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Armaturní šachta" sheetId="2" r:id="rId2"/>
    <sheet name="SO02 - Přeložka plynu" sheetId="3" r:id="rId3"/>
    <sheet name="PS01 - Technologické vyst..." sheetId="4" r:id="rId4"/>
    <sheet name="PS02 - Elektroinstalace a..." sheetId="5" r:id="rId5"/>
    <sheet name="OVN - Ostatní a vedlejší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'SO01 - Armaturní šachta'!$C$92:$K$498</definedName>
    <definedName name="_xlnm.Print_Area" localSheetId="1">'SO01 - Armaturní šachta'!$C$4:$J$39,'SO01 - Armaturní šachta'!$C$45:$J$74,'SO01 - Armaturní šachta'!$C$80:$K$498</definedName>
    <definedName name="_xlnm.Print_Titles" localSheetId="1">'SO01 - Armaturní šachta'!$92:$92</definedName>
    <definedName name="_xlnm._FilterDatabase" localSheetId="2" hidden="1">'SO02 - Přeložka plynu'!$C$84:$K$178</definedName>
    <definedName name="_xlnm.Print_Area" localSheetId="2">'SO02 - Přeložka plynu'!$C$4:$J$39,'SO02 - Přeložka plynu'!$C$45:$J$66,'SO02 - Přeložka plynu'!$C$72:$K$178</definedName>
    <definedName name="_xlnm.Print_Titles" localSheetId="2">'SO02 - Přeložka plynu'!$84:$84</definedName>
    <definedName name="_xlnm._FilterDatabase" localSheetId="3" hidden="1">'PS01 - Technologické vyst...'!$C$84:$K$179</definedName>
    <definedName name="_xlnm.Print_Area" localSheetId="3">'PS01 - Technologické vyst...'!$C$4:$J$39,'PS01 - Technologické vyst...'!$C$45:$J$66,'PS01 - Technologické vyst...'!$C$72:$K$179</definedName>
    <definedName name="_xlnm.Print_Titles" localSheetId="3">'PS01 - Technologické vyst...'!$84:$84</definedName>
    <definedName name="_xlnm._FilterDatabase" localSheetId="4" hidden="1">'PS02 - Elektroinstalace a...'!$C$84:$K$113</definedName>
    <definedName name="_xlnm.Print_Area" localSheetId="4">'PS02 - Elektroinstalace a...'!$C$4:$J$39,'PS02 - Elektroinstalace a...'!$C$45:$J$66,'PS02 - Elektroinstalace a...'!$C$72:$K$113</definedName>
    <definedName name="_xlnm.Print_Titles" localSheetId="4">'PS02 - Elektroinstalace a...'!$84:$84</definedName>
    <definedName name="_xlnm._FilterDatabase" localSheetId="5" hidden="1">'OVN - Ostatní a vedlejší ...'!$C$79:$K$111</definedName>
    <definedName name="_xlnm.Print_Area" localSheetId="5">'OVN - Ostatní a vedlejší ...'!$C$4:$J$39,'OVN - Ostatní a vedlejší ...'!$C$45:$J$61,'OVN - Ostatní a vedlejší ...'!$C$67:$K$111</definedName>
    <definedName name="_xlnm.Print_Titles" localSheetId="5">'OVN - Ostatní a vedlejší ...'!$79:$79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55"/>
  <c r="J17"/>
  <c r="J15"/>
  <c r="E15"/>
  <c r="F54"/>
  <c r="J14"/>
  <c r="J12"/>
  <c r="J74"/>
  <c r="E7"/>
  <c r="E70"/>
  <c i="5" r="J37"/>
  <c r="J36"/>
  <c i="1" r="AY58"/>
  <c i="5" r="J35"/>
  <c i="1" r="AX58"/>
  <c i="5"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4" r="J37"/>
  <c r="J36"/>
  <c i="1" r="AY57"/>
  <c i="4" r="J35"/>
  <c i="1" r="AX57"/>
  <c i="4"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48"/>
  <c i="3" r="J37"/>
  <c r="J36"/>
  <c i="1" r="AY56"/>
  <c i="3" r="J35"/>
  <c i="1" r="AX56"/>
  <c i="3"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52"/>
  <c r="E7"/>
  <c r="E75"/>
  <c i="2" r="J37"/>
  <c r="J36"/>
  <c i="1" r="AY55"/>
  <c i="2" r="J35"/>
  <c i="1" r="AX55"/>
  <c i="2"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3"/>
  <c r="BH483"/>
  <c r="BG483"/>
  <c r="BF483"/>
  <c r="T483"/>
  <c r="R483"/>
  <c r="P483"/>
  <c r="BI479"/>
  <c r="BH479"/>
  <c r="BG479"/>
  <c r="BF479"/>
  <c r="T479"/>
  <c r="R479"/>
  <c r="P479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T468"/>
  <c r="R469"/>
  <c r="R468"/>
  <c r="P469"/>
  <c r="P468"/>
  <c r="BI462"/>
  <c r="BH462"/>
  <c r="BG462"/>
  <c r="BF462"/>
  <c r="T462"/>
  <c r="R462"/>
  <c r="P462"/>
  <c r="BI457"/>
  <c r="BH457"/>
  <c r="BG457"/>
  <c r="BF457"/>
  <c r="T457"/>
  <c r="R457"/>
  <c r="P457"/>
  <c r="BI451"/>
  <c r="BH451"/>
  <c r="BG451"/>
  <c r="BF451"/>
  <c r="T451"/>
  <c r="R451"/>
  <c r="P451"/>
  <c r="BI446"/>
  <c r="BH446"/>
  <c r="BG446"/>
  <c r="BF446"/>
  <c r="T446"/>
  <c r="R446"/>
  <c r="P446"/>
  <c r="BI439"/>
  <c r="BH439"/>
  <c r="BG439"/>
  <c r="BF439"/>
  <c r="T439"/>
  <c r="R439"/>
  <c r="P439"/>
  <c r="BI433"/>
  <c r="BH433"/>
  <c r="BG433"/>
  <c r="BF433"/>
  <c r="T433"/>
  <c r="R433"/>
  <c r="P433"/>
  <c r="BI428"/>
  <c r="BH428"/>
  <c r="BG428"/>
  <c r="BF428"/>
  <c r="T428"/>
  <c r="R428"/>
  <c r="P428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2"/>
  <c r="E50"/>
  <c r="J24"/>
  <c r="E24"/>
  <c r="J55"/>
  <c r="J23"/>
  <c r="J21"/>
  <c r="E21"/>
  <c r="J89"/>
  <c r="J20"/>
  <c r="J18"/>
  <c r="E18"/>
  <c r="F90"/>
  <c r="J17"/>
  <c r="J15"/>
  <c r="E15"/>
  <c r="F54"/>
  <c r="J14"/>
  <c r="J12"/>
  <c r="J87"/>
  <c r="E7"/>
  <c r="E48"/>
  <c i="1" r="L50"/>
  <c r="AM50"/>
  <c r="AM49"/>
  <c r="L49"/>
  <c r="AM47"/>
  <c r="L47"/>
  <c r="L45"/>
  <c r="L44"/>
  <c i="2" r="BK477"/>
  <c r="J315"/>
  <c r="BK112"/>
  <c r="J296"/>
  <c r="BK128"/>
  <c r="J128"/>
  <c i="3" r="BK107"/>
  <c i="4" r="BK127"/>
  <c r="J142"/>
  <c i="6" r="J94"/>
  <c r="BK104"/>
  <c i="2" r="J399"/>
  <c r="J173"/>
  <c r="J300"/>
  <c r="BK136"/>
  <c i="3" r="BK165"/>
  <c r="BK152"/>
  <c i="4" r="J134"/>
  <c r="J137"/>
  <c i="5" r="J104"/>
  <c i="6" r="BK110"/>
  <c i="2" r="BK321"/>
  <c r="BK428"/>
  <c r="J181"/>
  <c r="J186"/>
  <c i="3" r="J134"/>
  <c i="4" r="J111"/>
  <c i="5" r="J92"/>
  <c i="6" r="J103"/>
  <c i="2" r="J457"/>
  <c r="BK192"/>
  <c i="4" r="BK154"/>
  <c r="J127"/>
  <c i="6" r="BK109"/>
  <c i="2" r="BK163"/>
  <c r="BK219"/>
  <c i="3" r="BK88"/>
  <c i="2" r="J261"/>
  <c r="BK104"/>
  <c i="4" r="J165"/>
  <c r="J174"/>
  <c r="J98"/>
  <c i="2" r="BK383"/>
  <c r="BK387"/>
  <c r="J100"/>
  <c i="3" r="BK154"/>
  <c i="4" r="BK129"/>
  <c i="6" r="J104"/>
  <c i="2" r="BK359"/>
  <c r="J347"/>
  <c r="BK223"/>
  <c i="3" r="BK172"/>
  <c i="4" r="J95"/>
  <c i="5" r="J100"/>
  <c i="2" r="BK483"/>
  <c r="BK144"/>
  <c r="BK152"/>
  <c i="3" r="J162"/>
  <c r="J107"/>
  <c i="5" r="J95"/>
  <c i="6" r="J98"/>
  <c i="2" r="J483"/>
  <c i="1" r="AS54"/>
  <c i="2" r="BK173"/>
  <c i="4" r="BK151"/>
  <c i="2" r="BK347"/>
  <c i="5" r="BK104"/>
  <c i="2" r="BK433"/>
  <c r="J355"/>
  <c i="3" r="J96"/>
  <c i="4" r="J139"/>
  <c i="2" r="J324"/>
  <c i="3" r="BK160"/>
  <c i="6" r="BK102"/>
  <c i="2" r="BK417"/>
  <c r="BK190"/>
  <c r="BK263"/>
  <c r="BK340"/>
  <c r="J213"/>
  <c i="3" r="J88"/>
  <c r="BK127"/>
  <c i="4" r="BK119"/>
  <c i="5" r="J99"/>
  <c i="6" r="J88"/>
  <c i="2" r="J328"/>
  <c r="J451"/>
  <c r="J237"/>
  <c i="3" r="BK131"/>
  <c r="BK162"/>
  <c i="4" r="BK134"/>
  <c i="5" r="J109"/>
  <c i="6" r="J87"/>
  <c i="2" r="BK391"/>
  <c r="BK181"/>
  <c r="BK100"/>
  <c r="BK451"/>
  <c i="3" r="BK167"/>
  <c r="J131"/>
  <c i="4" r="BK121"/>
  <c i="5" r="J110"/>
  <c r="J108"/>
  <c i="6" r="J97"/>
  <c i="2" r="J304"/>
  <c r="BK231"/>
  <c i="4" r="J116"/>
  <c i="5" r="BK113"/>
  <c i="6" r="BK87"/>
  <c i="2" r="J477"/>
  <c r="BK217"/>
  <c r="J242"/>
  <c i="4" r="J108"/>
  <c i="5" r="J91"/>
  <c i="2" r="J412"/>
  <c r="J334"/>
  <c r="BK108"/>
  <c i="3" r="BK176"/>
  <c i="4" r="BK137"/>
  <c i="5" r="J102"/>
  <c i="6" r="BK91"/>
  <c i="2" r="J395"/>
  <c r="J363"/>
  <c i="3" r="J178"/>
  <c i="4" r="BK95"/>
  <c i="2" r="J165"/>
  <c r="BK209"/>
  <c i="3" r="BK158"/>
  <c i="4" r="J113"/>
  <c i="5" r="J107"/>
  <c i="2" r="J387"/>
  <c r="J317"/>
  <c r="BK202"/>
  <c i="4" r="BK171"/>
  <c r="J90"/>
  <c i="6" r="BK105"/>
  <c i="2" r="J375"/>
  <c r="J177"/>
  <c i="3" r="J172"/>
  <c i="4" r="BK106"/>
  <c r="J103"/>
  <c i="2" r="J497"/>
  <c r="J276"/>
  <c r="BK422"/>
  <c r="J202"/>
  <c i="3" r="J174"/>
  <c r="BK138"/>
  <c i="4" r="J88"/>
  <c i="5" r="J87"/>
  <c i="2" r="BK497"/>
  <c r="J263"/>
  <c r="BK120"/>
  <c r="BK272"/>
  <c r="J343"/>
  <c i="3" r="J102"/>
  <c r="BK96"/>
  <c i="4" r="J119"/>
  <c i="5" r="BK111"/>
  <c i="6" r="BK97"/>
  <c i="2" r="BK371"/>
  <c r="BK304"/>
  <c r="BK315"/>
  <c r="J311"/>
  <c i="3" r="BK175"/>
  <c r="BK143"/>
  <c i="4" r="BK147"/>
  <c r="BK93"/>
  <c i="6" r="BK89"/>
  <c i="2" r="BK296"/>
  <c r="J148"/>
  <c i="3" r="J160"/>
  <c i="4" r="BK124"/>
  <c i="6" r="BK98"/>
  <c i="2" r="J152"/>
  <c r="BK399"/>
  <c r="BK200"/>
  <c r="J379"/>
  <c i="5" r="J89"/>
  <c i="6" r="J96"/>
  <c i="2" r="BK485"/>
  <c r="J248"/>
  <c r="BK279"/>
  <c r="J288"/>
  <c i="3" r="J158"/>
  <c i="4" r="BK116"/>
  <c i="6" r="J93"/>
  <c i="2" r="BK469"/>
  <c r="J359"/>
  <c r="J120"/>
  <c i="4" r="BK103"/>
  <c i="2" r="BK489"/>
  <c r="BK257"/>
  <c i="3" r="J165"/>
  <c i="6" r="BK99"/>
  <c i="2" r="BK343"/>
  <c r="BK412"/>
  <c r="J321"/>
  <c r="J96"/>
  <c i="3" r="BK102"/>
  <c i="4" r="BK139"/>
  <c i="6" r="BK94"/>
  <c i="2" r="BK196"/>
  <c r="J192"/>
  <c i="3" r="J127"/>
  <c i="4" r="BK132"/>
  <c i="6" r="J86"/>
  <c i="2" r="J402"/>
  <c r="J160"/>
  <c r="BK165"/>
  <c i="3" r="J153"/>
  <c i="4" r="J151"/>
  <c i="2" r="BK446"/>
  <c r="BK375"/>
  <c r="BK213"/>
  <c i="4" r="J121"/>
  <c i="5" r="J101"/>
  <c i="6" r="J90"/>
  <c i="2" r="J408"/>
  <c i="3" r="J100"/>
  <c i="5" r="BK101"/>
  <c i="2" r="J491"/>
  <c i="3" r="J138"/>
  <c i="2" r="BK328"/>
  <c i="3" r="BK124"/>
  <c i="6" r="J89"/>
  <c i="2" r="J383"/>
  <c i="3" r="BK153"/>
  <c i="4" r="J154"/>
  <c i="6" r="J85"/>
  <c i="2" r="J196"/>
  <c i="5" r="J105"/>
  <c i="4" r="BK177"/>
  <c r="BK155"/>
  <c i="5" r="BK87"/>
  <c i="6" r="BK90"/>
  <c i="2" r="J428"/>
  <c r="J200"/>
  <c r="J417"/>
  <c r="J144"/>
  <c r="BK156"/>
  <c i="3" r="BK156"/>
  <c i="4" r="J155"/>
  <c r="J100"/>
  <c i="5" r="BK109"/>
  <c i="6" r="J106"/>
  <c i="2" r="J422"/>
  <c r="J108"/>
  <c r="J219"/>
  <c r="BK169"/>
  <c i="3" r="J92"/>
  <c r="BK129"/>
  <c i="4" r="J93"/>
  <c i="5" r="J111"/>
  <c r="J97"/>
  <c i="6" r="BK93"/>
  <c i="2" r="J495"/>
  <c r="BK132"/>
  <c r="BK334"/>
  <c i="3" r="J175"/>
  <c i="4" r="BK162"/>
  <c i="5" r="J88"/>
  <c i="6" r="J107"/>
  <c i="2" r="BK357"/>
  <c r="J156"/>
  <c r="BK96"/>
  <c i="4" r="BK149"/>
  <c i="6" r="BK103"/>
  <c r="J82"/>
  <c i="2" r="BK367"/>
  <c r="BK235"/>
  <c i="3" r="J129"/>
  <c i="4" r="BK174"/>
  <c r="J149"/>
  <c i="6" r="J101"/>
  <c r="BK83"/>
  <c i="2" r="J255"/>
  <c i="3" r="J173"/>
  <c i="4" r="BK144"/>
  <c i="6" r="J91"/>
  <c i="2" r="J371"/>
  <c r="BK242"/>
  <c i="3" r="J168"/>
  <c i="5" r="BK96"/>
  <c i="6" r="BK108"/>
  <c i="2" r="J292"/>
  <c r="BK479"/>
  <c r="J227"/>
  <c i="3" r="BK144"/>
  <c i="5" r="BK105"/>
  <c i="2" r="BK248"/>
  <c r="J340"/>
  <c i="4" r="J156"/>
  <c i="5" r="BK99"/>
  <c i="2" r="BK237"/>
  <c r="BK227"/>
  <c i="3" r="J167"/>
  <c i="4" r="BK113"/>
  <c i="6" r="J102"/>
  <c i="2" r="J405"/>
  <c i="3" r="J152"/>
  <c i="4" r="J162"/>
  <c i="5" r="BK108"/>
  <c i="6" r="J95"/>
  <c i="2" r="J357"/>
  <c r="J116"/>
  <c i="3" r="J111"/>
  <c i="6" r="J110"/>
  <c i="2" r="BK288"/>
  <c i="4" r="J129"/>
  <c i="6" r="BK82"/>
  <c i="2" r="J446"/>
  <c r="BK292"/>
  <c i="4" r="J158"/>
  <c i="5" r="J96"/>
  <c i="2" r="BK457"/>
  <c i="3" r="BK148"/>
  <c i="5" r="J113"/>
  <c i="2" r="BK439"/>
  <c r="BK462"/>
  <c i="3" r="BK100"/>
  <c i="4" r="BK158"/>
  <c i="6" r="BK96"/>
  <c i="2" r="J306"/>
  <c r="J391"/>
  <c r="J279"/>
  <c i="4" r="J177"/>
  <c r="BK156"/>
  <c i="2" r="J231"/>
  <c r="BK116"/>
  <c r="J163"/>
  <c i="6" r="BK88"/>
  <c i="2" r="J104"/>
  <c r="BK124"/>
  <c i="4" r="J124"/>
  <c i="5" r="BK91"/>
  <c i="2" r="BK255"/>
  <c i="3" r="BK92"/>
  <c i="2" r="BK363"/>
  <c i="3" r="J143"/>
  <c i="6" r="BK111"/>
  <c i="2" r="J209"/>
  <c i="3" r="BK168"/>
  <c i="4" r="J147"/>
  <c i="6" r="BK92"/>
  <c i="2" r="J112"/>
  <c i="4" r="BK108"/>
  <c i="6" r="BK106"/>
  <c i="2" r="BK186"/>
  <c i="3" r="BK120"/>
  <c i="5" r="BK100"/>
  <c i="2" r="BK261"/>
  <c i="3" r="BK178"/>
  <c i="6" r="BK107"/>
  <c i="2" r="BK177"/>
  <c r="J169"/>
  <c i="5" r="BK98"/>
  <c i="6" r="BK86"/>
  <c i="2" r="BK284"/>
  <c i="3" r="J115"/>
  <c i="2" r="BK276"/>
  <c i="3" r="J120"/>
  <c i="6" r="J108"/>
  <c i="2" r="J124"/>
  <c i="3" r="J144"/>
  <c i="5" r="BK107"/>
  <c i="2" r="BK267"/>
  <c i="3" r="J124"/>
  <c i="5" r="BK97"/>
  <c i="2" r="J489"/>
  <c r="BK148"/>
  <c r="J217"/>
  <c i="3" r="J176"/>
  <c i="4" r="BK168"/>
  <c i="5" r="BK89"/>
  <c i="2" r="BK495"/>
  <c r="J235"/>
  <c r="J284"/>
  <c r="BK311"/>
  <c i="3" r="BK111"/>
  <c i="4" r="BK111"/>
  <c i="6" r="J111"/>
  <c i="2" r="J223"/>
  <c i="3" r="J156"/>
  <c i="4" r="J106"/>
  <c i="2" r="J439"/>
  <c r="J140"/>
  <c i="5" r="J98"/>
  <c i="6" r="J83"/>
  <c i="2" r="BK379"/>
  <c i="3" r="BK174"/>
  <c i="5" r="BK92"/>
  <c i="2" r="BK395"/>
  <c r="J190"/>
  <c i="4" r="BK142"/>
  <c i="2" r="BK160"/>
  <c i="4" r="BK90"/>
  <c i="2" r="BK491"/>
  <c r="J469"/>
  <c i="3" r="BK134"/>
  <c i="4" r="J132"/>
  <c i="2" r="BK330"/>
  <c r="BK335"/>
  <c r="J272"/>
  <c i="4" r="J168"/>
  <c i="5" r="BK102"/>
  <c i="6" r="J92"/>
  <c i="2" r="J479"/>
  <c r="J330"/>
  <c i="3" r="BK136"/>
  <c i="4" r="BK100"/>
  <c i="5" r="J93"/>
  <c i="2" r="J335"/>
  <c r="J351"/>
  <c i="3" r="J136"/>
  <c i="4" r="J144"/>
  <c i="6" r="J109"/>
  <c i="2" r="BK408"/>
  <c r="J257"/>
  <c i="6" r="BK101"/>
  <c i="2" r="BK324"/>
  <c r="BK300"/>
  <c i="4" r="BK165"/>
  <c i="6" r="J99"/>
  <c i="2" r="BK317"/>
  <c r="J136"/>
  <c r="J485"/>
  <c r="J267"/>
  <c i="3" r="BK173"/>
  <c i="5" r="BK88"/>
  <c i="2" r="J462"/>
  <c r="J367"/>
  <c r="BK355"/>
  <c i="3" r="J154"/>
  <c i="4" r="BK98"/>
  <c i="5" r="BK93"/>
  <c i="2" r="BK405"/>
  <c r="BK473"/>
  <c r="BK306"/>
  <c i="4" r="BK88"/>
  <c i="6" r="J105"/>
  <c i="2" r="BK351"/>
  <c r="BK402"/>
  <c i="4" r="J171"/>
  <c i="2" r="J433"/>
  <c i="5" r="BK110"/>
  <c i="6" r="BK95"/>
  <c i="2" r="BK140"/>
  <c i="3" r="J148"/>
  <c i="5" r="BK95"/>
  <c i="2" r="J473"/>
  <c r="J132"/>
  <c i="3" r="BK115"/>
  <c i="6" r="BK85"/>
  <c i="2" l="1" r="P208"/>
  <c r="T271"/>
  <c r="BK346"/>
  <c r="J346"/>
  <c r="J69"/>
  <c r="R472"/>
  <c r="R471"/>
  <c i="3" r="R151"/>
  <c r="R150"/>
  <c i="4" r="BK87"/>
  <c r="J87"/>
  <c r="J61"/>
  <c i="2" r="BK208"/>
  <c r="J208"/>
  <c r="J62"/>
  <c r="BK271"/>
  <c r="J271"/>
  <c r="J64"/>
  <c r="R310"/>
  <c r="P411"/>
  <c i="4" r="R153"/>
  <c i="2" r="R241"/>
  <c r="R346"/>
  <c i="3" r="T87"/>
  <c r="P142"/>
  <c i="2" r="P95"/>
  <c r="P278"/>
  <c r="BK323"/>
  <c r="J323"/>
  <c r="J67"/>
  <c r="BK339"/>
  <c r="J339"/>
  <c r="J68"/>
  <c i="3" r="P87"/>
  <c r="P86"/>
  <c i="4" r="P153"/>
  <c i="5" r="R86"/>
  <c r="R103"/>
  <c i="2" r="T95"/>
  <c r="R271"/>
  <c r="T310"/>
  <c r="T411"/>
  <c i="3" r="R87"/>
  <c r="BK142"/>
  <c r="J142"/>
  <c r="J63"/>
  <c i="5" r="T94"/>
  <c i="2" r="P241"/>
  <c r="T346"/>
  <c i="3" r="T151"/>
  <c r="T150"/>
  <c i="4" r="R161"/>
  <c r="R160"/>
  <c i="5" r="R106"/>
  <c i="2" r="R208"/>
  <c r="T278"/>
  <c r="P323"/>
  <c r="BK411"/>
  <c r="J411"/>
  <c r="J70"/>
  <c i="3" r="T142"/>
  <c i="4" r="BK153"/>
  <c r="J153"/>
  <c r="J62"/>
  <c i="5" r="BK94"/>
  <c r="J94"/>
  <c r="J62"/>
  <c r="T103"/>
  <c i="4" r="T161"/>
  <c r="T160"/>
  <c i="5" r="R90"/>
  <c r="P103"/>
  <c i="2" r="T241"/>
  <c r="BK310"/>
  <c r="J310"/>
  <c r="J66"/>
  <c r="T323"/>
  <c r="R339"/>
  <c r="P472"/>
  <c r="P471"/>
  <c i="3" r="BK87"/>
  <c r="J87"/>
  <c r="J61"/>
  <c r="R142"/>
  <c i="4" r="T153"/>
  <c i="5" r="T90"/>
  <c r="BK106"/>
  <c r="J106"/>
  <c r="J64"/>
  <c i="2" r="R95"/>
  <c r="BK278"/>
  <c r="J278"/>
  <c r="J65"/>
  <c r="P346"/>
  <c r="T472"/>
  <c r="T471"/>
  <c i="3" r="P151"/>
  <c r="P150"/>
  <c i="4" r="R87"/>
  <c r="R86"/>
  <c r="R85"/>
  <c i="2" r="T208"/>
  <c r="R278"/>
  <c r="R323"/>
  <c r="P339"/>
  <c r="T339"/>
  <c r="BK472"/>
  <c r="BK471"/>
  <c r="J471"/>
  <c r="J72"/>
  <c i="4" r="P87"/>
  <c r="P86"/>
  <c r="BK161"/>
  <c r="J161"/>
  <c r="J65"/>
  <c i="5" r="P86"/>
  <c r="BK90"/>
  <c r="J90"/>
  <c r="J61"/>
  <c r="P94"/>
  <c r="T106"/>
  <c i="2" r="BK95"/>
  <c r="J95"/>
  <c r="J61"/>
  <c r="BK241"/>
  <c r="J241"/>
  <c r="J63"/>
  <c r="P271"/>
  <c r="P310"/>
  <c r="R411"/>
  <c i="3" r="BK151"/>
  <c r="J151"/>
  <c r="J65"/>
  <c i="4" r="T87"/>
  <c r="T86"/>
  <c r="T85"/>
  <c r="P161"/>
  <c r="P160"/>
  <c i="5" r="BK86"/>
  <c r="J86"/>
  <c r="J60"/>
  <c r="T86"/>
  <c r="T85"/>
  <c r="P90"/>
  <c r="R94"/>
  <c r="BK103"/>
  <c r="J103"/>
  <c r="J63"/>
  <c r="P106"/>
  <c i="6" r="BK81"/>
  <c r="J81"/>
  <c r="J60"/>
  <c r="P81"/>
  <c r="P80"/>
  <c i="1" r="AU59"/>
  <c i="6" r="R81"/>
  <c r="R80"/>
  <c r="T81"/>
  <c r="T80"/>
  <c i="4" r="BK157"/>
  <c r="J157"/>
  <c r="J63"/>
  <c i="2" r="BK468"/>
  <c r="J468"/>
  <c r="J71"/>
  <c i="3" r="BK137"/>
  <c r="J137"/>
  <c r="J62"/>
  <c i="5" r="BK112"/>
  <c r="J112"/>
  <c r="J65"/>
  <c i="6" r="F77"/>
  <c r="BE86"/>
  <c r="BE90"/>
  <c r="BE93"/>
  <c r="BE95"/>
  <c r="E48"/>
  <c r="F76"/>
  <c r="BE104"/>
  <c r="J52"/>
  <c r="J55"/>
  <c r="BE85"/>
  <c r="BE98"/>
  <c r="BE101"/>
  <c r="BE105"/>
  <c r="BE82"/>
  <c r="BE83"/>
  <c r="BE92"/>
  <c r="BE96"/>
  <c r="BE97"/>
  <c r="BE103"/>
  <c r="BE106"/>
  <c r="BE107"/>
  <c r="BE109"/>
  <c r="BE111"/>
  <c r="J54"/>
  <c r="BE87"/>
  <c r="BE88"/>
  <c r="BE89"/>
  <c r="BE91"/>
  <c r="BE94"/>
  <c r="BE99"/>
  <c r="BE102"/>
  <c r="BE108"/>
  <c r="BE110"/>
  <c i="4" r="BK86"/>
  <c r="J86"/>
  <c r="J60"/>
  <c i="5" r="F55"/>
  <c r="BE89"/>
  <c r="BE95"/>
  <c r="BE101"/>
  <c r="BE109"/>
  <c r="F54"/>
  <c r="E48"/>
  <c r="J52"/>
  <c r="J55"/>
  <c r="J81"/>
  <c r="BE87"/>
  <c r="BE88"/>
  <c r="BE92"/>
  <c r="BE96"/>
  <c r="BE91"/>
  <c r="BE93"/>
  <c r="BE98"/>
  <c r="BE99"/>
  <c r="BE102"/>
  <c r="BE104"/>
  <c r="BE105"/>
  <c r="BE108"/>
  <c r="BE110"/>
  <c r="BE113"/>
  <c i="4" r="BK160"/>
  <c r="J160"/>
  <c r="J64"/>
  <c i="5" r="BE97"/>
  <c r="BE100"/>
  <c r="BE107"/>
  <c r="BE111"/>
  <c i="4" r="J82"/>
  <c r="BE129"/>
  <c r="F54"/>
  <c r="J81"/>
  <c r="BE121"/>
  <c r="BE137"/>
  <c r="BE139"/>
  <c r="BE142"/>
  <c r="BE154"/>
  <c r="BE171"/>
  <c r="BE134"/>
  <c r="BE165"/>
  <c r="BE168"/>
  <c i="3" r="BK150"/>
  <c r="J150"/>
  <c r="J64"/>
  <c i="4" r="F55"/>
  <c r="BE88"/>
  <c r="BE93"/>
  <c r="BE95"/>
  <c r="BE103"/>
  <c r="BE108"/>
  <c r="BE124"/>
  <c r="BE147"/>
  <c r="BE149"/>
  <c r="BE155"/>
  <c r="BE156"/>
  <c r="E75"/>
  <c i="3" r="BK86"/>
  <c r="J86"/>
  <c r="J60"/>
  <c i="4" r="BE111"/>
  <c r="BE113"/>
  <c r="BE116"/>
  <c r="J52"/>
  <c r="BE90"/>
  <c r="BE98"/>
  <c r="BE100"/>
  <c r="BE106"/>
  <c r="BE119"/>
  <c r="BE127"/>
  <c r="BE132"/>
  <c r="BE144"/>
  <c r="BE151"/>
  <c r="BE158"/>
  <c r="BE162"/>
  <c r="BE174"/>
  <c r="BE177"/>
  <c i="2" r="BK94"/>
  <c r="J94"/>
  <c r="J60"/>
  <c r="J472"/>
  <c r="J73"/>
  <c i="3" r="E48"/>
  <c r="BE102"/>
  <c r="BE124"/>
  <c r="BE134"/>
  <c r="BE136"/>
  <c r="BE138"/>
  <c r="BE174"/>
  <c r="BE175"/>
  <c r="BE176"/>
  <c r="F55"/>
  <c r="J81"/>
  <c r="BE160"/>
  <c r="J55"/>
  <c r="BE96"/>
  <c r="BE100"/>
  <c r="BE127"/>
  <c r="BE129"/>
  <c r="BE148"/>
  <c r="BE154"/>
  <c r="BE165"/>
  <c r="BE168"/>
  <c r="F54"/>
  <c r="J79"/>
  <c r="BE107"/>
  <c r="BE120"/>
  <c r="BE131"/>
  <c r="BE143"/>
  <c r="BE144"/>
  <c r="BE156"/>
  <c r="BE158"/>
  <c r="BE178"/>
  <c r="BE88"/>
  <c r="BE92"/>
  <c r="BE111"/>
  <c r="BE115"/>
  <c r="BE152"/>
  <c r="BE153"/>
  <c r="BE162"/>
  <c r="BE167"/>
  <c r="BE172"/>
  <c r="BE173"/>
  <c i="2" r="J52"/>
  <c r="J54"/>
  <c r="F89"/>
  <c r="J90"/>
  <c r="BE209"/>
  <c r="BE217"/>
  <c r="BE219"/>
  <c r="BE248"/>
  <c r="BE292"/>
  <c r="BE296"/>
  <c r="BE300"/>
  <c r="BE304"/>
  <c r="BE315"/>
  <c r="E83"/>
  <c r="BE235"/>
  <c r="BE276"/>
  <c r="BE324"/>
  <c r="BE328"/>
  <c r="BE335"/>
  <c r="BE359"/>
  <c r="BE391"/>
  <c r="BE408"/>
  <c r="F55"/>
  <c r="BE96"/>
  <c r="BE144"/>
  <c r="BE148"/>
  <c r="BE152"/>
  <c r="BE165"/>
  <c r="BE181"/>
  <c r="BE186"/>
  <c r="BE196"/>
  <c r="BE200"/>
  <c r="BE257"/>
  <c r="BE261"/>
  <c r="BE279"/>
  <c r="BE284"/>
  <c r="BE288"/>
  <c r="BE306"/>
  <c r="BE367"/>
  <c r="BE371"/>
  <c r="BE375"/>
  <c r="BE379"/>
  <c r="BE100"/>
  <c r="BE104"/>
  <c r="BE112"/>
  <c r="BE116"/>
  <c r="BE128"/>
  <c r="BE132"/>
  <c r="BE136"/>
  <c r="BE173"/>
  <c r="BE177"/>
  <c r="BE192"/>
  <c r="BE231"/>
  <c r="BE237"/>
  <c r="BE255"/>
  <c r="BE263"/>
  <c r="BE272"/>
  <c r="BE317"/>
  <c r="BE321"/>
  <c r="BE334"/>
  <c r="BE340"/>
  <c r="BE343"/>
  <c r="BE357"/>
  <c r="BE383"/>
  <c r="BE395"/>
  <c r="BE417"/>
  <c r="BE422"/>
  <c r="BE446"/>
  <c r="BE469"/>
  <c r="BE477"/>
  <c r="BE479"/>
  <c r="BE485"/>
  <c r="BE108"/>
  <c r="BE120"/>
  <c r="BE124"/>
  <c r="BE140"/>
  <c r="BE156"/>
  <c r="BE160"/>
  <c r="BE163"/>
  <c r="BE169"/>
  <c r="BE190"/>
  <c r="BE202"/>
  <c r="BE213"/>
  <c r="BE223"/>
  <c r="BE227"/>
  <c r="BE242"/>
  <c r="BE267"/>
  <c r="BE311"/>
  <c r="BE330"/>
  <c r="BE347"/>
  <c r="BE351"/>
  <c r="BE355"/>
  <c r="BE363"/>
  <c r="BE387"/>
  <c r="BE399"/>
  <c r="BE402"/>
  <c r="BE405"/>
  <c r="BE412"/>
  <c r="BE428"/>
  <c r="BE433"/>
  <c r="BE439"/>
  <c r="BE451"/>
  <c r="BE457"/>
  <c r="BE462"/>
  <c r="BE473"/>
  <c r="BE483"/>
  <c r="BE489"/>
  <c r="BE491"/>
  <c r="BE495"/>
  <c r="BE497"/>
  <c i="3" r="F37"/>
  <c i="1" r="BD56"/>
  <c i="2" r="F36"/>
  <c i="1" r="BC55"/>
  <c i="2" r="F35"/>
  <c i="1" r="BB55"/>
  <c i="2" r="F34"/>
  <c i="1" r="BA55"/>
  <c i="4" r="F37"/>
  <c i="1" r="BD57"/>
  <c i="3" r="F34"/>
  <c i="1" r="BA56"/>
  <c i="5" r="F35"/>
  <c i="1" r="BB58"/>
  <c i="6" r="F36"/>
  <c i="1" r="BC59"/>
  <c i="6" r="F37"/>
  <c i="1" r="BD59"/>
  <c i="6" r="J34"/>
  <c i="1" r="AW59"/>
  <c i="4" r="F34"/>
  <c i="1" r="BA57"/>
  <c i="2" r="J34"/>
  <c i="1" r="AW55"/>
  <c i="6" r="F35"/>
  <c i="1" r="BB59"/>
  <c i="3" r="F36"/>
  <c i="1" r="BC56"/>
  <c i="5" r="F37"/>
  <c i="1" r="BD58"/>
  <c i="6" r="F34"/>
  <c i="1" r="BA59"/>
  <c i="5" r="J34"/>
  <c i="1" r="AW58"/>
  <c i="4" r="J34"/>
  <c i="1" r="AW57"/>
  <c i="4" r="F35"/>
  <c i="1" r="BB57"/>
  <c i="3" r="J34"/>
  <c i="1" r="AW56"/>
  <c i="5" r="F34"/>
  <c i="1" r="BA58"/>
  <c i="4" r="F36"/>
  <c i="1" r="BC57"/>
  <c i="3" r="F35"/>
  <c i="1" r="BB56"/>
  <c i="5" r="F36"/>
  <c i="1" r="BC58"/>
  <c i="2" r="F37"/>
  <c i="1" r="BD55"/>
  <c i="5" l="1" r="P85"/>
  <c i="1" r="AU58"/>
  <c i="2" r="R94"/>
  <c r="R93"/>
  <c r="T94"/>
  <c r="T93"/>
  <c i="3" r="T86"/>
  <c r="T85"/>
  <c r="R86"/>
  <c r="R85"/>
  <c i="5" r="R85"/>
  <c i="4" r="P85"/>
  <c i="1" r="AU57"/>
  <c i="2" r="P94"/>
  <c r="P93"/>
  <c i="1" r="AU55"/>
  <c i="3" r="P85"/>
  <c i="1" r="AU56"/>
  <c i="5" r="BK85"/>
  <c r="J85"/>
  <c i="6" r="BK80"/>
  <c r="J80"/>
  <c r="J59"/>
  <c i="4" r="BK85"/>
  <c r="J85"/>
  <c r="J59"/>
  <c i="3" r="BK85"/>
  <c r="J85"/>
  <c i="2" r="BK93"/>
  <c r="J93"/>
  <c i="3" r="J33"/>
  <c i="1" r="AV56"/>
  <c r="AT56"/>
  <c i="5" r="F33"/>
  <c i="1" r="AZ58"/>
  <c i="2" r="J30"/>
  <c i="1" r="AG55"/>
  <c i="4" r="F33"/>
  <c i="1" r="AZ57"/>
  <c r="BC54"/>
  <c r="AY54"/>
  <c i="3" r="J30"/>
  <c i="1" r="AG56"/>
  <c i="4" r="J33"/>
  <c i="1" r="AV57"/>
  <c r="AT57"/>
  <c r="BA54"/>
  <c r="AW54"/>
  <c r="AK30"/>
  <c r="BB54"/>
  <c r="W31"/>
  <c i="2" r="F33"/>
  <c i="1" r="AZ55"/>
  <c i="5" r="J33"/>
  <c i="1" r="AV58"/>
  <c r="AT58"/>
  <c i="6" r="F33"/>
  <c i="1" r="AZ59"/>
  <c r="BD54"/>
  <c r="W33"/>
  <c i="6" r="J33"/>
  <c i="1" r="AV59"/>
  <c r="AT59"/>
  <c i="2" r="J33"/>
  <c i="1" r="AV55"/>
  <c r="AT55"/>
  <c i="3" r="F33"/>
  <c i="1" r="AZ56"/>
  <c i="5" r="J30"/>
  <c i="1" r="AG58"/>
  <c i="5" l="1" r="J59"/>
  <c r="J39"/>
  <c i="1" r="AN56"/>
  <c i="3" r="J59"/>
  <c i="1" r="AN55"/>
  <c i="2" r="J59"/>
  <c i="3" r="J39"/>
  <c i="2" r="J39"/>
  <c i="1" r="AN58"/>
  <c r="AU54"/>
  <c i="6" r="J30"/>
  <c i="1" r="AG59"/>
  <c r="AX54"/>
  <c r="W32"/>
  <c r="AZ54"/>
  <c r="W29"/>
  <c r="W30"/>
  <c i="4" r="J30"/>
  <c i="1" r="AG57"/>
  <c r="AN57"/>
  <c i="6" l="1" r="J39"/>
  <c i="4" r="J39"/>
  <c i="1" r="AN59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<sst xmlns="http://schemas.openxmlformats.org/spreadsheetml/2006/main">
  <si>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</si>
  <si>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</si>
  <si>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</si>
  <si>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</si>
  <si>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</si>
  <si>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{6a0c5846-a114-419d-9bd7-99e4896082f9}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</si>
  <si>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</si>
  <si>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</si>
  <si>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</si>
  <si>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</si>
  <si>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</si>
  <si>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</si>
  <si>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</si>
  <si>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</si>
  <si>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2025/017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</si>
  <si>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</si>
  <si>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</si>
  <si>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Brno, areál Pisárky - armaturní šachta</t>
  </si>
  <si>
    <t>KSO:</t>
  </si>
  <si>
    <t/>
  </si>
  <si>
    <t>CC-CZ:</t>
  </si>
  <si>
    <t>Místo:</t>
  </si>
  <si>
    <t>k.ú. Pisárky [610208]</t>
  </si>
  <si>
    <t>Datum:</t>
  </si>
  <si>
    <t>24. 2. 2025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</si>
  <si>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</si>
  <si>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</si>
  <si>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</si>
  <si>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</si>
  <si>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</si>
  <si>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</si>
  <si>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</si>
  <si>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</si>
  <si>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</si>
  <si>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</si>
  <si>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</si>
  <si>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</si>
  <si>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</si>
  <si>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</si>
  <si>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</si>
  <si>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</si>
  <si>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</si>
  <si>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</si>
  <si>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</si>
  <si>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</si>
  <si>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</si>
  <si>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</si>
  <si>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</si>
  <si>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</si>
  <si>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</si>
  <si>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</si>
  <si>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</si>
  <si>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</si>
  <si>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</si>
  <si>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</si>
  <si>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</si>
  <si>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</si>
  <si>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</si>
  <si>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</si>
  <si>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</si>
  <si>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</si>
  <si>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</si>
  <si>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</si>
  <si>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</si>
  <si>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</si>
  <si>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</si>
  <si>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</si>
  <si>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</si>
  <si>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</si>
  <si>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</si>
  <si>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</si>
  <si>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</si>
  <si>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</si>
  <si>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</si>
  <si>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</si>
  <si>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</si>
  <si>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Armaturní šachta</t>
  </si>
  <si>
    <t>STA</t>
  </si>
  <si>
    <t>1</t>
  </si>
  <si>
    <t>{57efb991-c1c5-4035-b4b2-df4544427304}</t>
  </si>
  <si>
    <t>2</t>
  </si>
  <si>
    <t>SO02</t>
  </si>
  <si>
    <t>Přeložka plynu</t>
  </si>
  <si>
    <t>{00d93fd5-cccf-4e17-9e9e-d7cfde4d5c26}</t>
  </si>
  <si>
    <t>PS01</t>
  </si>
  <si>
    <t>Technologické vystrojení</t>
  </si>
  <si>
    <t>{e4747fef-9e44-4009-b84f-99c262dedbc8}</t>
  </si>
  <si>
    <t>PS02</t>
  </si>
  <si>
    <t>Elektroinstalace a MaR</t>
  </si>
  <si>
    <t>{0e3832d0-97b1-4a18-8752-b4668f1abcab}</t>
  </si>
  <si>
    <t>OVN</t>
  </si>
  <si>
    <t>Ostatní a vedlejší náklady</t>
  </si>
  <si>
    <t>{afcdaccc-f2ad-4378-aa5c-3d38909274b3}</t>
  </si>
  <si>
    <t>KRYCÍ LIST SOUPISU PRACÍ</t>
  </si>
  <si>
    <t>Objekt:</t>
  </si>
  <si>
    <t>SO01 - Armaturní šachta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</si>
  <si>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</si>
  <si>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</si>
  <si>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</si>
  <si>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</si>
  <si>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</si>
  <si>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</si>
  <si>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</si>
  <si>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</si>
  <si>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</si>
  <si>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</si>
  <si>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</si>
  <si>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</si>
  <si>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89 -  Ostatní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</si>
  <si>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</si>
  <si>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</si>
  <si>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</si>
  <si>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</si>
  <si>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</si>
  <si>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</si>
  <si>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</si>
  <si>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</si>
  <si>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</si>
  <si>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</si>
  <si>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</si>
  <si>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</si>
  <si>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</si>
  <si>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</si>
  <si>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</si>
  <si>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</si>
  <si>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</si>
  <si>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</si>
  <si>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</si>
  <si>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</si>
  <si>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</si>
  <si>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</si>
  <si>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</si>
  <si>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113106345</t>
  </si>
  <si>
    <t>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 vegetační dlažby betonové</t>
  </si>
  <si>
    <t>m2</t>
  </si>
  <si>
    <t>CS ÚRS 2025 01</t>
  </si>
  <si>
    <t>4</t>
  </si>
  <si>
    <t>1418105417</t>
  </si>
  <si>
    <t>Online PSC</t>
  </si>
  <si>
    <t>https://podminky.urs.cz/item/CS_URS_2025_01/113106345</t>
  </si>
  <si>
    <t>VV</t>
  </si>
  <si>
    <t>"Rozebrání a obnova povrchů dle C3:" 93,7</t>
  </si>
  <si>
    <t>Součet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</si>
  <si>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</si>
  <si>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</si>
  <si>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44984291</t>
  </si>
  <si>
    <t>https://podminky.urs.cz/item/CS_URS_2025_01/113107343</t>
  </si>
  <si>
    <t>"Rozebrání a obnova povrchů dle C3 (živice):" 1,3*19,1</t>
  </si>
  <si>
    <t>3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</si>
  <si>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</si>
  <si>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</si>
  <si>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1469430276</t>
  </si>
  <si>
    <t>https://podminky.urs.cz/item/CS_URS_2025_01/113107523</t>
  </si>
  <si>
    <t>"Rozebrání a obnova povrchů dle C3 (dlažba):" 93,7</t>
  </si>
  <si>
    <t>113107524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</si>
  <si>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</si>
  <si>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-1739543193</t>
  </si>
  <si>
    <t>https://podminky.urs.cz/item/CS_URS_2025_01/113107524</t>
  </si>
  <si>
    <t>"Rozebrání a obnova povrchů dle C3 (živice):" 19,1</t>
  </si>
  <si>
    <t>5</t>
  </si>
  <si>
    <t>113154523</t>
  </si>
  <si>
    <t>Frézování živičného podkladu nebo krytu s naložením hmot na dopravní prostředek plochy do 500 m2 pruhu šířky přes 0,5 m, tloušťky vrstvy 50 mm</t>
  </si>
  <si>
    <t>1805805400</t>
  </si>
  <si>
    <t>https://podminky.urs.cz/item/CS_URS_2025_01/113154523</t>
  </si>
  <si>
    <t>"Rozebrání a obnova povrchů dle C3 (živice):" 57,6+19,1</t>
  </si>
  <si>
    <t>6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</si>
  <si>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</si>
  <si>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</si>
  <si>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</si>
  <si>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97481260</t>
  </si>
  <si>
    <t>https://podminky.urs.cz/item/CS_URS_2025_01/113201112</t>
  </si>
  <si>
    <t>"Rozebrání a obnova povrchů dle C3 (živice):" 18,7</t>
  </si>
  <si>
    <t>7</t>
  </si>
  <si>
    <t>115101202</t>
  </si>
  <si>
    <t>Čerpání vody na dopravní výšku do 10 m s uvažovaným průměrným přítokem přes 500 do 1 000 l/min</t>
  </si>
  <si>
    <t>hod</t>
  </si>
  <si>
    <t>-508141058</t>
  </si>
  <si>
    <t>https://podminky.urs.cz/item/CS_URS_2025_01/115101202</t>
  </si>
  <si>
    <t>"Dle výpisu materiálu dle D1.1.2, pozice --, předpokládaná potřeba čerpání :" 60*24</t>
  </si>
  <si>
    <t>8</t>
  </si>
  <si>
    <t>115101301</t>
  </si>
  <si>
    <t>Pohotovost záložní čerpací soupravy pro dopravní výšku do 10 m s uvažovaným průměrným přítokem do 500 l/min</t>
  </si>
  <si>
    <t>den</t>
  </si>
  <si>
    <t>1768515091</t>
  </si>
  <si>
    <t>https://podminky.urs.cz/item/CS_URS_2025_01/115101301</t>
  </si>
  <si>
    <t>"Dle výpisu materiálu dle D1.1.2, pozice --, předpokládaná potřeba čerpání :" 30</t>
  </si>
  <si>
    <t>9</t>
  </si>
  <si>
    <t>121151103</t>
  </si>
  <si>
    <t>Sejmutí ornice strojně při souvislé ploše do 100 m2, tl. vrstvy do 200 mm</t>
  </si>
  <si>
    <t>-357630370</t>
  </si>
  <si>
    <t>https://podminky.urs.cz/item/CS_URS_2025_01/121151103</t>
  </si>
  <si>
    <t>"Rozebrání a obnova povrchů dle C3:" 62,7</t>
  </si>
  <si>
    <t>10</t>
  </si>
  <si>
    <t>131251204</t>
  </si>
  <si>
    <t>Hloubení zapažených jam a zářezů strojně s urovnáním dna do předepsaného profilu a spádu v hornině třídy těžitelnosti I skupiny 3 přes 100 do 500 m3</t>
  </si>
  <si>
    <t>m3</t>
  </si>
  <si>
    <t>584150176</t>
  </si>
  <si>
    <t>https://podminky.urs.cz/item/CS_URS_2025_01/131251204</t>
  </si>
  <si>
    <t>"Výkop stavební jámy pro šachtu dle D1.1.2, zastoupení zeminy dle IGP 50%:" 0,5*4*75</t>
  </si>
  <si>
    <t>11</t>
  </si>
  <si>
    <t>131351204</t>
  </si>
  <si>
    <t>Hloubení zapažených jam a zářezů strojně s urovnáním dna do předepsaného profilu a spádu v hornině třídy těžitelnosti II skupiny 4 přes 100 do 500 m3</t>
  </si>
  <si>
    <t>1872167314</t>
  </si>
  <si>
    <t>https://podminky.urs.cz/item/CS_URS_2025_01/131351204</t>
  </si>
  <si>
    <t>151712111</t>
  </si>
  <si>
    <t>Převázka ocelová pro ukotvení záporového pažení pro jakoukoliv délku převázky zdvojená</t>
  </si>
  <si>
    <t>533004100</t>
  </si>
  <si>
    <t>https://podminky.urs.cz/item/CS_URS_2025_01/151712111</t>
  </si>
  <si>
    <t>"Pažení jámy dle D1.1.6, HEA280, IPN200, úložné plotny a trubky, horní a dolní rám:" ((2*5,2)+(2*6,3)+(2*3,4)+(2*9,3)+(2*7,6)+(6*4,1))*1,1</t>
  </si>
  <si>
    <t>13</t>
  </si>
  <si>
    <t>151712121</t>
  </si>
  <si>
    <t>Odstranění ocelové převázky pro ukotvení záporového pažení jakékoliv délky převázky zdvojené</t>
  </si>
  <si>
    <t>-340082670</t>
  </si>
  <si>
    <t>https://podminky.urs.cz/item/CS_URS_2025_01/151712121</t>
  </si>
  <si>
    <t>14</t>
  </si>
  <si>
    <t>153111114</t>
  </si>
  <si>
    <t>Úprava ocelových štětovnic pro štětové stěny řezání z terénu, štětovnic zaberaněných příčné</t>
  </si>
  <si>
    <t>kus</t>
  </si>
  <si>
    <t>1806225125</t>
  </si>
  <si>
    <t>https://podminky.urs.cz/item/CS_URS_2025_01/153111114</t>
  </si>
  <si>
    <t>"Pažení jámy dle D1.1.6:" 34,4*2,5</t>
  </si>
  <si>
    <t>15</t>
  </si>
  <si>
    <t>153111119</t>
  </si>
  <si>
    <t>Úprava ocelových štětovnic pro štětové stěny řezání z terénu, štětovnic zaberaněných otvorů</t>
  </si>
  <si>
    <t>-1619506863</t>
  </si>
  <si>
    <t>https://podminky.urs.cz/item/CS_URS_2025_01/153111119</t>
  </si>
  <si>
    <t>"Pažení jámy dle D1.1.6:" 3</t>
  </si>
  <si>
    <t>16</t>
  </si>
  <si>
    <t>153112122</t>
  </si>
  <si>
    <t>Zřízení beraněných stěn z ocelových štětovnic z terénu zaberanění štětovnic ve standardních podmínkách, délky do 8 m</t>
  </si>
  <si>
    <t>1549790854</t>
  </si>
  <si>
    <t>https://podminky.urs.cz/item/CS_URS_2025_01/153112122</t>
  </si>
  <si>
    <t>"Pažení jámy dle D1.1.6:" 8*34,4</t>
  </si>
  <si>
    <t>17</t>
  </si>
  <si>
    <t>M</t>
  </si>
  <si>
    <t>15920311</t>
  </si>
  <si>
    <t>štětovnice ocelová Illn</t>
  </si>
  <si>
    <t>t</t>
  </si>
  <si>
    <t>-1484252778</t>
  </si>
  <si>
    <t>"Pažení jámy dle D1.1.6:" 14,1178*1,1</t>
  </si>
  <si>
    <t>18</t>
  </si>
  <si>
    <t>153113112</t>
  </si>
  <si>
    <t>Vytažení stěn z ocelových štětovnic zaberaněných z terénu délky do 12 m ve standardních podmínkách, zaberaněných na hloubku do 8 m</t>
  </si>
  <si>
    <t>270759337</t>
  </si>
  <si>
    <t>https://podminky.urs.cz/item/CS_URS_2025_01/153113112</t>
  </si>
  <si>
    <t>19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</si>
  <si>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</si>
  <si>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</si>
  <si>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226992048</t>
  </si>
  <si>
    <t>https://podminky.urs.cz/item/CS_URS_2025_01/161151103</t>
  </si>
  <si>
    <t>20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</si>
  <si>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</si>
  <si>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</si>
  <si>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-866959733</t>
  </si>
  <si>
    <t>https://podminky.urs.cz/item/CS_URS_2025_01/161151113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</si>
  <si>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</si>
  <si>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</si>
  <si>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1839757432</t>
  </si>
  <si>
    <t>https://podminky.urs.cz/item/CS_URS_2025_01/162751113</t>
  </si>
  <si>
    <t>"Výkop stavební jámy pro šachtu dle D1.1.2, zastoupení zeminy dle IGP 50%:" 0,5*4*4*75</t>
  </si>
  <si>
    <t>22</t>
  </si>
  <si>
    <t>162751133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</si>
  <si>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</si>
  <si>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-181809533</t>
  </si>
  <si>
    <t>https://podminky.urs.cz/item/CS_URS_2025_01/162751133</t>
  </si>
  <si>
    <t>23</t>
  </si>
  <si>
    <t>171201231</t>
  </si>
  <si>
    <t>Poplatek za uložení stavebního odpadu na recyklační skládce (skládkovné) zeminy a kamení zatříděného do Katalogu odpadů pod kódem 17 05 04</t>
  </si>
  <si>
    <t>-2099818975</t>
  </si>
  <si>
    <t>https://podminky.urs.cz/item/CS_URS_2025_01/171201231</t>
  </si>
  <si>
    <t>"Výkop stavební jámy pro šachtu dle D1.1.2:" 4*75</t>
  </si>
  <si>
    <t>300*2 'Přepočtené koeficientem množství</t>
  </si>
  <si>
    <t>24</t>
  </si>
  <si>
    <t>174101101</t>
  </si>
  <si>
    <t>Zásyp sypaninou z jakékoliv horniny strojně s uložením výkopku ve vrstvách se zhutněním jam, šachet, rýh nebo kolem objektů v těchto vykopávkách</t>
  </si>
  <si>
    <t>-29639746</t>
  </si>
  <si>
    <t>https://podminky.urs.cz/item/CS_URS_2025_01/174101101</t>
  </si>
  <si>
    <t>"Armaturní šachta dle D1.1.2, pozice 9:" 134,8</t>
  </si>
  <si>
    <t>25</t>
  </si>
  <si>
    <t>58337344</t>
  </si>
  <si>
    <t>štěrkopísek frakce 0/32</t>
  </si>
  <si>
    <t>308712177</t>
  </si>
  <si>
    <t>134,8*2 'Přepočtené koeficientem množství</t>
  </si>
  <si>
    <t>26</t>
  </si>
  <si>
    <t>181351003</t>
  </si>
  <si>
    <t>Rozprostření a urovnání ornice v rovině nebo ve svahu sklonu do 1:5 strojně při souvislé ploše do 100 m2, tl. vrstvy do 200 mm</t>
  </si>
  <si>
    <t>-928820388</t>
  </si>
  <si>
    <t>https://podminky.urs.cz/item/CS_URS_2025_01/181351003</t>
  </si>
  <si>
    <t>27</t>
  </si>
  <si>
    <t>181411131</t>
  </si>
  <si>
    <t>Založení trávníku na půdě předem připravené plochy do 1000 m2 výsevem včetně utažení parkového v rovině nebo na svahu do 1:5</t>
  </si>
  <si>
    <t>-1283867211</t>
  </si>
  <si>
    <t>https://podminky.urs.cz/item/CS_URS_2025_01/181411131</t>
  </si>
  <si>
    <t>28</t>
  </si>
  <si>
    <t>00572410</t>
  </si>
  <si>
    <t>osivo směs travní parková</t>
  </si>
  <si>
    <t>kg</t>
  </si>
  <si>
    <t>2037823302</t>
  </si>
  <si>
    <t>62,7*0,05 'Přepočtené koeficientem množství</t>
  </si>
  <si>
    <t>29</t>
  </si>
  <si>
    <t>181951112</t>
  </si>
  <si>
    <t>Úprava pláně vyrovnáním výškových rozdílů strojně v hornině třídy těžitelnosti I, skupiny 1 až 3 se zhutněním</t>
  </si>
  <si>
    <t>-1798952142</t>
  </si>
  <si>
    <t>https://podminky.urs.cz/item/CS_URS_2025_01/181951112</t>
  </si>
  <si>
    <t>"Rozebrání a obnova povrchů dle C3 (travnaté plochy):" 62,7</t>
  </si>
  <si>
    <t>Zakládání</t>
  </si>
  <si>
    <t>30</t>
  </si>
  <si>
    <t>212755214</t>
  </si>
  <si>
    <t>Trativody bez lože a obsypu z drenážních trubek plastových flexibilních DN 100 mm</t>
  </si>
  <si>
    <t>-1538364696</t>
  </si>
  <si>
    <t>https://podminky.urs.cz/item/CS_URS_2025_01/212755214</t>
  </si>
  <si>
    <t>"Armaturní šachta dle D1.1.2, pozice --:" 5+8+9+2+8</t>
  </si>
  <si>
    <t>31</t>
  </si>
  <si>
    <t>213141113</t>
  </si>
  <si>
    <t>Zřízení vrstvy z geotextilie filtrační, separační, odvodňovací, ochranné, výztužné nebo protierozní v rovině nebo ve sklonu do 1:5, šířky přes 6 do 8,5 m</t>
  </si>
  <si>
    <t>1699329785</t>
  </si>
  <si>
    <t>https://podminky.urs.cz/item/CS_URS_2025_01/213141113</t>
  </si>
  <si>
    <t>"Armaturní šachta dle D1.1.2, pozice 14:" 35,3</t>
  </si>
  <si>
    <t>32</t>
  </si>
  <si>
    <t>69311143</t>
  </si>
  <si>
    <t>geotextilie netkaná separační, ochranná, filtrační, drenážní PP 210g/m2</t>
  </si>
  <si>
    <t>306330338</t>
  </si>
  <si>
    <t>35,3*1,2 'Přepočtené koeficientem množství</t>
  </si>
  <si>
    <t>33</t>
  </si>
  <si>
    <t>271532211</t>
  </si>
  <si>
    <t>Podsyp pod základové konstrukce se zhutněním a urovnáním povrchu z kameniva hrubého, frakce 32 - 63 mm</t>
  </si>
  <si>
    <t>-1058816041</t>
  </si>
  <si>
    <t>https://podminky.urs.cz/item/CS_URS_2025_01/271532211</t>
  </si>
  <si>
    <t>"Armaturní šachta dle D1.1.2, pozice 4:" 19,5</t>
  </si>
  <si>
    <t>34</t>
  </si>
  <si>
    <t>271542211</t>
  </si>
  <si>
    <t>Podsyp pod základové konstrukce se zhutněním a urovnáním povrchu ze štěrkodrtě netříděné</t>
  </si>
  <si>
    <t>1269188008</t>
  </si>
  <si>
    <t>https://podminky.urs.cz/item/CS_URS_2025_01/271542211</t>
  </si>
  <si>
    <t>"Armaturní šachta dle D1.1.2, pozice 5 (použita frakce 0-63):" 9,8</t>
  </si>
  <si>
    <t>35</t>
  </si>
  <si>
    <t>273321211</t>
  </si>
  <si>
    <t>Základy z betonu železového (bez výztuže) desky z betonu bez zvláštních nároků na prostředí tř. C 12/15</t>
  </si>
  <si>
    <t>1909661911</t>
  </si>
  <si>
    <t>https://podminky.urs.cz/item/CS_URS_2025_01/273321211</t>
  </si>
  <si>
    <t>"Armaturní šachta dle D1.1.2, pozice 6:" 5,1</t>
  </si>
  <si>
    <t>36</t>
  </si>
  <si>
    <t>273351121</t>
  </si>
  <si>
    <t>Bednění základů desek zřízení</t>
  </si>
  <si>
    <t>987662947</t>
  </si>
  <si>
    <t>https://podminky.urs.cz/item/CS_URS_2025_01/273351121</t>
  </si>
  <si>
    <t>"Armaturní šachta dle D1.1.2, pozice 6:" 0,2*(6,2+6,2+6,4+6,4)*1,1</t>
  </si>
  <si>
    <t>37</t>
  </si>
  <si>
    <t>273351122</t>
  </si>
  <si>
    <t>Bednění základů desek odstranění</t>
  </si>
  <si>
    <t>-1724377764</t>
  </si>
  <si>
    <t>https://podminky.urs.cz/item/CS_URS_2025_01/273351122</t>
  </si>
  <si>
    <t>38</t>
  </si>
  <si>
    <t>273362021</t>
  </si>
  <si>
    <t>Výztuž základů desek ze svařovaných sítí z drátů typu KARI</t>
  </si>
  <si>
    <t>931118980</t>
  </si>
  <si>
    <t>https://podminky.urs.cz/item/CS_URS_2025_01/273362021</t>
  </si>
  <si>
    <t>"Armaturní šachta dle D1.1.2, pozice 6 (2x KARI 100/100/8):" 2*((6,2*5,1)+(1,3*1,7))*(7,9/1000)*1,15</t>
  </si>
  <si>
    <t>Svislé a kompletní konstrukce</t>
  </si>
  <si>
    <t>39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</si>
  <si>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</si>
  <si>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</si>
  <si>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1525402628</t>
  </si>
  <si>
    <t>https://podminky.urs.cz/item/CS_URS_2025_01/380326132</t>
  </si>
  <si>
    <t>"Armaturní šachta dno dle D1.1.2, pozice 1, 2, D1.1.4:" (0,3*5,9*4,8)+(0,3*1,3*1,4)</t>
  </si>
  <si>
    <t>"Armaturní šachta stěny dle D1.1.2, pozice 1, 2, D1.1.4:" (0,3*(4,8+4,8+5,3+4,5+1,3+1,3+0,8)*3,2)+((0,3+0,2)*0,8*0,9)</t>
  </si>
  <si>
    <t>"Armaturní šachta deska dle D1.1.2, pozice 3, D1.1.4:" 5,1</t>
  </si>
  <si>
    <t>40</t>
  </si>
  <si>
    <t>380356231</t>
  </si>
  <si>
    <t>Bednění kompletních konstrukcí čistíren odpadních vod, nádrží, vodojemů, kanálů konstrukcí neomítaných z betonu prostého nebo železového ploch rovinných zřízení</t>
  </si>
  <si>
    <t>-1217529024</t>
  </si>
  <si>
    <t>https://podminky.urs.cz/item/CS_URS_2025_01/380356231</t>
  </si>
  <si>
    <t>"Armaturní šachta dno dle D1.1.4:" 0,3*(5,9+5,9+6,1+6,1)*1,1</t>
  </si>
  <si>
    <t>"Armaturní šachta stěny dle D1.1.4, stěny vnitřní:" ((3,15*(5,3+5,3+5,5+5,5))+(0,9*(0,8+0,8))+(0,5*0,8))*1,1</t>
  </si>
  <si>
    <t>"Armaturní šachta stěny dle D1.1.4, stěny vnější:" 3,45*(5,9+5,9+6,1+6,1)*1,1</t>
  </si>
  <si>
    <t>"Armaturní šachta deska dle D1.1.2, pozice 3, D1.1.4:" 4,5*5,6</t>
  </si>
  <si>
    <t>41</t>
  </si>
  <si>
    <t>380356232</t>
  </si>
  <si>
    <t>Bednění kompletních konstrukcí čistíren odpadních vod, nádrží, vodojemů, kanálů konstrukcí neomítaných z betonu prostého nebo železového ploch rovinných odstranění</t>
  </si>
  <si>
    <t>53774652</t>
  </si>
  <si>
    <t>https://podminky.urs.cz/item/CS_URS_2025_01/380356232</t>
  </si>
  <si>
    <t>42</t>
  </si>
  <si>
    <t>380356241</t>
  </si>
  <si>
    <t>Bednění kompletních konstrukcí čistíren odpadních vod, nádrží, vodojemů, kanálů konstrukcí neomítaných z betonu prostého nebo železového ploch zaoblených zřízení</t>
  </si>
  <si>
    <t>1931358661</t>
  </si>
  <si>
    <t>https://podminky.urs.cz/item/CS_URS_2025_01/380356241</t>
  </si>
  <si>
    <t>"Armaturní šachta stěny dle D1.1.4, bednění prostupů:" (2*0,3*PI*1,2)+(0,3*PI*1)</t>
  </si>
  <si>
    <t>43</t>
  </si>
  <si>
    <t>380356242</t>
  </si>
  <si>
    <t>Bednění kompletních konstrukcí čistíren odpadních vod, nádrží, vodojemů, kanálů konstrukcí neomítaných z betonu prostého nebo železového ploch zaoblených odstranění</t>
  </si>
  <si>
    <t>1829694710</t>
  </si>
  <si>
    <t>https://podminky.urs.cz/item/CS_URS_2025_01/380356242</t>
  </si>
  <si>
    <t>44</t>
  </si>
  <si>
    <t>380361006</t>
  </si>
  <si>
    <t>Výztuž kompletních konstrukcí čistíren odpadních vod, nádrží, vodojemů, kanálů z oceli 10 505 (R) nebo BSt 500</t>
  </si>
  <si>
    <t>130088815</t>
  </si>
  <si>
    <t>https://podminky.urs.cz/item/CS_URS_2025_01/380361006</t>
  </si>
  <si>
    <t>"Armaturní šachta dle D1.1.5:" 6,292668*1,08</t>
  </si>
  <si>
    <t>45</t>
  </si>
  <si>
    <t>380361011</t>
  </si>
  <si>
    <t>Výztuž kompletních konstrukcí čistíren odpadních vod, nádrží, vodojemů, kanálů ze svařovaných sítí z drátů typu KARI</t>
  </si>
  <si>
    <t>-644769170</t>
  </si>
  <si>
    <t>https://podminky.urs.cz/item/CS_URS_2025_01/380361011</t>
  </si>
  <si>
    <t>"Armaturní šachta dle D1.1.5:" 0,1896*1,2</t>
  </si>
  <si>
    <t>Vodorovné konstrukce</t>
  </si>
  <si>
    <t>46</t>
  </si>
  <si>
    <t>411354313</t>
  </si>
  <si>
    <t>Podpěrná konstrukce stropů - desek, kleneb a skořepin výška podepření do 4 m tloušťka stropu přes 15 do 25 cm zřízení</t>
  </si>
  <si>
    <t>-768347280</t>
  </si>
  <si>
    <t>https://podminky.urs.cz/item/CS_URS_2025_01/411354313</t>
  </si>
  <si>
    <t>47</t>
  </si>
  <si>
    <t>411354314</t>
  </si>
  <si>
    <t>Podpěrná konstrukce stropů - desek, kleneb a skořepin výška podepření do 4 m tloušťka stropu přes 15 do 25 cm odstranění</t>
  </si>
  <si>
    <t>333180113</t>
  </si>
  <si>
    <t>https://podminky.urs.cz/item/CS_URS_2025_01/411354314</t>
  </si>
  <si>
    <t>Komunikace pozemní</t>
  </si>
  <si>
    <t>48</t>
  </si>
  <si>
    <t>564861011</t>
  </si>
  <si>
    <t>Podklad ze štěrkodrti ŠD s rozprostřením a zhutněním plochy jednotlivě do 100 m2, po zhutnění tl. 200 mm</t>
  </si>
  <si>
    <t>932058669</t>
  </si>
  <si>
    <t>https://podminky.urs.cz/item/CS_URS_2025_01/564861011</t>
  </si>
  <si>
    <t>49</t>
  </si>
  <si>
    <t>565231112</t>
  </si>
  <si>
    <t>Podklad ze štěrku částečně zpevněného cementovou maltou ŠCM s rozprostřením a s hutněním, po zhutnění tl. 200 mm</t>
  </si>
  <si>
    <t>-1100375039</t>
  </si>
  <si>
    <t>https://podminky.urs.cz/item/CS_URS_2025_01/565231112</t>
  </si>
  <si>
    <t>"Rozebrání a obnova povrchů dle C3 (živice):" 1,15*19,1</t>
  </si>
  <si>
    <t>50</t>
  </si>
  <si>
    <t>573211107</t>
  </si>
  <si>
    <t>Postřik spojovací PS bez posypu kamenivem z asfaltu silničního, v množství 0,30 kg/m2</t>
  </si>
  <si>
    <t>1397467219</t>
  </si>
  <si>
    <t>https://podminky.urs.cz/item/CS_URS_2025_01/573211107</t>
  </si>
  <si>
    <t>51</t>
  </si>
  <si>
    <t>573211109</t>
  </si>
  <si>
    <t>Postřik spojovací PS bez posypu kamenivem z asfaltu silničního, v množství 0,50 kg/m2</t>
  </si>
  <si>
    <t>-84779536</t>
  </si>
  <si>
    <t>https://podminky.urs.cz/item/CS_URS_2025_01/573211109</t>
  </si>
  <si>
    <t>52</t>
  </si>
  <si>
    <t>577144111</t>
  </si>
  <si>
    <t>Asfaltový beton vrstva obrusná ACO 11 (ABS) s rozprostřením a se zhutněním z nemodifikovaného asfaltu v pruhu šířky do 3 m tř. I (ACO 11+), po zhutnění tl. 50 mm</t>
  </si>
  <si>
    <t>1489338379</t>
  </si>
  <si>
    <t>https://podminky.urs.cz/item/CS_URS_2025_01/577144111</t>
  </si>
  <si>
    <t>53</t>
  </si>
  <si>
    <t>577165112</t>
  </si>
  <si>
    <t>Asfaltový beton vrstva ložní ACL 16 (ABH) s rozprostřením a zhutněním z nemodifikovaného asfaltu v pruhu šířky do 3 m, po zhutnění tl. 70 mm</t>
  </si>
  <si>
    <t>1706229448</t>
  </si>
  <si>
    <t>https://podminky.urs.cz/item/CS_URS_2025_01/577165112</t>
  </si>
  <si>
    <t>54</t>
  </si>
  <si>
    <t>577175112</t>
  </si>
  <si>
    <t>Asfaltový beton vrstva ložní ACL 16 (ABH) s rozprostřením a zhutněním z nemodifikovaného asfaltu v pruhu šířky do 3 m, po zhutnění tl. 80 mm</t>
  </si>
  <si>
    <t>-578368815</t>
  </si>
  <si>
    <t>https://podminky.urs.cz/item/CS_URS_2025_01/577175112</t>
  </si>
  <si>
    <t>55</t>
  </si>
  <si>
    <t>596412113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</si>
  <si>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50 do 100 m2</t>
  </si>
  <si>
    <t>-972908338</t>
  </si>
  <si>
    <t>https://podminky.urs.cz/item/CS_URS_2025_01/596412113</t>
  </si>
  <si>
    <t>"Rozebrání a obnova povrchů dle C3 (použit stávající materiál):" 93,7</t>
  </si>
  <si>
    <t>Úpravy povrchů, podlahy a osazování výplní</t>
  </si>
  <si>
    <t>56</t>
  </si>
  <si>
    <t>631311235</t>
  </si>
  <si>
    <t>Mazanina z betonu prostého se zvýšenými nároky na prostředí tl. přes 120 do 240 mm tř. C 30/37</t>
  </si>
  <si>
    <t>59641034</t>
  </si>
  <si>
    <t>https://podminky.urs.cz/item/CS_URS_2025_01/631311235</t>
  </si>
  <si>
    <t>"Armaturní šachta dle D1.1.2, pozice 7, D1.1.4:" 0,3*4,2*5,3</t>
  </si>
  <si>
    <t>57</t>
  </si>
  <si>
    <t>631319013</t>
  </si>
  <si>
    <t>Příplatek k cenám mazanin za úpravu povrchu mazaniny přehlazením, mazanina tl. přes 120 do 240 mm</t>
  </si>
  <si>
    <t>-978182114</t>
  </si>
  <si>
    <t>https://podminky.urs.cz/item/CS_URS_2025_01/631319013</t>
  </si>
  <si>
    <t>58</t>
  </si>
  <si>
    <t>631351101</t>
  </si>
  <si>
    <t>Bednění v podlahách rýh a hran zřízení</t>
  </si>
  <si>
    <t>-759039035</t>
  </si>
  <si>
    <t>https://podminky.urs.cz/item/CS_URS_2025_01/631351101</t>
  </si>
  <si>
    <t>"Armaturní šachta dle D1.1.2, pozice 11, D1.1.4:" 0,3*(0,4+0,4)</t>
  </si>
  <si>
    <t>59</t>
  </si>
  <si>
    <t>631351102</t>
  </si>
  <si>
    <t>Bednění v podlahách rýh a hran odstranění</t>
  </si>
  <si>
    <t>-2112048704</t>
  </si>
  <si>
    <t>https://podminky.urs.cz/item/CS_URS_2025_01/631351102</t>
  </si>
  <si>
    <t>Trubní vedení</t>
  </si>
  <si>
    <t>60</t>
  </si>
  <si>
    <t>894812312</t>
  </si>
  <si>
    <t>Revizní a čistící šachta z polypropylenu PP pro hladké trouby DN 600 šachtové dno (DN šachty / DN trubního vedení) DN 600/160 průtočné 30°,60°,90°</t>
  </si>
  <si>
    <t>-1483562871</t>
  </si>
  <si>
    <t>https://podminky.urs.cz/item/CS_URS_2025_01/894812312</t>
  </si>
  <si>
    <t>"Armaturní šachta dle D1.1.2, pozice --:" 2</t>
  </si>
  <si>
    <t>61</t>
  </si>
  <si>
    <t>894812331</t>
  </si>
  <si>
    <t>Revizní a čistící šachta z polypropylenu PP pro hladké trouby DN 600 roura šachtová korugovaná, světlé hloubky 1 000 mm</t>
  </si>
  <si>
    <t>-1583416045</t>
  </si>
  <si>
    <t>https://podminky.urs.cz/item/CS_URS_2025_01/894812331</t>
  </si>
  <si>
    <t>62</t>
  </si>
  <si>
    <t>899104112</t>
  </si>
  <si>
    <t>Osazení poklopů šachtových litinových, ocelových nebo železobetonových včetně rámů pro třídu zatížení D400, E600</t>
  </si>
  <si>
    <t>910436882</t>
  </si>
  <si>
    <t>https://podminky.urs.cz/item/CS_URS_2025_01/899104112</t>
  </si>
  <si>
    <t>"Armaturní šachta dle D1.1.2, pozice 8, D1.1.4:" 1</t>
  </si>
  <si>
    <t>63</t>
  </si>
  <si>
    <t>R286001</t>
  </si>
  <si>
    <t>kruhový litinový poklop D400 o průměru 800 mm včetně litinového rámu s vnějším rozměrem 1000x1000 mm, s pantem výšky 135 mm</t>
  </si>
  <si>
    <t>809808725</t>
  </si>
  <si>
    <t>64</t>
  </si>
  <si>
    <t>899501221</t>
  </si>
  <si>
    <t>Stupadla do šachet a drobných objektů ocelová s PE povlakem vidlicová pro přímé zabudování do hmoždinek</t>
  </si>
  <si>
    <t>-230152190</t>
  </si>
  <si>
    <t>https://podminky.urs.cz/item/CS_URS_2025_01/899501221</t>
  </si>
  <si>
    <t>"Armaturní šachta dle D1.1.2, pozice 10, D1.1.4:" 11</t>
  </si>
  <si>
    <t>89</t>
  </si>
  <si>
    <t xml:space="preserve"> Ostatní konstrukce</t>
  </si>
  <si>
    <t>65</t>
  </si>
  <si>
    <t>899401112</t>
  </si>
  <si>
    <t>Osazení poklopů uličních s pevným rámem litinových šoupátkových</t>
  </si>
  <si>
    <t>1223118810</t>
  </si>
  <si>
    <t>"Armaturní šachta dle D1.1.2, pozice 18, D1.1.4:" 6</t>
  </si>
  <si>
    <t>66</t>
  </si>
  <si>
    <t>55241101</t>
  </si>
  <si>
    <t>poklop šoupátkový litinový bez ventilace tř D400 v pevném rámu</t>
  </si>
  <si>
    <t>-378314759</t>
  </si>
  <si>
    <t>Ostatní konstrukce a práce, bourání</t>
  </si>
  <si>
    <t>67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</si>
  <si>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</si>
  <si>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</si>
  <si>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-1151090424</t>
  </si>
  <si>
    <t>https://podminky.urs.cz/item/CS_URS_2025_01/916131113</t>
  </si>
  <si>
    <t>"Rozebrání a obnova povrchů dle C3 (živice, použit stávající materiál):" 18,7</t>
  </si>
  <si>
    <t>68</t>
  </si>
  <si>
    <t>919112111</t>
  </si>
  <si>
    <t>Řezání dilatačních spár v živičném krytu příčných nebo podélných, šířky 4 mm, hloubky do 60 mm</t>
  </si>
  <si>
    <t>-1901298094</t>
  </si>
  <si>
    <t>https://podminky.urs.cz/item/CS_URS_2025_01/919112111</t>
  </si>
  <si>
    <t>"Rozebrání a obnova povrchů dle C3 (živice, přechod nového a obnoveného povrchu):" 2*4,1</t>
  </si>
  <si>
    <t>69</t>
  </si>
  <si>
    <t>919112212</t>
  </si>
  <si>
    <t>Řezání dilatačních spár v živičném krytu vytvoření komůrky pro těsnící zálivku šířky 10 mm, hloubky 20 mm</t>
  </si>
  <si>
    <t>-710366905</t>
  </si>
  <si>
    <t>https://podminky.urs.cz/item/CS_URS_2025_01/919112212</t>
  </si>
  <si>
    <t>70</t>
  </si>
  <si>
    <t>919121132</t>
  </si>
  <si>
    <t>Utěsnění dilatačních spár zálivkou za studena v cementobetonovém nebo živičném krytu včetně adhezního nátěru s těsnicím profilem pod zálivkou, pro komůrky šířky 20 mm, hloubky 40 mm</t>
  </si>
  <si>
    <t>1204719805</t>
  </si>
  <si>
    <t>https://podminky.urs.cz/item/CS_URS_2025_01/919121132</t>
  </si>
  <si>
    <t>71</t>
  </si>
  <si>
    <t>919735111</t>
  </si>
  <si>
    <t>Řezání stávajícího živičného krytu nebo podkladu hloubky do 50 mm</t>
  </si>
  <si>
    <t>9333210</t>
  </si>
  <si>
    <t>https://podminky.urs.cz/item/CS_URS_2025_01/919735111</t>
  </si>
  <si>
    <t>72</t>
  </si>
  <si>
    <t>919735113</t>
  </si>
  <si>
    <t>Řezání stávajícího živičného krytu nebo podkladu hloubky přes 100 do 150 mm</t>
  </si>
  <si>
    <t>219059454</t>
  </si>
  <si>
    <t>https://podminky.urs.cz/item/CS_URS_2025_01/919735113</t>
  </si>
  <si>
    <t>"Rozebrání a obnova povrchů dle C3 (živice):" 2+10+2</t>
  </si>
  <si>
    <t>73</t>
  </si>
  <si>
    <t>949101112</t>
  </si>
  <si>
    <t>Lešení pomocné pracovní pro objekty pozemních staveb pro zatížení do 150 kg/m2, o výšce lešeňové podlahy přes 1,9 do 3,5 m</t>
  </si>
  <si>
    <t>392925830</t>
  </si>
  <si>
    <t>https://podminky.urs.cz/item/CS_URS_2025_01/949101112</t>
  </si>
  <si>
    <t>"Lešení a žebříky vnitřní a vnější (předpokládané množství):" 20</t>
  </si>
  <si>
    <t>74</t>
  </si>
  <si>
    <t>952901411</t>
  </si>
  <si>
    <t>Vyčištění budov nebo objektů před předáním do užívání ostatních objektů (např. kanálů, zásobníků, kůlen apod.) jakékoliv výšky podlaží</t>
  </si>
  <si>
    <t>-535570110</t>
  </si>
  <si>
    <t>https://podminky.urs.cz/item/CS_URS_2025_01/952901411</t>
  </si>
  <si>
    <t>"Vnější obrys (předpokládané množství):" 6,2*6,4</t>
  </si>
  <si>
    <t>75</t>
  </si>
  <si>
    <t>953333121</t>
  </si>
  <si>
    <t>PVC těsnící pás do betonových konstrukcí do pracovních spar vnitřní, pokládaný doprostřed konstrukce mezi výztuž šířky 240 mm</t>
  </si>
  <si>
    <t>14223243</t>
  </si>
  <si>
    <t>https://podminky.urs.cz/item/CS_URS_2025_01/953333121</t>
  </si>
  <si>
    <t>"Armaturní šachta dle D1.1.2, pozice 16, D1.1.4:" 20,5</t>
  </si>
  <si>
    <t>76</t>
  </si>
  <si>
    <t>953333234</t>
  </si>
  <si>
    <t>PVC těsnící pás do betonových konstrukcí do pracovních spar vnější, pokládaný na bednění nebo podkladní beton z vnější strany konstrukce šířky 500 mm</t>
  </si>
  <si>
    <t>710180156</t>
  </si>
  <si>
    <t>https://podminky.urs.cz/item/CS_URS_2025_01/953333234</t>
  </si>
  <si>
    <t>"Armaturní šachta dle D1.1.2, pozice --, D1.1.4 (separace stropní desky:" 5,6+5,6+4,5+4,5</t>
  </si>
  <si>
    <t>77</t>
  </si>
  <si>
    <t>961055111</t>
  </si>
  <si>
    <t>Bourání základů z betonu železového</t>
  </si>
  <si>
    <t>1299306638</t>
  </si>
  <si>
    <t>https://podminky.urs.cz/item/CS_URS_2025_01/961055111</t>
  </si>
  <si>
    <t>"Bourání stávající milánské stěny z navazující stavby dle D1.1.6:" 35</t>
  </si>
  <si>
    <t>78</t>
  </si>
  <si>
    <t>977151128</t>
  </si>
  <si>
    <t>Jádrové vrty diamantovými korunkami do stavebních materiálů (železobetonu, betonu, cihel, obkladů, dlažeb, kamene) průměru přes 250 do 300 mm</t>
  </si>
  <si>
    <t>1414687905</t>
  </si>
  <si>
    <t>https://podminky.urs.cz/item/CS_URS_2025_01/977151128</t>
  </si>
  <si>
    <t>"Armaturní šachta dle D1.1.2, pozice 17, D1.1.4:" 6*0,2</t>
  </si>
  <si>
    <t>79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</si>
  <si>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</si>
  <si>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</si>
  <si>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-578030672</t>
  </si>
  <si>
    <t>https://podminky.urs.cz/item/CS_URS_2025_01/979021113</t>
  </si>
  <si>
    <t>80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</si>
  <si>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</si>
  <si>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</si>
  <si>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-655355039</t>
  </si>
  <si>
    <t>https://podminky.urs.cz/item/CS_URS_2025_01/979051111</t>
  </si>
  <si>
    <t>81</t>
  </si>
  <si>
    <t>R900001</t>
  </si>
  <si>
    <t>Dodávka a montáž opracování prostupů pr. 300 mm, začištění, vodotěsné těsnění nebo segmentové těsnění a zapravení včetně všech souvisejících konstrukcí a prací</t>
  </si>
  <si>
    <t>-2080863121</t>
  </si>
  <si>
    <t>"Armaturní šachta dle D1.1.2, pozice 17, D1.1.4:" 6</t>
  </si>
  <si>
    <t>82</t>
  </si>
  <si>
    <t>R900002</t>
  </si>
  <si>
    <t>Dodávka a montáž opracování prostupů pr. 1000 mm, začištění, vodotěsné těsnění nebo segmentové těsnění a zapravení včetně všech souvisejících konstrukcí a prací</t>
  </si>
  <si>
    <t>-1474021596</t>
  </si>
  <si>
    <t>"Armaturní šachta dle D1.1.2, pozice 15, D1.1.4:" 1</t>
  </si>
  <si>
    <t>83</t>
  </si>
  <si>
    <t>R900003</t>
  </si>
  <si>
    <t>Dodávka a montáž opracování prostupů pr. 1200 mm, začištění, vodotěsné těsnění nebo segmentové těsnění a zapravení včetně všech souvisejících konstrukcí a prací</t>
  </si>
  <si>
    <t>-1709841817</t>
  </si>
  <si>
    <t>"Armaturní šachta dle D1.1.2, pozice 15, D1.1.4:" 2</t>
  </si>
  <si>
    <t>84</t>
  </si>
  <si>
    <t>R900004</t>
  </si>
  <si>
    <t xml:space="preserve">Dodávka a montáž jímka na úkapy 400x400x200 mm včetně všech souvisejících konstrukcí a prací </t>
  </si>
  <si>
    <t>-375572828</t>
  </si>
  <si>
    <t>"Armaturní šachta dle D1.1.2, pozice 11, D1.1.4:" 1</t>
  </si>
  <si>
    <t>997</t>
  </si>
  <si>
    <t>Přesun sutě</t>
  </si>
  <si>
    <t>85</t>
  </si>
  <si>
    <t>997002511</t>
  </si>
  <si>
    <t>Vodorovné přemístění suti a vybouraných hmot bez naložení, se složením a hrubým urovnáním na vzdálenost do 1 km</t>
  </si>
  <si>
    <t>205330929</t>
  </si>
  <si>
    <t>https://podminky.urs.cz/item/CS_URS_2025_01/997002511</t>
  </si>
  <si>
    <t>"Odvoz vybouraných hmot na skládku"</t>
  </si>
  <si>
    <t>"Železobeton (pol. 76):" 84</t>
  </si>
  <si>
    <t>86</t>
  </si>
  <si>
    <t>997013111</t>
  </si>
  <si>
    <t>Vnitrostaveništní doprava suti a vybouraných hmot vodorovně do 50 m s naložením základní pro budovy a haly výšky do 6 m</t>
  </si>
  <si>
    <t>-839568091</t>
  </si>
  <si>
    <t>https://podminky.urs.cz/item/CS_URS_2025_01/997013111</t>
  </si>
  <si>
    <t>87</t>
  </si>
  <si>
    <t>997002519</t>
  </si>
  <si>
    <t>Vodorovné přemístění suti a vybouraných hmot bez naložení, se složením a hrubým urovnáním Příplatek k ceně za každý další započatý 1 km přes 1 km</t>
  </si>
  <si>
    <t>325792296</t>
  </si>
  <si>
    <t>https://podminky.urs.cz/item/CS_URS_2025_01/997002519</t>
  </si>
  <si>
    <t>84*5 'Přepočtené koeficientem množství</t>
  </si>
  <si>
    <t>88</t>
  </si>
  <si>
    <t>997221862</t>
  </si>
  <si>
    <t>Poplatek za uložení stavebního odpadu na recyklační skládce (skládkovné) z armovaného betonu zatříděného do Katalogu odpadů pod kódem 17 01 01</t>
  </si>
  <si>
    <t>-1677617401</t>
  </si>
  <si>
    <t>https://podminky.urs.cz/item/CS_URS_2025_01/997221862</t>
  </si>
  <si>
    <t>997221551</t>
  </si>
  <si>
    <t>Vodorovná doprava suti bez naložení, ale se složením a s hrubým urovnáním ze sypkých materiálů, na vzdálenost do 1 km</t>
  </si>
  <si>
    <t>1646931031</t>
  </si>
  <si>
    <t>https://podminky.urs.cz/item/CS_URS_2025_01/997221551</t>
  </si>
  <si>
    <t>"Kamenivo (pol. 3, 4):" 41,228+11,078</t>
  </si>
  <si>
    <t>"Živice (pol. 5):" 8,821</t>
  </si>
  <si>
    <t>90</t>
  </si>
  <si>
    <t>997221559</t>
  </si>
  <si>
    <t>Vodorovná doprava suti bez naložení, ale se složením a s hrubým urovnáním Příplatek k ceně za každý další započatý 1 km přes 1 km</t>
  </si>
  <si>
    <t>1992091412</t>
  </si>
  <si>
    <t>https://podminky.urs.cz/item/CS_URS_2025_01/997221559</t>
  </si>
  <si>
    <t>61,127*5 'Přepočtené koeficientem množství</t>
  </si>
  <si>
    <t>91</t>
  </si>
  <si>
    <t>997221561</t>
  </si>
  <si>
    <t>Vodorovná doprava suti bez naložení, ale se složením a s hrubým urovnáním z kusových materiálů, na vzdálenost do 1 km</t>
  </si>
  <si>
    <t>-1731603564</t>
  </si>
  <si>
    <t>https://podminky.urs.cz/item/CS_URS_2025_01/997221561</t>
  </si>
  <si>
    <t>"Živice (pol. 2):" 7,846</t>
  </si>
  <si>
    <t>92</t>
  </si>
  <si>
    <t>997221569</t>
  </si>
  <si>
    <t>-1576424872</t>
  </si>
  <si>
    <t>https://podminky.urs.cz/item/CS_URS_2025_01/997221569</t>
  </si>
  <si>
    <t>7,846*5 'Přepočtené koeficientem množství</t>
  </si>
  <si>
    <t>93</t>
  </si>
  <si>
    <t>997221873</t>
  </si>
  <si>
    <t>-145406602</t>
  </si>
  <si>
    <t>https://podminky.urs.cz/item/CS_URS_2025_01/997221873</t>
  </si>
  <si>
    <t>94</t>
  </si>
  <si>
    <t>997221875</t>
  </si>
  <si>
    <t>Poplatek za uložení stavebního odpadu na recyklační skládce (skládkovné) asfaltového bez obsahu dehtu zatříděného do Katalogu odpadů pod kódem 17 03 02</t>
  </si>
  <si>
    <t>-1595067681</t>
  </si>
  <si>
    <t>https://podminky.urs.cz/item/CS_URS_2025_01/997221875</t>
  </si>
  <si>
    <t>998</t>
  </si>
  <si>
    <t>Přesun hmot</t>
  </si>
  <si>
    <t>95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</si>
  <si>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</si>
  <si>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</si>
  <si>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-1661138184</t>
  </si>
  <si>
    <t>https://podminky.urs.cz/item/CS_URS_2025_01/998142251</t>
  </si>
  <si>
    <t>PSV</t>
  </si>
  <si>
    <t>Práce a dodávky PSV</t>
  </si>
  <si>
    <t>711</t>
  </si>
  <si>
    <t>Izolace proti vodě, vlhkosti a plynům</t>
  </si>
  <si>
    <t>96</t>
  </si>
  <si>
    <t>711111001</t>
  </si>
  <si>
    <t>Provedení izolace proti zemní vlhkosti natěradly a tmely za studena na ploše vodorovné V nátěrem penetračním</t>
  </si>
  <si>
    <t>-1985069557</t>
  </si>
  <si>
    <t>https://podminky.urs.cz/item/CS_URS_2025_01/711111001</t>
  </si>
  <si>
    <t>"Armaturní šachta dle D1.1.2, pozice 12, D1.1.4:" 2*((5,9*4,8)+(1,3*1,4))</t>
  </si>
  <si>
    <t>97</t>
  </si>
  <si>
    <t>11163150</t>
  </si>
  <si>
    <t>lak penetrační asfaltový</t>
  </si>
  <si>
    <t>-1203197306</t>
  </si>
  <si>
    <t>60,28*0,00033 'Přepočtené koeficientem množství</t>
  </si>
  <si>
    <t>98</t>
  </si>
  <si>
    <t>711112001</t>
  </si>
  <si>
    <t>Provedení izolace proti zemní vlhkosti natěradly a tmely za studena na ploše svislé S nátěrem penetračním</t>
  </si>
  <si>
    <t>-384411597</t>
  </si>
  <si>
    <t>https://podminky.urs.cz/item/CS_URS_2025_01/711112001</t>
  </si>
  <si>
    <t>"Armaturní šachta dle D1.1.2, pozice 12, D1.1.4:" 0,5*2*(5,9+5,9+6,1+6,1)</t>
  </si>
  <si>
    <t>99</t>
  </si>
  <si>
    <t>-1471754320</t>
  </si>
  <si>
    <t>24*0,00034 'Přepočtené koeficientem množství</t>
  </si>
  <si>
    <t>100</t>
  </si>
  <si>
    <t>711141559</t>
  </si>
  <si>
    <t>Provedení izolace proti zemní vlhkosti pásy přitavením NAIP na ploše vodorovné V</t>
  </si>
  <si>
    <t>-1808025070</t>
  </si>
  <si>
    <t>https://podminky.urs.cz/item/CS_URS_2025_01/711141559</t>
  </si>
  <si>
    <t>"Armaturní šachta dle D1.1.2, pozice 12, D1.1.4:" (5,9*4,8)+(1,3*1,4)</t>
  </si>
  <si>
    <t>101</t>
  </si>
  <si>
    <t>62832001</t>
  </si>
  <si>
    <t>pás asfaltový natavitelný oxidovaný s vložkou ze skleněné rohože typu V60 s jemnozrnným minerálním posypem tl 3,5mm</t>
  </si>
  <si>
    <t>1429904349</t>
  </si>
  <si>
    <t>30,14*1,1655 'Přepočtené koeficientem množství</t>
  </si>
  <si>
    <t>102</t>
  </si>
  <si>
    <t>711142559</t>
  </si>
  <si>
    <t>Provedení izolace proti zemní vlhkosti pásy přitavením NAIP na ploše svislé S</t>
  </si>
  <si>
    <t>-1027229845</t>
  </si>
  <si>
    <t>https://podminky.urs.cz/item/CS_URS_2025_01/711142559</t>
  </si>
  <si>
    <t>"Armaturní šachta dle D1.1.2, pozice 12, D1.1.4:" 0,5*(5,9+5,9+6,1+6,1)</t>
  </si>
  <si>
    <t>103</t>
  </si>
  <si>
    <t>535328206</t>
  </si>
  <si>
    <t>12*1,221 'Přepočtené koeficientem množství</t>
  </si>
  <si>
    <t>104</t>
  </si>
  <si>
    <t>998711101</t>
  </si>
  <si>
    <t>Přesun hmot pro izolace proti vodě, vlhkosti a plynům stanovený z hmotnosti přesunovaného materiálu vodorovná dopravní vzdálenost do 50 m základní v objektech výšky do 6 m</t>
  </si>
  <si>
    <t>171968756</t>
  </si>
  <si>
    <t>https://podminky.urs.cz/item/CS_URS_2025_01/998711101</t>
  </si>
  <si>
    <t>SO02 - Přeložka plynu</t>
  </si>
  <si>
    <t>M - Práce a dodávky M</t>
  </si>
  <si>
    <t xml:space="preserve">    23-M - Montáže potrubí</t>
  </si>
  <si>
    <t>-2047190336</t>
  </si>
  <si>
    <t>(0,8+2*0,3)*11,5</t>
  </si>
  <si>
    <t>132212131</t>
  </si>
  <si>
    <t>Hloubení nezapažených rýh šířky do 800 mm ručně s urovnáním dna do předepsaného profilu a spádu v hornině třídy těžitelnosti I skupiny 3 soudržných</t>
  </si>
  <si>
    <t>-472080541</t>
  </si>
  <si>
    <t>https://podminky.urs.cz/item/CS_URS_2025_01/132212131</t>
  </si>
  <si>
    <t>(1,3-0,2)*0,8*11,5</t>
  </si>
  <si>
    <t>151101101</t>
  </si>
  <si>
    <t>Zřízení pažení a rozepření stěn rýh pro podzemní vedení příložné pro jakoukoliv mezerovitost, hloubky do 2 m</t>
  </si>
  <si>
    <t>-437822697</t>
  </si>
  <si>
    <t>https://podminky.urs.cz/item/CS_URS_2025_01/151101101</t>
  </si>
  <si>
    <t>1,3*2*11,5</t>
  </si>
  <si>
    <t>151101111</t>
  </si>
  <si>
    <t>Odstranění pažení a rozepření stěn rýh pro podzemní vedení s uložením materiálu na vzdálenost do 3 m od kraje výkopu příložné, hloubky do 2 m</t>
  </si>
  <si>
    <t>-2061412997</t>
  </si>
  <si>
    <t>https://podminky.urs.cz/item/CS_URS_2025_01/151101111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</si>
  <si>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</si>
  <si>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</si>
  <si>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1894604490</t>
  </si>
  <si>
    <t>https://podminky.urs.cz/item/CS_URS_2025_01/162751117</t>
  </si>
  <si>
    <t>"výkop" 10,12</t>
  </si>
  <si>
    <t>"zásyp" -5,98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</si>
  <si>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</si>
  <si>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</si>
  <si>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-2132357116</t>
  </si>
  <si>
    <t>https://podminky.urs.cz/item/CS_URS_2025_01/162751119</t>
  </si>
  <si>
    <t>4,14*5 "Přepočtené koeficientem množství</t>
  </si>
  <si>
    <t>171201221</t>
  </si>
  <si>
    <t>Poplatek za uložení stavebního odpadu na skládce (skládkovné) zeminy a kamení zatříděného do Katalogu odpadů pod kódem 17 05 04</t>
  </si>
  <si>
    <t>869994088</t>
  </si>
  <si>
    <t>https://podminky.urs.cz/item/CS_URS_2025_01/171201221</t>
  </si>
  <si>
    <t>4,14*1,8 "Přepočtené koeficientem množství</t>
  </si>
  <si>
    <t>Zásyp jam, šachet rýh nebo kolem objektů sypaninou se zhutněním</t>
  </si>
  <si>
    <t>1802006539</t>
  </si>
  <si>
    <t>"výkop"10,12</t>
  </si>
  <si>
    <t>"lože potrubí" -0,92</t>
  </si>
  <si>
    <t>"obsyp" -3,22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</si>
  <si>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</si>
  <si>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</si>
  <si>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303148689</t>
  </si>
  <si>
    <t>https://podminky.urs.cz/item/CS_URS_2025_01/175151101</t>
  </si>
  <si>
    <t>(0,05+0,3)*0,8*11,5</t>
  </si>
  <si>
    <t>58337302</t>
  </si>
  <si>
    <t>štěrkopísek frakce 0/16</t>
  </si>
  <si>
    <t>1588393864</t>
  </si>
  <si>
    <t>3,22*1,8 "Přepočtené koeficientem množství</t>
  </si>
  <si>
    <t>-1849388512</t>
  </si>
  <si>
    <t>1419945880</t>
  </si>
  <si>
    <t>00572470</t>
  </si>
  <si>
    <t>osivo směs travní univerzál</t>
  </si>
  <si>
    <t>592883581</t>
  </si>
  <si>
    <t>16,1*0,03 "Přepočtené koeficientem množství</t>
  </si>
  <si>
    <t>181951111</t>
  </si>
  <si>
    <t>Úprava pláně vyrovnáním výškových rozdílů strojně v hornině třídy těžitelnosti I, skupiny 1 až 3 bez zhutnění</t>
  </si>
  <si>
    <t>-83754850</t>
  </si>
  <si>
    <t>https://podminky.urs.cz/item/CS_URS_2025_01/181951111</t>
  </si>
  <si>
    <t>18200101R</t>
  </si>
  <si>
    <t>Úprava plotového pole</t>
  </si>
  <si>
    <t>kpl</t>
  </si>
  <si>
    <t>-1131503689</t>
  </si>
  <si>
    <t>451573111</t>
  </si>
  <si>
    <t>Lože pod potrubí, stoky a drobné objekty v otevřeném výkopu z písku a štěrkopísku do 63 mm</t>
  </si>
  <si>
    <t>119845579</t>
  </si>
  <si>
    <t>https://podminky.urs.cz/item/CS_URS_2025_01/451573111</t>
  </si>
  <si>
    <t>0,1*0,8*11,5</t>
  </si>
  <si>
    <t>74430101R</t>
  </si>
  <si>
    <t>Páska k uchycení signalizačního vodiče</t>
  </si>
  <si>
    <t>ks</t>
  </si>
  <si>
    <t>1779561671</t>
  </si>
  <si>
    <t>899721111</t>
  </si>
  <si>
    <t>Signalizační vodič na potrubí DN do 150 mm</t>
  </si>
  <si>
    <t>504287348</t>
  </si>
  <si>
    <t>https://podminky.urs.cz/item/CS_URS_2025_01/899721111</t>
  </si>
  <si>
    <t>11,5+1,5+0,3</t>
  </si>
  <si>
    <t>899722114</t>
  </si>
  <si>
    <t>Krytí potrubí z plastů výstražnou fólií z PVC šířky přes 34 do 40 cm</t>
  </si>
  <si>
    <t>718126737</t>
  </si>
  <si>
    <t>https://podminky.urs.cz/item/CS_URS_2025_01/899722114</t>
  </si>
  <si>
    <t>Práce a dodávky M</t>
  </si>
  <si>
    <t>23-M</t>
  </si>
  <si>
    <t>Montáže potrubí</t>
  </si>
  <si>
    <t>230002000R</t>
  </si>
  <si>
    <t>Revize</t>
  </si>
  <si>
    <t>63817240</t>
  </si>
  <si>
    <t>23015001R</t>
  </si>
  <si>
    <t>D+M objektu HUP 600/1350/1250 ( dodávka, montáž, dvoukřídlá dvířka 1000/800, instalační rám, základ)</t>
  </si>
  <si>
    <t>955237791</t>
  </si>
  <si>
    <t>230170002</t>
  </si>
  <si>
    <t>Příprava pro zkoušku těsnosti potrubí DN přes 40 do 80</t>
  </si>
  <si>
    <t>sada</t>
  </si>
  <si>
    <t>1858906260</t>
  </si>
  <si>
    <t>https://podminky.urs.cz/item/CS_URS_2025_01/230170002</t>
  </si>
  <si>
    <t>230170012</t>
  </si>
  <si>
    <t>Zkouška těsnosti potrubí DN přes 40 do 80</t>
  </si>
  <si>
    <t>-141040602</t>
  </si>
  <si>
    <t>https://podminky.urs.cz/item/CS_URS_2025_01/230170012</t>
  </si>
  <si>
    <t>230200271</t>
  </si>
  <si>
    <t>Jednostranné přerušení průtoku plynu za použití stlačení PE potrubí v PE potrubí dn s osazením jednoho stlačovadla do 63 mm</t>
  </si>
  <si>
    <t>1273250028</t>
  </si>
  <si>
    <t>https://podminky.urs.cz/item/CS_URS_2025_01/230200271</t>
  </si>
  <si>
    <t>230205042</t>
  </si>
  <si>
    <t>Montáž plynovodního potrubí PE průměru do 110 mm návin nebo tyč, svařované na tupo nebo elektrospojkou Ø 63, tl. stěny 5,8 mm</t>
  </si>
  <si>
    <t>-741364153</t>
  </si>
  <si>
    <t>https://podminky.urs.cz/item/CS_URS_2025_01/230205042</t>
  </si>
  <si>
    <t>28613914</t>
  </si>
  <si>
    <t>potrubí plynovodní PE 100RC SDR 11 PN 0,4MPa D 63x5,8mm</t>
  </si>
  <si>
    <t>256</t>
  </si>
  <si>
    <t>770815194</t>
  </si>
  <si>
    <t>13*1,1 "Přepočtené koeficientem množství</t>
  </si>
  <si>
    <t>230205052</t>
  </si>
  <si>
    <t>Montáž plynovodního potrubí PE průměru do 110 mm návin nebo tyč, svařované na tupo nebo elektrospojkou Ø 90, tl. stěny 8,2 mm</t>
  </si>
  <si>
    <t>783570681</t>
  </si>
  <si>
    <t>https://podminky.urs.cz/item/CS_URS_2025_01/230205052</t>
  </si>
  <si>
    <t>28613900</t>
  </si>
  <si>
    <t>potrubí plynovodní PE 100RC SDR 17 PN 0,1MPa tyče 12m 90x5,4mm</t>
  </si>
  <si>
    <t>1087825338</t>
  </si>
  <si>
    <t>230205242</t>
  </si>
  <si>
    <t>Montáž plynovodních trubních dílů PE průměru do 110 mm elektrotvarovky nebo svařované na tupo Ø 63, tl. stěny 5,8 mm</t>
  </si>
  <si>
    <t>-1996136857</t>
  </si>
  <si>
    <t>https://podminky.urs.cz/item/CS_URS_2025_01/230205242</t>
  </si>
  <si>
    <t>2+1+2+1</t>
  </si>
  <si>
    <t>28606352R</t>
  </si>
  <si>
    <t>přechodový kus PE/OC dn63/DN50</t>
  </si>
  <si>
    <t>1975617792</t>
  </si>
  <si>
    <t>28606351R</t>
  </si>
  <si>
    <t>tvarovka opravárenská dn63</t>
  </si>
  <si>
    <t>773545996</t>
  </si>
  <si>
    <t>28615023</t>
  </si>
  <si>
    <t>elektrozáslepka SDR11 PE 100 PN16 D 63mm</t>
  </si>
  <si>
    <t>1756265337</t>
  </si>
  <si>
    <t>28653055</t>
  </si>
  <si>
    <t>elektrokoleno 90° PE 100 D 63mm</t>
  </si>
  <si>
    <t>-651910788</t>
  </si>
  <si>
    <t>230208513</t>
  </si>
  <si>
    <t>Odplynění a inertizace ocelového potrubí DN do 100 mm</t>
  </si>
  <si>
    <t>-203985775</t>
  </si>
  <si>
    <t>https://podminky.urs.cz/item/CS_URS_2025_01/230208513</t>
  </si>
  <si>
    <t>23021851R</t>
  </si>
  <si>
    <t>Demontáž a zpětná montáž vystrojení HUp vč. chráničky potrubí, spojovacího materiálu</t>
  </si>
  <si>
    <t>-1637047931</t>
  </si>
  <si>
    <t>PS01 - Technologické vystrojení</t>
  </si>
  <si>
    <t xml:space="preserve">    85 -  Potrubí z trub litinových</t>
  </si>
  <si>
    <t xml:space="preserve">    767 - Konstrukce zámečnické</t>
  </si>
  <si>
    <t>857312122</t>
  </si>
  <si>
    <t>Montáž litinových tvarovek na potrubí litinovém tlakovém jednoosých na potrubí z trub přírubových v otevřeném výkopu, kanálu nebo v šachtě DN 150</t>
  </si>
  <si>
    <t>-2084674020</t>
  </si>
  <si>
    <t>https://podminky.urs.cz/item/CS_URS_2025_01/857312122</t>
  </si>
  <si>
    <t>R552100012</t>
  </si>
  <si>
    <t>litinové přírubové koleno Q-kus DN150 90° PN16</t>
  </si>
  <si>
    <t>967255787</t>
  </si>
  <si>
    <t>"Vystrojení šachty dle D1.3.2:" 6</t>
  </si>
  <si>
    <t>857314122</t>
  </si>
  <si>
    <t>Montáž litinových tvarovek na potrubí litinovém tlakovém odbočných na potrubí z trub přírubových v otevřeném výkopu, kanálu nebo v šachtě DN 150</t>
  </si>
  <si>
    <t>-2115917780</t>
  </si>
  <si>
    <t>https://podminky.urs.cz/item/CS_URS_2025_01/857314122</t>
  </si>
  <si>
    <t>R552100010</t>
  </si>
  <si>
    <t>tvarovka přírubová litinová s přírubovou odbočkou T-kus DN 150/150 PN16</t>
  </si>
  <si>
    <t>-1313670041</t>
  </si>
  <si>
    <t>"Vystrojení šachty dle D1.3.2:" 3</t>
  </si>
  <si>
    <t>857442122</t>
  </si>
  <si>
    <t>Montáž litinových tvarovek na potrubí litinovém tlakovém jednoosých na potrubí z trub přírubových v otevřeném výkopu, kanálu nebo v šachtě DN 600</t>
  </si>
  <si>
    <t>940628159</t>
  </si>
  <si>
    <t>https://podminky.urs.cz/item/CS_URS_2025_01/857442122</t>
  </si>
  <si>
    <t>R552100002</t>
  </si>
  <si>
    <t>tvarovka přírubová litinová vodovodní FF-kus DN 600 dl 800mm s kotvící přírubou do stěny PN16</t>
  </si>
  <si>
    <t>945089539</t>
  </si>
  <si>
    <t>"Vystrojení šachty dle D1.3.2:" 1</t>
  </si>
  <si>
    <t>R552100007</t>
  </si>
  <si>
    <t>montážní vložka DN 600 PN16</t>
  </si>
  <si>
    <t>382661944</t>
  </si>
  <si>
    <t>857444122</t>
  </si>
  <si>
    <t>Montáž litinových tvarovek na potrubí litinovém tlakovém odbočných na potrubí z trub přírubových v otevřeném výkopu, kanálu nebo v šachtě DN 600</t>
  </si>
  <si>
    <t>-1400310886</t>
  </si>
  <si>
    <t>https://podminky.urs.cz/item/CS_URS_2025_01/857444122</t>
  </si>
  <si>
    <t>R552100005</t>
  </si>
  <si>
    <t>tvarovka přírubová litinová s přírubovou odbočkou T-kus DN 600/150 PN16</t>
  </si>
  <si>
    <t>408699168</t>
  </si>
  <si>
    <t>857472122</t>
  </si>
  <si>
    <t>Montáž litinových tvarovek na potrubí litinovém tlakovém jednoosých na potrubí z trub přírubových v otevřeném výkopu, kanálu nebo v šachtě DN 800</t>
  </si>
  <si>
    <t>1233844320</t>
  </si>
  <si>
    <t>https://podminky.urs.cz/item/CS_URS_2025_01/857472122</t>
  </si>
  <si>
    <t>R552100001</t>
  </si>
  <si>
    <t>tvarovka přírubová litinová vodovodní FF-kus DN 800 dl 1000mm s kotvící přírubou do stěny PN16</t>
  </si>
  <si>
    <t>963310581</t>
  </si>
  <si>
    <t>"Vystrojení šachty dle D1.3.2:" 2</t>
  </si>
  <si>
    <t>R552100006</t>
  </si>
  <si>
    <t>montážní vložka DN 800 PN16</t>
  </si>
  <si>
    <t>-710505440</t>
  </si>
  <si>
    <t>857474122</t>
  </si>
  <si>
    <t>Montáž litinových tvarovek na potrubí litinovém tlakovém odbočných na potrubí z trub přírubových v otevřeném výkopu, kanálu nebo v šachtě DN 800</t>
  </si>
  <si>
    <t>-1873834068</t>
  </si>
  <si>
    <t>https://podminky.urs.cz/item/CS_URS_2025_01/857474122</t>
  </si>
  <si>
    <t>R552100003</t>
  </si>
  <si>
    <t>tvarovka přírubová litinová s přírubovou odbočkou T-kus DN 800/600 PN16</t>
  </si>
  <si>
    <t>918327602</t>
  </si>
  <si>
    <t>R552100004</t>
  </si>
  <si>
    <t>tvarovka přírubová litinová s přírubovou odbočkou T-kus DN 800/150 PN16</t>
  </si>
  <si>
    <t>2035452026</t>
  </si>
  <si>
    <t>891311112</t>
  </si>
  <si>
    <t>Montáž vodovodních armatur na potrubí šoupátek nebo klapek uzavíracích v otevřeném výkopu nebo v šachtách s osazením zemní soupravy (bez poklopů) DN 150</t>
  </si>
  <si>
    <t>499160823</t>
  </si>
  <si>
    <t>https://podminky.urs.cz/item/CS_URS_2025_01/891311112</t>
  </si>
  <si>
    <t>R552100011</t>
  </si>
  <si>
    <t>litinové šoupě DN150 s teleskopickou soupravou pro ovládání</t>
  </si>
  <si>
    <t>1187912048</t>
  </si>
  <si>
    <t>891313321</t>
  </si>
  <si>
    <t>Montáž vodovodních armatur na potrubí ventilů odvzdušňovacích nebo zavzdušňovacích mechanických a plovákových přírubových na venkovních řadech DN 150</t>
  </si>
  <si>
    <t>1904934424</t>
  </si>
  <si>
    <t>https://podminky.urs.cz/item/CS_URS_2025_01/891313321</t>
  </si>
  <si>
    <t>R552100013</t>
  </si>
  <si>
    <t>automatický vzdušník DN150 PN16</t>
  </si>
  <si>
    <t>-708677172</t>
  </si>
  <si>
    <t>891441222</t>
  </si>
  <si>
    <t>Montáž vodovodních armatur na potrubí šoupátek nebo klapek uzavíracích v šachtách s ručním kolečkem DN 600</t>
  </si>
  <si>
    <t>-1263504138</t>
  </si>
  <si>
    <t>https://podminky.urs.cz/item/CS_URS_2025_01/891441222</t>
  </si>
  <si>
    <t>R552100009</t>
  </si>
  <si>
    <t>uzavírací klapka DN 600, dl. 390 mm s elektropohonem PN16</t>
  </si>
  <si>
    <t>-1505838021</t>
  </si>
  <si>
    <t>891471222</t>
  </si>
  <si>
    <t>Montáž vodovodních armatur na potrubí šoupátek nebo klapek uzavíracích v šachtách s ručním kolečkem DN 800</t>
  </si>
  <si>
    <t>1734241466</t>
  </si>
  <si>
    <t>https://podminky.urs.cz/item/CS_URS_2025_01/891471222</t>
  </si>
  <si>
    <t>R552100008</t>
  </si>
  <si>
    <t>uzavírací klapka DN 800, dl. 470 mm s elektropohonem PN16</t>
  </si>
  <si>
    <t>-1780533340</t>
  </si>
  <si>
    <t>892471111</t>
  </si>
  <si>
    <t>Tlakové zkoušky vodou na potrubí DN 800</t>
  </si>
  <si>
    <t>-901372375</t>
  </si>
  <si>
    <t>https://podminky.urs.cz/item/CS_URS_2025_01/892471111</t>
  </si>
  <si>
    <t>892473122</t>
  </si>
  <si>
    <t>Proplach a dezinfekce vodovodního potrubí DN 800</t>
  </si>
  <si>
    <t>-408156590</t>
  </si>
  <si>
    <t>https://podminky.urs.cz/item/CS_URS_2025_01/892473122</t>
  </si>
  <si>
    <t>892482111</t>
  </si>
  <si>
    <t>Tlakové zkoušky vodou zabezpečení konců potrubí při tlakových zkouškách DN přes 600 do 900</t>
  </si>
  <si>
    <t>-1160346402</t>
  </si>
  <si>
    <t>https://podminky.urs.cz/item/CS_URS_2025_01/892482111</t>
  </si>
  <si>
    <t xml:space="preserve"> Potrubí z trub litinových</t>
  </si>
  <si>
    <t>R858150</t>
  </si>
  <si>
    <t>Dodávka a montáž spojovacího materiálu - přírubový spoj nerezový DN 150, PN 10/16 včetně všech souvisejícíh konstrukcí a prací</t>
  </si>
  <si>
    <t>2085147259</t>
  </si>
  <si>
    <t>R858600</t>
  </si>
  <si>
    <t>Dodávka a montáž spojovacího materiálu - přírubový spoj nerezový DN 600, PN 10/16 včetně všech souvisejícíh konstrukcí a prací</t>
  </si>
  <si>
    <t>56904753</t>
  </si>
  <si>
    <t>R858800</t>
  </si>
  <si>
    <t>Dodávka a montáž spojovacího materiálu - přírubový spoj nerezový DN 800, PN 10/16 včetně všech souvisejícíh konstrukcí a prací</t>
  </si>
  <si>
    <t>1958611348</t>
  </si>
  <si>
    <t>998273102</t>
  </si>
  <si>
    <t>Přesun hmot pro trubní vedení hloubené z trub litinových pro vodovody nebo kanalizace v otevřeném výkopu dopravní vzdálenost do 15 m</t>
  </si>
  <si>
    <t>-284227209</t>
  </si>
  <si>
    <t>https://podminky.urs.cz/item/CS_URS_2025_01/998273102</t>
  </si>
  <si>
    <t>767</t>
  </si>
  <si>
    <t>Konstrukce zámečnické</t>
  </si>
  <si>
    <t>R767001a</t>
  </si>
  <si>
    <t>Dodávka a montáž kotvení nerezové podpěry na potrubí DN 800 včetně všech souvisejících konstrukcí a prací</t>
  </si>
  <si>
    <t>1559480598</t>
  </si>
  <si>
    <t>"Nerezové podpěry na potrubí dle D1.3.2:" 2</t>
  </si>
  <si>
    <t>R767001b</t>
  </si>
  <si>
    <t>Dodávka a montáž podpěry z nerezové oceli na potrubí DN 800 včetně všech souvisejících konstrukcí a prací</t>
  </si>
  <si>
    <t>1304274194</t>
  </si>
  <si>
    <t>R767002a</t>
  </si>
  <si>
    <t>Dodávka a montáž kotvení nerezové podpěry na potrubí DN 600 včetně všech souvisejících konstrukcí a prací</t>
  </si>
  <si>
    <t>331687976</t>
  </si>
  <si>
    <t>"Nerezové podpěry na potrubí dle D1.3.2:" 1</t>
  </si>
  <si>
    <t>R767002b</t>
  </si>
  <si>
    <t>Dodávka a montáž podpěry z nerezové oceli na potrubí DN 600 včetně všech souvisejících konstrukcí a prací</t>
  </si>
  <si>
    <t>1622868067</t>
  </si>
  <si>
    <t>R767003a</t>
  </si>
  <si>
    <t>Dodávka a montáž kotvení nerezové stojky na potrubí DN 800 a DN 600 včetně všech souvisejících konstrukcí a prací</t>
  </si>
  <si>
    <t>-1190763854</t>
  </si>
  <si>
    <t>"Nerezové podpěry na potrubí dle D1.3.2:" 3</t>
  </si>
  <si>
    <t>R767003b</t>
  </si>
  <si>
    <t>Dodávka a montáž stojky z nerezové oceli na potrubí DN 800 a DN 600 včetně všech souvisejících konstrukcí a prací</t>
  </si>
  <si>
    <t>-288274158</t>
  </si>
  <si>
    <t>PS02 - Elektroinstalace a MaR</t>
  </si>
  <si>
    <t>M222 - Senzory - instalace v AŠ1</t>
  </si>
  <si>
    <t>M223 - Sdružovací boxy</t>
  </si>
  <si>
    <t>M224 - Kabely</t>
  </si>
  <si>
    <t>M225 - Montážní práce</t>
  </si>
  <si>
    <t>M226 - SW práce pro řídicí systém</t>
  </si>
  <si>
    <t>M227 - Ostatní</t>
  </si>
  <si>
    <t>M222</t>
  </si>
  <si>
    <t>Senzory - instalace v AŠ1</t>
  </si>
  <si>
    <t>211210 (R)</t>
  </si>
  <si>
    <t>Kapacitní senzor na vstupní poklop šachty</t>
  </si>
  <si>
    <t>211211 (R)</t>
  </si>
  <si>
    <t>Tlaková sonda 0-1600kPa, M20, nerezová membrána, připojovací DIN konektor</t>
  </si>
  <si>
    <t>211212 (R)</t>
  </si>
  <si>
    <t>Vodivostní sonda do vrtu</t>
  </si>
  <si>
    <t>M223</t>
  </si>
  <si>
    <t>Sdružovací boxy</t>
  </si>
  <si>
    <t>210300 (R)</t>
  </si>
  <si>
    <t>Sdružovací box MX-LSH121</t>
  </si>
  <si>
    <t>211301 (R)</t>
  </si>
  <si>
    <t>Sdružovací box MS02</t>
  </si>
  <si>
    <t>211302 (R)</t>
  </si>
  <si>
    <t>Sdružovací box MS03</t>
  </si>
  <si>
    <t>M224</t>
  </si>
  <si>
    <t>Kabely</t>
  </si>
  <si>
    <t>211400 (R)</t>
  </si>
  <si>
    <t>JYTY-O 2x1 mm2</t>
  </si>
  <si>
    <t>211401 (R)</t>
  </si>
  <si>
    <t>CYKY-J 4x2.5 mm2</t>
  </si>
  <si>
    <t>211402 (R)</t>
  </si>
  <si>
    <t>211403 (R)</t>
  </si>
  <si>
    <t>211404 (R)</t>
  </si>
  <si>
    <t>211405 (R)</t>
  </si>
  <si>
    <t>211406 (R)</t>
  </si>
  <si>
    <t>211407 (R)</t>
  </si>
  <si>
    <t>FTP cat 5e, včetně konektorů</t>
  </si>
  <si>
    <t>M225</t>
  </si>
  <si>
    <t>Montážní práce</t>
  </si>
  <si>
    <t>211501 (R)</t>
  </si>
  <si>
    <t>Doplnění kabelových tras - materiál</t>
  </si>
  <si>
    <t>211502 (R)</t>
  </si>
  <si>
    <t>Doplnění kabelových tras - montážní práce</t>
  </si>
  <si>
    <t>M226</t>
  </si>
  <si>
    <t>SW práce pro řídicí systém</t>
  </si>
  <si>
    <t>211600 (R)</t>
  </si>
  <si>
    <t>úprava SW řídícího systému – dispečink</t>
  </si>
  <si>
    <t>sd</t>
  </si>
  <si>
    <t>211601 (R)</t>
  </si>
  <si>
    <t>úprava vizualizace na dispečinku a pracovištích s oprávněním náhledu</t>
  </si>
  <si>
    <t>211602 (R)</t>
  </si>
  <si>
    <t>Zpracování uživatelské dokumentace</t>
  </si>
  <si>
    <t>211603 (R)</t>
  </si>
  <si>
    <t>Zaškolení obsluhy</t>
  </si>
  <si>
    <t>211604 (R)</t>
  </si>
  <si>
    <t>Oživení měřících bodů</t>
  </si>
  <si>
    <t>M227</t>
  </si>
  <si>
    <t>Ostatní</t>
  </si>
  <si>
    <t>211701 (R)</t>
  </si>
  <si>
    <t>Výchozí revize elektrozařízení Dodavatel má ze zákona povinnost provést výchozí revizi. Zařízení může být uvedeno do trvalého provozu až na základě pozitivního výsledku výchozí revize.</t>
  </si>
  <si>
    <t>OVN - Ostatní a vedlejší náklady</t>
  </si>
  <si>
    <t>OST,VRN - Ostatní náklady a vedlejší rozpočtové náklady</t>
  </si>
  <si>
    <t>OST,VRN</t>
  </si>
  <si>
    <t>Ostatní náklady a vedlejší rozpočtové náklady</t>
  </si>
  <si>
    <t>900001</t>
  </si>
  <si>
    <t>Vybudování zařízení staveniště včetně skládek materiálů a zabezpečení staveniště</t>
  </si>
  <si>
    <t>soubor</t>
  </si>
  <si>
    <t>1470098539</t>
  </si>
  <si>
    <t>900002</t>
  </si>
  <si>
    <t>Provoz zařízení staveniště včetně dodávky, montáže a rozebrání provizorních komunikací, včetně montáže, pronájmu a údržby a demontáže dočasného oplocení, včetně zázemí vedení stavby, zázemí pracovníků a podobně</t>
  </si>
  <si>
    <t>-689821681</t>
  </si>
  <si>
    <t>P</t>
  </si>
  <si>
    <t>Poznámka k položce:_x000d_
-Náklady na spotřebovanou energii zařízením staveniště a stavbou_x000d_
-Ochrana stávajících technologií proti poškození, prachu, apod. např. zhotovením ochranného krytu, zaplachtováním apod._x000d_
-Čištění podlah v místnostech a chodbách vč. soklů v četnosti min. 3* týdně_x000d_
-Čištění ploch oken v četnosti min 1* měsíčně_x000d_
-Úklid v prostoru staveniště a příjezdové cesty_x000d_
-Mobilní WC pro stavbu _x000d_
-Náklady spojené se zabezpečením staveniště dke pokynů a požadavků BOZP (například ochranné pásky)_x000d_
-Provizorní oplocení</t>
  </si>
  <si>
    <t>900003</t>
  </si>
  <si>
    <t>Odstranění zařízení staveniště včetně skládek materiálu a uvedení do původního stavu</t>
  </si>
  <si>
    <t>1032549542</t>
  </si>
  <si>
    <t>900004</t>
  </si>
  <si>
    <t>Předání a převzetí zařízení staveniště</t>
  </si>
  <si>
    <t>419236185</t>
  </si>
  <si>
    <t>900005</t>
  </si>
  <si>
    <t>Zhotovení dokumentace skutečného provedení stavby</t>
  </si>
  <si>
    <t>468726682</t>
  </si>
  <si>
    <t>900006</t>
  </si>
  <si>
    <t>Náklady spojené se službami autorizovaného geodeta, vytýčení stavby a zaměření stavby po realizaci včetně předání dokumentace</t>
  </si>
  <si>
    <t>-57228300</t>
  </si>
  <si>
    <t>900007</t>
  </si>
  <si>
    <t>Provedení dezinfekce veškerých konstrukcí pomocí dzinfekčních prostředků nanášených na jednotlivé konstrukce, včetně následného oplachu a nákladů spojených s vypouštěním odpadní vody, vč vodní výluh po vystrojení novým potrubím</t>
  </si>
  <si>
    <t>-705508995</t>
  </si>
  <si>
    <t>900008</t>
  </si>
  <si>
    <t>Zaměření a vytýčení stávajících inženýrských sítí včetně stávajíícho vodovodního řadu za přítomnosti oprávněných osob investora a dodavatele</t>
  </si>
  <si>
    <t>1716908232</t>
  </si>
  <si>
    <t>900009</t>
  </si>
  <si>
    <t>Náklady na dotřídění vzniklého stavebního odpadu a suti a pořízení soupisu vzniklého odpadu</t>
  </si>
  <si>
    <t>-1884646818</t>
  </si>
  <si>
    <t>900010</t>
  </si>
  <si>
    <t>Veškeré projektem předepsané komplexní zkoušky, revize a odběry vzorků a provádění rozborů včetně předání veškeré dokumentace, včetně nákladů na použité chemikálie (certifikace, protokoly a rev. zprávy) prokazující soulad s proj. dokumentací a plat. předpisy</t>
  </si>
  <si>
    <t>-1793902258</t>
  </si>
  <si>
    <t>900011</t>
  </si>
  <si>
    <t>Provozní vlivy a územní vlivy</t>
  </si>
  <si>
    <t>1788723643</t>
  </si>
  <si>
    <t>900012</t>
  </si>
  <si>
    <t>Náklady spojené s požadavky BOZP (označení hran, pomocné zábrany, provizorní zábradlí a podobně) a další</t>
  </si>
  <si>
    <t>351616937</t>
  </si>
  <si>
    <t>900013</t>
  </si>
  <si>
    <t>Vypracování provozních řádů</t>
  </si>
  <si>
    <t>402420671</t>
  </si>
  <si>
    <t>900014</t>
  </si>
  <si>
    <t>Zaškolení obsluhy ovládání prvků technologických částí stavebního díla a náklady spojené se zkušebním provozem</t>
  </si>
  <si>
    <t>1140117052</t>
  </si>
  <si>
    <t>900015</t>
  </si>
  <si>
    <t>Převzetí a předání díla, kolaudační řízení</t>
  </si>
  <si>
    <t>1824719360</t>
  </si>
  <si>
    <t>900016</t>
  </si>
  <si>
    <t>Kompletační, koordinační a inženýrská činnost</t>
  </si>
  <si>
    <t>532629014</t>
  </si>
  <si>
    <t>900017</t>
  </si>
  <si>
    <t>Náklady spojené se zajištěním instalace, provozem a rozebráním provizorní vrátnice a WC buňky (vhodná samostatná stavební buňka umožňující provoz vrátnice) včetně personálního zajištění a zajištění přívodu elektrické energie a zhotovení přípojek (předpokládaná doba provozu 2 roky)</t>
  </si>
  <si>
    <t>-1489018004</t>
  </si>
  <si>
    <t>Poznámka k položce:_x000d_
Požadavky dle přílohy F.1:_x000d_
U zadní brány při objektu „P“ je uvažováno s instalací provizorní vrátnice, která bude_x000d_
napojena dočasně na potřebné inženýrské sítě. Po odstranění vrátnice budou dotčené_x000d_
plochy uvedené do původního stavu._x000d_
Provizorní vrátnice bude napojena po dobu provozu na tyto inženýrské sítě:_x000d_
1) kanalizační přípojka bude napojena na stávající jednotnou kanalizaci, která vede_x000d_
areálem BVK, délka přípojky cca 8,5 m._x000d_
2) Vodovodní přípojka bude napojena na stávající areálový vodovod prostřednictvím_x000d_
navrtávacího pasu DN 300/50, která se bude dále redukovat na DN 50/25. Délka přípojky_x000d_
cca 5,5 m._x000d_
3) Optický kabel pro zajištění připojení na areálový síťový systém bude veden z pavilonu_x000d_
A v kolektoru a v blízkosti nové vrátnice bude uložen v rýze, celková délka cca 550 m. Typ_x000d_
kabelu: OS1 Singlemode 12x9/125 LC-LC._x000d_
4) Přípojka NN pro zajištění přívodu el. energie bude napojena z objektu, který se nachází_x000d_
v blízkosti stávající areálové čerpací stanice pohonných hmot, celková délka kabelu NN_x000d_
cca 200 m. Kabel bude veden kolektorem a v blízkosti nové provizorní vrátnice bude_x000d_
uložen do rýhy._x000d_
Včetně provedení nutných odvrtů a prostupů do kolektorů včetně následného zapravení._x000d_
_x000d_
Včetně vybudování, provozu a demontáže závory._x000d_
_x000d_
Včetně personálního zajištění zaměstnance strážní služby v denní službě 1 pracovníkem v pracovní dny od 6:00 do 18:00 hodin._x000d_
_x000d_
Včetně uvedení ploch do původního stavu.</t>
  </si>
  <si>
    <t>900018</t>
  </si>
  <si>
    <t>Návrh a zapracování technických a technologických řešení kolizí se skrytými konstrukcemi které nemohl projektant předpovídat</t>
  </si>
  <si>
    <t>1772989950</t>
  </si>
  <si>
    <t>900019</t>
  </si>
  <si>
    <t xml:space="preserve">Uvedení do provozu, kalibrace (v případě analyzátorů) a propojení a oživení systémů MaR a zaškolení obsluhy všech technologických částí </t>
  </si>
  <si>
    <t>1734620096</t>
  </si>
  <si>
    <t>900020</t>
  </si>
  <si>
    <t>Zkoušky zhutnění obsypů, zásypů a statické zatěžovací zkoušky komunikací</t>
  </si>
  <si>
    <t>2031941280</t>
  </si>
  <si>
    <t>900021</t>
  </si>
  <si>
    <t xml:space="preserve">Náklady na zpracování realizační nebo dílenské projektové dokumentace včetně statického posouzení zajištění stavební jámy, zpracování výrobních výkresů zámečnických a klempířských výrobků </t>
  </si>
  <si>
    <t>-511981641</t>
  </si>
  <si>
    <t>900022</t>
  </si>
  <si>
    <t>Náklady na koordinaci výstavby a montážních prací na akci Brno, Bauerova II - oprava vodovodu</t>
  </si>
  <si>
    <t>-1590444333</t>
  </si>
  <si>
    <t>900023</t>
  </si>
  <si>
    <t>Náklady vzniklé v souvislosti s realizací stavby, uvedení dotčených ploch do původního stavu, průběžné a finální čištění komunikací, zalévání a kosení zeleně</t>
  </si>
  <si>
    <t>-1127300944</t>
  </si>
  <si>
    <t>900024</t>
  </si>
  <si>
    <t>Zřízení, provoz (nájemné) a odstranění mobilního provizorního zábradlí (délky 155 m) a mobilního oplocení výšky 2 m (délky 43 m)</t>
  </si>
  <si>
    <t>989611922</t>
  </si>
  <si>
    <t>900025</t>
  </si>
  <si>
    <t>Zbudování provizorního chodníku pro pěší k budově F předpokládané délky 100 m a šířky 1,5 m (plocha 150 m2) včetně následného rozebrání a uvedení do původního stavu</t>
  </si>
  <si>
    <t>1974915063</t>
  </si>
  <si>
    <t>900027</t>
  </si>
  <si>
    <t>Náklady související se zkušebním provozem včetně odběru vzorků zpracováním plánu opatření pro případ havarijního zhoršení jakosti vod</t>
  </si>
  <si>
    <t>-277083483</t>
  </si>
  <si>
    <t>900028</t>
  </si>
  <si>
    <t>Bezpečnostní a hygienická opatření na staveništi</t>
  </si>
  <si>
    <t>522542562</t>
  </si>
  <si>
    <t>900030</t>
  </si>
  <si>
    <t>Náklady související s vypracováním harmonogramu stavby</t>
  </si>
  <si>
    <t>-1711618038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</si>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</sst>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345" TargetMode="External" /><Relationship Id="rId2" Type="http://schemas.openxmlformats.org/officeDocument/2006/relationships/hyperlink" Target="https://podminky.urs.cz/item/CS_URS_2025_01/113107343" TargetMode="External" /><Relationship Id="rId3" Type="http://schemas.openxmlformats.org/officeDocument/2006/relationships/hyperlink" Target="https://podminky.urs.cz/item/CS_URS_2025_01/113107523" TargetMode="External" /><Relationship Id="rId4" Type="http://schemas.openxmlformats.org/officeDocument/2006/relationships/hyperlink" Target="https://podminky.urs.cz/item/CS_URS_2025_01/113107524" TargetMode="External" /><Relationship Id="rId5" Type="http://schemas.openxmlformats.org/officeDocument/2006/relationships/hyperlink" Target="https://podminky.urs.cz/item/CS_URS_2025_01/113154523" TargetMode="External" /><Relationship Id="rId6" Type="http://schemas.openxmlformats.org/officeDocument/2006/relationships/hyperlink" Target="https://podminky.urs.cz/item/CS_URS_2025_01/113201112" TargetMode="External" /><Relationship Id="rId7" Type="http://schemas.openxmlformats.org/officeDocument/2006/relationships/hyperlink" Target="https://podminky.urs.cz/item/CS_URS_2025_01/115101202" TargetMode="External" /><Relationship Id="rId8" Type="http://schemas.openxmlformats.org/officeDocument/2006/relationships/hyperlink" Target="https://podminky.urs.cz/item/CS_URS_2025_01/115101301" TargetMode="External" /><Relationship Id="rId9" Type="http://schemas.openxmlformats.org/officeDocument/2006/relationships/hyperlink" Target="https://podminky.urs.cz/item/CS_URS_2025_01/121151103" TargetMode="External" /><Relationship Id="rId10" Type="http://schemas.openxmlformats.org/officeDocument/2006/relationships/hyperlink" Target="https://podminky.urs.cz/item/CS_URS_2025_01/131251204" TargetMode="External" /><Relationship Id="rId11" Type="http://schemas.openxmlformats.org/officeDocument/2006/relationships/hyperlink" Target="https://podminky.urs.cz/item/CS_URS_2025_01/131351204" TargetMode="External" /><Relationship Id="rId12" Type="http://schemas.openxmlformats.org/officeDocument/2006/relationships/hyperlink" Target="https://podminky.urs.cz/item/CS_URS_2025_01/151712111" TargetMode="External" /><Relationship Id="rId13" Type="http://schemas.openxmlformats.org/officeDocument/2006/relationships/hyperlink" Target="https://podminky.urs.cz/item/CS_URS_2025_01/151712121" TargetMode="External" /><Relationship Id="rId14" Type="http://schemas.openxmlformats.org/officeDocument/2006/relationships/hyperlink" Target="https://podminky.urs.cz/item/CS_URS_2025_01/153111114" TargetMode="External" /><Relationship Id="rId15" Type="http://schemas.openxmlformats.org/officeDocument/2006/relationships/hyperlink" Target="https://podminky.urs.cz/item/CS_URS_2025_01/153111119" TargetMode="External" /><Relationship Id="rId16" Type="http://schemas.openxmlformats.org/officeDocument/2006/relationships/hyperlink" Target="https://podminky.urs.cz/item/CS_URS_2025_01/153112122" TargetMode="External" /><Relationship Id="rId17" Type="http://schemas.openxmlformats.org/officeDocument/2006/relationships/hyperlink" Target="https://podminky.urs.cz/item/CS_URS_2025_01/153113112" TargetMode="External" /><Relationship Id="rId18" Type="http://schemas.openxmlformats.org/officeDocument/2006/relationships/hyperlink" Target="https://podminky.urs.cz/item/CS_URS_2025_01/161151103" TargetMode="External" /><Relationship Id="rId19" Type="http://schemas.openxmlformats.org/officeDocument/2006/relationships/hyperlink" Target="https://podminky.urs.cz/item/CS_URS_2025_01/161151113" TargetMode="External" /><Relationship Id="rId20" Type="http://schemas.openxmlformats.org/officeDocument/2006/relationships/hyperlink" Target="https://podminky.urs.cz/item/CS_URS_2025_01/162751113" TargetMode="External" /><Relationship Id="rId21" Type="http://schemas.openxmlformats.org/officeDocument/2006/relationships/hyperlink" Target="https://podminky.urs.cz/item/CS_URS_2025_01/162751133" TargetMode="External" /><Relationship Id="rId22" Type="http://schemas.openxmlformats.org/officeDocument/2006/relationships/hyperlink" Target="https://podminky.urs.cz/item/CS_URS_2025_01/171201231" TargetMode="External" /><Relationship Id="rId23" Type="http://schemas.openxmlformats.org/officeDocument/2006/relationships/hyperlink" Target="https://podminky.urs.cz/item/CS_URS_2025_01/174101101" TargetMode="External" /><Relationship Id="rId24" Type="http://schemas.openxmlformats.org/officeDocument/2006/relationships/hyperlink" Target="https://podminky.urs.cz/item/CS_URS_2025_01/181351003" TargetMode="External" /><Relationship Id="rId25" Type="http://schemas.openxmlformats.org/officeDocument/2006/relationships/hyperlink" Target="https://podminky.urs.cz/item/CS_URS_2025_01/181411131" TargetMode="External" /><Relationship Id="rId26" Type="http://schemas.openxmlformats.org/officeDocument/2006/relationships/hyperlink" Target="https://podminky.urs.cz/item/CS_URS_2025_01/181951112" TargetMode="External" /><Relationship Id="rId27" Type="http://schemas.openxmlformats.org/officeDocument/2006/relationships/hyperlink" Target="https://podminky.urs.cz/item/CS_URS_2025_01/212755214" TargetMode="External" /><Relationship Id="rId28" Type="http://schemas.openxmlformats.org/officeDocument/2006/relationships/hyperlink" Target="https://podminky.urs.cz/item/CS_URS_2025_01/213141113" TargetMode="External" /><Relationship Id="rId29" Type="http://schemas.openxmlformats.org/officeDocument/2006/relationships/hyperlink" Target="https://podminky.urs.cz/item/CS_URS_2025_01/271532211" TargetMode="External" /><Relationship Id="rId30" Type="http://schemas.openxmlformats.org/officeDocument/2006/relationships/hyperlink" Target="https://podminky.urs.cz/item/CS_URS_2025_01/271542211" TargetMode="External" /><Relationship Id="rId31" Type="http://schemas.openxmlformats.org/officeDocument/2006/relationships/hyperlink" Target="https://podminky.urs.cz/item/CS_URS_2025_01/273321211" TargetMode="External" /><Relationship Id="rId32" Type="http://schemas.openxmlformats.org/officeDocument/2006/relationships/hyperlink" Target="https://podminky.urs.cz/item/CS_URS_2025_01/273351121" TargetMode="External" /><Relationship Id="rId33" Type="http://schemas.openxmlformats.org/officeDocument/2006/relationships/hyperlink" Target="https://podminky.urs.cz/item/CS_URS_2025_01/273351122" TargetMode="External" /><Relationship Id="rId34" Type="http://schemas.openxmlformats.org/officeDocument/2006/relationships/hyperlink" Target="https://podminky.urs.cz/item/CS_URS_2025_01/273362021" TargetMode="External" /><Relationship Id="rId35" Type="http://schemas.openxmlformats.org/officeDocument/2006/relationships/hyperlink" Target="https://podminky.urs.cz/item/CS_URS_2025_01/380326132" TargetMode="External" /><Relationship Id="rId36" Type="http://schemas.openxmlformats.org/officeDocument/2006/relationships/hyperlink" Target="https://podminky.urs.cz/item/CS_URS_2025_01/380356231" TargetMode="External" /><Relationship Id="rId37" Type="http://schemas.openxmlformats.org/officeDocument/2006/relationships/hyperlink" Target="https://podminky.urs.cz/item/CS_URS_2025_01/380356232" TargetMode="External" /><Relationship Id="rId38" Type="http://schemas.openxmlformats.org/officeDocument/2006/relationships/hyperlink" Target="https://podminky.urs.cz/item/CS_URS_2025_01/380356241" TargetMode="External" /><Relationship Id="rId39" Type="http://schemas.openxmlformats.org/officeDocument/2006/relationships/hyperlink" Target="https://podminky.urs.cz/item/CS_URS_2025_01/380356242" TargetMode="External" /><Relationship Id="rId40" Type="http://schemas.openxmlformats.org/officeDocument/2006/relationships/hyperlink" Target="https://podminky.urs.cz/item/CS_URS_2025_01/380361006" TargetMode="External" /><Relationship Id="rId41" Type="http://schemas.openxmlformats.org/officeDocument/2006/relationships/hyperlink" Target="https://podminky.urs.cz/item/CS_URS_2025_01/380361011" TargetMode="External" /><Relationship Id="rId42" Type="http://schemas.openxmlformats.org/officeDocument/2006/relationships/hyperlink" Target="https://podminky.urs.cz/item/CS_URS_2025_01/411354313" TargetMode="External" /><Relationship Id="rId43" Type="http://schemas.openxmlformats.org/officeDocument/2006/relationships/hyperlink" Target="https://podminky.urs.cz/item/CS_URS_2025_01/411354314" TargetMode="External" /><Relationship Id="rId44" Type="http://schemas.openxmlformats.org/officeDocument/2006/relationships/hyperlink" Target="https://podminky.urs.cz/item/CS_URS_2025_01/564861011" TargetMode="External" /><Relationship Id="rId45" Type="http://schemas.openxmlformats.org/officeDocument/2006/relationships/hyperlink" Target="https://podminky.urs.cz/item/CS_URS_2025_01/565231112" TargetMode="External" /><Relationship Id="rId46" Type="http://schemas.openxmlformats.org/officeDocument/2006/relationships/hyperlink" Target="https://podminky.urs.cz/item/CS_URS_2025_01/573211107" TargetMode="External" /><Relationship Id="rId47" Type="http://schemas.openxmlformats.org/officeDocument/2006/relationships/hyperlink" Target="https://podminky.urs.cz/item/CS_URS_2025_01/573211109" TargetMode="External" /><Relationship Id="rId48" Type="http://schemas.openxmlformats.org/officeDocument/2006/relationships/hyperlink" Target="https://podminky.urs.cz/item/CS_URS_2025_01/577144111" TargetMode="External" /><Relationship Id="rId49" Type="http://schemas.openxmlformats.org/officeDocument/2006/relationships/hyperlink" Target="https://podminky.urs.cz/item/CS_URS_2025_01/577165112" TargetMode="External" /><Relationship Id="rId50" Type="http://schemas.openxmlformats.org/officeDocument/2006/relationships/hyperlink" Target="https://podminky.urs.cz/item/CS_URS_2025_01/577175112" TargetMode="External" /><Relationship Id="rId51" Type="http://schemas.openxmlformats.org/officeDocument/2006/relationships/hyperlink" Target="https://podminky.urs.cz/item/CS_URS_2025_01/596412113" TargetMode="External" /><Relationship Id="rId52" Type="http://schemas.openxmlformats.org/officeDocument/2006/relationships/hyperlink" Target="https://podminky.urs.cz/item/CS_URS_2025_01/631311235" TargetMode="External" /><Relationship Id="rId53" Type="http://schemas.openxmlformats.org/officeDocument/2006/relationships/hyperlink" Target="https://podminky.urs.cz/item/CS_URS_2025_01/631319013" TargetMode="External" /><Relationship Id="rId54" Type="http://schemas.openxmlformats.org/officeDocument/2006/relationships/hyperlink" Target="https://podminky.urs.cz/item/CS_URS_2025_01/631351101" TargetMode="External" /><Relationship Id="rId55" Type="http://schemas.openxmlformats.org/officeDocument/2006/relationships/hyperlink" Target="https://podminky.urs.cz/item/CS_URS_2025_01/631351102" TargetMode="External" /><Relationship Id="rId56" Type="http://schemas.openxmlformats.org/officeDocument/2006/relationships/hyperlink" Target="https://podminky.urs.cz/item/CS_URS_2025_01/894812312" TargetMode="External" /><Relationship Id="rId57" Type="http://schemas.openxmlformats.org/officeDocument/2006/relationships/hyperlink" Target="https://podminky.urs.cz/item/CS_URS_2025_01/894812331" TargetMode="External" /><Relationship Id="rId58" Type="http://schemas.openxmlformats.org/officeDocument/2006/relationships/hyperlink" Target="https://podminky.urs.cz/item/CS_URS_2025_01/899104112" TargetMode="External" /><Relationship Id="rId59" Type="http://schemas.openxmlformats.org/officeDocument/2006/relationships/hyperlink" Target="https://podminky.urs.cz/item/CS_URS_2025_01/899501221" TargetMode="External" /><Relationship Id="rId60" Type="http://schemas.openxmlformats.org/officeDocument/2006/relationships/hyperlink" Target="https://podminky.urs.cz/item/CS_URS_2025_01/916131113" TargetMode="External" /><Relationship Id="rId61" Type="http://schemas.openxmlformats.org/officeDocument/2006/relationships/hyperlink" Target="https://podminky.urs.cz/item/CS_URS_2025_01/919112111" TargetMode="External" /><Relationship Id="rId62" Type="http://schemas.openxmlformats.org/officeDocument/2006/relationships/hyperlink" Target="https://podminky.urs.cz/item/CS_URS_2025_01/919112212" TargetMode="External" /><Relationship Id="rId63" Type="http://schemas.openxmlformats.org/officeDocument/2006/relationships/hyperlink" Target="https://podminky.urs.cz/item/CS_URS_2025_01/919121132" TargetMode="External" /><Relationship Id="rId64" Type="http://schemas.openxmlformats.org/officeDocument/2006/relationships/hyperlink" Target="https://podminky.urs.cz/item/CS_URS_2025_01/919735111" TargetMode="External" /><Relationship Id="rId65" Type="http://schemas.openxmlformats.org/officeDocument/2006/relationships/hyperlink" Target="https://podminky.urs.cz/item/CS_URS_2025_01/919735113" TargetMode="External" /><Relationship Id="rId66" Type="http://schemas.openxmlformats.org/officeDocument/2006/relationships/hyperlink" Target="https://podminky.urs.cz/item/CS_URS_2025_01/949101112" TargetMode="External" /><Relationship Id="rId67" Type="http://schemas.openxmlformats.org/officeDocument/2006/relationships/hyperlink" Target="https://podminky.urs.cz/item/CS_URS_2025_01/952901411" TargetMode="External" /><Relationship Id="rId68" Type="http://schemas.openxmlformats.org/officeDocument/2006/relationships/hyperlink" Target="https://podminky.urs.cz/item/CS_URS_2025_01/953333121" TargetMode="External" /><Relationship Id="rId69" Type="http://schemas.openxmlformats.org/officeDocument/2006/relationships/hyperlink" Target="https://podminky.urs.cz/item/CS_URS_2025_01/953333234" TargetMode="External" /><Relationship Id="rId70" Type="http://schemas.openxmlformats.org/officeDocument/2006/relationships/hyperlink" Target="https://podminky.urs.cz/item/CS_URS_2025_01/961055111" TargetMode="External" /><Relationship Id="rId71" Type="http://schemas.openxmlformats.org/officeDocument/2006/relationships/hyperlink" Target="https://podminky.urs.cz/item/CS_URS_2025_01/977151128" TargetMode="External" /><Relationship Id="rId72" Type="http://schemas.openxmlformats.org/officeDocument/2006/relationships/hyperlink" Target="https://podminky.urs.cz/item/CS_URS_2025_01/979021113" TargetMode="External" /><Relationship Id="rId73" Type="http://schemas.openxmlformats.org/officeDocument/2006/relationships/hyperlink" Target="https://podminky.urs.cz/item/CS_URS_2025_01/979051111" TargetMode="External" /><Relationship Id="rId74" Type="http://schemas.openxmlformats.org/officeDocument/2006/relationships/hyperlink" Target="https://podminky.urs.cz/item/CS_URS_2025_01/997002511" TargetMode="External" /><Relationship Id="rId75" Type="http://schemas.openxmlformats.org/officeDocument/2006/relationships/hyperlink" Target="https://podminky.urs.cz/item/CS_URS_2025_01/997013111" TargetMode="External" /><Relationship Id="rId76" Type="http://schemas.openxmlformats.org/officeDocument/2006/relationships/hyperlink" Target="https://podminky.urs.cz/item/CS_URS_2025_01/997002519" TargetMode="External" /><Relationship Id="rId77" Type="http://schemas.openxmlformats.org/officeDocument/2006/relationships/hyperlink" Target="https://podminky.urs.cz/item/CS_URS_2025_01/997221862" TargetMode="External" /><Relationship Id="rId78" Type="http://schemas.openxmlformats.org/officeDocument/2006/relationships/hyperlink" Target="https://podminky.urs.cz/item/CS_URS_2025_01/997221551" TargetMode="External" /><Relationship Id="rId79" Type="http://schemas.openxmlformats.org/officeDocument/2006/relationships/hyperlink" Target="https://podminky.urs.cz/item/CS_URS_2025_01/997221559" TargetMode="External" /><Relationship Id="rId80" Type="http://schemas.openxmlformats.org/officeDocument/2006/relationships/hyperlink" Target="https://podminky.urs.cz/item/CS_URS_2025_01/997221561" TargetMode="External" /><Relationship Id="rId81" Type="http://schemas.openxmlformats.org/officeDocument/2006/relationships/hyperlink" Target="https://podminky.urs.cz/item/CS_URS_2025_01/997221569" TargetMode="External" /><Relationship Id="rId82" Type="http://schemas.openxmlformats.org/officeDocument/2006/relationships/hyperlink" Target="https://podminky.urs.cz/item/CS_URS_2025_01/997221873" TargetMode="External" /><Relationship Id="rId83" Type="http://schemas.openxmlformats.org/officeDocument/2006/relationships/hyperlink" Target="https://podminky.urs.cz/item/CS_URS_2025_01/997221875" TargetMode="External" /><Relationship Id="rId84" Type="http://schemas.openxmlformats.org/officeDocument/2006/relationships/hyperlink" Target="https://podminky.urs.cz/item/CS_URS_2025_01/998142251" TargetMode="External" /><Relationship Id="rId85" Type="http://schemas.openxmlformats.org/officeDocument/2006/relationships/hyperlink" Target="https://podminky.urs.cz/item/CS_URS_2025_01/711111001" TargetMode="External" /><Relationship Id="rId86" Type="http://schemas.openxmlformats.org/officeDocument/2006/relationships/hyperlink" Target="https://podminky.urs.cz/item/CS_URS_2025_01/711112001" TargetMode="External" /><Relationship Id="rId87" Type="http://schemas.openxmlformats.org/officeDocument/2006/relationships/hyperlink" Target="https://podminky.urs.cz/item/CS_URS_2025_01/711141559" TargetMode="External" /><Relationship Id="rId88" Type="http://schemas.openxmlformats.org/officeDocument/2006/relationships/hyperlink" Target="https://podminky.urs.cz/item/CS_URS_2025_01/711142559" TargetMode="External" /><Relationship Id="rId89" Type="http://schemas.openxmlformats.org/officeDocument/2006/relationships/hyperlink" Target="https://podminky.urs.cz/item/CS_URS_2025_01/998711101" TargetMode="External" /><Relationship Id="rId9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32212131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71201221" TargetMode="External" /><Relationship Id="rId8" Type="http://schemas.openxmlformats.org/officeDocument/2006/relationships/hyperlink" Target="https://podminky.urs.cz/item/CS_URS_2025_01/175151101" TargetMode="External" /><Relationship Id="rId9" Type="http://schemas.openxmlformats.org/officeDocument/2006/relationships/hyperlink" Target="https://podminky.urs.cz/item/CS_URS_2025_01/181351003" TargetMode="External" /><Relationship Id="rId10" Type="http://schemas.openxmlformats.org/officeDocument/2006/relationships/hyperlink" Target="https://podminky.urs.cz/item/CS_URS_2025_01/181411131" TargetMode="External" /><Relationship Id="rId11" Type="http://schemas.openxmlformats.org/officeDocument/2006/relationships/hyperlink" Target="https://podminky.urs.cz/item/CS_URS_2025_01/18195111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899721111" TargetMode="External" /><Relationship Id="rId14" Type="http://schemas.openxmlformats.org/officeDocument/2006/relationships/hyperlink" Target="https://podminky.urs.cz/item/CS_URS_2025_01/899722114" TargetMode="External" /><Relationship Id="rId15" Type="http://schemas.openxmlformats.org/officeDocument/2006/relationships/hyperlink" Target="https://podminky.urs.cz/item/CS_URS_2025_01/230170002" TargetMode="External" /><Relationship Id="rId16" Type="http://schemas.openxmlformats.org/officeDocument/2006/relationships/hyperlink" Target="https://podminky.urs.cz/item/CS_URS_2025_01/230170012" TargetMode="External" /><Relationship Id="rId17" Type="http://schemas.openxmlformats.org/officeDocument/2006/relationships/hyperlink" Target="https://podminky.urs.cz/item/CS_URS_2025_01/230200271" TargetMode="External" /><Relationship Id="rId18" Type="http://schemas.openxmlformats.org/officeDocument/2006/relationships/hyperlink" Target="https://podminky.urs.cz/item/CS_URS_2025_01/230205042" TargetMode="External" /><Relationship Id="rId19" Type="http://schemas.openxmlformats.org/officeDocument/2006/relationships/hyperlink" Target="https://podminky.urs.cz/item/CS_URS_2025_01/230205052" TargetMode="External" /><Relationship Id="rId20" Type="http://schemas.openxmlformats.org/officeDocument/2006/relationships/hyperlink" Target="https://podminky.urs.cz/item/CS_URS_2025_01/230205242" TargetMode="External" /><Relationship Id="rId21" Type="http://schemas.openxmlformats.org/officeDocument/2006/relationships/hyperlink" Target="https://podminky.urs.cz/item/CS_URS_2025_01/230208513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857312122" TargetMode="External" /><Relationship Id="rId2" Type="http://schemas.openxmlformats.org/officeDocument/2006/relationships/hyperlink" Target="https://podminky.urs.cz/item/CS_URS_2025_01/857314122" TargetMode="External" /><Relationship Id="rId3" Type="http://schemas.openxmlformats.org/officeDocument/2006/relationships/hyperlink" Target="https://podminky.urs.cz/item/CS_URS_2025_01/857442122" TargetMode="External" /><Relationship Id="rId4" Type="http://schemas.openxmlformats.org/officeDocument/2006/relationships/hyperlink" Target="https://podminky.urs.cz/item/CS_URS_2025_01/857444122" TargetMode="External" /><Relationship Id="rId5" Type="http://schemas.openxmlformats.org/officeDocument/2006/relationships/hyperlink" Target="https://podminky.urs.cz/item/CS_URS_2025_01/857472122" TargetMode="External" /><Relationship Id="rId6" Type="http://schemas.openxmlformats.org/officeDocument/2006/relationships/hyperlink" Target="https://podminky.urs.cz/item/CS_URS_2025_01/857474122" TargetMode="External" /><Relationship Id="rId7" Type="http://schemas.openxmlformats.org/officeDocument/2006/relationships/hyperlink" Target="https://podminky.urs.cz/item/CS_URS_2025_01/891311112" TargetMode="External" /><Relationship Id="rId8" Type="http://schemas.openxmlformats.org/officeDocument/2006/relationships/hyperlink" Target="https://podminky.urs.cz/item/CS_URS_2025_01/891313321" TargetMode="External" /><Relationship Id="rId9" Type="http://schemas.openxmlformats.org/officeDocument/2006/relationships/hyperlink" Target="https://podminky.urs.cz/item/CS_URS_2025_01/891441222" TargetMode="External" /><Relationship Id="rId10" Type="http://schemas.openxmlformats.org/officeDocument/2006/relationships/hyperlink" Target="https://podminky.urs.cz/item/CS_URS_2025_01/891471222" TargetMode="External" /><Relationship Id="rId11" Type="http://schemas.openxmlformats.org/officeDocument/2006/relationships/hyperlink" Target="https://podminky.urs.cz/item/CS_URS_2025_01/892471111" TargetMode="External" /><Relationship Id="rId12" Type="http://schemas.openxmlformats.org/officeDocument/2006/relationships/hyperlink" Target="https://podminky.urs.cz/item/CS_URS_2025_01/892473122" TargetMode="External" /><Relationship Id="rId13" Type="http://schemas.openxmlformats.org/officeDocument/2006/relationships/hyperlink" Target="https://podminky.urs.cz/item/CS_URS_2025_01/892482111" TargetMode="External" /><Relationship Id="rId14" Type="http://schemas.openxmlformats.org/officeDocument/2006/relationships/hyperlink" Target="https://podminky.urs.cz/item/CS_URS_2025_01/998273102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2025/017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Brno, areál Pisárky - armaturní šachta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k.ú. Pisárky [610208]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'SO01 - Armaturní šachta'!J30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'SO01 - Armaturní šachta'!P93</f>
        <v>0</v>
      </c>
      <c r="AV55" s="122">
        <f>'SO01 - Armaturní šachta'!J33</f>
        <v>0</v>
      </c>
      <c r="AW55" s="122">
        <f>'SO01 - Armaturní šachta'!J34</f>
        <v>0</v>
      </c>
      <c r="AX55" s="122">
        <f>'SO01 - Armaturní šachta'!J35</f>
        <v>0</v>
      </c>
      <c r="AY55" s="122">
        <f>'SO01 - Armaturní šachta'!J36</f>
        <v>0</v>
      </c>
      <c r="AZ55" s="122">
        <f>'SO01 - Armaturní šachta'!F33</f>
        <v>0</v>
      </c>
      <c r="BA55" s="122">
        <f>'SO01 - Armaturní šachta'!F34</f>
        <v>0</v>
      </c>
      <c r="BB55" s="122">
        <f>'SO01 - Armaturní šachta'!F35</f>
        <v>0</v>
      </c>
      <c r="BC55" s="122">
        <f>'SO01 - Armaturní šachta'!F36</f>
        <v>0</v>
      </c>
      <c r="BD55" s="124">
        <f>'SO01 - Armaturní šachta'!F37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74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'SO02 - Přeložka plynu'!J30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1">
        <v>0</v>
      </c>
      <c r="AT56" s="122">
        <f>ROUND(SUM(AV56:AW56),2)</f>
        <v>0</v>
      </c>
      <c r="AU56" s="123">
        <f>'SO02 - Přeložka plynu'!P85</f>
        <v>0</v>
      </c>
      <c r="AV56" s="122">
        <f>'SO02 - Přeložka plynu'!J33</f>
        <v>0</v>
      </c>
      <c r="AW56" s="122">
        <f>'SO02 - Přeložka plynu'!J34</f>
        <v>0</v>
      </c>
      <c r="AX56" s="122">
        <f>'SO02 - Přeložka plynu'!J35</f>
        <v>0</v>
      </c>
      <c r="AY56" s="122">
        <f>'SO02 - Přeložka plynu'!J36</f>
        <v>0</v>
      </c>
      <c r="AZ56" s="122">
        <f>'SO02 - Přeložka plynu'!F33</f>
        <v>0</v>
      </c>
      <c r="BA56" s="122">
        <f>'SO02 - Přeložka plynu'!F34</f>
        <v>0</v>
      </c>
      <c r="BB56" s="122">
        <f>'SO02 - Přeložka plynu'!F35</f>
        <v>0</v>
      </c>
      <c r="BC56" s="122">
        <f>'SO02 - Přeložka plynu'!F36</f>
        <v>0</v>
      </c>
      <c r="BD56" s="124">
        <f>'SO02 - Přeložka plynu'!F37</f>
        <v>0</v>
      </c>
      <c r="BE56" s="7"/>
      <c r="BT56" s="125" t="s">
        <v>78</v>
      </c>
      <c r="BV56" s="125" t="s">
        <v>72</v>
      </c>
      <c r="BW56" s="125" t="s">
        <v>83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74</v>
      </c>
      <c r="B57" s="114"/>
      <c r="C57" s="115"/>
      <c r="D57" s="116" t="s">
        <v>84</v>
      </c>
      <c r="E57" s="116"/>
      <c r="F57" s="116"/>
      <c r="G57" s="116"/>
      <c r="H57" s="116"/>
      <c r="I57" s="117"/>
      <c r="J57" s="116" t="s">
        <v>85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'PS01 - Technologické vyst...'!J30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77</v>
      </c>
      <c r="AR57" s="120"/>
      <c r="AS57" s="121">
        <v>0</v>
      </c>
      <c r="AT57" s="122">
        <f>ROUND(SUM(AV57:AW57),2)</f>
        <v>0</v>
      </c>
      <c r="AU57" s="123">
        <f>'PS01 - Technologické vyst...'!P85</f>
        <v>0</v>
      </c>
      <c r="AV57" s="122">
        <f>'PS01 - Technologické vyst...'!J33</f>
        <v>0</v>
      </c>
      <c r="AW57" s="122">
        <f>'PS01 - Technologické vyst...'!J34</f>
        <v>0</v>
      </c>
      <c r="AX57" s="122">
        <f>'PS01 - Technologické vyst...'!J35</f>
        <v>0</v>
      </c>
      <c r="AY57" s="122">
        <f>'PS01 - Technologické vyst...'!J36</f>
        <v>0</v>
      </c>
      <c r="AZ57" s="122">
        <f>'PS01 - Technologické vyst...'!F33</f>
        <v>0</v>
      </c>
      <c r="BA57" s="122">
        <f>'PS01 - Technologické vyst...'!F34</f>
        <v>0</v>
      </c>
      <c r="BB57" s="122">
        <f>'PS01 - Technologické vyst...'!F35</f>
        <v>0</v>
      </c>
      <c r="BC57" s="122">
        <f>'PS01 - Technologické vyst...'!F36</f>
        <v>0</v>
      </c>
      <c r="BD57" s="124">
        <f>'PS01 - Technologické vyst...'!F37</f>
        <v>0</v>
      </c>
      <c r="BE57" s="7"/>
      <c r="BT57" s="125" t="s">
        <v>78</v>
      </c>
      <c r="BV57" s="125" t="s">
        <v>72</v>
      </c>
      <c r="BW57" s="125" t="s">
        <v>86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74</v>
      </c>
      <c r="B58" s="114"/>
      <c r="C58" s="115"/>
      <c r="D58" s="116" t="s">
        <v>87</v>
      </c>
      <c r="E58" s="116"/>
      <c r="F58" s="116"/>
      <c r="G58" s="116"/>
      <c r="H58" s="116"/>
      <c r="I58" s="117"/>
      <c r="J58" s="116" t="s">
        <v>88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'PS02 - Elektroinstalace a...'!J30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77</v>
      </c>
      <c r="AR58" s="120"/>
      <c r="AS58" s="121">
        <v>0</v>
      </c>
      <c r="AT58" s="122">
        <f>ROUND(SUM(AV58:AW58),2)</f>
        <v>0</v>
      </c>
      <c r="AU58" s="123">
        <f>'PS02 - Elektroinstalace a...'!P85</f>
        <v>0</v>
      </c>
      <c r="AV58" s="122">
        <f>'PS02 - Elektroinstalace a...'!J33</f>
        <v>0</v>
      </c>
      <c r="AW58" s="122">
        <f>'PS02 - Elektroinstalace a...'!J34</f>
        <v>0</v>
      </c>
      <c r="AX58" s="122">
        <f>'PS02 - Elektroinstalace a...'!J35</f>
        <v>0</v>
      </c>
      <c r="AY58" s="122">
        <f>'PS02 - Elektroinstalace a...'!J36</f>
        <v>0</v>
      </c>
      <c r="AZ58" s="122">
        <f>'PS02 - Elektroinstalace a...'!F33</f>
        <v>0</v>
      </c>
      <c r="BA58" s="122">
        <f>'PS02 - Elektroinstalace a...'!F34</f>
        <v>0</v>
      </c>
      <c r="BB58" s="122">
        <f>'PS02 - Elektroinstalace a...'!F35</f>
        <v>0</v>
      </c>
      <c r="BC58" s="122">
        <f>'PS02 - Elektroinstalace a...'!F36</f>
        <v>0</v>
      </c>
      <c r="BD58" s="124">
        <f>'PS02 - Elektroinstalace a...'!F37</f>
        <v>0</v>
      </c>
      <c r="BE58" s="7"/>
      <c r="BT58" s="125" t="s">
        <v>78</v>
      </c>
      <c r="BV58" s="125" t="s">
        <v>72</v>
      </c>
      <c r="BW58" s="125" t="s">
        <v>89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74</v>
      </c>
      <c r="B59" s="114"/>
      <c r="C59" s="115"/>
      <c r="D59" s="116" t="s">
        <v>90</v>
      </c>
      <c r="E59" s="116"/>
      <c r="F59" s="116"/>
      <c r="G59" s="116"/>
      <c r="H59" s="116"/>
      <c r="I59" s="117"/>
      <c r="J59" s="116" t="s">
        <v>91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'OVN - Ostatní a vedlejší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77</v>
      </c>
      <c r="AR59" s="120"/>
      <c r="AS59" s="126">
        <v>0</v>
      </c>
      <c r="AT59" s="127">
        <f>ROUND(SUM(AV59:AW59),2)</f>
        <v>0</v>
      </c>
      <c r="AU59" s="128">
        <f>'OVN - Ostatní a vedlejší ...'!P80</f>
        <v>0</v>
      </c>
      <c r="AV59" s="127">
        <f>'OVN - Ostatní a vedlejší ...'!J33</f>
        <v>0</v>
      </c>
      <c r="AW59" s="127">
        <f>'OVN - Ostatní a vedlejší ...'!J34</f>
        <v>0</v>
      </c>
      <c r="AX59" s="127">
        <f>'OVN - Ostatní a vedlejší ...'!J35</f>
        <v>0</v>
      </c>
      <c r="AY59" s="127">
        <f>'OVN - Ostatní a vedlejší ...'!J36</f>
        <v>0</v>
      </c>
      <c r="AZ59" s="127">
        <f>'OVN - Ostatní a vedlejší ...'!F33</f>
        <v>0</v>
      </c>
      <c r="BA59" s="127">
        <f>'OVN - Ostatní a vedlejší ...'!F34</f>
        <v>0</v>
      </c>
      <c r="BB59" s="127">
        <f>'OVN - Ostatní a vedlejší ...'!F35</f>
        <v>0</v>
      </c>
      <c r="BC59" s="127">
        <f>'OVN - Ostatní a vedlejší ...'!F36</f>
        <v>0</v>
      </c>
      <c r="BD59" s="129">
        <f>'OVN - Ostatní a vedlejší ...'!F37</f>
        <v>0</v>
      </c>
      <c r="BE59" s="7"/>
      <c r="BT59" s="125" t="s">
        <v>78</v>
      </c>
      <c r="BV59" s="125" t="s">
        <v>72</v>
      </c>
      <c r="BW59" s="125" t="s">
        <v>92</v>
      </c>
      <c r="BX59" s="125" t="s">
        <v>5</v>
      </c>
      <c r="CL59" s="125" t="s">
        <v>19</v>
      </c>
      <c r="CM59" s="125" t="s">
        <v>80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aLE2kQqVq9K3BZoVov/mGPFnYsqfcK/tjAiwno6IYvlzbLBtAcB3d7qfk8Gg/yCsItS2lgE4f41kguHeipRo+w==" hashValue="+fsJB5Zqefxy5jGJ/uRk7l+a4NSaVKwnsf99lw2DGggnh10K1oeyi9k1lBB0F5PFOd+YCU4uYgl3dzRoEalv6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01 - Armaturní šachta'!C2" display="/"/>
    <hyperlink ref="A56" location="'SO02 - Přeložka plynu'!C2" display="/"/>
    <hyperlink ref="A57" location="'PS01 - Technologické vyst...'!C2" display="/"/>
    <hyperlink ref="A58" location="'PS02 - Elektroinstalace a...'!C2" display="/"/>
    <hyperlink ref="A59" location="'OV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Brno, areál Pisárky - armaturní šachta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ROUND((SUM(BE93:BE498)),  2)</f>
        <v>0</v>
      </c>
      <c r="G33" s="40"/>
      <c r="H33" s="40"/>
      <c r="I33" s="150">
        <v>0.20999999999999999</v>
      </c>
      <c r="J33" s="149">
        <f>ROUND(((SUM(BE93:BE498))*I33),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ROUND((SUM(BF93:BF498)),  2)</f>
        <v>0</v>
      </c>
      <c r="G34" s="40"/>
      <c r="H34" s="40"/>
      <c r="I34" s="150">
        <v>0.12</v>
      </c>
      <c r="J34" s="149">
        <f>ROUND(((SUM(BF93:BF498))*I34),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ROUND((SUM(BG93:BG498)),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ROUND((SUM(BH93:BH498)),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ROUND((SUM(BI93:BI498)),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areál Pisárky - armaturní šachta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SO01 - Armaturní šachta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Pisárky [610208]</v>
      </c>
      <c r="G52" s="42"/>
      <c r="H52" s="42"/>
      <c r="I52" s="34" t="s">
        <v>23</v>
      </c>
      <c r="J52" s="74" t="str">
        <f>IF(J12="","",J12)</f>
        <v>24. 2. 2025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J208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103</v>
      </c>
      <c r="E63" s="176"/>
      <c r="F63" s="176"/>
      <c r="G63" s="176"/>
      <c r="H63" s="176"/>
      <c r="I63" s="176"/>
      <c r="J63" s="177">
        <f>J241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104</v>
      </c>
      <c r="E64" s="176"/>
      <c r="F64" s="176"/>
      <c r="G64" s="176"/>
      <c r="H64" s="176"/>
      <c r="I64" s="176"/>
      <c r="J64" s="177">
        <f>J271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105</v>
      </c>
      <c r="E65" s="176"/>
      <c r="F65" s="176"/>
      <c r="G65" s="176"/>
      <c r="H65" s="176"/>
      <c r="I65" s="176"/>
      <c r="J65" s="177">
        <f>J278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106</v>
      </c>
      <c r="E66" s="176"/>
      <c r="F66" s="176"/>
      <c r="G66" s="176"/>
      <c r="H66" s="176"/>
      <c r="I66" s="176"/>
      <c r="J66" s="177">
        <f>J310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107</v>
      </c>
      <c r="E67" s="176"/>
      <c r="F67" s="176"/>
      <c r="G67" s="176"/>
      <c r="H67" s="176"/>
      <c r="I67" s="176"/>
      <c r="J67" s="177">
        <f>J323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108</v>
      </c>
      <c r="E68" s="176"/>
      <c r="F68" s="176"/>
      <c r="G68" s="176"/>
      <c r="H68" s="176"/>
      <c r="I68" s="176"/>
      <c r="J68" s="177">
        <f>J339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J346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110</v>
      </c>
      <c r="E70" s="176"/>
      <c r="F70" s="176"/>
      <c r="G70" s="176"/>
      <c r="H70" s="176"/>
      <c r="I70" s="176"/>
      <c r="J70" s="177">
        <f>J411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111</v>
      </c>
      <c r="E71" s="176"/>
      <c r="F71" s="176"/>
      <c r="G71" s="176"/>
      <c r="H71" s="176"/>
      <c r="I71" s="176"/>
      <c r="J71" s="177">
        <f>J468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112</v>
      </c>
      <c r="E72" s="170"/>
      <c r="F72" s="170"/>
      <c r="G72" s="170"/>
      <c r="H72" s="170"/>
      <c r="I72" s="170"/>
      <c r="J72" s="171">
        <f>J471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113</v>
      </c>
      <c r="E73" s="176"/>
      <c r="F73" s="176"/>
      <c r="G73" s="176"/>
      <c r="H73" s="176"/>
      <c r="I73" s="176"/>
      <c r="J73" s="177">
        <f>J472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Brno, areál Pisárky - armaturní šachta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94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SO01 - Armaturní šachta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k.ú. Pisárky [610208]</v>
      </c>
      <c r="G87" s="42"/>
      <c r="H87" s="42"/>
      <c r="I87" s="34" t="s">
        <v>23</v>
      </c>
      <c r="J87" s="74" t="str">
        <f>IF(J12="","",J12)</f>
        <v>24. 2. 2025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 xml:space="preserve"> </v>
      </c>
      <c r="G89" s="42"/>
      <c r="H89" s="42"/>
      <c r="I89" s="34" t="s">
        <v>31</v>
      </c>
      <c r="J89" s="38" t="str">
        <f>E21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33</v>
      </c>
      <c r="J90" s="38" t="str">
        <f>E24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115</v>
      </c>
      <c r="D92" s="182" t="s">
        <v>55</v>
      </c>
      <c r="E92" s="182" t="s">
        <v>51</v>
      </c>
      <c r="F92" s="182" t="s">
        <v>52</v>
      </c>
      <c r="G92" s="182" t="s">
        <v>116</v>
      </c>
      <c r="H92" s="182" t="s">
        <v>117</v>
      </c>
      <c r="I92" s="182" t="s">
        <v>118</v>
      </c>
      <c r="J92" s="182" t="s">
        <v>98</v>
      </c>
      <c r="K92" s="183" t="s">
        <v>119</v>
      </c>
      <c r="L92" s="184"/>
      <c r="M92" s="94" t="s">
        <v>19</v>
      </c>
      <c r="N92" s="95" t="s">
        <v>40</v>
      </c>
      <c r="O92" s="95" t="s">
        <v>120</v>
      </c>
      <c r="P92" s="95" t="s">
        <v>121</v>
      </c>
      <c r="Q92" s="95" t="s">
        <v>122</v>
      </c>
      <c r="R92" s="95" t="s">
        <v>123</v>
      </c>
      <c r="S92" s="95" t="s">
        <v>124</v>
      </c>
      <c r="T92" s="96" t="s">
        <v>125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126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P94+P471</f>
        <v>0</v>
      </c>
      <c r="Q93" s="98"/>
      <c r="R93" s="187">
        <f>R94+R471</f>
        <v>237.83403466672007</v>
      </c>
      <c r="S93" s="98"/>
      <c r="T93" s="188">
        <f>T94+T471</f>
        <v>179.67027999999999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69</v>
      </c>
      <c r="AU93" s="19" t="s">
        <v>99</v>
      </c>
      <c r="BK93" s="189">
        <f>BK94+BK471</f>
        <v>0</v>
      </c>
    </row>
    <row r="94" s="12" customFormat="1" ht="25.92" customHeight="1">
      <c r="A94" s="12"/>
      <c r="B94" s="190"/>
      <c r="C94" s="191"/>
      <c r="D94" s="192" t="s">
        <v>69</v>
      </c>
      <c r="E94" s="193" t="s">
        <v>127</v>
      </c>
      <c r="F94" s="193" t="s">
        <v>128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P95+P208+P241+P271+P278+P310+P323+P339+P346+P411+P468</f>
        <v>0</v>
      </c>
      <c r="Q94" s="198"/>
      <c r="R94" s="199">
        <f>R95+R208+R241+R271+R278+R310+R323+R339+R346+R411+R468</f>
        <v>237.55030841172007</v>
      </c>
      <c r="S94" s="198"/>
      <c r="T94" s="200">
        <f>T95+T208+T241+T271+T278+T310+T323+T339+T346+T411+T468</f>
        <v>179.67027999999999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78</v>
      </c>
      <c r="AT94" s="202" t="s">
        <v>69</v>
      </c>
      <c r="AU94" s="202" t="s">
        <v>70</v>
      </c>
      <c r="AY94" s="201" t="s">
        <v>129</v>
      </c>
      <c r="BK94" s="203">
        <f>BK95+BK208+BK241+BK271+BK278+BK310+BK323+BK339+BK346+BK411+BK468</f>
        <v>0</v>
      </c>
    </row>
    <row r="95" s="12" customFormat="1" ht="22.8" customHeight="1">
      <c r="A95" s="12"/>
      <c r="B95" s="190"/>
      <c r="C95" s="191"/>
      <c r="D95" s="192" t="s">
        <v>69</v>
      </c>
      <c r="E95" s="204" t="s">
        <v>78</v>
      </c>
      <c r="F95" s="204" t="s">
        <v>130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SUM(P96:P207)</f>
        <v>0</v>
      </c>
      <c r="Q95" s="198"/>
      <c r="R95" s="199">
        <f>SUM(R96:R207)</f>
        <v>30.627493352720002</v>
      </c>
      <c r="S95" s="198"/>
      <c r="T95" s="200">
        <f>SUM(T96:T207)</f>
        <v>95.478279999999998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78</v>
      </c>
      <c r="AT95" s="202" t="s">
        <v>69</v>
      </c>
      <c r="AU95" s="202" t="s">
        <v>78</v>
      </c>
      <c r="AY95" s="201" t="s">
        <v>129</v>
      </c>
      <c r="BK95" s="203">
        <f>SUM(BK96:BK207)</f>
        <v>0</v>
      </c>
    </row>
    <row r="96" s="2" customFormat="1" ht="44.25" customHeight="1">
      <c r="A96" s="40"/>
      <c r="B96" s="41"/>
      <c r="C96" s="206" t="s">
        <v>78</v>
      </c>
      <c r="D96" s="206" t="s">
        <v>131</v>
      </c>
      <c r="E96" s="207" t="s">
        <v>132</v>
      </c>
      <c r="F96" s="208" t="s">
        <v>133</v>
      </c>
      <c r="G96" s="209" t="s">
        <v>134</v>
      </c>
      <c r="H96" s="210">
        <v>93.700000000000003</v>
      </c>
      <c r="I96" s="211"/>
      <c r="J96" s="212">
        <f>ROUND(I96*H96,2)</f>
        <v>0</v>
      </c>
      <c r="K96" s="208" t="s">
        <v>135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0.22500000000000001</v>
      </c>
      <c r="T96" s="216">
        <f>S96*H96</f>
        <v>21.0825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80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136</v>
      </c>
      <c r="BM96" s="217" t="s">
        <v>137</v>
      </c>
    </row>
    <row r="97" s="2" customFormat="1">
      <c r="A97" s="40"/>
      <c r="B97" s="41"/>
      <c r="C97" s="42"/>
      <c r="D97" s="219" t="s">
        <v>138</v>
      </c>
      <c r="E97" s="42"/>
      <c r="F97" s="220" t="s">
        <v>139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80</v>
      </c>
    </row>
    <row r="98" s="13" customFormat="1">
      <c r="A98" s="13"/>
      <c r="B98" s="224"/>
      <c r="C98" s="225"/>
      <c r="D98" s="226" t="s">
        <v>140</v>
      </c>
      <c r="E98" s="227" t="s">
        <v>19</v>
      </c>
      <c r="F98" s="228" t="s">
        <v>141</v>
      </c>
      <c r="G98" s="225"/>
      <c r="H98" s="229">
        <v>93.700000000000003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140</v>
      </c>
      <c r="AU98" s="235" t="s">
        <v>80</v>
      </c>
      <c r="AV98" s="13" t="s">
        <v>80</v>
      </c>
      <c r="AW98" s="13" t="s">
        <v>32</v>
      </c>
      <c r="AX98" s="13" t="s">
        <v>70</v>
      </c>
      <c r="AY98" s="235" t="s">
        <v>129</v>
      </c>
    </row>
    <row r="99" s="14" customFormat="1">
      <c r="A99" s="14"/>
      <c r="B99" s="236"/>
      <c r="C99" s="237"/>
      <c r="D99" s="226" t="s">
        <v>140</v>
      </c>
      <c r="E99" s="238" t="s">
        <v>19</v>
      </c>
      <c r="F99" s="239" t="s">
        <v>142</v>
      </c>
      <c r="G99" s="237"/>
      <c r="H99" s="240">
        <v>93.700000000000003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140</v>
      </c>
      <c r="AU99" s="246" t="s">
        <v>80</v>
      </c>
      <c r="AV99" s="14" t="s">
        <v>136</v>
      </c>
      <c r="AW99" s="14" t="s">
        <v>32</v>
      </c>
      <c r="AX99" s="14" t="s">
        <v>78</v>
      </c>
      <c r="AY99" s="246" t="s">
        <v>129</v>
      </c>
    </row>
    <row r="100" s="2" customFormat="1" ht="33" customHeight="1">
      <c r="A100" s="40"/>
      <c r="B100" s="41"/>
      <c r="C100" s="206" t="s">
        <v>80</v>
      </c>
      <c r="D100" s="206" t="s">
        <v>131</v>
      </c>
      <c r="E100" s="207" t="s">
        <v>143</v>
      </c>
      <c r="F100" s="208" t="s">
        <v>144</v>
      </c>
      <c r="G100" s="209" t="s">
        <v>134</v>
      </c>
      <c r="H100" s="210">
        <v>24.829999999999998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7.8462799999999993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80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136</v>
      </c>
      <c r="BM100" s="217" t="s">
        <v>145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146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80</v>
      </c>
    </row>
    <row r="102" s="13" customFormat="1">
      <c r="A102" s="13"/>
      <c r="B102" s="224"/>
      <c r="C102" s="225"/>
      <c r="D102" s="226" t="s">
        <v>140</v>
      </c>
      <c r="E102" s="227" t="s">
        <v>19</v>
      </c>
      <c r="F102" s="228" t="s">
        <v>147</v>
      </c>
      <c r="G102" s="225"/>
      <c r="H102" s="229">
        <v>24.829999999999998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140</v>
      </c>
      <c r="AU102" s="235" t="s">
        <v>80</v>
      </c>
      <c r="AV102" s="13" t="s">
        <v>80</v>
      </c>
      <c r="AW102" s="13" t="s">
        <v>32</v>
      </c>
      <c r="AX102" s="13" t="s">
        <v>70</v>
      </c>
      <c r="AY102" s="235" t="s">
        <v>129</v>
      </c>
    </row>
    <row r="103" s="14" customFormat="1">
      <c r="A103" s="14"/>
      <c r="B103" s="236"/>
      <c r="C103" s="237"/>
      <c r="D103" s="226" t="s">
        <v>140</v>
      </c>
      <c r="E103" s="238" t="s">
        <v>19</v>
      </c>
      <c r="F103" s="239" t="s">
        <v>142</v>
      </c>
      <c r="G103" s="237"/>
      <c r="H103" s="240">
        <v>24.829999999999998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140</v>
      </c>
      <c r="AU103" s="246" t="s">
        <v>80</v>
      </c>
      <c r="AV103" s="14" t="s">
        <v>136</v>
      </c>
      <c r="AW103" s="14" t="s">
        <v>32</v>
      </c>
      <c r="AX103" s="14" t="s">
        <v>78</v>
      </c>
      <c r="AY103" s="246" t="s">
        <v>129</v>
      </c>
    </row>
    <row r="104" s="2" customFormat="1" ht="37.8" customHeight="1">
      <c r="A104" s="40"/>
      <c r="B104" s="41"/>
      <c r="C104" s="206" t="s">
        <v>148</v>
      </c>
      <c r="D104" s="206" t="s">
        <v>131</v>
      </c>
      <c r="E104" s="207" t="s">
        <v>149</v>
      </c>
      <c r="F104" s="208" t="s">
        <v>150</v>
      </c>
      <c r="G104" s="209" t="s">
        <v>134</v>
      </c>
      <c r="H104" s="210">
        <v>93.700000000000003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0.44</v>
      </c>
      <c r="T104" s="216">
        <f>S104*H104</f>
        <v>41.228000000000002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80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136</v>
      </c>
      <c r="BM104" s="217" t="s">
        <v>151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152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80</v>
      </c>
    </row>
    <row r="106" s="13" customFormat="1">
      <c r="A106" s="13"/>
      <c r="B106" s="224"/>
      <c r="C106" s="225"/>
      <c r="D106" s="226" t="s">
        <v>140</v>
      </c>
      <c r="E106" s="227" t="s">
        <v>19</v>
      </c>
      <c r="F106" s="228" t="s">
        <v>153</v>
      </c>
      <c r="G106" s="225"/>
      <c r="H106" s="229">
        <v>93.700000000000003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140</v>
      </c>
      <c r="AU106" s="235" t="s">
        <v>80</v>
      </c>
      <c r="AV106" s="13" t="s">
        <v>80</v>
      </c>
      <c r="AW106" s="13" t="s">
        <v>32</v>
      </c>
      <c r="AX106" s="13" t="s">
        <v>70</v>
      </c>
      <c r="AY106" s="235" t="s">
        <v>129</v>
      </c>
    </row>
    <row r="107" s="14" customFormat="1">
      <c r="A107" s="14"/>
      <c r="B107" s="236"/>
      <c r="C107" s="237"/>
      <c r="D107" s="226" t="s">
        <v>140</v>
      </c>
      <c r="E107" s="238" t="s">
        <v>19</v>
      </c>
      <c r="F107" s="239" t="s">
        <v>142</v>
      </c>
      <c r="G107" s="237"/>
      <c r="H107" s="240">
        <v>93.700000000000003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140</v>
      </c>
      <c r="AU107" s="246" t="s">
        <v>80</v>
      </c>
      <c r="AV107" s="14" t="s">
        <v>136</v>
      </c>
      <c r="AW107" s="14" t="s">
        <v>32</v>
      </c>
      <c r="AX107" s="14" t="s">
        <v>78</v>
      </c>
      <c r="AY107" s="246" t="s">
        <v>129</v>
      </c>
    </row>
    <row r="108" s="2" customFormat="1" ht="37.8" customHeight="1">
      <c r="A108" s="40"/>
      <c r="B108" s="41"/>
      <c r="C108" s="206" t="s">
        <v>136</v>
      </c>
      <c r="D108" s="206" t="s">
        <v>131</v>
      </c>
      <c r="E108" s="207" t="s">
        <v>154</v>
      </c>
      <c r="F108" s="208" t="s">
        <v>155</v>
      </c>
      <c r="G108" s="209" t="s">
        <v>134</v>
      </c>
      <c r="H108" s="210">
        <v>19.100000000000001</v>
      </c>
      <c r="I108" s="211"/>
      <c r="J108" s="212">
        <f>ROUND(I108*H108,2)</f>
        <v>0</v>
      </c>
      <c r="K108" s="208" t="s">
        <v>135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0.57999999999999996</v>
      </c>
      <c r="T108" s="216">
        <f>S108*H108</f>
        <v>11.077999999999999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136</v>
      </c>
      <c r="AT108" s="217" t="s">
        <v>131</v>
      </c>
      <c r="AU108" s="217" t="s">
        <v>80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136</v>
      </c>
      <c r="BM108" s="217" t="s">
        <v>156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157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80</v>
      </c>
    </row>
    <row r="110" s="13" customFormat="1">
      <c r="A110" s="13"/>
      <c r="B110" s="224"/>
      <c r="C110" s="225"/>
      <c r="D110" s="226" t="s">
        <v>140</v>
      </c>
      <c r="E110" s="227" t="s">
        <v>19</v>
      </c>
      <c r="F110" s="228" t="s">
        <v>158</v>
      </c>
      <c r="G110" s="225"/>
      <c r="H110" s="229">
        <v>19.100000000000001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140</v>
      </c>
      <c r="AU110" s="235" t="s">
        <v>80</v>
      </c>
      <c r="AV110" s="13" t="s">
        <v>80</v>
      </c>
      <c r="AW110" s="13" t="s">
        <v>32</v>
      </c>
      <c r="AX110" s="13" t="s">
        <v>70</v>
      </c>
      <c r="AY110" s="235" t="s">
        <v>129</v>
      </c>
    </row>
    <row r="111" s="14" customFormat="1">
      <c r="A111" s="14"/>
      <c r="B111" s="236"/>
      <c r="C111" s="237"/>
      <c r="D111" s="226" t="s">
        <v>140</v>
      </c>
      <c r="E111" s="238" t="s">
        <v>19</v>
      </c>
      <c r="F111" s="239" t="s">
        <v>142</v>
      </c>
      <c r="G111" s="237"/>
      <c r="H111" s="240">
        <v>19.100000000000001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140</v>
      </c>
      <c r="AU111" s="246" t="s">
        <v>80</v>
      </c>
      <c r="AV111" s="14" t="s">
        <v>136</v>
      </c>
      <c r="AW111" s="14" t="s">
        <v>32</v>
      </c>
      <c r="AX111" s="14" t="s">
        <v>78</v>
      </c>
      <c r="AY111" s="246" t="s">
        <v>129</v>
      </c>
    </row>
    <row r="112" s="2" customFormat="1" ht="24.15" customHeight="1">
      <c r="A112" s="40"/>
      <c r="B112" s="41"/>
      <c r="C112" s="206" t="s">
        <v>159</v>
      </c>
      <c r="D112" s="206" t="s">
        <v>131</v>
      </c>
      <c r="E112" s="207" t="s">
        <v>160</v>
      </c>
      <c r="F112" s="208" t="s">
        <v>161</v>
      </c>
      <c r="G112" s="209" t="s">
        <v>134</v>
      </c>
      <c r="H112" s="210">
        <v>76.700000000000003</v>
      </c>
      <c r="I112" s="211"/>
      <c r="J112" s="212">
        <f>ROUND(I112*H112,2)</f>
        <v>0</v>
      </c>
      <c r="K112" s="208" t="s">
        <v>135</v>
      </c>
      <c r="L112" s="46"/>
      <c r="M112" s="213" t="s">
        <v>19</v>
      </c>
      <c r="N112" s="214" t="s">
        <v>41</v>
      </c>
      <c r="O112" s="86"/>
      <c r="P112" s="215">
        <f>O112*H112</f>
        <v>0</v>
      </c>
      <c r="Q112" s="215">
        <v>1.0000000000000001E-05</v>
      </c>
      <c r="R112" s="215">
        <f>Q112*H112</f>
        <v>0.0007670000000000001</v>
      </c>
      <c r="S112" s="215">
        <v>0.11500000000000001</v>
      </c>
      <c r="T112" s="216">
        <f>S112*H112</f>
        <v>8.8205000000000009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136</v>
      </c>
      <c r="AT112" s="217" t="s">
        <v>131</v>
      </c>
      <c r="AU112" s="217" t="s">
        <v>80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136</v>
      </c>
      <c r="BM112" s="217" t="s">
        <v>162</v>
      </c>
    </row>
    <row r="113" s="2" customFormat="1">
      <c r="A113" s="40"/>
      <c r="B113" s="41"/>
      <c r="C113" s="42"/>
      <c r="D113" s="219" t="s">
        <v>138</v>
      </c>
      <c r="E113" s="42"/>
      <c r="F113" s="220" t="s">
        <v>163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80</v>
      </c>
    </row>
    <row r="114" s="13" customFormat="1">
      <c r="A114" s="13"/>
      <c r="B114" s="224"/>
      <c r="C114" s="225"/>
      <c r="D114" s="226" t="s">
        <v>140</v>
      </c>
      <c r="E114" s="227" t="s">
        <v>19</v>
      </c>
      <c r="F114" s="228" t="s">
        <v>164</v>
      </c>
      <c r="G114" s="225"/>
      <c r="H114" s="229">
        <v>76.700000000000003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140</v>
      </c>
      <c r="AU114" s="235" t="s">
        <v>80</v>
      </c>
      <c r="AV114" s="13" t="s">
        <v>80</v>
      </c>
      <c r="AW114" s="13" t="s">
        <v>32</v>
      </c>
      <c r="AX114" s="13" t="s">
        <v>70</v>
      </c>
      <c r="AY114" s="235" t="s">
        <v>129</v>
      </c>
    </row>
    <row r="115" s="14" customFormat="1">
      <c r="A115" s="14"/>
      <c r="B115" s="236"/>
      <c r="C115" s="237"/>
      <c r="D115" s="226" t="s">
        <v>140</v>
      </c>
      <c r="E115" s="238" t="s">
        <v>19</v>
      </c>
      <c r="F115" s="239" t="s">
        <v>142</v>
      </c>
      <c r="G115" s="237"/>
      <c r="H115" s="240">
        <v>76.700000000000003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140</v>
      </c>
      <c r="AU115" s="246" t="s">
        <v>80</v>
      </c>
      <c r="AV115" s="14" t="s">
        <v>136</v>
      </c>
      <c r="AW115" s="14" t="s">
        <v>32</v>
      </c>
      <c r="AX115" s="14" t="s">
        <v>78</v>
      </c>
      <c r="AY115" s="246" t="s">
        <v>129</v>
      </c>
    </row>
    <row r="116" s="2" customFormat="1" ht="24.15" customHeight="1">
      <c r="A116" s="40"/>
      <c r="B116" s="41"/>
      <c r="C116" s="206" t="s">
        <v>165</v>
      </c>
      <c r="D116" s="206" t="s">
        <v>131</v>
      </c>
      <c r="E116" s="207" t="s">
        <v>166</v>
      </c>
      <c r="F116" s="208" t="s">
        <v>167</v>
      </c>
      <c r="G116" s="209" t="s">
        <v>168</v>
      </c>
      <c r="H116" s="210">
        <v>18.699999999999999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41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0.28999999999999998</v>
      </c>
      <c r="T116" s="216">
        <f>S116*H116</f>
        <v>5.4229999999999992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80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136</v>
      </c>
      <c r="BM116" s="217" t="s">
        <v>169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170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80</v>
      </c>
    </row>
    <row r="118" s="13" customFormat="1">
      <c r="A118" s="13"/>
      <c r="B118" s="224"/>
      <c r="C118" s="225"/>
      <c r="D118" s="226" t="s">
        <v>140</v>
      </c>
      <c r="E118" s="227" t="s">
        <v>19</v>
      </c>
      <c r="F118" s="228" t="s">
        <v>171</v>
      </c>
      <c r="G118" s="225"/>
      <c r="H118" s="229">
        <v>18.699999999999999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140</v>
      </c>
      <c r="AU118" s="235" t="s">
        <v>80</v>
      </c>
      <c r="AV118" s="13" t="s">
        <v>80</v>
      </c>
      <c r="AW118" s="13" t="s">
        <v>32</v>
      </c>
      <c r="AX118" s="13" t="s">
        <v>70</v>
      </c>
      <c r="AY118" s="235" t="s">
        <v>129</v>
      </c>
    </row>
    <row r="119" s="14" customFormat="1">
      <c r="A119" s="14"/>
      <c r="B119" s="236"/>
      <c r="C119" s="237"/>
      <c r="D119" s="226" t="s">
        <v>140</v>
      </c>
      <c r="E119" s="238" t="s">
        <v>19</v>
      </c>
      <c r="F119" s="239" t="s">
        <v>142</v>
      </c>
      <c r="G119" s="237"/>
      <c r="H119" s="240">
        <v>18.699999999999999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140</v>
      </c>
      <c r="AU119" s="246" t="s">
        <v>80</v>
      </c>
      <c r="AV119" s="14" t="s">
        <v>136</v>
      </c>
      <c r="AW119" s="14" t="s">
        <v>32</v>
      </c>
      <c r="AX119" s="14" t="s">
        <v>78</v>
      </c>
      <c r="AY119" s="246" t="s">
        <v>129</v>
      </c>
    </row>
    <row r="120" s="2" customFormat="1" ht="21.75" customHeight="1">
      <c r="A120" s="40"/>
      <c r="B120" s="41"/>
      <c r="C120" s="206" t="s">
        <v>172</v>
      </c>
      <c r="D120" s="206" t="s">
        <v>131</v>
      </c>
      <c r="E120" s="207" t="s">
        <v>173</v>
      </c>
      <c r="F120" s="208" t="s">
        <v>174</v>
      </c>
      <c r="G120" s="209" t="s">
        <v>175</v>
      </c>
      <c r="H120" s="210">
        <v>1440</v>
      </c>
      <c r="I120" s="211"/>
      <c r="J120" s="212">
        <f>ROUND(I120*H120,2)</f>
        <v>0</v>
      </c>
      <c r="K120" s="208" t="s">
        <v>135</v>
      </c>
      <c r="L120" s="46"/>
      <c r="M120" s="213" t="s">
        <v>19</v>
      </c>
      <c r="N120" s="214" t="s">
        <v>41</v>
      </c>
      <c r="O120" s="86"/>
      <c r="P120" s="215">
        <f>O120*H120</f>
        <v>0</v>
      </c>
      <c r="Q120" s="215">
        <v>4.07925E-05</v>
      </c>
      <c r="R120" s="215">
        <f>Q120*H120</f>
        <v>0.0587412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80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136</v>
      </c>
      <c r="BM120" s="217" t="s">
        <v>176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177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80</v>
      </c>
    </row>
    <row r="122" s="13" customFormat="1">
      <c r="A122" s="13"/>
      <c r="B122" s="224"/>
      <c r="C122" s="225"/>
      <c r="D122" s="226" t="s">
        <v>140</v>
      </c>
      <c r="E122" s="227" t="s">
        <v>19</v>
      </c>
      <c r="F122" s="228" t="s">
        <v>178</v>
      </c>
      <c r="G122" s="225"/>
      <c r="H122" s="229">
        <v>1440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80</v>
      </c>
      <c r="AV122" s="13" t="s">
        <v>80</v>
      </c>
      <c r="AW122" s="13" t="s">
        <v>32</v>
      </c>
      <c r="AX122" s="13" t="s">
        <v>70</v>
      </c>
      <c r="AY122" s="235" t="s">
        <v>129</v>
      </c>
    </row>
    <row r="123" s="14" customFormat="1">
      <c r="A123" s="14"/>
      <c r="B123" s="236"/>
      <c r="C123" s="237"/>
      <c r="D123" s="226" t="s">
        <v>140</v>
      </c>
      <c r="E123" s="238" t="s">
        <v>19</v>
      </c>
      <c r="F123" s="239" t="s">
        <v>142</v>
      </c>
      <c r="G123" s="237"/>
      <c r="H123" s="240">
        <v>1440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140</v>
      </c>
      <c r="AU123" s="246" t="s">
        <v>80</v>
      </c>
      <c r="AV123" s="14" t="s">
        <v>136</v>
      </c>
      <c r="AW123" s="14" t="s">
        <v>32</v>
      </c>
      <c r="AX123" s="14" t="s">
        <v>78</v>
      </c>
      <c r="AY123" s="246" t="s">
        <v>129</v>
      </c>
    </row>
    <row r="124" s="2" customFormat="1" ht="24.15" customHeight="1">
      <c r="A124" s="40"/>
      <c r="B124" s="41"/>
      <c r="C124" s="206" t="s">
        <v>179</v>
      </c>
      <c r="D124" s="206" t="s">
        <v>131</v>
      </c>
      <c r="E124" s="207" t="s">
        <v>180</v>
      </c>
      <c r="F124" s="208" t="s">
        <v>181</v>
      </c>
      <c r="G124" s="209" t="s">
        <v>182</v>
      </c>
      <c r="H124" s="210">
        <v>30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80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136</v>
      </c>
      <c r="BM124" s="217" t="s">
        <v>183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184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80</v>
      </c>
    </row>
    <row r="126" s="13" customFormat="1">
      <c r="A126" s="13"/>
      <c r="B126" s="224"/>
      <c r="C126" s="225"/>
      <c r="D126" s="226" t="s">
        <v>140</v>
      </c>
      <c r="E126" s="227" t="s">
        <v>19</v>
      </c>
      <c r="F126" s="228" t="s">
        <v>185</v>
      </c>
      <c r="G126" s="225"/>
      <c r="H126" s="229">
        <v>30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140</v>
      </c>
      <c r="AU126" s="235" t="s">
        <v>80</v>
      </c>
      <c r="AV126" s="13" t="s">
        <v>80</v>
      </c>
      <c r="AW126" s="13" t="s">
        <v>32</v>
      </c>
      <c r="AX126" s="13" t="s">
        <v>70</v>
      </c>
      <c r="AY126" s="235" t="s">
        <v>129</v>
      </c>
    </row>
    <row r="127" s="14" customFormat="1">
      <c r="A127" s="14"/>
      <c r="B127" s="236"/>
      <c r="C127" s="237"/>
      <c r="D127" s="226" t="s">
        <v>140</v>
      </c>
      <c r="E127" s="238" t="s">
        <v>19</v>
      </c>
      <c r="F127" s="239" t="s">
        <v>142</v>
      </c>
      <c r="G127" s="237"/>
      <c r="H127" s="240">
        <v>30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140</v>
      </c>
      <c r="AU127" s="246" t="s">
        <v>80</v>
      </c>
      <c r="AV127" s="14" t="s">
        <v>136</v>
      </c>
      <c r="AW127" s="14" t="s">
        <v>32</v>
      </c>
      <c r="AX127" s="14" t="s">
        <v>78</v>
      </c>
      <c r="AY127" s="246" t="s">
        <v>129</v>
      </c>
    </row>
    <row r="128" s="2" customFormat="1" ht="16.5" customHeight="1">
      <c r="A128" s="40"/>
      <c r="B128" s="41"/>
      <c r="C128" s="206" t="s">
        <v>186</v>
      </c>
      <c r="D128" s="206" t="s">
        <v>131</v>
      </c>
      <c r="E128" s="207" t="s">
        <v>187</v>
      </c>
      <c r="F128" s="208" t="s">
        <v>188</v>
      </c>
      <c r="G128" s="209" t="s">
        <v>134</v>
      </c>
      <c r="H128" s="210">
        <v>62.700000000000003</v>
      </c>
      <c r="I128" s="211"/>
      <c r="J128" s="212">
        <f>ROUND(I128*H128,2)</f>
        <v>0</v>
      </c>
      <c r="K128" s="208" t="s">
        <v>135</v>
      </c>
      <c r="L128" s="46"/>
      <c r="M128" s="213" t="s">
        <v>19</v>
      </c>
      <c r="N128" s="214" t="s">
        <v>41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136</v>
      </c>
      <c r="AT128" s="217" t="s">
        <v>131</v>
      </c>
      <c r="AU128" s="217" t="s">
        <v>80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136</v>
      </c>
      <c r="BM128" s="217" t="s">
        <v>189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190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80</v>
      </c>
    </row>
    <row r="130" s="13" customFormat="1">
      <c r="A130" s="13"/>
      <c r="B130" s="224"/>
      <c r="C130" s="225"/>
      <c r="D130" s="226" t="s">
        <v>140</v>
      </c>
      <c r="E130" s="227" t="s">
        <v>19</v>
      </c>
      <c r="F130" s="228" t="s">
        <v>191</v>
      </c>
      <c r="G130" s="225"/>
      <c r="H130" s="229">
        <v>62.700000000000003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140</v>
      </c>
      <c r="AU130" s="235" t="s">
        <v>80</v>
      </c>
      <c r="AV130" s="13" t="s">
        <v>80</v>
      </c>
      <c r="AW130" s="13" t="s">
        <v>32</v>
      </c>
      <c r="AX130" s="13" t="s">
        <v>70</v>
      </c>
      <c r="AY130" s="235" t="s">
        <v>129</v>
      </c>
    </row>
    <row r="131" s="14" customFormat="1">
      <c r="A131" s="14"/>
      <c r="B131" s="236"/>
      <c r="C131" s="237"/>
      <c r="D131" s="226" t="s">
        <v>140</v>
      </c>
      <c r="E131" s="238" t="s">
        <v>19</v>
      </c>
      <c r="F131" s="239" t="s">
        <v>142</v>
      </c>
      <c r="G131" s="237"/>
      <c r="H131" s="240">
        <v>62.700000000000003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140</v>
      </c>
      <c r="AU131" s="246" t="s">
        <v>80</v>
      </c>
      <c r="AV131" s="14" t="s">
        <v>136</v>
      </c>
      <c r="AW131" s="14" t="s">
        <v>32</v>
      </c>
      <c r="AX131" s="14" t="s">
        <v>78</v>
      </c>
      <c r="AY131" s="246" t="s">
        <v>129</v>
      </c>
    </row>
    <row r="132" s="2" customFormat="1" ht="24.15" customHeight="1">
      <c r="A132" s="40"/>
      <c r="B132" s="41"/>
      <c r="C132" s="206" t="s">
        <v>192</v>
      </c>
      <c r="D132" s="206" t="s">
        <v>131</v>
      </c>
      <c r="E132" s="207" t="s">
        <v>193</v>
      </c>
      <c r="F132" s="208" t="s">
        <v>194</v>
      </c>
      <c r="G132" s="209" t="s">
        <v>195</v>
      </c>
      <c r="H132" s="210">
        <v>150</v>
      </c>
      <c r="I132" s="211"/>
      <c r="J132" s="212">
        <f>ROUND(I132*H132,2)</f>
        <v>0</v>
      </c>
      <c r="K132" s="208" t="s">
        <v>135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136</v>
      </c>
      <c r="AT132" s="217" t="s">
        <v>131</v>
      </c>
      <c r="AU132" s="217" t="s">
        <v>80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136</v>
      </c>
      <c r="BM132" s="217" t="s">
        <v>196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197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138</v>
      </c>
      <c r="AU133" s="19" t="s">
        <v>80</v>
      </c>
    </row>
    <row r="134" s="13" customFormat="1">
      <c r="A134" s="13"/>
      <c r="B134" s="224"/>
      <c r="C134" s="225"/>
      <c r="D134" s="226" t="s">
        <v>140</v>
      </c>
      <c r="E134" s="227" t="s">
        <v>19</v>
      </c>
      <c r="F134" s="228" t="s">
        <v>198</v>
      </c>
      <c r="G134" s="225"/>
      <c r="H134" s="229">
        <v>150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140</v>
      </c>
      <c r="AU134" s="235" t="s">
        <v>80</v>
      </c>
      <c r="AV134" s="13" t="s">
        <v>80</v>
      </c>
      <c r="AW134" s="13" t="s">
        <v>32</v>
      </c>
      <c r="AX134" s="13" t="s">
        <v>70</v>
      </c>
      <c r="AY134" s="235" t="s">
        <v>129</v>
      </c>
    </row>
    <row r="135" s="14" customFormat="1">
      <c r="A135" s="14"/>
      <c r="B135" s="236"/>
      <c r="C135" s="237"/>
      <c r="D135" s="226" t="s">
        <v>140</v>
      </c>
      <c r="E135" s="238" t="s">
        <v>19</v>
      </c>
      <c r="F135" s="239" t="s">
        <v>142</v>
      </c>
      <c r="G135" s="237"/>
      <c r="H135" s="240">
        <v>150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140</v>
      </c>
      <c r="AU135" s="246" t="s">
        <v>80</v>
      </c>
      <c r="AV135" s="14" t="s">
        <v>136</v>
      </c>
      <c r="AW135" s="14" t="s">
        <v>32</v>
      </c>
      <c r="AX135" s="14" t="s">
        <v>78</v>
      </c>
      <c r="AY135" s="246" t="s">
        <v>129</v>
      </c>
    </row>
    <row r="136" s="2" customFormat="1" ht="24.15" customHeight="1">
      <c r="A136" s="40"/>
      <c r="B136" s="41"/>
      <c r="C136" s="206" t="s">
        <v>199</v>
      </c>
      <c r="D136" s="206" t="s">
        <v>131</v>
      </c>
      <c r="E136" s="207" t="s">
        <v>200</v>
      </c>
      <c r="F136" s="208" t="s">
        <v>201</v>
      </c>
      <c r="G136" s="209" t="s">
        <v>195</v>
      </c>
      <c r="H136" s="210">
        <v>150</v>
      </c>
      <c r="I136" s="211"/>
      <c r="J136" s="212">
        <f>ROUND(I136*H136,2)</f>
        <v>0</v>
      </c>
      <c r="K136" s="208" t="s">
        <v>135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80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136</v>
      </c>
      <c r="BM136" s="217" t="s">
        <v>202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203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80</v>
      </c>
    </row>
    <row r="138" s="13" customFormat="1">
      <c r="A138" s="13"/>
      <c r="B138" s="224"/>
      <c r="C138" s="225"/>
      <c r="D138" s="226" t="s">
        <v>140</v>
      </c>
      <c r="E138" s="227" t="s">
        <v>19</v>
      </c>
      <c r="F138" s="228" t="s">
        <v>198</v>
      </c>
      <c r="G138" s="225"/>
      <c r="H138" s="229">
        <v>150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140</v>
      </c>
      <c r="AU138" s="235" t="s">
        <v>80</v>
      </c>
      <c r="AV138" s="13" t="s">
        <v>80</v>
      </c>
      <c r="AW138" s="13" t="s">
        <v>32</v>
      </c>
      <c r="AX138" s="13" t="s">
        <v>70</v>
      </c>
      <c r="AY138" s="235" t="s">
        <v>129</v>
      </c>
    </row>
    <row r="139" s="14" customFormat="1">
      <c r="A139" s="14"/>
      <c r="B139" s="236"/>
      <c r="C139" s="237"/>
      <c r="D139" s="226" t="s">
        <v>140</v>
      </c>
      <c r="E139" s="238" t="s">
        <v>19</v>
      </c>
      <c r="F139" s="239" t="s">
        <v>142</v>
      </c>
      <c r="G139" s="237"/>
      <c r="H139" s="240">
        <v>150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140</v>
      </c>
      <c r="AU139" s="246" t="s">
        <v>80</v>
      </c>
      <c r="AV139" s="14" t="s">
        <v>136</v>
      </c>
      <c r="AW139" s="14" t="s">
        <v>32</v>
      </c>
      <c r="AX139" s="14" t="s">
        <v>78</v>
      </c>
      <c r="AY139" s="246" t="s">
        <v>129</v>
      </c>
    </row>
    <row r="140" s="2" customFormat="1" ht="16.5" customHeight="1">
      <c r="A140" s="40"/>
      <c r="B140" s="41"/>
      <c r="C140" s="206" t="s">
        <v>8</v>
      </c>
      <c r="D140" s="206" t="s">
        <v>131</v>
      </c>
      <c r="E140" s="207" t="s">
        <v>204</v>
      </c>
      <c r="F140" s="208" t="s">
        <v>205</v>
      </c>
      <c r="G140" s="209" t="s">
        <v>168</v>
      </c>
      <c r="H140" s="210">
        <v>97.019999999999996</v>
      </c>
      <c r="I140" s="211"/>
      <c r="J140" s="212">
        <f>ROUND(I140*H140,2)</f>
        <v>0</v>
      </c>
      <c r="K140" s="208" t="s">
        <v>135</v>
      </c>
      <c r="L140" s="46"/>
      <c r="M140" s="213" t="s">
        <v>19</v>
      </c>
      <c r="N140" s="214" t="s">
        <v>41</v>
      </c>
      <c r="O140" s="86"/>
      <c r="P140" s="215">
        <f>O140*H140</f>
        <v>0</v>
      </c>
      <c r="Q140" s="215">
        <v>0.15478303600000001</v>
      </c>
      <c r="R140" s="215">
        <f>Q140*H140</f>
        <v>15.017050152720001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80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136</v>
      </c>
      <c r="BM140" s="217" t="s">
        <v>206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207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80</v>
      </c>
    </row>
    <row r="142" s="13" customFormat="1">
      <c r="A142" s="13"/>
      <c r="B142" s="224"/>
      <c r="C142" s="225"/>
      <c r="D142" s="226" t="s">
        <v>140</v>
      </c>
      <c r="E142" s="227" t="s">
        <v>19</v>
      </c>
      <c r="F142" s="228" t="s">
        <v>208</v>
      </c>
      <c r="G142" s="225"/>
      <c r="H142" s="229">
        <v>97.019999999999996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140</v>
      </c>
      <c r="AU142" s="235" t="s">
        <v>80</v>
      </c>
      <c r="AV142" s="13" t="s">
        <v>80</v>
      </c>
      <c r="AW142" s="13" t="s">
        <v>32</v>
      </c>
      <c r="AX142" s="13" t="s">
        <v>70</v>
      </c>
      <c r="AY142" s="235" t="s">
        <v>129</v>
      </c>
    </row>
    <row r="143" s="14" customFormat="1">
      <c r="A143" s="14"/>
      <c r="B143" s="236"/>
      <c r="C143" s="237"/>
      <c r="D143" s="226" t="s">
        <v>140</v>
      </c>
      <c r="E143" s="238" t="s">
        <v>19</v>
      </c>
      <c r="F143" s="239" t="s">
        <v>142</v>
      </c>
      <c r="G143" s="237"/>
      <c r="H143" s="240">
        <v>97.019999999999996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140</v>
      </c>
      <c r="AU143" s="246" t="s">
        <v>80</v>
      </c>
      <c r="AV143" s="14" t="s">
        <v>136</v>
      </c>
      <c r="AW143" s="14" t="s">
        <v>32</v>
      </c>
      <c r="AX143" s="14" t="s">
        <v>78</v>
      </c>
      <c r="AY143" s="246" t="s">
        <v>129</v>
      </c>
    </row>
    <row r="144" s="2" customFormat="1" ht="16.5" customHeight="1">
      <c r="A144" s="40"/>
      <c r="B144" s="41"/>
      <c r="C144" s="206" t="s">
        <v>209</v>
      </c>
      <c r="D144" s="206" t="s">
        <v>131</v>
      </c>
      <c r="E144" s="207" t="s">
        <v>210</v>
      </c>
      <c r="F144" s="208" t="s">
        <v>211</v>
      </c>
      <c r="G144" s="209" t="s">
        <v>168</v>
      </c>
      <c r="H144" s="210">
        <v>97.019999999999996</v>
      </c>
      <c r="I144" s="211"/>
      <c r="J144" s="212">
        <f>ROUND(I144*H144,2)</f>
        <v>0</v>
      </c>
      <c r="K144" s="208" t="s">
        <v>135</v>
      </c>
      <c r="L144" s="46"/>
      <c r="M144" s="213" t="s">
        <v>19</v>
      </c>
      <c r="N144" s="214" t="s">
        <v>41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136</v>
      </c>
      <c r="AT144" s="217" t="s">
        <v>131</v>
      </c>
      <c r="AU144" s="217" t="s">
        <v>80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136</v>
      </c>
      <c r="BM144" s="217" t="s">
        <v>212</v>
      </c>
    </row>
    <row r="145" s="2" customFormat="1">
      <c r="A145" s="40"/>
      <c r="B145" s="41"/>
      <c r="C145" s="42"/>
      <c r="D145" s="219" t="s">
        <v>138</v>
      </c>
      <c r="E145" s="42"/>
      <c r="F145" s="220" t="s">
        <v>213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80</v>
      </c>
    </row>
    <row r="146" s="13" customFormat="1">
      <c r="A146" s="13"/>
      <c r="B146" s="224"/>
      <c r="C146" s="225"/>
      <c r="D146" s="226" t="s">
        <v>140</v>
      </c>
      <c r="E146" s="227" t="s">
        <v>19</v>
      </c>
      <c r="F146" s="228" t="s">
        <v>208</v>
      </c>
      <c r="G146" s="225"/>
      <c r="H146" s="229">
        <v>97.019999999999996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140</v>
      </c>
      <c r="AU146" s="235" t="s">
        <v>80</v>
      </c>
      <c r="AV146" s="13" t="s">
        <v>80</v>
      </c>
      <c r="AW146" s="13" t="s">
        <v>32</v>
      </c>
      <c r="AX146" s="13" t="s">
        <v>70</v>
      </c>
      <c r="AY146" s="235" t="s">
        <v>129</v>
      </c>
    </row>
    <row r="147" s="14" customFormat="1">
      <c r="A147" s="14"/>
      <c r="B147" s="236"/>
      <c r="C147" s="237"/>
      <c r="D147" s="226" t="s">
        <v>140</v>
      </c>
      <c r="E147" s="238" t="s">
        <v>19</v>
      </c>
      <c r="F147" s="239" t="s">
        <v>142</v>
      </c>
      <c r="G147" s="237"/>
      <c r="H147" s="240">
        <v>97.019999999999996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140</v>
      </c>
      <c r="AU147" s="246" t="s">
        <v>80</v>
      </c>
      <c r="AV147" s="14" t="s">
        <v>136</v>
      </c>
      <c r="AW147" s="14" t="s">
        <v>32</v>
      </c>
      <c r="AX147" s="14" t="s">
        <v>78</v>
      </c>
      <c r="AY147" s="246" t="s">
        <v>129</v>
      </c>
    </row>
    <row r="148" s="2" customFormat="1" ht="16.5" customHeight="1">
      <c r="A148" s="40"/>
      <c r="B148" s="41"/>
      <c r="C148" s="206" t="s">
        <v>214</v>
      </c>
      <c r="D148" s="206" t="s">
        <v>131</v>
      </c>
      <c r="E148" s="207" t="s">
        <v>215</v>
      </c>
      <c r="F148" s="208" t="s">
        <v>216</v>
      </c>
      <c r="G148" s="209" t="s">
        <v>217</v>
      </c>
      <c r="H148" s="210">
        <v>86</v>
      </c>
      <c r="I148" s="211"/>
      <c r="J148" s="212">
        <f>ROUND(I148*H148,2)</f>
        <v>0</v>
      </c>
      <c r="K148" s="208" t="s">
        <v>135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0.00020000000000000001</v>
      </c>
      <c r="R148" s="215">
        <f>Q148*H148</f>
        <v>0.0172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136</v>
      </c>
      <c r="AT148" s="217" t="s">
        <v>131</v>
      </c>
      <c r="AU148" s="217" t="s">
        <v>80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136</v>
      </c>
      <c r="BM148" s="217" t="s">
        <v>218</v>
      </c>
    </row>
    <row r="149" s="2" customFormat="1">
      <c r="A149" s="40"/>
      <c r="B149" s="41"/>
      <c r="C149" s="42"/>
      <c r="D149" s="219" t="s">
        <v>138</v>
      </c>
      <c r="E149" s="42"/>
      <c r="F149" s="220" t="s">
        <v>219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138</v>
      </c>
      <c r="AU149" s="19" t="s">
        <v>80</v>
      </c>
    </row>
    <row r="150" s="13" customFormat="1">
      <c r="A150" s="13"/>
      <c r="B150" s="224"/>
      <c r="C150" s="225"/>
      <c r="D150" s="226" t="s">
        <v>140</v>
      </c>
      <c r="E150" s="227" t="s">
        <v>19</v>
      </c>
      <c r="F150" s="228" t="s">
        <v>220</v>
      </c>
      <c r="G150" s="225"/>
      <c r="H150" s="229">
        <v>86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140</v>
      </c>
      <c r="AU150" s="235" t="s">
        <v>80</v>
      </c>
      <c r="AV150" s="13" t="s">
        <v>80</v>
      </c>
      <c r="AW150" s="13" t="s">
        <v>32</v>
      </c>
      <c r="AX150" s="13" t="s">
        <v>70</v>
      </c>
      <c r="AY150" s="235" t="s">
        <v>129</v>
      </c>
    </row>
    <row r="151" s="14" customFormat="1">
      <c r="A151" s="14"/>
      <c r="B151" s="236"/>
      <c r="C151" s="237"/>
      <c r="D151" s="226" t="s">
        <v>140</v>
      </c>
      <c r="E151" s="238" t="s">
        <v>19</v>
      </c>
      <c r="F151" s="239" t="s">
        <v>142</v>
      </c>
      <c r="G151" s="237"/>
      <c r="H151" s="240">
        <v>86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140</v>
      </c>
      <c r="AU151" s="246" t="s">
        <v>80</v>
      </c>
      <c r="AV151" s="14" t="s">
        <v>136</v>
      </c>
      <c r="AW151" s="14" t="s">
        <v>32</v>
      </c>
      <c r="AX151" s="14" t="s">
        <v>78</v>
      </c>
      <c r="AY151" s="246" t="s">
        <v>129</v>
      </c>
    </row>
    <row r="152" s="2" customFormat="1" ht="16.5" customHeight="1">
      <c r="A152" s="40"/>
      <c r="B152" s="41"/>
      <c r="C152" s="206" t="s">
        <v>221</v>
      </c>
      <c r="D152" s="206" t="s">
        <v>131</v>
      </c>
      <c r="E152" s="207" t="s">
        <v>222</v>
      </c>
      <c r="F152" s="208" t="s">
        <v>223</v>
      </c>
      <c r="G152" s="209" t="s">
        <v>217</v>
      </c>
      <c r="H152" s="210">
        <v>3</v>
      </c>
      <c r="I152" s="211"/>
      <c r="J152" s="212">
        <f>ROUND(I152*H152,2)</f>
        <v>0</v>
      </c>
      <c r="K152" s="208" t="s">
        <v>135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0.00020000000000000001</v>
      </c>
      <c r="R152" s="215">
        <f>Q152*H152</f>
        <v>0.00060000000000000006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136</v>
      </c>
      <c r="AT152" s="217" t="s">
        <v>131</v>
      </c>
      <c r="AU152" s="217" t="s">
        <v>80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136</v>
      </c>
      <c r="BM152" s="217" t="s">
        <v>224</v>
      </c>
    </row>
    <row r="153" s="2" customFormat="1">
      <c r="A153" s="40"/>
      <c r="B153" s="41"/>
      <c r="C153" s="42"/>
      <c r="D153" s="219" t="s">
        <v>138</v>
      </c>
      <c r="E153" s="42"/>
      <c r="F153" s="220" t="s">
        <v>225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80</v>
      </c>
    </row>
    <row r="154" s="13" customFormat="1">
      <c r="A154" s="13"/>
      <c r="B154" s="224"/>
      <c r="C154" s="225"/>
      <c r="D154" s="226" t="s">
        <v>140</v>
      </c>
      <c r="E154" s="227" t="s">
        <v>19</v>
      </c>
      <c r="F154" s="228" t="s">
        <v>226</v>
      </c>
      <c r="G154" s="225"/>
      <c r="H154" s="229">
        <v>3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140</v>
      </c>
      <c r="AU154" s="235" t="s">
        <v>80</v>
      </c>
      <c r="AV154" s="13" t="s">
        <v>80</v>
      </c>
      <c r="AW154" s="13" t="s">
        <v>32</v>
      </c>
      <c r="AX154" s="13" t="s">
        <v>70</v>
      </c>
      <c r="AY154" s="235" t="s">
        <v>129</v>
      </c>
    </row>
    <row r="155" s="14" customFormat="1">
      <c r="A155" s="14"/>
      <c r="B155" s="236"/>
      <c r="C155" s="237"/>
      <c r="D155" s="226" t="s">
        <v>140</v>
      </c>
      <c r="E155" s="238" t="s">
        <v>19</v>
      </c>
      <c r="F155" s="239" t="s">
        <v>142</v>
      </c>
      <c r="G155" s="237"/>
      <c r="H155" s="240">
        <v>3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140</v>
      </c>
      <c r="AU155" s="246" t="s">
        <v>80</v>
      </c>
      <c r="AV155" s="14" t="s">
        <v>136</v>
      </c>
      <c r="AW155" s="14" t="s">
        <v>32</v>
      </c>
      <c r="AX155" s="14" t="s">
        <v>78</v>
      </c>
      <c r="AY155" s="246" t="s">
        <v>129</v>
      </c>
    </row>
    <row r="156" s="2" customFormat="1" ht="24.15" customHeight="1">
      <c r="A156" s="40"/>
      <c r="B156" s="41"/>
      <c r="C156" s="206" t="s">
        <v>227</v>
      </c>
      <c r="D156" s="206" t="s">
        <v>131</v>
      </c>
      <c r="E156" s="207" t="s">
        <v>228</v>
      </c>
      <c r="F156" s="208" t="s">
        <v>229</v>
      </c>
      <c r="G156" s="209" t="s">
        <v>134</v>
      </c>
      <c r="H156" s="210">
        <v>275.19999999999999</v>
      </c>
      <c r="I156" s="211"/>
      <c r="J156" s="212">
        <f>ROUND(I156*H156,2)</f>
        <v>0</v>
      </c>
      <c r="K156" s="208" t="s">
        <v>135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136</v>
      </c>
      <c r="AT156" s="217" t="s">
        <v>131</v>
      </c>
      <c r="AU156" s="217" t="s">
        <v>80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136</v>
      </c>
      <c r="BM156" s="217" t="s">
        <v>230</v>
      </c>
    </row>
    <row r="157" s="2" customFormat="1">
      <c r="A157" s="40"/>
      <c r="B157" s="41"/>
      <c r="C157" s="42"/>
      <c r="D157" s="219" t="s">
        <v>138</v>
      </c>
      <c r="E157" s="42"/>
      <c r="F157" s="220" t="s">
        <v>231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80</v>
      </c>
    </row>
    <row r="158" s="13" customFormat="1">
      <c r="A158" s="13"/>
      <c r="B158" s="224"/>
      <c r="C158" s="225"/>
      <c r="D158" s="226" t="s">
        <v>140</v>
      </c>
      <c r="E158" s="227" t="s">
        <v>19</v>
      </c>
      <c r="F158" s="228" t="s">
        <v>232</v>
      </c>
      <c r="G158" s="225"/>
      <c r="H158" s="229">
        <v>275.19999999999999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140</v>
      </c>
      <c r="AU158" s="235" t="s">
        <v>80</v>
      </c>
      <c r="AV158" s="13" t="s">
        <v>80</v>
      </c>
      <c r="AW158" s="13" t="s">
        <v>32</v>
      </c>
      <c r="AX158" s="13" t="s">
        <v>70</v>
      </c>
      <c r="AY158" s="235" t="s">
        <v>129</v>
      </c>
    </row>
    <row r="159" s="14" customFormat="1">
      <c r="A159" s="14"/>
      <c r="B159" s="236"/>
      <c r="C159" s="237"/>
      <c r="D159" s="226" t="s">
        <v>140</v>
      </c>
      <c r="E159" s="238" t="s">
        <v>19</v>
      </c>
      <c r="F159" s="239" t="s">
        <v>142</v>
      </c>
      <c r="G159" s="237"/>
      <c r="H159" s="240">
        <v>275.19999999999999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140</v>
      </c>
      <c r="AU159" s="246" t="s">
        <v>80</v>
      </c>
      <c r="AV159" s="14" t="s">
        <v>136</v>
      </c>
      <c r="AW159" s="14" t="s">
        <v>32</v>
      </c>
      <c r="AX159" s="14" t="s">
        <v>78</v>
      </c>
      <c r="AY159" s="246" t="s">
        <v>129</v>
      </c>
    </row>
    <row r="160" s="2" customFormat="1" ht="16.5" customHeight="1">
      <c r="A160" s="40"/>
      <c r="B160" s="41"/>
      <c r="C160" s="247" t="s">
        <v>233</v>
      </c>
      <c r="D160" s="247" t="s">
        <v>234</v>
      </c>
      <c r="E160" s="248" t="s">
        <v>235</v>
      </c>
      <c r="F160" s="249" t="s">
        <v>236</v>
      </c>
      <c r="G160" s="250" t="s">
        <v>237</v>
      </c>
      <c r="H160" s="251">
        <v>15.529999999999999</v>
      </c>
      <c r="I160" s="252"/>
      <c r="J160" s="253">
        <f>ROUND(I160*H160,2)</f>
        <v>0</v>
      </c>
      <c r="K160" s="249" t="s">
        <v>135</v>
      </c>
      <c r="L160" s="254"/>
      <c r="M160" s="255" t="s">
        <v>19</v>
      </c>
      <c r="N160" s="256" t="s">
        <v>41</v>
      </c>
      <c r="O160" s="86"/>
      <c r="P160" s="215">
        <f>O160*H160</f>
        <v>0</v>
      </c>
      <c r="Q160" s="215">
        <v>1</v>
      </c>
      <c r="R160" s="215">
        <f>Q160*H160</f>
        <v>15.529999999999999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179</v>
      </c>
      <c r="AT160" s="217" t="s">
        <v>234</v>
      </c>
      <c r="AU160" s="217" t="s">
        <v>80</v>
      </c>
      <c r="AY160" s="19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136</v>
      </c>
      <c r="BM160" s="217" t="s">
        <v>238</v>
      </c>
    </row>
    <row r="161" s="13" customFormat="1">
      <c r="A161" s="13"/>
      <c r="B161" s="224"/>
      <c r="C161" s="225"/>
      <c r="D161" s="226" t="s">
        <v>140</v>
      </c>
      <c r="E161" s="227" t="s">
        <v>19</v>
      </c>
      <c r="F161" s="228" t="s">
        <v>239</v>
      </c>
      <c r="G161" s="225"/>
      <c r="H161" s="229">
        <v>15.529999999999999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140</v>
      </c>
      <c r="AU161" s="235" t="s">
        <v>80</v>
      </c>
      <c r="AV161" s="13" t="s">
        <v>80</v>
      </c>
      <c r="AW161" s="13" t="s">
        <v>32</v>
      </c>
      <c r="AX161" s="13" t="s">
        <v>70</v>
      </c>
      <c r="AY161" s="235" t="s">
        <v>129</v>
      </c>
    </row>
    <row r="162" s="14" customFormat="1">
      <c r="A162" s="14"/>
      <c r="B162" s="236"/>
      <c r="C162" s="237"/>
      <c r="D162" s="226" t="s">
        <v>140</v>
      </c>
      <c r="E162" s="238" t="s">
        <v>19</v>
      </c>
      <c r="F162" s="239" t="s">
        <v>142</v>
      </c>
      <c r="G162" s="237"/>
      <c r="H162" s="240">
        <v>15.529999999999999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140</v>
      </c>
      <c r="AU162" s="246" t="s">
        <v>80</v>
      </c>
      <c r="AV162" s="14" t="s">
        <v>136</v>
      </c>
      <c r="AW162" s="14" t="s">
        <v>32</v>
      </c>
      <c r="AX162" s="14" t="s">
        <v>78</v>
      </c>
      <c r="AY162" s="246" t="s">
        <v>129</v>
      </c>
    </row>
    <row r="163" s="2" customFormat="1" ht="24.15" customHeight="1">
      <c r="A163" s="40"/>
      <c r="B163" s="41"/>
      <c r="C163" s="206" t="s">
        <v>240</v>
      </c>
      <c r="D163" s="206" t="s">
        <v>131</v>
      </c>
      <c r="E163" s="207" t="s">
        <v>241</v>
      </c>
      <c r="F163" s="208" t="s">
        <v>242</v>
      </c>
      <c r="G163" s="209" t="s">
        <v>134</v>
      </c>
      <c r="H163" s="210">
        <v>275.19999999999999</v>
      </c>
      <c r="I163" s="211"/>
      <c r="J163" s="212">
        <f>ROUND(I163*H163,2)</f>
        <v>0</v>
      </c>
      <c r="K163" s="208" t="s">
        <v>135</v>
      </c>
      <c r="L163" s="46"/>
      <c r="M163" s="213" t="s">
        <v>19</v>
      </c>
      <c r="N163" s="214" t="s">
        <v>41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136</v>
      </c>
      <c r="AT163" s="217" t="s">
        <v>131</v>
      </c>
      <c r="AU163" s="217" t="s">
        <v>80</v>
      </c>
      <c r="AY163" s="19" t="s">
        <v>129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0</v>
      </c>
      <c r="BL163" s="19" t="s">
        <v>136</v>
      </c>
      <c r="BM163" s="217" t="s">
        <v>243</v>
      </c>
    </row>
    <row r="164" s="2" customFormat="1">
      <c r="A164" s="40"/>
      <c r="B164" s="41"/>
      <c r="C164" s="42"/>
      <c r="D164" s="219" t="s">
        <v>138</v>
      </c>
      <c r="E164" s="42"/>
      <c r="F164" s="220" t="s">
        <v>244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138</v>
      </c>
      <c r="AU164" s="19" t="s">
        <v>80</v>
      </c>
    </row>
    <row r="165" s="2" customFormat="1" ht="37.8" customHeight="1">
      <c r="A165" s="40"/>
      <c r="B165" s="41"/>
      <c r="C165" s="206" t="s">
        <v>245</v>
      </c>
      <c r="D165" s="206" t="s">
        <v>131</v>
      </c>
      <c r="E165" s="207" t="s">
        <v>246</v>
      </c>
      <c r="F165" s="208" t="s">
        <v>247</v>
      </c>
      <c r="G165" s="209" t="s">
        <v>195</v>
      </c>
      <c r="H165" s="210">
        <v>150</v>
      </c>
      <c r="I165" s="211"/>
      <c r="J165" s="212">
        <f>ROUND(I165*H165,2)</f>
        <v>0</v>
      </c>
      <c r="K165" s="208" t="s">
        <v>135</v>
      </c>
      <c r="L165" s="46"/>
      <c r="M165" s="213" t="s">
        <v>19</v>
      </c>
      <c r="N165" s="214" t="s">
        <v>41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136</v>
      </c>
      <c r="AT165" s="217" t="s">
        <v>131</v>
      </c>
      <c r="AU165" s="217" t="s">
        <v>80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136</v>
      </c>
      <c r="BM165" s="217" t="s">
        <v>248</v>
      </c>
    </row>
    <row r="166" s="2" customFormat="1">
      <c r="A166" s="40"/>
      <c r="B166" s="41"/>
      <c r="C166" s="42"/>
      <c r="D166" s="219" t="s">
        <v>138</v>
      </c>
      <c r="E166" s="42"/>
      <c r="F166" s="220" t="s">
        <v>249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80</v>
      </c>
    </row>
    <row r="167" s="13" customFormat="1">
      <c r="A167" s="13"/>
      <c r="B167" s="224"/>
      <c r="C167" s="225"/>
      <c r="D167" s="226" t="s">
        <v>140</v>
      </c>
      <c r="E167" s="227" t="s">
        <v>19</v>
      </c>
      <c r="F167" s="228" t="s">
        <v>198</v>
      </c>
      <c r="G167" s="225"/>
      <c r="H167" s="229">
        <v>150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140</v>
      </c>
      <c r="AU167" s="235" t="s">
        <v>80</v>
      </c>
      <c r="AV167" s="13" t="s">
        <v>80</v>
      </c>
      <c r="AW167" s="13" t="s">
        <v>32</v>
      </c>
      <c r="AX167" s="13" t="s">
        <v>70</v>
      </c>
      <c r="AY167" s="235" t="s">
        <v>129</v>
      </c>
    </row>
    <row r="168" s="14" customFormat="1">
      <c r="A168" s="14"/>
      <c r="B168" s="236"/>
      <c r="C168" s="237"/>
      <c r="D168" s="226" t="s">
        <v>140</v>
      </c>
      <c r="E168" s="238" t="s">
        <v>19</v>
      </c>
      <c r="F168" s="239" t="s">
        <v>142</v>
      </c>
      <c r="G168" s="237"/>
      <c r="H168" s="240">
        <v>150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140</v>
      </c>
      <c r="AU168" s="246" t="s">
        <v>80</v>
      </c>
      <c r="AV168" s="14" t="s">
        <v>136</v>
      </c>
      <c r="AW168" s="14" t="s">
        <v>32</v>
      </c>
      <c r="AX168" s="14" t="s">
        <v>78</v>
      </c>
      <c r="AY168" s="246" t="s">
        <v>129</v>
      </c>
    </row>
    <row r="169" s="2" customFormat="1" ht="37.8" customHeight="1">
      <c r="A169" s="40"/>
      <c r="B169" s="41"/>
      <c r="C169" s="206" t="s">
        <v>250</v>
      </c>
      <c r="D169" s="206" t="s">
        <v>131</v>
      </c>
      <c r="E169" s="207" t="s">
        <v>251</v>
      </c>
      <c r="F169" s="208" t="s">
        <v>252</v>
      </c>
      <c r="G169" s="209" t="s">
        <v>195</v>
      </c>
      <c r="H169" s="210">
        <v>150</v>
      </c>
      <c r="I169" s="211"/>
      <c r="J169" s="212">
        <f>ROUND(I169*H169,2)</f>
        <v>0</v>
      </c>
      <c r="K169" s="208" t="s">
        <v>135</v>
      </c>
      <c r="L169" s="46"/>
      <c r="M169" s="213" t="s">
        <v>19</v>
      </c>
      <c r="N169" s="214" t="s">
        <v>41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136</v>
      </c>
      <c r="AT169" s="217" t="s">
        <v>131</v>
      </c>
      <c r="AU169" s="217" t="s">
        <v>80</v>
      </c>
      <c r="AY169" s="19" t="s">
        <v>129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136</v>
      </c>
      <c r="BM169" s="217" t="s">
        <v>253</v>
      </c>
    </row>
    <row r="170" s="2" customFormat="1">
      <c r="A170" s="40"/>
      <c r="B170" s="41"/>
      <c r="C170" s="42"/>
      <c r="D170" s="219" t="s">
        <v>138</v>
      </c>
      <c r="E170" s="42"/>
      <c r="F170" s="220" t="s">
        <v>254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138</v>
      </c>
      <c r="AU170" s="19" t="s">
        <v>80</v>
      </c>
    </row>
    <row r="171" s="13" customFormat="1">
      <c r="A171" s="13"/>
      <c r="B171" s="224"/>
      <c r="C171" s="225"/>
      <c r="D171" s="226" t="s">
        <v>140</v>
      </c>
      <c r="E171" s="227" t="s">
        <v>19</v>
      </c>
      <c r="F171" s="228" t="s">
        <v>198</v>
      </c>
      <c r="G171" s="225"/>
      <c r="H171" s="229">
        <v>150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140</v>
      </c>
      <c r="AU171" s="235" t="s">
        <v>80</v>
      </c>
      <c r="AV171" s="13" t="s">
        <v>80</v>
      </c>
      <c r="AW171" s="13" t="s">
        <v>32</v>
      </c>
      <c r="AX171" s="13" t="s">
        <v>70</v>
      </c>
      <c r="AY171" s="235" t="s">
        <v>129</v>
      </c>
    </row>
    <row r="172" s="14" customFormat="1">
      <c r="A172" s="14"/>
      <c r="B172" s="236"/>
      <c r="C172" s="237"/>
      <c r="D172" s="226" t="s">
        <v>140</v>
      </c>
      <c r="E172" s="238" t="s">
        <v>19</v>
      </c>
      <c r="F172" s="239" t="s">
        <v>142</v>
      </c>
      <c r="G172" s="237"/>
      <c r="H172" s="240">
        <v>150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140</v>
      </c>
      <c r="AU172" s="246" t="s">
        <v>80</v>
      </c>
      <c r="AV172" s="14" t="s">
        <v>136</v>
      </c>
      <c r="AW172" s="14" t="s">
        <v>32</v>
      </c>
      <c r="AX172" s="14" t="s">
        <v>78</v>
      </c>
      <c r="AY172" s="246" t="s">
        <v>129</v>
      </c>
    </row>
    <row r="173" s="2" customFormat="1" ht="37.8" customHeight="1">
      <c r="A173" s="40"/>
      <c r="B173" s="41"/>
      <c r="C173" s="206" t="s">
        <v>7</v>
      </c>
      <c r="D173" s="206" t="s">
        <v>131</v>
      </c>
      <c r="E173" s="207" t="s">
        <v>255</v>
      </c>
      <c r="F173" s="208" t="s">
        <v>256</v>
      </c>
      <c r="G173" s="209" t="s">
        <v>195</v>
      </c>
      <c r="H173" s="210">
        <v>600</v>
      </c>
      <c r="I173" s="211"/>
      <c r="J173" s="212">
        <f>ROUND(I173*H173,2)</f>
        <v>0</v>
      </c>
      <c r="K173" s="208" t="s">
        <v>135</v>
      </c>
      <c r="L173" s="46"/>
      <c r="M173" s="213" t="s">
        <v>19</v>
      </c>
      <c r="N173" s="214" t="s">
        <v>41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136</v>
      </c>
      <c r="AT173" s="217" t="s">
        <v>131</v>
      </c>
      <c r="AU173" s="217" t="s">
        <v>80</v>
      </c>
      <c r="AY173" s="19" t="s">
        <v>129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0</v>
      </c>
      <c r="BL173" s="19" t="s">
        <v>136</v>
      </c>
      <c r="BM173" s="217" t="s">
        <v>257</v>
      </c>
    </row>
    <row r="174" s="2" customFormat="1">
      <c r="A174" s="40"/>
      <c r="B174" s="41"/>
      <c r="C174" s="42"/>
      <c r="D174" s="219" t="s">
        <v>138</v>
      </c>
      <c r="E174" s="42"/>
      <c r="F174" s="220" t="s">
        <v>258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138</v>
      </c>
      <c r="AU174" s="19" t="s">
        <v>80</v>
      </c>
    </row>
    <row r="175" s="13" customFormat="1">
      <c r="A175" s="13"/>
      <c r="B175" s="224"/>
      <c r="C175" s="225"/>
      <c r="D175" s="226" t="s">
        <v>140</v>
      </c>
      <c r="E175" s="227" t="s">
        <v>19</v>
      </c>
      <c r="F175" s="228" t="s">
        <v>259</v>
      </c>
      <c r="G175" s="225"/>
      <c r="H175" s="229">
        <v>600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140</v>
      </c>
      <c r="AU175" s="235" t="s">
        <v>80</v>
      </c>
      <c r="AV175" s="13" t="s">
        <v>80</v>
      </c>
      <c r="AW175" s="13" t="s">
        <v>32</v>
      </c>
      <c r="AX175" s="13" t="s">
        <v>70</v>
      </c>
      <c r="AY175" s="235" t="s">
        <v>129</v>
      </c>
    </row>
    <row r="176" s="14" customFormat="1">
      <c r="A176" s="14"/>
      <c r="B176" s="236"/>
      <c r="C176" s="237"/>
      <c r="D176" s="226" t="s">
        <v>140</v>
      </c>
      <c r="E176" s="238" t="s">
        <v>19</v>
      </c>
      <c r="F176" s="239" t="s">
        <v>142</v>
      </c>
      <c r="G176" s="237"/>
      <c r="H176" s="240">
        <v>600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140</v>
      </c>
      <c r="AU176" s="246" t="s">
        <v>80</v>
      </c>
      <c r="AV176" s="14" t="s">
        <v>136</v>
      </c>
      <c r="AW176" s="14" t="s">
        <v>32</v>
      </c>
      <c r="AX176" s="14" t="s">
        <v>78</v>
      </c>
      <c r="AY176" s="246" t="s">
        <v>129</v>
      </c>
    </row>
    <row r="177" s="2" customFormat="1" ht="37.8" customHeight="1">
      <c r="A177" s="40"/>
      <c r="B177" s="41"/>
      <c r="C177" s="206" t="s">
        <v>260</v>
      </c>
      <c r="D177" s="206" t="s">
        <v>131</v>
      </c>
      <c r="E177" s="207" t="s">
        <v>261</v>
      </c>
      <c r="F177" s="208" t="s">
        <v>262</v>
      </c>
      <c r="G177" s="209" t="s">
        <v>195</v>
      </c>
      <c r="H177" s="210">
        <v>150</v>
      </c>
      <c r="I177" s="211"/>
      <c r="J177" s="212">
        <f>ROUND(I177*H177,2)</f>
        <v>0</v>
      </c>
      <c r="K177" s="208" t="s">
        <v>135</v>
      </c>
      <c r="L177" s="46"/>
      <c r="M177" s="213" t="s">
        <v>19</v>
      </c>
      <c r="N177" s="214" t="s">
        <v>41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136</v>
      </c>
      <c r="AT177" s="217" t="s">
        <v>131</v>
      </c>
      <c r="AU177" s="217" t="s">
        <v>80</v>
      </c>
      <c r="AY177" s="19" t="s">
        <v>129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136</v>
      </c>
      <c r="BM177" s="217" t="s">
        <v>263</v>
      </c>
    </row>
    <row r="178" s="2" customFormat="1">
      <c r="A178" s="40"/>
      <c r="B178" s="41"/>
      <c r="C178" s="42"/>
      <c r="D178" s="219" t="s">
        <v>138</v>
      </c>
      <c r="E178" s="42"/>
      <c r="F178" s="220" t="s">
        <v>264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80</v>
      </c>
    </row>
    <row r="179" s="13" customFormat="1">
      <c r="A179" s="13"/>
      <c r="B179" s="224"/>
      <c r="C179" s="225"/>
      <c r="D179" s="226" t="s">
        <v>140</v>
      </c>
      <c r="E179" s="227" t="s">
        <v>19</v>
      </c>
      <c r="F179" s="228" t="s">
        <v>198</v>
      </c>
      <c r="G179" s="225"/>
      <c r="H179" s="229">
        <v>150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140</v>
      </c>
      <c r="AU179" s="235" t="s">
        <v>80</v>
      </c>
      <c r="AV179" s="13" t="s">
        <v>80</v>
      </c>
      <c r="AW179" s="13" t="s">
        <v>32</v>
      </c>
      <c r="AX179" s="13" t="s">
        <v>70</v>
      </c>
      <c r="AY179" s="235" t="s">
        <v>129</v>
      </c>
    </row>
    <row r="180" s="14" customFormat="1">
      <c r="A180" s="14"/>
      <c r="B180" s="236"/>
      <c r="C180" s="237"/>
      <c r="D180" s="226" t="s">
        <v>140</v>
      </c>
      <c r="E180" s="238" t="s">
        <v>19</v>
      </c>
      <c r="F180" s="239" t="s">
        <v>142</v>
      </c>
      <c r="G180" s="237"/>
      <c r="H180" s="240">
        <v>150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140</v>
      </c>
      <c r="AU180" s="246" t="s">
        <v>80</v>
      </c>
      <c r="AV180" s="14" t="s">
        <v>136</v>
      </c>
      <c r="AW180" s="14" t="s">
        <v>32</v>
      </c>
      <c r="AX180" s="14" t="s">
        <v>78</v>
      </c>
      <c r="AY180" s="246" t="s">
        <v>129</v>
      </c>
    </row>
    <row r="181" s="2" customFormat="1" ht="24.15" customHeight="1">
      <c r="A181" s="40"/>
      <c r="B181" s="41"/>
      <c r="C181" s="206" t="s">
        <v>265</v>
      </c>
      <c r="D181" s="206" t="s">
        <v>131</v>
      </c>
      <c r="E181" s="207" t="s">
        <v>266</v>
      </c>
      <c r="F181" s="208" t="s">
        <v>267</v>
      </c>
      <c r="G181" s="209" t="s">
        <v>237</v>
      </c>
      <c r="H181" s="210">
        <v>600</v>
      </c>
      <c r="I181" s="211"/>
      <c r="J181" s="212">
        <f>ROUND(I181*H181,2)</f>
        <v>0</v>
      </c>
      <c r="K181" s="208" t="s">
        <v>135</v>
      </c>
      <c r="L181" s="46"/>
      <c r="M181" s="213" t="s">
        <v>19</v>
      </c>
      <c r="N181" s="214" t="s">
        <v>41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136</v>
      </c>
      <c r="AT181" s="217" t="s">
        <v>131</v>
      </c>
      <c r="AU181" s="217" t="s">
        <v>80</v>
      </c>
      <c r="AY181" s="19" t="s">
        <v>129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136</v>
      </c>
      <c r="BM181" s="217" t="s">
        <v>268</v>
      </c>
    </row>
    <row r="182" s="2" customFormat="1">
      <c r="A182" s="40"/>
      <c r="B182" s="41"/>
      <c r="C182" s="42"/>
      <c r="D182" s="219" t="s">
        <v>138</v>
      </c>
      <c r="E182" s="42"/>
      <c r="F182" s="220" t="s">
        <v>269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138</v>
      </c>
      <c r="AU182" s="19" t="s">
        <v>80</v>
      </c>
    </row>
    <row r="183" s="13" customFormat="1">
      <c r="A183" s="13"/>
      <c r="B183" s="224"/>
      <c r="C183" s="225"/>
      <c r="D183" s="226" t="s">
        <v>140</v>
      </c>
      <c r="E183" s="227" t="s">
        <v>19</v>
      </c>
      <c r="F183" s="228" t="s">
        <v>270</v>
      </c>
      <c r="G183" s="225"/>
      <c r="H183" s="229">
        <v>300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140</v>
      </c>
      <c r="AU183" s="235" t="s">
        <v>80</v>
      </c>
      <c r="AV183" s="13" t="s">
        <v>80</v>
      </c>
      <c r="AW183" s="13" t="s">
        <v>32</v>
      </c>
      <c r="AX183" s="13" t="s">
        <v>70</v>
      </c>
      <c r="AY183" s="235" t="s">
        <v>129</v>
      </c>
    </row>
    <row r="184" s="14" customFormat="1">
      <c r="A184" s="14"/>
      <c r="B184" s="236"/>
      <c r="C184" s="237"/>
      <c r="D184" s="226" t="s">
        <v>140</v>
      </c>
      <c r="E184" s="238" t="s">
        <v>19</v>
      </c>
      <c r="F184" s="239" t="s">
        <v>142</v>
      </c>
      <c r="G184" s="237"/>
      <c r="H184" s="240">
        <v>300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140</v>
      </c>
      <c r="AU184" s="246" t="s">
        <v>80</v>
      </c>
      <c r="AV184" s="14" t="s">
        <v>136</v>
      </c>
      <c r="AW184" s="14" t="s">
        <v>32</v>
      </c>
      <c r="AX184" s="14" t="s">
        <v>78</v>
      </c>
      <c r="AY184" s="246" t="s">
        <v>129</v>
      </c>
    </row>
    <row r="185" s="13" customFormat="1">
      <c r="A185" s="13"/>
      <c r="B185" s="224"/>
      <c r="C185" s="225"/>
      <c r="D185" s="226" t="s">
        <v>140</v>
      </c>
      <c r="E185" s="225"/>
      <c r="F185" s="228" t="s">
        <v>271</v>
      </c>
      <c r="G185" s="225"/>
      <c r="H185" s="229">
        <v>600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140</v>
      </c>
      <c r="AU185" s="235" t="s">
        <v>80</v>
      </c>
      <c r="AV185" s="13" t="s">
        <v>80</v>
      </c>
      <c r="AW185" s="13" t="s">
        <v>4</v>
      </c>
      <c r="AX185" s="13" t="s">
        <v>78</v>
      </c>
      <c r="AY185" s="235" t="s">
        <v>129</v>
      </c>
    </row>
    <row r="186" s="2" customFormat="1" ht="24.15" customHeight="1">
      <c r="A186" s="40"/>
      <c r="B186" s="41"/>
      <c r="C186" s="206" t="s">
        <v>272</v>
      </c>
      <c r="D186" s="206" t="s">
        <v>131</v>
      </c>
      <c r="E186" s="207" t="s">
        <v>273</v>
      </c>
      <c r="F186" s="208" t="s">
        <v>274</v>
      </c>
      <c r="G186" s="209" t="s">
        <v>195</v>
      </c>
      <c r="H186" s="210">
        <v>134.80000000000001</v>
      </c>
      <c r="I186" s="211"/>
      <c r="J186" s="212">
        <f>ROUND(I186*H186,2)</f>
        <v>0</v>
      </c>
      <c r="K186" s="208" t="s">
        <v>135</v>
      </c>
      <c r="L186" s="46"/>
      <c r="M186" s="213" t="s">
        <v>19</v>
      </c>
      <c r="N186" s="214" t="s">
        <v>41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136</v>
      </c>
      <c r="AT186" s="217" t="s">
        <v>131</v>
      </c>
      <c r="AU186" s="217" t="s">
        <v>80</v>
      </c>
      <c r="AY186" s="19" t="s">
        <v>129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78</v>
      </c>
      <c r="BK186" s="218">
        <f>ROUND(I186*H186,2)</f>
        <v>0</v>
      </c>
      <c r="BL186" s="19" t="s">
        <v>136</v>
      </c>
      <c r="BM186" s="217" t="s">
        <v>275</v>
      </c>
    </row>
    <row r="187" s="2" customFormat="1">
      <c r="A187" s="40"/>
      <c r="B187" s="41"/>
      <c r="C187" s="42"/>
      <c r="D187" s="219" t="s">
        <v>138</v>
      </c>
      <c r="E187" s="42"/>
      <c r="F187" s="220" t="s">
        <v>276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138</v>
      </c>
      <c r="AU187" s="19" t="s">
        <v>80</v>
      </c>
    </row>
    <row r="188" s="13" customFormat="1">
      <c r="A188" s="13"/>
      <c r="B188" s="224"/>
      <c r="C188" s="225"/>
      <c r="D188" s="226" t="s">
        <v>140</v>
      </c>
      <c r="E188" s="227" t="s">
        <v>19</v>
      </c>
      <c r="F188" s="228" t="s">
        <v>277</v>
      </c>
      <c r="G188" s="225"/>
      <c r="H188" s="229">
        <v>134.80000000000001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140</v>
      </c>
      <c r="AU188" s="235" t="s">
        <v>80</v>
      </c>
      <c r="AV188" s="13" t="s">
        <v>80</v>
      </c>
      <c r="AW188" s="13" t="s">
        <v>32</v>
      </c>
      <c r="AX188" s="13" t="s">
        <v>70</v>
      </c>
      <c r="AY188" s="235" t="s">
        <v>129</v>
      </c>
    </row>
    <row r="189" s="14" customFormat="1">
      <c r="A189" s="14"/>
      <c r="B189" s="236"/>
      <c r="C189" s="237"/>
      <c r="D189" s="226" t="s">
        <v>140</v>
      </c>
      <c r="E189" s="238" t="s">
        <v>19</v>
      </c>
      <c r="F189" s="239" t="s">
        <v>142</v>
      </c>
      <c r="G189" s="237"/>
      <c r="H189" s="240">
        <v>134.80000000000001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140</v>
      </c>
      <c r="AU189" s="246" t="s">
        <v>80</v>
      </c>
      <c r="AV189" s="14" t="s">
        <v>136</v>
      </c>
      <c r="AW189" s="14" t="s">
        <v>32</v>
      </c>
      <c r="AX189" s="14" t="s">
        <v>78</v>
      </c>
      <c r="AY189" s="246" t="s">
        <v>129</v>
      </c>
    </row>
    <row r="190" s="2" customFormat="1" ht="16.5" customHeight="1">
      <c r="A190" s="40"/>
      <c r="B190" s="41"/>
      <c r="C190" s="247" t="s">
        <v>278</v>
      </c>
      <c r="D190" s="247" t="s">
        <v>234</v>
      </c>
      <c r="E190" s="248" t="s">
        <v>279</v>
      </c>
      <c r="F190" s="249" t="s">
        <v>280</v>
      </c>
      <c r="G190" s="250" t="s">
        <v>237</v>
      </c>
      <c r="H190" s="251">
        <v>269.60000000000002</v>
      </c>
      <c r="I190" s="252"/>
      <c r="J190" s="253">
        <f>ROUND(I190*H190,2)</f>
        <v>0</v>
      </c>
      <c r="K190" s="249" t="s">
        <v>135</v>
      </c>
      <c r="L190" s="254"/>
      <c r="M190" s="255" t="s">
        <v>19</v>
      </c>
      <c r="N190" s="256" t="s">
        <v>41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179</v>
      </c>
      <c r="AT190" s="217" t="s">
        <v>234</v>
      </c>
      <c r="AU190" s="217" t="s">
        <v>80</v>
      </c>
      <c r="AY190" s="19" t="s">
        <v>129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136</v>
      </c>
      <c r="BM190" s="217" t="s">
        <v>281</v>
      </c>
    </row>
    <row r="191" s="13" customFormat="1">
      <c r="A191" s="13"/>
      <c r="B191" s="224"/>
      <c r="C191" s="225"/>
      <c r="D191" s="226" t="s">
        <v>140</v>
      </c>
      <c r="E191" s="225"/>
      <c r="F191" s="228" t="s">
        <v>282</v>
      </c>
      <c r="G191" s="225"/>
      <c r="H191" s="229">
        <v>269.60000000000002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140</v>
      </c>
      <c r="AU191" s="235" t="s">
        <v>80</v>
      </c>
      <c r="AV191" s="13" t="s">
        <v>80</v>
      </c>
      <c r="AW191" s="13" t="s">
        <v>4</v>
      </c>
      <c r="AX191" s="13" t="s">
        <v>78</v>
      </c>
      <c r="AY191" s="235" t="s">
        <v>129</v>
      </c>
    </row>
    <row r="192" s="2" customFormat="1" ht="24.15" customHeight="1">
      <c r="A192" s="40"/>
      <c r="B192" s="41"/>
      <c r="C192" s="206" t="s">
        <v>283</v>
      </c>
      <c r="D192" s="206" t="s">
        <v>131</v>
      </c>
      <c r="E192" s="207" t="s">
        <v>284</v>
      </c>
      <c r="F192" s="208" t="s">
        <v>285</v>
      </c>
      <c r="G192" s="209" t="s">
        <v>134</v>
      </c>
      <c r="H192" s="210">
        <v>62.700000000000003</v>
      </c>
      <c r="I192" s="211"/>
      <c r="J192" s="212">
        <f>ROUND(I192*H192,2)</f>
        <v>0</v>
      </c>
      <c r="K192" s="208" t="s">
        <v>135</v>
      </c>
      <c r="L192" s="46"/>
      <c r="M192" s="213" t="s">
        <v>19</v>
      </c>
      <c r="N192" s="214" t="s">
        <v>41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136</v>
      </c>
      <c r="AT192" s="217" t="s">
        <v>131</v>
      </c>
      <c r="AU192" s="217" t="s">
        <v>80</v>
      </c>
      <c r="AY192" s="19" t="s">
        <v>129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136</v>
      </c>
      <c r="BM192" s="217" t="s">
        <v>286</v>
      </c>
    </row>
    <row r="193" s="2" customFormat="1">
      <c r="A193" s="40"/>
      <c r="B193" s="41"/>
      <c r="C193" s="42"/>
      <c r="D193" s="219" t="s">
        <v>138</v>
      </c>
      <c r="E193" s="42"/>
      <c r="F193" s="220" t="s">
        <v>287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138</v>
      </c>
      <c r="AU193" s="19" t="s">
        <v>80</v>
      </c>
    </row>
    <row r="194" s="13" customFormat="1">
      <c r="A194" s="13"/>
      <c r="B194" s="224"/>
      <c r="C194" s="225"/>
      <c r="D194" s="226" t="s">
        <v>140</v>
      </c>
      <c r="E194" s="227" t="s">
        <v>19</v>
      </c>
      <c r="F194" s="228" t="s">
        <v>191</v>
      </c>
      <c r="G194" s="225"/>
      <c r="H194" s="229">
        <v>62.700000000000003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140</v>
      </c>
      <c r="AU194" s="235" t="s">
        <v>80</v>
      </c>
      <c r="AV194" s="13" t="s">
        <v>80</v>
      </c>
      <c r="AW194" s="13" t="s">
        <v>32</v>
      </c>
      <c r="AX194" s="13" t="s">
        <v>70</v>
      </c>
      <c r="AY194" s="235" t="s">
        <v>129</v>
      </c>
    </row>
    <row r="195" s="14" customFormat="1">
      <c r="A195" s="14"/>
      <c r="B195" s="236"/>
      <c r="C195" s="237"/>
      <c r="D195" s="226" t="s">
        <v>140</v>
      </c>
      <c r="E195" s="238" t="s">
        <v>19</v>
      </c>
      <c r="F195" s="239" t="s">
        <v>142</v>
      </c>
      <c r="G195" s="237"/>
      <c r="H195" s="240">
        <v>62.700000000000003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140</v>
      </c>
      <c r="AU195" s="246" t="s">
        <v>80</v>
      </c>
      <c r="AV195" s="14" t="s">
        <v>136</v>
      </c>
      <c r="AW195" s="14" t="s">
        <v>32</v>
      </c>
      <c r="AX195" s="14" t="s">
        <v>78</v>
      </c>
      <c r="AY195" s="246" t="s">
        <v>129</v>
      </c>
    </row>
    <row r="196" s="2" customFormat="1" ht="24.15" customHeight="1">
      <c r="A196" s="40"/>
      <c r="B196" s="41"/>
      <c r="C196" s="206" t="s">
        <v>288</v>
      </c>
      <c r="D196" s="206" t="s">
        <v>131</v>
      </c>
      <c r="E196" s="207" t="s">
        <v>289</v>
      </c>
      <c r="F196" s="208" t="s">
        <v>290</v>
      </c>
      <c r="G196" s="209" t="s">
        <v>134</v>
      </c>
      <c r="H196" s="210">
        <v>62.700000000000003</v>
      </c>
      <c r="I196" s="211"/>
      <c r="J196" s="212">
        <f>ROUND(I196*H196,2)</f>
        <v>0</v>
      </c>
      <c r="K196" s="208" t="s">
        <v>135</v>
      </c>
      <c r="L196" s="46"/>
      <c r="M196" s="213" t="s">
        <v>19</v>
      </c>
      <c r="N196" s="214" t="s">
        <v>41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136</v>
      </c>
      <c r="AT196" s="217" t="s">
        <v>131</v>
      </c>
      <c r="AU196" s="217" t="s">
        <v>80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0</v>
      </c>
      <c r="BL196" s="19" t="s">
        <v>136</v>
      </c>
      <c r="BM196" s="217" t="s">
        <v>291</v>
      </c>
    </row>
    <row r="197" s="2" customFormat="1">
      <c r="A197" s="40"/>
      <c r="B197" s="41"/>
      <c r="C197" s="42"/>
      <c r="D197" s="219" t="s">
        <v>138</v>
      </c>
      <c r="E197" s="42"/>
      <c r="F197" s="220" t="s">
        <v>292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138</v>
      </c>
      <c r="AU197" s="19" t="s">
        <v>80</v>
      </c>
    </row>
    <row r="198" s="13" customFormat="1">
      <c r="A198" s="13"/>
      <c r="B198" s="224"/>
      <c r="C198" s="225"/>
      <c r="D198" s="226" t="s">
        <v>140</v>
      </c>
      <c r="E198" s="227" t="s">
        <v>19</v>
      </c>
      <c r="F198" s="228" t="s">
        <v>191</v>
      </c>
      <c r="G198" s="225"/>
      <c r="H198" s="229">
        <v>62.700000000000003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140</v>
      </c>
      <c r="AU198" s="235" t="s">
        <v>80</v>
      </c>
      <c r="AV198" s="13" t="s">
        <v>80</v>
      </c>
      <c r="AW198" s="13" t="s">
        <v>32</v>
      </c>
      <c r="AX198" s="13" t="s">
        <v>70</v>
      </c>
      <c r="AY198" s="235" t="s">
        <v>129</v>
      </c>
    </row>
    <row r="199" s="14" customFormat="1">
      <c r="A199" s="14"/>
      <c r="B199" s="236"/>
      <c r="C199" s="237"/>
      <c r="D199" s="226" t="s">
        <v>140</v>
      </c>
      <c r="E199" s="238" t="s">
        <v>19</v>
      </c>
      <c r="F199" s="239" t="s">
        <v>142</v>
      </c>
      <c r="G199" s="237"/>
      <c r="H199" s="240">
        <v>62.700000000000003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140</v>
      </c>
      <c r="AU199" s="246" t="s">
        <v>80</v>
      </c>
      <c r="AV199" s="14" t="s">
        <v>136</v>
      </c>
      <c r="AW199" s="14" t="s">
        <v>32</v>
      </c>
      <c r="AX199" s="14" t="s">
        <v>78</v>
      </c>
      <c r="AY199" s="246" t="s">
        <v>129</v>
      </c>
    </row>
    <row r="200" s="2" customFormat="1" ht="16.5" customHeight="1">
      <c r="A200" s="40"/>
      <c r="B200" s="41"/>
      <c r="C200" s="247" t="s">
        <v>293</v>
      </c>
      <c r="D200" s="247" t="s">
        <v>234</v>
      </c>
      <c r="E200" s="248" t="s">
        <v>294</v>
      </c>
      <c r="F200" s="249" t="s">
        <v>295</v>
      </c>
      <c r="G200" s="250" t="s">
        <v>296</v>
      </c>
      <c r="H200" s="251">
        <v>3.1349999999999998</v>
      </c>
      <c r="I200" s="252"/>
      <c r="J200" s="253">
        <f>ROUND(I200*H200,2)</f>
        <v>0</v>
      </c>
      <c r="K200" s="249" t="s">
        <v>135</v>
      </c>
      <c r="L200" s="254"/>
      <c r="M200" s="255" t="s">
        <v>19</v>
      </c>
      <c r="N200" s="256" t="s">
        <v>41</v>
      </c>
      <c r="O200" s="86"/>
      <c r="P200" s="215">
        <f>O200*H200</f>
        <v>0</v>
      </c>
      <c r="Q200" s="215">
        <v>0.001</v>
      </c>
      <c r="R200" s="215">
        <f>Q200*H200</f>
        <v>0.0031349999999999998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179</v>
      </c>
      <c r="AT200" s="217" t="s">
        <v>234</v>
      </c>
      <c r="AU200" s="217" t="s">
        <v>80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136</v>
      </c>
      <c r="BM200" s="217" t="s">
        <v>297</v>
      </c>
    </row>
    <row r="201" s="13" customFormat="1">
      <c r="A201" s="13"/>
      <c r="B201" s="224"/>
      <c r="C201" s="225"/>
      <c r="D201" s="226" t="s">
        <v>140</v>
      </c>
      <c r="E201" s="225"/>
      <c r="F201" s="228" t="s">
        <v>298</v>
      </c>
      <c r="G201" s="225"/>
      <c r="H201" s="229">
        <v>3.1349999999999998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140</v>
      </c>
      <c r="AU201" s="235" t="s">
        <v>80</v>
      </c>
      <c r="AV201" s="13" t="s">
        <v>80</v>
      </c>
      <c r="AW201" s="13" t="s">
        <v>4</v>
      </c>
      <c r="AX201" s="13" t="s">
        <v>78</v>
      </c>
      <c r="AY201" s="235" t="s">
        <v>129</v>
      </c>
    </row>
    <row r="202" s="2" customFormat="1" ht="21.75" customHeight="1">
      <c r="A202" s="40"/>
      <c r="B202" s="41"/>
      <c r="C202" s="206" t="s">
        <v>299</v>
      </c>
      <c r="D202" s="206" t="s">
        <v>131</v>
      </c>
      <c r="E202" s="207" t="s">
        <v>300</v>
      </c>
      <c r="F202" s="208" t="s">
        <v>301</v>
      </c>
      <c r="G202" s="209" t="s">
        <v>134</v>
      </c>
      <c r="H202" s="210">
        <v>175.5</v>
      </c>
      <c r="I202" s="211"/>
      <c r="J202" s="212">
        <f>ROUND(I202*H202,2)</f>
        <v>0</v>
      </c>
      <c r="K202" s="208" t="s">
        <v>135</v>
      </c>
      <c r="L202" s="46"/>
      <c r="M202" s="213" t="s">
        <v>19</v>
      </c>
      <c r="N202" s="214" t="s">
        <v>41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136</v>
      </c>
      <c r="AT202" s="217" t="s">
        <v>131</v>
      </c>
      <c r="AU202" s="217" t="s">
        <v>80</v>
      </c>
      <c r="AY202" s="19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78</v>
      </c>
      <c r="BK202" s="218">
        <f>ROUND(I202*H202,2)</f>
        <v>0</v>
      </c>
      <c r="BL202" s="19" t="s">
        <v>136</v>
      </c>
      <c r="BM202" s="217" t="s">
        <v>302</v>
      </c>
    </row>
    <row r="203" s="2" customFormat="1">
      <c r="A203" s="40"/>
      <c r="B203" s="41"/>
      <c r="C203" s="42"/>
      <c r="D203" s="219" t="s">
        <v>138</v>
      </c>
      <c r="E203" s="42"/>
      <c r="F203" s="220" t="s">
        <v>303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138</v>
      </c>
      <c r="AU203" s="19" t="s">
        <v>80</v>
      </c>
    </row>
    <row r="204" s="13" customFormat="1">
      <c r="A204" s="13"/>
      <c r="B204" s="224"/>
      <c r="C204" s="225"/>
      <c r="D204" s="226" t="s">
        <v>140</v>
      </c>
      <c r="E204" s="227" t="s">
        <v>19</v>
      </c>
      <c r="F204" s="228" t="s">
        <v>153</v>
      </c>
      <c r="G204" s="225"/>
      <c r="H204" s="229">
        <v>93.700000000000003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140</v>
      </c>
      <c r="AU204" s="235" t="s">
        <v>80</v>
      </c>
      <c r="AV204" s="13" t="s">
        <v>80</v>
      </c>
      <c r="AW204" s="13" t="s">
        <v>32</v>
      </c>
      <c r="AX204" s="13" t="s">
        <v>70</v>
      </c>
      <c r="AY204" s="235" t="s">
        <v>129</v>
      </c>
    </row>
    <row r="205" s="13" customFormat="1">
      <c r="A205" s="13"/>
      <c r="B205" s="224"/>
      <c r="C205" s="225"/>
      <c r="D205" s="226" t="s">
        <v>140</v>
      </c>
      <c r="E205" s="227" t="s">
        <v>19</v>
      </c>
      <c r="F205" s="228" t="s">
        <v>158</v>
      </c>
      <c r="G205" s="225"/>
      <c r="H205" s="229">
        <v>19.100000000000001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140</v>
      </c>
      <c r="AU205" s="235" t="s">
        <v>80</v>
      </c>
      <c r="AV205" s="13" t="s">
        <v>80</v>
      </c>
      <c r="AW205" s="13" t="s">
        <v>32</v>
      </c>
      <c r="AX205" s="13" t="s">
        <v>70</v>
      </c>
      <c r="AY205" s="235" t="s">
        <v>129</v>
      </c>
    </row>
    <row r="206" s="13" customFormat="1">
      <c r="A206" s="13"/>
      <c r="B206" s="224"/>
      <c r="C206" s="225"/>
      <c r="D206" s="226" t="s">
        <v>140</v>
      </c>
      <c r="E206" s="227" t="s">
        <v>19</v>
      </c>
      <c r="F206" s="228" t="s">
        <v>304</v>
      </c>
      <c r="G206" s="225"/>
      <c r="H206" s="229">
        <v>62.700000000000003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140</v>
      </c>
      <c r="AU206" s="235" t="s">
        <v>80</v>
      </c>
      <c r="AV206" s="13" t="s">
        <v>80</v>
      </c>
      <c r="AW206" s="13" t="s">
        <v>32</v>
      </c>
      <c r="AX206" s="13" t="s">
        <v>70</v>
      </c>
      <c r="AY206" s="235" t="s">
        <v>129</v>
      </c>
    </row>
    <row r="207" s="14" customFormat="1">
      <c r="A207" s="14"/>
      <c r="B207" s="236"/>
      <c r="C207" s="237"/>
      <c r="D207" s="226" t="s">
        <v>140</v>
      </c>
      <c r="E207" s="238" t="s">
        <v>19</v>
      </c>
      <c r="F207" s="239" t="s">
        <v>142</v>
      </c>
      <c r="G207" s="237"/>
      <c r="H207" s="240">
        <v>175.5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140</v>
      </c>
      <c r="AU207" s="246" t="s">
        <v>80</v>
      </c>
      <c r="AV207" s="14" t="s">
        <v>136</v>
      </c>
      <c r="AW207" s="14" t="s">
        <v>32</v>
      </c>
      <c r="AX207" s="14" t="s">
        <v>78</v>
      </c>
      <c r="AY207" s="246" t="s">
        <v>129</v>
      </c>
    </row>
    <row r="208" s="12" customFormat="1" ht="22.8" customHeight="1">
      <c r="A208" s="12"/>
      <c r="B208" s="190"/>
      <c r="C208" s="191"/>
      <c r="D208" s="192" t="s">
        <v>69</v>
      </c>
      <c r="E208" s="204" t="s">
        <v>80</v>
      </c>
      <c r="F208" s="204" t="s">
        <v>305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SUM(P209:P240)</f>
        <v>0</v>
      </c>
      <c r="Q208" s="198"/>
      <c r="R208" s="199">
        <f>SUM(R209:R240)</f>
        <v>75.725455886000006</v>
      </c>
      <c r="S208" s="198"/>
      <c r="T208" s="200">
        <f>SUM(T209:T240)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78</v>
      </c>
      <c r="AT208" s="202" t="s">
        <v>69</v>
      </c>
      <c r="AU208" s="202" t="s">
        <v>78</v>
      </c>
      <c r="AY208" s="201" t="s">
        <v>129</v>
      </c>
      <c r="BK208" s="203">
        <f>SUM(BK209:BK240)</f>
        <v>0</v>
      </c>
    </row>
    <row r="209" s="2" customFormat="1" ht="16.5" customHeight="1">
      <c r="A209" s="40"/>
      <c r="B209" s="41"/>
      <c r="C209" s="206" t="s">
        <v>306</v>
      </c>
      <c r="D209" s="206" t="s">
        <v>131</v>
      </c>
      <c r="E209" s="207" t="s">
        <v>307</v>
      </c>
      <c r="F209" s="208" t="s">
        <v>308</v>
      </c>
      <c r="G209" s="209" t="s">
        <v>168</v>
      </c>
      <c r="H209" s="210">
        <v>32</v>
      </c>
      <c r="I209" s="211"/>
      <c r="J209" s="212">
        <f>ROUND(I209*H209,2)</f>
        <v>0</v>
      </c>
      <c r="K209" s="208" t="s">
        <v>135</v>
      </c>
      <c r="L209" s="46"/>
      <c r="M209" s="213" t="s">
        <v>19</v>
      </c>
      <c r="N209" s="214" t="s">
        <v>41</v>
      </c>
      <c r="O209" s="86"/>
      <c r="P209" s="215">
        <f>O209*H209</f>
        <v>0</v>
      </c>
      <c r="Q209" s="215">
        <v>0.00048959999999999997</v>
      </c>
      <c r="R209" s="215">
        <f>Q209*H209</f>
        <v>0.015667199999999999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136</v>
      </c>
      <c r="AT209" s="217" t="s">
        <v>131</v>
      </c>
      <c r="AU209" s="217" t="s">
        <v>80</v>
      </c>
      <c r="AY209" s="19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78</v>
      </c>
      <c r="BK209" s="218">
        <f>ROUND(I209*H209,2)</f>
        <v>0</v>
      </c>
      <c r="BL209" s="19" t="s">
        <v>136</v>
      </c>
      <c r="BM209" s="217" t="s">
        <v>309</v>
      </c>
    </row>
    <row r="210" s="2" customFormat="1">
      <c r="A210" s="40"/>
      <c r="B210" s="41"/>
      <c r="C210" s="42"/>
      <c r="D210" s="219" t="s">
        <v>138</v>
      </c>
      <c r="E210" s="42"/>
      <c r="F210" s="220" t="s">
        <v>310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138</v>
      </c>
      <c r="AU210" s="19" t="s">
        <v>80</v>
      </c>
    </row>
    <row r="211" s="13" customFormat="1">
      <c r="A211" s="13"/>
      <c r="B211" s="224"/>
      <c r="C211" s="225"/>
      <c r="D211" s="226" t="s">
        <v>140</v>
      </c>
      <c r="E211" s="227" t="s">
        <v>19</v>
      </c>
      <c r="F211" s="228" t="s">
        <v>311</v>
      </c>
      <c r="G211" s="225"/>
      <c r="H211" s="229">
        <v>32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140</v>
      </c>
      <c r="AU211" s="235" t="s">
        <v>80</v>
      </c>
      <c r="AV211" s="13" t="s">
        <v>80</v>
      </c>
      <c r="AW211" s="13" t="s">
        <v>32</v>
      </c>
      <c r="AX211" s="13" t="s">
        <v>70</v>
      </c>
      <c r="AY211" s="235" t="s">
        <v>129</v>
      </c>
    </row>
    <row r="212" s="14" customFormat="1">
      <c r="A212" s="14"/>
      <c r="B212" s="236"/>
      <c r="C212" s="237"/>
      <c r="D212" s="226" t="s">
        <v>140</v>
      </c>
      <c r="E212" s="238" t="s">
        <v>19</v>
      </c>
      <c r="F212" s="239" t="s">
        <v>142</v>
      </c>
      <c r="G212" s="237"/>
      <c r="H212" s="240">
        <v>32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140</v>
      </c>
      <c r="AU212" s="246" t="s">
        <v>80</v>
      </c>
      <c r="AV212" s="14" t="s">
        <v>136</v>
      </c>
      <c r="AW212" s="14" t="s">
        <v>32</v>
      </c>
      <c r="AX212" s="14" t="s">
        <v>78</v>
      </c>
      <c r="AY212" s="246" t="s">
        <v>129</v>
      </c>
    </row>
    <row r="213" s="2" customFormat="1" ht="24.15" customHeight="1">
      <c r="A213" s="40"/>
      <c r="B213" s="41"/>
      <c r="C213" s="206" t="s">
        <v>312</v>
      </c>
      <c r="D213" s="206" t="s">
        <v>131</v>
      </c>
      <c r="E213" s="207" t="s">
        <v>313</v>
      </c>
      <c r="F213" s="208" t="s">
        <v>314</v>
      </c>
      <c r="G213" s="209" t="s">
        <v>134</v>
      </c>
      <c r="H213" s="210">
        <v>35.299999999999997</v>
      </c>
      <c r="I213" s="211"/>
      <c r="J213" s="212">
        <f>ROUND(I213*H213,2)</f>
        <v>0</v>
      </c>
      <c r="K213" s="208" t="s">
        <v>135</v>
      </c>
      <c r="L213" s="46"/>
      <c r="M213" s="213" t="s">
        <v>19</v>
      </c>
      <c r="N213" s="214" t="s">
        <v>41</v>
      </c>
      <c r="O213" s="86"/>
      <c r="P213" s="215">
        <f>O213*H213</f>
        <v>0</v>
      </c>
      <c r="Q213" s="215">
        <v>0.00022000000000000001</v>
      </c>
      <c r="R213" s="215">
        <f>Q213*H213</f>
        <v>0.0077659999999999995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136</v>
      </c>
      <c r="AT213" s="217" t="s">
        <v>131</v>
      </c>
      <c r="AU213" s="217" t="s">
        <v>80</v>
      </c>
      <c r="AY213" s="19" t="s">
        <v>129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78</v>
      </c>
      <c r="BK213" s="218">
        <f>ROUND(I213*H213,2)</f>
        <v>0</v>
      </c>
      <c r="BL213" s="19" t="s">
        <v>136</v>
      </c>
      <c r="BM213" s="217" t="s">
        <v>315</v>
      </c>
    </row>
    <row r="214" s="2" customFormat="1">
      <c r="A214" s="40"/>
      <c r="B214" s="41"/>
      <c r="C214" s="42"/>
      <c r="D214" s="219" t="s">
        <v>138</v>
      </c>
      <c r="E214" s="42"/>
      <c r="F214" s="220" t="s">
        <v>316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138</v>
      </c>
      <c r="AU214" s="19" t="s">
        <v>80</v>
      </c>
    </row>
    <row r="215" s="13" customFormat="1">
      <c r="A215" s="13"/>
      <c r="B215" s="224"/>
      <c r="C215" s="225"/>
      <c r="D215" s="226" t="s">
        <v>140</v>
      </c>
      <c r="E215" s="227" t="s">
        <v>19</v>
      </c>
      <c r="F215" s="228" t="s">
        <v>317</v>
      </c>
      <c r="G215" s="225"/>
      <c r="H215" s="229">
        <v>35.299999999999997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140</v>
      </c>
      <c r="AU215" s="235" t="s">
        <v>80</v>
      </c>
      <c r="AV215" s="13" t="s">
        <v>80</v>
      </c>
      <c r="AW215" s="13" t="s">
        <v>32</v>
      </c>
      <c r="AX215" s="13" t="s">
        <v>70</v>
      </c>
      <c r="AY215" s="235" t="s">
        <v>129</v>
      </c>
    </row>
    <row r="216" s="14" customFormat="1">
      <c r="A216" s="14"/>
      <c r="B216" s="236"/>
      <c r="C216" s="237"/>
      <c r="D216" s="226" t="s">
        <v>140</v>
      </c>
      <c r="E216" s="238" t="s">
        <v>19</v>
      </c>
      <c r="F216" s="239" t="s">
        <v>142</v>
      </c>
      <c r="G216" s="237"/>
      <c r="H216" s="240">
        <v>35.299999999999997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140</v>
      </c>
      <c r="AU216" s="246" t="s">
        <v>80</v>
      </c>
      <c r="AV216" s="14" t="s">
        <v>136</v>
      </c>
      <c r="AW216" s="14" t="s">
        <v>32</v>
      </c>
      <c r="AX216" s="14" t="s">
        <v>78</v>
      </c>
      <c r="AY216" s="246" t="s">
        <v>129</v>
      </c>
    </row>
    <row r="217" s="2" customFormat="1" ht="16.5" customHeight="1">
      <c r="A217" s="40"/>
      <c r="B217" s="41"/>
      <c r="C217" s="247" t="s">
        <v>318</v>
      </c>
      <c r="D217" s="247" t="s">
        <v>234</v>
      </c>
      <c r="E217" s="248" t="s">
        <v>319</v>
      </c>
      <c r="F217" s="249" t="s">
        <v>320</v>
      </c>
      <c r="G217" s="250" t="s">
        <v>134</v>
      </c>
      <c r="H217" s="251">
        <v>42.359999999999999</v>
      </c>
      <c r="I217" s="252"/>
      <c r="J217" s="253">
        <f>ROUND(I217*H217,2)</f>
        <v>0</v>
      </c>
      <c r="K217" s="249" t="s">
        <v>135</v>
      </c>
      <c r="L217" s="254"/>
      <c r="M217" s="255" t="s">
        <v>19</v>
      </c>
      <c r="N217" s="256" t="s">
        <v>41</v>
      </c>
      <c r="O217" s="86"/>
      <c r="P217" s="215">
        <f>O217*H217</f>
        <v>0</v>
      </c>
      <c r="Q217" s="215">
        <v>0.00021000000000000001</v>
      </c>
      <c r="R217" s="215">
        <f>Q217*H217</f>
        <v>0.0088956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179</v>
      </c>
      <c r="AT217" s="217" t="s">
        <v>234</v>
      </c>
      <c r="AU217" s="217" t="s">
        <v>80</v>
      </c>
      <c r="AY217" s="19" t="s">
        <v>129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0</v>
      </c>
      <c r="BL217" s="19" t="s">
        <v>136</v>
      </c>
      <c r="BM217" s="217" t="s">
        <v>321</v>
      </c>
    </row>
    <row r="218" s="13" customFormat="1">
      <c r="A218" s="13"/>
      <c r="B218" s="224"/>
      <c r="C218" s="225"/>
      <c r="D218" s="226" t="s">
        <v>140</v>
      </c>
      <c r="E218" s="225"/>
      <c r="F218" s="228" t="s">
        <v>322</v>
      </c>
      <c r="G218" s="225"/>
      <c r="H218" s="229">
        <v>42.359999999999999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140</v>
      </c>
      <c r="AU218" s="235" t="s">
        <v>80</v>
      </c>
      <c r="AV218" s="13" t="s">
        <v>80</v>
      </c>
      <c r="AW218" s="13" t="s">
        <v>4</v>
      </c>
      <c r="AX218" s="13" t="s">
        <v>78</v>
      </c>
      <c r="AY218" s="235" t="s">
        <v>129</v>
      </c>
    </row>
    <row r="219" s="2" customFormat="1" ht="21.75" customHeight="1">
      <c r="A219" s="40"/>
      <c r="B219" s="41"/>
      <c r="C219" s="206" t="s">
        <v>323</v>
      </c>
      <c r="D219" s="206" t="s">
        <v>131</v>
      </c>
      <c r="E219" s="207" t="s">
        <v>324</v>
      </c>
      <c r="F219" s="208" t="s">
        <v>325</v>
      </c>
      <c r="G219" s="209" t="s">
        <v>195</v>
      </c>
      <c r="H219" s="210">
        <v>19.5</v>
      </c>
      <c r="I219" s="211"/>
      <c r="J219" s="212">
        <f>ROUND(I219*H219,2)</f>
        <v>0</v>
      </c>
      <c r="K219" s="208" t="s">
        <v>135</v>
      </c>
      <c r="L219" s="46"/>
      <c r="M219" s="213" t="s">
        <v>19</v>
      </c>
      <c r="N219" s="214" t="s">
        <v>41</v>
      </c>
      <c r="O219" s="86"/>
      <c r="P219" s="215">
        <f>O219*H219</f>
        <v>0</v>
      </c>
      <c r="Q219" s="215">
        <v>2.1600000000000001</v>
      </c>
      <c r="R219" s="215">
        <f>Q219*H219</f>
        <v>42.120000000000005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136</v>
      </c>
      <c r="AT219" s="217" t="s">
        <v>131</v>
      </c>
      <c r="AU219" s="217" t="s">
        <v>80</v>
      </c>
      <c r="AY219" s="19" t="s">
        <v>129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136</v>
      </c>
      <c r="BM219" s="217" t="s">
        <v>326</v>
      </c>
    </row>
    <row r="220" s="2" customFormat="1">
      <c r="A220" s="40"/>
      <c r="B220" s="41"/>
      <c r="C220" s="42"/>
      <c r="D220" s="219" t="s">
        <v>138</v>
      </c>
      <c r="E220" s="42"/>
      <c r="F220" s="220" t="s">
        <v>327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138</v>
      </c>
      <c r="AU220" s="19" t="s">
        <v>80</v>
      </c>
    </row>
    <row r="221" s="13" customFormat="1">
      <c r="A221" s="13"/>
      <c r="B221" s="224"/>
      <c r="C221" s="225"/>
      <c r="D221" s="226" t="s">
        <v>140</v>
      </c>
      <c r="E221" s="227" t="s">
        <v>19</v>
      </c>
      <c r="F221" s="228" t="s">
        <v>328</v>
      </c>
      <c r="G221" s="225"/>
      <c r="H221" s="229">
        <v>19.5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140</v>
      </c>
      <c r="AU221" s="235" t="s">
        <v>80</v>
      </c>
      <c r="AV221" s="13" t="s">
        <v>80</v>
      </c>
      <c r="AW221" s="13" t="s">
        <v>32</v>
      </c>
      <c r="AX221" s="13" t="s">
        <v>70</v>
      </c>
      <c r="AY221" s="235" t="s">
        <v>129</v>
      </c>
    </row>
    <row r="222" s="14" customFormat="1">
      <c r="A222" s="14"/>
      <c r="B222" s="236"/>
      <c r="C222" s="237"/>
      <c r="D222" s="226" t="s">
        <v>140</v>
      </c>
      <c r="E222" s="238" t="s">
        <v>19</v>
      </c>
      <c r="F222" s="239" t="s">
        <v>142</v>
      </c>
      <c r="G222" s="237"/>
      <c r="H222" s="240">
        <v>19.5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140</v>
      </c>
      <c r="AU222" s="246" t="s">
        <v>80</v>
      </c>
      <c r="AV222" s="14" t="s">
        <v>136</v>
      </c>
      <c r="AW222" s="14" t="s">
        <v>32</v>
      </c>
      <c r="AX222" s="14" t="s">
        <v>78</v>
      </c>
      <c r="AY222" s="246" t="s">
        <v>129</v>
      </c>
    </row>
    <row r="223" s="2" customFormat="1" ht="16.5" customHeight="1">
      <c r="A223" s="40"/>
      <c r="B223" s="41"/>
      <c r="C223" s="206" t="s">
        <v>329</v>
      </c>
      <c r="D223" s="206" t="s">
        <v>131</v>
      </c>
      <c r="E223" s="207" t="s">
        <v>330</v>
      </c>
      <c r="F223" s="208" t="s">
        <v>331</v>
      </c>
      <c r="G223" s="209" t="s">
        <v>195</v>
      </c>
      <c r="H223" s="210">
        <v>9.8000000000000007</v>
      </c>
      <c r="I223" s="211"/>
      <c r="J223" s="212">
        <f>ROUND(I223*H223,2)</f>
        <v>0</v>
      </c>
      <c r="K223" s="208" t="s">
        <v>135</v>
      </c>
      <c r="L223" s="46"/>
      <c r="M223" s="213" t="s">
        <v>19</v>
      </c>
      <c r="N223" s="214" t="s">
        <v>41</v>
      </c>
      <c r="O223" s="86"/>
      <c r="P223" s="215">
        <f>O223*H223</f>
        <v>0</v>
      </c>
      <c r="Q223" s="215">
        <v>2.1600000000000001</v>
      </c>
      <c r="R223" s="215">
        <f>Q223*H223</f>
        <v>21.168000000000003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136</v>
      </c>
      <c r="AT223" s="217" t="s">
        <v>131</v>
      </c>
      <c r="AU223" s="217" t="s">
        <v>80</v>
      </c>
      <c r="AY223" s="19" t="s">
        <v>129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0</v>
      </c>
      <c r="BL223" s="19" t="s">
        <v>136</v>
      </c>
      <c r="BM223" s="217" t="s">
        <v>332</v>
      </c>
    </row>
    <row r="224" s="2" customFormat="1">
      <c r="A224" s="40"/>
      <c r="B224" s="41"/>
      <c r="C224" s="42"/>
      <c r="D224" s="219" t="s">
        <v>138</v>
      </c>
      <c r="E224" s="42"/>
      <c r="F224" s="220" t="s">
        <v>333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138</v>
      </c>
      <c r="AU224" s="19" t="s">
        <v>80</v>
      </c>
    </row>
    <row r="225" s="13" customFormat="1">
      <c r="A225" s="13"/>
      <c r="B225" s="224"/>
      <c r="C225" s="225"/>
      <c r="D225" s="226" t="s">
        <v>140</v>
      </c>
      <c r="E225" s="227" t="s">
        <v>19</v>
      </c>
      <c r="F225" s="228" t="s">
        <v>334</v>
      </c>
      <c r="G225" s="225"/>
      <c r="H225" s="229">
        <v>9.8000000000000007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140</v>
      </c>
      <c r="AU225" s="235" t="s">
        <v>80</v>
      </c>
      <c r="AV225" s="13" t="s">
        <v>80</v>
      </c>
      <c r="AW225" s="13" t="s">
        <v>32</v>
      </c>
      <c r="AX225" s="13" t="s">
        <v>70</v>
      </c>
      <c r="AY225" s="235" t="s">
        <v>129</v>
      </c>
    </row>
    <row r="226" s="14" customFormat="1">
      <c r="A226" s="14"/>
      <c r="B226" s="236"/>
      <c r="C226" s="237"/>
      <c r="D226" s="226" t="s">
        <v>140</v>
      </c>
      <c r="E226" s="238" t="s">
        <v>19</v>
      </c>
      <c r="F226" s="239" t="s">
        <v>142</v>
      </c>
      <c r="G226" s="237"/>
      <c r="H226" s="240">
        <v>9.8000000000000007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140</v>
      </c>
      <c r="AU226" s="246" t="s">
        <v>80</v>
      </c>
      <c r="AV226" s="14" t="s">
        <v>136</v>
      </c>
      <c r="AW226" s="14" t="s">
        <v>32</v>
      </c>
      <c r="AX226" s="14" t="s">
        <v>78</v>
      </c>
      <c r="AY226" s="246" t="s">
        <v>129</v>
      </c>
    </row>
    <row r="227" s="2" customFormat="1" ht="21.75" customHeight="1">
      <c r="A227" s="40"/>
      <c r="B227" s="41"/>
      <c r="C227" s="206" t="s">
        <v>335</v>
      </c>
      <c r="D227" s="206" t="s">
        <v>131</v>
      </c>
      <c r="E227" s="207" t="s">
        <v>336</v>
      </c>
      <c r="F227" s="208" t="s">
        <v>337</v>
      </c>
      <c r="G227" s="209" t="s">
        <v>195</v>
      </c>
      <c r="H227" s="210">
        <v>5.0999999999999996</v>
      </c>
      <c r="I227" s="211"/>
      <c r="J227" s="212">
        <f>ROUND(I227*H227,2)</f>
        <v>0</v>
      </c>
      <c r="K227" s="208" t="s">
        <v>135</v>
      </c>
      <c r="L227" s="46"/>
      <c r="M227" s="213" t="s">
        <v>19</v>
      </c>
      <c r="N227" s="214" t="s">
        <v>41</v>
      </c>
      <c r="O227" s="86"/>
      <c r="P227" s="215">
        <f>O227*H227</f>
        <v>0</v>
      </c>
      <c r="Q227" s="215">
        <v>2.3010199999999998</v>
      </c>
      <c r="R227" s="215">
        <f>Q227*H227</f>
        <v>11.735201999999999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136</v>
      </c>
      <c r="AT227" s="217" t="s">
        <v>131</v>
      </c>
      <c r="AU227" s="217" t="s">
        <v>80</v>
      </c>
      <c r="AY227" s="19" t="s">
        <v>129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78</v>
      </c>
      <c r="BK227" s="218">
        <f>ROUND(I227*H227,2)</f>
        <v>0</v>
      </c>
      <c r="BL227" s="19" t="s">
        <v>136</v>
      </c>
      <c r="BM227" s="217" t="s">
        <v>338</v>
      </c>
    </row>
    <row r="228" s="2" customFormat="1">
      <c r="A228" s="40"/>
      <c r="B228" s="41"/>
      <c r="C228" s="42"/>
      <c r="D228" s="219" t="s">
        <v>138</v>
      </c>
      <c r="E228" s="42"/>
      <c r="F228" s="220" t="s">
        <v>339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138</v>
      </c>
      <c r="AU228" s="19" t="s">
        <v>80</v>
      </c>
    </row>
    <row r="229" s="13" customFormat="1">
      <c r="A229" s="13"/>
      <c r="B229" s="224"/>
      <c r="C229" s="225"/>
      <c r="D229" s="226" t="s">
        <v>140</v>
      </c>
      <c r="E229" s="227" t="s">
        <v>19</v>
      </c>
      <c r="F229" s="228" t="s">
        <v>340</v>
      </c>
      <c r="G229" s="225"/>
      <c r="H229" s="229">
        <v>5.0999999999999996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140</v>
      </c>
      <c r="AU229" s="235" t="s">
        <v>80</v>
      </c>
      <c r="AV229" s="13" t="s">
        <v>80</v>
      </c>
      <c r="AW229" s="13" t="s">
        <v>32</v>
      </c>
      <c r="AX229" s="13" t="s">
        <v>70</v>
      </c>
      <c r="AY229" s="235" t="s">
        <v>129</v>
      </c>
    </row>
    <row r="230" s="14" customFormat="1">
      <c r="A230" s="14"/>
      <c r="B230" s="236"/>
      <c r="C230" s="237"/>
      <c r="D230" s="226" t="s">
        <v>140</v>
      </c>
      <c r="E230" s="238" t="s">
        <v>19</v>
      </c>
      <c r="F230" s="239" t="s">
        <v>142</v>
      </c>
      <c r="G230" s="237"/>
      <c r="H230" s="240">
        <v>5.0999999999999996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140</v>
      </c>
      <c r="AU230" s="246" t="s">
        <v>80</v>
      </c>
      <c r="AV230" s="14" t="s">
        <v>136</v>
      </c>
      <c r="AW230" s="14" t="s">
        <v>32</v>
      </c>
      <c r="AX230" s="14" t="s">
        <v>78</v>
      </c>
      <c r="AY230" s="246" t="s">
        <v>129</v>
      </c>
    </row>
    <row r="231" s="2" customFormat="1" ht="16.5" customHeight="1">
      <c r="A231" s="40"/>
      <c r="B231" s="41"/>
      <c r="C231" s="206" t="s">
        <v>341</v>
      </c>
      <c r="D231" s="206" t="s">
        <v>131</v>
      </c>
      <c r="E231" s="207" t="s">
        <v>342</v>
      </c>
      <c r="F231" s="208" t="s">
        <v>343</v>
      </c>
      <c r="G231" s="209" t="s">
        <v>134</v>
      </c>
      <c r="H231" s="210">
        <v>5.5439999999999996</v>
      </c>
      <c r="I231" s="211"/>
      <c r="J231" s="212">
        <f>ROUND(I231*H231,2)</f>
        <v>0</v>
      </c>
      <c r="K231" s="208" t="s">
        <v>135</v>
      </c>
      <c r="L231" s="46"/>
      <c r="M231" s="213" t="s">
        <v>19</v>
      </c>
      <c r="N231" s="214" t="s">
        <v>41</v>
      </c>
      <c r="O231" s="86"/>
      <c r="P231" s="215">
        <f>O231*H231</f>
        <v>0</v>
      </c>
      <c r="Q231" s="215">
        <v>0.002944</v>
      </c>
      <c r="R231" s="215">
        <f>Q231*H231</f>
        <v>0.016321535999999998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136</v>
      </c>
      <c r="AT231" s="217" t="s">
        <v>131</v>
      </c>
      <c r="AU231" s="217" t="s">
        <v>80</v>
      </c>
      <c r="AY231" s="19" t="s">
        <v>129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136</v>
      </c>
      <c r="BM231" s="217" t="s">
        <v>344</v>
      </c>
    </row>
    <row r="232" s="2" customFormat="1">
      <c r="A232" s="40"/>
      <c r="B232" s="41"/>
      <c r="C232" s="42"/>
      <c r="D232" s="219" t="s">
        <v>138</v>
      </c>
      <c r="E232" s="42"/>
      <c r="F232" s="220" t="s">
        <v>345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138</v>
      </c>
      <c r="AU232" s="19" t="s">
        <v>80</v>
      </c>
    </row>
    <row r="233" s="13" customFormat="1">
      <c r="A233" s="13"/>
      <c r="B233" s="224"/>
      <c r="C233" s="225"/>
      <c r="D233" s="226" t="s">
        <v>140</v>
      </c>
      <c r="E233" s="227" t="s">
        <v>19</v>
      </c>
      <c r="F233" s="228" t="s">
        <v>346</v>
      </c>
      <c r="G233" s="225"/>
      <c r="H233" s="229">
        <v>5.5439999999999996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140</v>
      </c>
      <c r="AU233" s="235" t="s">
        <v>80</v>
      </c>
      <c r="AV233" s="13" t="s">
        <v>80</v>
      </c>
      <c r="AW233" s="13" t="s">
        <v>32</v>
      </c>
      <c r="AX233" s="13" t="s">
        <v>70</v>
      </c>
      <c r="AY233" s="235" t="s">
        <v>129</v>
      </c>
    </row>
    <row r="234" s="14" customFormat="1">
      <c r="A234" s="14"/>
      <c r="B234" s="236"/>
      <c r="C234" s="237"/>
      <c r="D234" s="226" t="s">
        <v>140</v>
      </c>
      <c r="E234" s="238" t="s">
        <v>19</v>
      </c>
      <c r="F234" s="239" t="s">
        <v>142</v>
      </c>
      <c r="G234" s="237"/>
      <c r="H234" s="240">
        <v>5.5439999999999996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140</v>
      </c>
      <c r="AU234" s="246" t="s">
        <v>80</v>
      </c>
      <c r="AV234" s="14" t="s">
        <v>136</v>
      </c>
      <c r="AW234" s="14" t="s">
        <v>32</v>
      </c>
      <c r="AX234" s="14" t="s">
        <v>78</v>
      </c>
      <c r="AY234" s="246" t="s">
        <v>129</v>
      </c>
    </row>
    <row r="235" s="2" customFormat="1" ht="16.5" customHeight="1">
      <c r="A235" s="40"/>
      <c r="B235" s="41"/>
      <c r="C235" s="206" t="s">
        <v>347</v>
      </c>
      <c r="D235" s="206" t="s">
        <v>131</v>
      </c>
      <c r="E235" s="207" t="s">
        <v>348</v>
      </c>
      <c r="F235" s="208" t="s">
        <v>349</v>
      </c>
      <c r="G235" s="209" t="s">
        <v>134</v>
      </c>
      <c r="H235" s="210">
        <v>5.5439999999999996</v>
      </c>
      <c r="I235" s="211"/>
      <c r="J235" s="212">
        <f>ROUND(I235*H235,2)</f>
        <v>0</v>
      </c>
      <c r="K235" s="208" t="s">
        <v>135</v>
      </c>
      <c r="L235" s="46"/>
      <c r="M235" s="213" t="s">
        <v>19</v>
      </c>
      <c r="N235" s="214" t="s">
        <v>41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136</v>
      </c>
      <c r="AT235" s="217" t="s">
        <v>131</v>
      </c>
      <c r="AU235" s="217" t="s">
        <v>80</v>
      </c>
      <c r="AY235" s="19" t="s">
        <v>129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0</v>
      </c>
      <c r="BL235" s="19" t="s">
        <v>136</v>
      </c>
      <c r="BM235" s="217" t="s">
        <v>350</v>
      </c>
    </row>
    <row r="236" s="2" customFormat="1">
      <c r="A236" s="40"/>
      <c r="B236" s="41"/>
      <c r="C236" s="42"/>
      <c r="D236" s="219" t="s">
        <v>138</v>
      </c>
      <c r="E236" s="42"/>
      <c r="F236" s="220" t="s">
        <v>351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138</v>
      </c>
      <c r="AU236" s="19" t="s">
        <v>80</v>
      </c>
    </row>
    <row r="237" s="2" customFormat="1" ht="16.5" customHeight="1">
      <c r="A237" s="40"/>
      <c r="B237" s="41"/>
      <c r="C237" s="206" t="s">
        <v>352</v>
      </c>
      <c r="D237" s="206" t="s">
        <v>131</v>
      </c>
      <c r="E237" s="207" t="s">
        <v>353</v>
      </c>
      <c r="F237" s="208" t="s">
        <v>354</v>
      </c>
      <c r="G237" s="209" t="s">
        <v>237</v>
      </c>
      <c r="H237" s="210">
        <v>0.61499999999999999</v>
      </c>
      <c r="I237" s="211"/>
      <c r="J237" s="212">
        <f>ROUND(I237*H237,2)</f>
        <v>0</v>
      </c>
      <c r="K237" s="208" t="s">
        <v>135</v>
      </c>
      <c r="L237" s="46"/>
      <c r="M237" s="213" t="s">
        <v>19</v>
      </c>
      <c r="N237" s="214" t="s">
        <v>41</v>
      </c>
      <c r="O237" s="86"/>
      <c r="P237" s="215">
        <f>O237*H237</f>
        <v>0</v>
      </c>
      <c r="Q237" s="215">
        <v>1.06277</v>
      </c>
      <c r="R237" s="215">
        <f>Q237*H237</f>
        <v>0.65360355000000003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136</v>
      </c>
      <c r="AT237" s="217" t="s">
        <v>131</v>
      </c>
      <c r="AU237" s="217" t="s">
        <v>80</v>
      </c>
      <c r="AY237" s="19" t="s">
        <v>129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78</v>
      </c>
      <c r="BK237" s="218">
        <f>ROUND(I237*H237,2)</f>
        <v>0</v>
      </c>
      <c r="BL237" s="19" t="s">
        <v>136</v>
      </c>
      <c r="BM237" s="217" t="s">
        <v>355</v>
      </c>
    </row>
    <row r="238" s="2" customFormat="1">
      <c r="A238" s="40"/>
      <c r="B238" s="41"/>
      <c r="C238" s="42"/>
      <c r="D238" s="219" t="s">
        <v>138</v>
      </c>
      <c r="E238" s="42"/>
      <c r="F238" s="220" t="s">
        <v>356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138</v>
      </c>
      <c r="AU238" s="19" t="s">
        <v>80</v>
      </c>
    </row>
    <row r="239" s="13" customFormat="1">
      <c r="A239" s="13"/>
      <c r="B239" s="224"/>
      <c r="C239" s="225"/>
      <c r="D239" s="226" t="s">
        <v>140</v>
      </c>
      <c r="E239" s="227" t="s">
        <v>19</v>
      </c>
      <c r="F239" s="228" t="s">
        <v>357</v>
      </c>
      <c r="G239" s="225"/>
      <c r="H239" s="229">
        <v>0.61499999999999999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140</v>
      </c>
      <c r="AU239" s="235" t="s">
        <v>80</v>
      </c>
      <c r="AV239" s="13" t="s">
        <v>80</v>
      </c>
      <c r="AW239" s="13" t="s">
        <v>32</v>
      </c>
      <c r="AX239" s="13" t="s">
        <v>70</v>
      </c>
      <c r="AY239" s="235" t="s">
        <v>129</v>
      </c>
    </row>
    <row r="240" s="14" customFormat="1">
      <c r="A240" s="14"/>
      <c r="B240" s="236"/>
      <c r="C240" s="237"/>
      <c r="D240" s="226" t="s">
        <v>140</v>
      </c>
      <c r="E240" s="238" t="s">
        <v>19</v>
      </c>
      <c r="F240" s="239" t="s">
        <v>142</v>
      </c>
      <c r="G240" s="237"/>
      <c r="H240" s="240">
        <v>0.61499999999999999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140</v>
      </c>
      <c r="AU240" s="246" t="s">
        <v>80</v>
      </c>
      <c r="AV240" s="14" t="s">
        <v>136</v>
      </c>
      <c r="AW240" s="14" t="s">
        <v>32</v>
      </c>
      <c r="AX240" s="14" t="s">
        <v>78</v>
      </c>
      <c r="AY240" s="246" t="s">
        <v>129</v>
      </c>
    </row>
    <row r="241" s="12" customFormat="1" ht="22.8" customHeight="1">
      <c r="A241" s="12"/>
      <c r="B241" s="190"/>
      <c r="C241" s="191"/>
      <c r="D241" s="192" t="s">
        <v>69</v>
      </c>
      <c r="E241" s="204" t="s">
        <v>148</v>
      </c>
      <c r="F241" s="204" t="s">
        <v>358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SUM(P242:P270)</f>
        <v>0</v>
      </c>
      <c r="Q241" s="198"/>
      <c r="R241" s="199">
        <f>SUM(R242:R270)</f>
        <v>99.618440640000017</v>
      </c>
      <c r="S241" s="198"/>
      <c r="T241" s="200">
        <f>SUM(T242:T270)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78</v>
      </c>
      <c r="AT241" s="202" t="s">
        <v>69</v>
      </c>
      <c r="AU241" s="202" t="s">
        <v>78</v>
      </c>
      <c r="AY241" s="201" t="s">
        <v>129</v>
      </c>
      <c r="BK241" s="203">
        <f>SUM(BK242:BK270)</f>
        <v>0</v>
      </c>
    </row>
    <row r="242" s="2" customFormat="1" ht="24.15" customHeight="1">
      <c r="A242" s="40"/>
      <c r="B242" s="41"/>
      <c r="C242" s="206" t="s">
        <v>359</v>
      </c>
      <c r="D242" s="206" t="s">
        <v>131</v>
      </c>
      <c r="E242" s="207" t="s">
        <v>360</v>
      </c>
      <c r="F242" s="208" t="s">
        <v>361</v>
      </c>
      <c r="G242" s="209" t="s">
        <v>195</v>
      </c>
      <c r="H242" s="210">
        <v>36.390000000000001</v>
      </c>
      <c r="I242" s="211"/>
      <c r="J242" s="212">
        <f>ROUND(I242*H242,2)</f>
        <v>0</v>
      </c>
      <c r="K242" s="208" t="s">
        <v>135</v>
      </c>
      <c r="L242" s="46"/>
      <c r="M242" s="213" t="s">
        <v>19</v>
      </c>
      <c r="N242" s="214" t="s">
        <v>41</v>
      </c>
      <c r="O242" s="86"/>
      <c r="P242" s="215">
        <f>O242*H242</f>
        <v>0</v>
      </c>
      <c r="Q242" s="215">
        <v>2.5143</v>
      </c>
      <c r="R242" s="215">
        <f>Q242*H242</f>
        <v>91.495377000000005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136</v>
      </c>
      <c r="AT242" s="217" t="s">
        <v>131</v>
      </c>
      <c r="AU242" s="217" t="s">
        <v>80</v>
      </c>
      <c r="AY242" s="19" t="s">
        <v>129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78</v>
      </c>
      <c r="BK242" s="218">
        <f>ROUND(I242*H242,2)</f>
        <v>0</v>
      </c>
      <c r="BL242" s="19" t="s">
        <v>136</v>
      </c>
      <c r="BM242" s="217" t="s">
        <v>362</v>
      </c>
    </row>
    <row r="243" s="2" customFormat="1">
      <c r="A243" s="40"/>
      <c r="B243" s="41"/>
      <c r="C243" s="42"/>
      <c r="D243" s="219" t="s">
        <v>138</v>
      </c>
      <c r="E243" s="42"/>
      <c r="F243" s="220" t="s">
        <v>363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138</v>
      </c>
      <c r="AU243" s="19" t="s">
        <v>80</v>
      </c>
    </row>
    <row r="244" s="13" customFormat="1">
      <c r="A244" s="13"/>
      <c r="B244" s="224"/>
      <c r="C244" s="225"/>
      <c r="D244" s="226" t="s">
        <v>140</v>
      </c>
      <c r="E244" s="227" t="s">
        <v>19</v>
      </c>
      <c r="F244" s="228" t="s">
        <v>364</v>
      </c>
      <c r="G244" s="225"/>
      <c r="H244" s="229">
        <v>9.0419999999999998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140</v>
      </c>
      <c r="AU244" s="235" t="s">
        <v>80</v>
      </c>
      <c r="AV244" s="13" t="s">
        <v>80</v>
      </c>
      <c r="AW244" s="13" t="s">
        <v>32</v>
      </c>
      <c r="AX244" s="13" t="s">
        <v>70</v>
      </c>
      <c r="AY244" s="235" t="s">
        <v>129</v>
      </c>
    </row>
    <row r="245" s="13" customFormat="1">
      <c r="A245" s="13"/>
      <c r="B245" s="224"/>
      <c r="C245" s="225"/>
      <c r="D245" s="226" t="s">
        <v>140</v>
      </c>
      <c r="E245" s="227" t="s">
        <v>19</v>
      </c>
      <c r="F245" s="228" t="s">
        <v>365</v>
      </c>
      <c r="G245" s="225"/>
      <c r="H245" s="229">
        <v>22.248000000000001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140</v>
      </c>
      <c r="AU245" s="235" t="s">
        <v>80</v>
      </c>
      <c r="AV245" s="13" t="s">
        <v>80</v>
      </c>
      <c r="AW245" s="13" t="s">
        <v>32</v>
      </c>
      <c r="AX245" s="13" t="s">
        <v>70</v>
      </c>
      <c r="AY245" s="235" t="s">
        <v>129</v>
      </c>
    </row>
    <row r="246" s="13" customFormat="1">
      <c r="A246" s="13"/>
      <c r="B246" s="224"/>
      <c r="C246" s="225"/>
      <c r="D246" s="226" t="s">
        <v>140</v>
      </c>
      <c r="E246" s="227" t="s">
        <v>19</v>
      </c>
      <c r="F246" s="228" t="s">
        <v>366</v>
      </c>
      <c r="G246" s="225"/>
      <c r="H246" s="229">
        <v>5.0999999999999996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140</v>
      </c>
      <c r="AU246" s="235" t="s">
        <v>80</v>
      </c>
      <c r="AV246" s="13" t="s">
        <v>80</v>
      </c>
      <c r="AW246" s="13" t="s">
        <v>32</v>
      </c>
      <c r="AX246" s="13" t="s">
        <v>70</v>
      </c>
      <c r="AY246" s="235" t="s">
        <v>129</v>
      </c>
    </row>
    <row r="247" s="14" customFormat="1">
      <c r="A247" s="14"/>
      <c r="B247" s="236"/>
      <c r="C247" s="237"/>
      <c r="D247" s="226" t="s">
        <v>140</v>
      </c>
      <c r="E247" s="238" t="s">
        <v>19</v>
      </c>
      <c r="F247" s="239" t="s">
        <v>142</v>
      </c>
      <c r="G247" s="237"/>
      <c r="H247" s="240">
        <v>36.390000000000001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140</v>
      </c>
      <c r="AU247" s="246" t="s">
        <v>80</v>
      </c>
      <c r="AV247" s="14" t="s">
        <v>136</v>
      </c>
      <c r="AW247" s="14" t="s">
        <v>32</v>
      </c>
      <c r="AX247" s="14" t="s">
        <v>78</v>
      </c>
      <c r="AY247" s="246" t="s">
        <v>129</v>
      </c>
    </row>
    <row r="248" s="2" customFormat="1" ht="24.15" customHeight="1">
      <c r="A248" s="40"/>
      <c r="B248" s="41"/>
      <c r="C248" s="206" t="s">
        <v>367</v>
      </c>
      <c r="D248" s="206" t="s">
        <v>131</v>
      </c>
      <c r="E248" s="207" t="s">
        <v>368</v>
      </c>
      <c r="F248" s="208" t="s">
        <v>369</v>
      </c>
      <c r="G248" s="209" t="s">
        <v>134</v>
      </c>
      <c r="H248" s="210">
        <v>201.06800000000001</v>
      </c>
      <c r="I248" s="211"/>
      <c r="J248" s="212">
        <f>ROUND(I248*H248,2)</f>
        <v>0</v>
      </c>
      <c r="K248" s="208" t="s">
        <v>135</v>
      </c>
      <c r="L248" s="46"/>
      <c r="M248" s="213" t="s">
        <v>19</v>
      </c>
      <c r="N248" s="214" t="s">
        <v>41</v>
      </c>
      <c r="O248" s="86"/>
      <c r="P248" s="215">
        <f>O248*H248</f>
        <v>0</v>
      </c>
      <c r="Q248" s="215">
        <v>0.0016199999999999999</v>
      </c>
      <c r="R248" s="215">
        <f>Q248*H248</f>
        <v>0.32573015999999999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136</v>
      </c>
      <c r="AT248" s="217" t="s">
        <v>131</v>
      </c>
      <c r="AU248" s="217" t="s">
        <v>80</v>
      </c>
      <c r="AY248" s="19" t="s">
        <v>129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0</v>
      </c>
      <c r="BL248" s="19" t="s">
        <v>136</v>
      </c>
      <c r="BM248" s="217" t="s">
        <v>370</v>
      </c>
    </row>
    <row r="249" s="2" customFormat="1">
      <c r="A249" s="40"/>
      <c r="B249" s="41"/>
      <c r="C249" s="42"/>
      <c r="D249" s="219" t="s">
        <v>138</v>
      </c>
      <c r="E249" s="42"/>
      <c r="F249" s="220" t="s">
        <v>371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138</v>
      </c>
      <c r="AU249" s="19" t="s">
        <v>80</v>
      </c>
    </row>
    <row r="250" s="13" customFormat="1">
      <c r="A250" s="13"/>
      <c r="B250" s="224"/>
      <c r="C250" s="225"/>
      <c r="D250" s="226" t="s">
        <v>140</v>
      </c>
      <c r="E250" s="227" t="s">
        <v>19</v>
      </c>
      <c r="F250" s="228" t="s">
        <v>372</v>
      </c>
      <c r="G250" s="225"/>
      <c r="H250" s="229">
        <v>7.9199999999999999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140</v>
      </c>
      <c r="AU250" s="235" t="s">
        <v>80</v>
      </c>
      <c r="AV250" s="13" t="s">
        <v>80</v>
      </c>
      <c r="AW250" s="13" t="s">
        <v>32</v>
      </c>
      <c r="AX250" s="13" t="s">
        <v>70</v>
      </c>
      <c r="AY250" s="235" t="s">
        <v>129</v>
      </c>
    </row>
    <row r="251" s="13" customFormat="1">
      <c r="A251" s="13"/>
      <c r="B251" s="224"/>
      <c r="C251" s="225"/>
      <c r="D251" s="226" t="s">
        <v>140</v>
      </c>
      <c r="E251" s="227" t="s">
        <v>19</v>
      </c>
      <c r="F251" s="228" t="s">
        <v>373</v>
      </c>
      <c r="G251" s="225"/>
      <c r="H251" s="229">
        <v>76.867999999999995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140</v>
      </c>
      <c r="AU251" s="235" t="s">
        <v>80</v>
      </c>
      <c r="AV251" s="13" t="s">
        <v>80</v>
      </c>
      <c r="AW251" s="13" t="s">
        <v>32</v>
      </c>
      <c r="AX251" s="13" t="s">
        <v>70</v>
      </c>
      <c r="AY251" s="235" t="s">
        <v>129</v>
      </c>
    </row>
    <row r="252" s="13" customFormat="1">
      <c r="A252" s="13"/>
      <c r="B252" s="224"/>
      <c r="C252" s="225"/>
      <c r="D252" s="226" t="s">
        <v>140</v>
      </c>
      <c r="E252" s="227" t="s">
        <v>19</v>
      </c>
      <c r="F252" s="228" t="s">
        <v>374</v>
      </c>
      <c r="G252" s="225"/>
      <c r="H252" s="229">
        <v>91.079999999999998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140</v>
      </c>
      <c r="AU252" s="235" t="s">
        <v>80</v>
      </c>
      <c r="AV252" s="13" t="s">
        <v>80</v>
      </c>
      <c r="AW252" s="13" t="s">
        <v>32</v>
      </c>
      <c r="AX252" s="13" t="s">
        <v>70</v>
      </c>
      <c r="AY252" s="235" t="s">
        <v>129</v>
      </c>
    </row>
    <row r="253" s="13" customFormat="1">
      <c r="A253" s="13"/>
      <c r="B253" s="224"/>
      <c r="C253" s="225"/>
      <c r="D253" s="226" t="s">
        <v>140</v>
      </c>
      <c r="E253" s="227" t="s">
        <v>19</v>
      </c>
      <c r="F253" s="228" t="s">
        <v>375</v>
      </c>
      <c r="G253" s="225"/>
      <c r="H253" s="229">
        <v>25.199999999999999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140</v>
      </c>
      <c r="AU253" s="235" t="s">
        <v>80</v>
      </c>
      <c r="AV253" s="13" t="s">
        <v>80</v>
      </c>
      <c r="AW253" s="13" t="s">
        <v>32</v>
      </c>
      <c r="AX253" s="13" t="s">
        <v>70</v>
      </c>
      <c r="AY253" s="235" t="s">
        <v>129</v>
      </c>
    </row>
    <row r="254" s="14" customFormat="1">
      <c r="A254" s="14"/>
      <c r="B254" s="236"/>
      <c r="C254" s="237"/>
      <c r="D254" s="226" t="s">
        <v>140</v>
      </c>
      <c r="E254" s="238" t="s">
        <v>19</v>
      </c>
      <c r="F254" s="239" t="s">
        <v>142</v>
      </c>
      <c r="G254" s="237"/>
      <c r="H254" s="240">
        <v>201.06799999999998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140</v>
      </c>
      <c r="AU254" s="246" t="s">
        <v>80</v>
      </c>
      <c r="AV254" s="14" t="s">
        <v>136</v>
      </c>
      <c r="AW254" s="14" t="s">
        <v>32</v>
      </c>
      <c r="AX254" s="14" t="s">
        <v>78</v>
      </c>
      <c r="AY254" s="246" t="s">
        <v>129</v>
      </c>
    </row>
    <row r="255" s="2" customFormat="1" ht="24.15" customHeight="1">
      <c r="A255" s="40"/>
      <c r="B255" s="41"/>
      <c r="C255" s="206" t="s">
        <v>376</v>
      </c>
      <c r="D255" s="206" t="s">
        <v>131</v>
      </c>
      <c r="E255" s="207" t="s">
        <v>377</v>
      </c>
      <c r="F255" s="208" t="s">
        <v>378</v>
      </c>
      <c r="G255" s="209" t="s">
        <v>134</v>
      </c>
      <c r="H255" s="210">
        <v>201.06800000000001</v>
      </c>
      <c r="I255" s="211"/>
      <c r="J255" s="212">
        <f>ROUND(I255*H255,2)</f>
        <v>0</v>
      </c>
      <c r="K255" s="208" t="s">
        <v>135</v>
      </c>
      <c r="L255" s="46"/>
      <c r="M255" s="213" t="s">
        <v>19</v>
      </c>
      <c r="N255" s="214" t="s">
        <v>41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136</v>
      </c>
      <c r="AT255" s="217" t="s">
        <v>131</v>
      </c>
      <c r="AU255" s="217" t="s">
        <v>80</v>
      </c>
      <c r="AY255" s="19" t="s">
        <v>129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0</v>
      </c>
      <c r="BL255" s="19" t="s">
        <v>136</v>
      </c>
      <c r="BM255" s="217" t="s">
        <v>379</v>
      </c>
    </row>
    <row r="256" s="2" customFormat="1">
      <c r="A256" s="40"/>
      <c r="B256" s="41"/>
      <c r="C256" s="42"/>
      <c r="D256" s="219" t="s">
        <v>138</v>
      </c>
      <c r="E256" s="42"/>
      <c r="F256" s="220" t="s">
        <v>380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138</v>
      </c>
      <c r="AU256" s="19" t="s">
        <v>80</v>
      </c>
    </row>
    <row r="257" s="2" customFormat="1" ht="24.15" customHeight="1">
      <c r="A257" s="40"/>
      <c r="B257" s="41"/>
      <c r="C257" s="206" t="s">
        <v>381</v>
      </c>
      <c r="D257" s="206" t="s">
        <v>131</v>
      </c>
      <c r="E257" s="207" t="s">
        <v>382</v>
      </c>
      <c r="F257" s="208" t="s">
        <v>383</v>
      </c>
      <c r="G257" s="209" t="s">
        <v>134</v>
      </c>
      <c r="H257" s="210">
        <v>3.2040000000000002</v>
      </c>
      <c r="I257" s="211"/>
      <c r="J257" s="212">
        <f>ROUND(I257*H257,2)</f>
        <v>0</v>
      </c>
      <c r="K257" s="208" t="s">
        <v>135</v>
      </c>
      <c r="L257" s="46"/>
      <c r="M257" s="213" t="s">
        <v>19</v>
      </c>
      <c r="N257" s="214" t="s">
        <v>41</v>
      </c>
      <c r="O257" s="86"/>
      <c r="P257" s="215">
        <f>O257*H257</f>
        <v>0</v>
      </c>
      <c r="Q257" s="215">
        <v>0.0055500000000000002</v>
      </c>
      <c r="R257" s="215">
        <f>Q257*H257</f>
        <v>0.017782200000000001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136</v>
      </c>
      <c r="AT257" s="217" t="s">
        <v>131</v>
      </c>
      <c r="AU257" s="217" t="s">
        <v>80</v>
      </c>
      <c r="AY257" s="19" t="s">
        <v>129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78</v>
      </c>
      <c r="BK257" s="218">
        <f>ROUND(I257*H257,2)</f>
        <v>0</v>
      </c>
      <c r="BL257" s="19" t="s">
        <v>136</v>
      </c>
      <c r="BM257" s="217" t="s">
        <v>384</v>
      </c>
    </row>
    <row r="258" s="2" customFormat="1">
      <c r="A258" s="40"/>
      <c r="B258" s="41"/>
      <c r="C258" s="42"/>
      <c r="D258" s="219" t="s">
        <v>138</v>
      </c>
      <c r="E258" s="42"/>
      <c r="F258" s="220" t="s">
        <v>385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138</v>
      </c>
      <c r="AU258" s="19" t="s">
        <v>80</v>
      </c>
    </row>
    <row r="259" s="13" customFormat="1">
      <c r="A259" s="13"/>
      <c r="B259" s="224"/>
      <c r="C259" s="225"/>
      <c r="D259" s="226" t="s">
        <v>140</v>
      </c>
      <c r="E259" s="227" t="s">
        <v>19</v>
      </c>
      <c r="F259" s="228" t="s">
        <v>386</v>
      </c>
      <c r="G259" s="225"/>
      <c r="H259" s="229">
        <v>3.2040000000000002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140</v>
      </c>
      <c r="AU259" s="235" t="s">
        <v>80</v>
      </c>
      <c r="AV259" s="13" t="s">
        <v>80</v>
      </c>
      <c r="AW259" s="13" t="s">
        <v>32</v>
      </c>
      <c r="AX259" s="13" t="s">
        <v>70</v>
      </c>
      <c r="AY259" s="235" t="s">
        <v>129</v>
      </c>
    </row>
    <row r="260" s="14" customFormat="1">
      <c r="A260" s="14"/>
      <c r="B260" s="236"/>
      <c r="C260" s="237"/>
      <c r="D260" s="226" t="s">
        <v>140</v>
      </c>
      <c r="E260" s="238" t="s">
        <v>19</v>
      </c>
      <c r="F260" s="239" t="s">
        <v>142</v>
      </c>
      <c r="G260" s="237"/>
      <c r="H260" s="240">
        <v>3.2040000000000002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140</v>
      </c>
      <c r="AU260" s="246" t="s">
        <v>80</v>
      </c>
      <c r="AV260" s="14" t="s">
        <v>136</v>
      </c>
      <c r="AW260" s="14" t="s">
        <v>32</v>
      </c>
      <c r="AX260" s="14" t="s">
        <v>78</v>
      </c>
      <c r="AY260" s="246" t="s">
        <v>129</v>
      </c>
    </row>
    <row r="261" s="2" customFormat="1" ht="24.15" customHeight="1">
      <c r="A261" s="40"/>
      <c r="B261" s="41"/>
      <c r="C261" s="206" t="s">
        <v>387</v>
      </c>
      <c r="D261" s="206" t="s">
        <v>131</v>
      </c>
      <c r="E261" s="207" t="s">
        <v>388</v>
      </c>
      <c r="F261" s="208" t="s">
        <v>389</v>
      </c>
      <c r="G261" s="209" t="s">
        <v>134</v>
      </c>
      <c r="H261" s="210">
        <v>3.2040000000000002</v>
      </c>
      <c r="I261" s="211"/>
      <c r="J261" s="212">
        <f>ROUND(I261*H261,2)</f>
        <v>0</v>
      </c>
      <c r="K261" s="208" t="s">
        <v>135</v>
      </c>
      <c r="L261" s="46"/>
      <c r="M261" s="213" t="s">
        <v>19</v>
      </c>
      <c r="N261" s="214" t="s">
        <v>41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136</v>
      </c>
      <c r="AT261" s="217" t="s">
        <v>131</v>
      </c>
      <c r="AU261" s="217" t="s">
        <v>80</v>
      </c>
      <c r="AY261" s="19" t="s">
        <v>129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78</v>
      </c>
      <c r="BK261" s="218">
        <f>ROUND(I261*H261,2)</f>
        <v>0</v>
      </c>
      <c r="BL261" s="19" t="s">
        <v>136</v>
      </c>
      <c r="BM261" s="217" t="s">
        <v>390</v>
      </c>
    </row>
    <row r="262" s="2" customFormat="1">
      <c r="A262" s="40"/>
      <c r="B262" s="41"/>
      <c r="C262" s="42"/>
      <c r="D262" s="219" t="s">
        <v>138</v>
      </c>
      <c r="E262" s="42"/>
      <c r="F262" s="220" t="s">
        <v>391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138</v>
      </c>
      <c r="AU262" s="19" t="s">
        <v>80</v>
      </c>
    </row>
    <row r="263" s="2" customFormat="1" ht="24.15" customHeight="1">
      <c r="A263" s="40"/>
      <c r="B263" s="41"/>
      <c r="C263" s="206" t="s">
        <v>392</v>
      </c>
      <c r="D263" s="206" t="s">
        <v>131</v>
      </c>
      <c r="E263" s="207" t="s">
        <v>393</v>
      </c>
      <c r="F263" s="208" t="s">
        <v>394</v>
      </c>
      <c r="G263" s="209" t="s">
        <v>237</v>
      </c>
      <c r="H263" s="210">
        <v>6.7960000000000003</v>
      </c>
      <c r="I263" s="211"/>
      <c r="J263" s="212">
        <f>ROUND(I263*H263,2)</f>
        <v>0</v>
      </c>
      <c r="K263" s="208" t="s">
        <v>135</v>
      </c>
      <c r="L263" s="46"/>
      <c r="M263" s="213" t="s">
        <v>19</v>
      </c>
      <c r="N263" s="214" t="s">
        <v>41</v>
      </c>
      <c r="O263" s="86"/>
      <c r="P263" s="215">
        <f>O263*H263</f>
        <v>0</v>
      </c>
      <c r="Q263" s="215">
        <v>1.10907</v>
      </c>
      <c r="R263" s="215">
        <f>Q263*H263</f>
        <v>7.5372397200000005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136</v>
      </c>
      <c r="AT263" s="217" t="s">
        <v>131</v>
      </c>
      <c r="AU263" s="217" t="s">
        <v>80</v>
      </c>
      <c r="AY263" s="19" t="s">
        <v>129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78</v>
      </c>
      <c r="BK263" s="218">
        <f>ROUND(I263*H263,2)</f>
        <v>0</v>
      </c>
      <c r="BL263" s="19" t="s">
        <v>136</v>
      </c>
      <c r="BM263" s="217" t="s">
        <v>395</v>
      </c>
    </row>
    <row r="264" s="2" customFormat="1">
      <c r="A264" s="40"/>
      <c r="B264" s="41"/>
      <c r="C264" s="42"/>
      <c r="D264" s="219" t="s">
        <v>138</v>
      </c>
      <c r="E264" s="42"/>
      <c r="F264" s="220" t="s">
        <v>396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138</v>
      </c>
      <c r="AU264" s="19" t="s">
        <v>80</v>
      </c>
    </row>
    <row r="265" s="13" customFormat="1">
      <c r="A265" s="13"/>
      <c r="B265" s="224"/>
      <c r="C265" s="225"/>
      <c r="D265" s="226" t="s">
        <v>140</v>
      </c>
      <c r="E265" s="227" t="s">
        <v>19</v>
      </c>
      <c r="F265" s="228" t="s">
        <v>397</v>
      </c>
      <c r="G265" s="225"/>
      <c r="H265" s="229">
        <v>6.7960000000000003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140</v>
      </c>
      <c r="AU265" s="235" t="s">
        <v>80</v>
      </c>
      <c r="AV265" s="13" t="s">
        <v>80</v>
      </c>
      <c r="AW265" s="13" t="s">
        <v>32</v>
      </c>
      <c r="AX265" s="13" t="s">
        <v>70</v>
      </c>
      <c r="AY265" s="235" t="s">
        <v>129</v>
      </c>
    </row>
    <row r="266" s="14" customFormat="1">
      <c r="A266" s="14"/>
      <c r="B266" s="236"/>
      <c r="C266" s="237"/>
      <c r="D266" s="226" t="s">
        <v>140</v>
      </c>
      <c r="E266" s="238" t="s">
        <v>19</v>
      </c>
      <c r="F266" s="239" t="s">
        <v>142</v>
      </c>
      <c r="G266" s="237"/>
      <c r="H266" s="240">
        <v>6.7960000000000003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140</v>
      </c>
      <c r="AU266" s="246" t="s">
        <v>80</v>
      </c>
      <c r="AV266" s="14" t="s">
        <v>136</v>
      </c>
      <c r="AW266" s="14" t="s">
        <v>32</v>
      </c>
      <c r="AX266" s="14" t="s">
        <v>78</v>
      </c>
      <c r="AY266" s="246" t="s">
        <v>129</v>
      </c>
    </row>
    <row r="267" s="2" customFormat="1" ht="24.15" customHeight="1">
      <c r="A267" s="40"/>
      <c r="B267" s="41"/>
      <c r="C267" s="206" t="s">
        <v>398</v>
      </c>
      <c r="D267" s="206" t="s">
        <v>131</v>
      </c>
      <c r="E267" s="207" t="s">
        <v>399</v>
      </c>
      <c r="F267" s="208" t="s">
        <v>400</v>
      </c>
      <c r="G267" s="209" t="s">
        <v>237</v>
      </c>
      <c r="H267" s="210">
        <v>0.22800000000000001</v>
      </c>
      <c r="I267" s="211"/>
      <c r="J267" s="212">
        <f>ROUND(I267*H267,2)</f>
        <v>0</v>
      </c>
      <c r="K267" s="208" t="s">
        <v>135</v>
      </c>
      <c r="L267" s="46"/>
      <c r="M267" s="213" t="s">
        <v>19</v>
      </c>
      <c r="N267" s="214" t="s">
        <v>41</v>
      </c>
      <c r="O267" s="86"/>
      <c r="P267" s="215">
        <f>O267*H267</f>
        <v>0</v>
      </c>
      <c r="Q267" s="215">
        <v>1.06277</v>
      </c>
      <c r="R267" s="215">
        <f>Q267*H267</f>
        <v>0.24231156000000001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136</v>
      </c>
      <c r="AT267" s="217" t="s">
        <v>131</v>
      </c>
      <c r="AU267" s="217" t="s">
        <v>80</v>
      </c>
      <c r="AY267" s="19" t="s">
        <v>129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78</v>
      </c>
      <c r="BK267" s="218">
        <f>ROUND(I267*H267,2)</f>
        <v>0</v>
      </c>
      <c r="BL267" s="19" t="s">
        <v>136</v>
      </c>
      <c r="BM267" s="217" t="s">
        <v>401</v>
      </c>
    </row>
    <row r="268" s="2" customFormat="1">
      <c r="A268" s="40"/>
      <c r="B268" s="41"/>
      <c r="C268" s="42"/>
      <c r="D268" s="219" t="s">
        <v>138</v>
      </c>
      <c r="E268" s="42"/>
      <c r="F268" s="220" t="s">
        <v>402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138</v>
      </c>
      <c r="AU268" s="19" t="s">
        <v>80</v>
      </c>
    </row>
    <row r="269" s="13" customFormat="1">
      <c r="A269" s="13"/>
      <c r="B269" s="224"/>
      <c r="C269" s="225"/>
      <c r="D269" s="226" t="s">
        <v>140</v>
      </c>
      <c r="E269" s="227" t="s">
        <v>19</v>
      </c>
      <c r="F269" s="228" t="s">
        <v>403</v>
      </c>
      <c r="G269" s="225"/>
      <c r="H269" s="229">
        <v>0.22800000000000001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140</v>
      </c>
      <c r="AU269" s="235" t="s">
        <v>80</v>
      </c>
      <c r="AV269" s="13" t="s">
        <v>80</v>
      </c>
      <c r="AW269" s="13" t="s">
        <v>32</v>
      </c>
      <c r="AX269" s="13" t="s">
        <v>70</v>
      </c>
      <c r="AY269" s="235" t="s">
        <v>129</v>
      </c>
    </row>
    <row r="270" s="14" customFormat="1">
      <c r="A270" s="14"/>
      <c r="B270" s="236"/>
      <c r="C270" s="237"/>
      <c r="D270" s="226" t="s">
        <v>140</v>
      </c>
      <c r="E270" s="238" t="s">
        <v>19</v>
      </c>
      <c r="F270" s="239" t="s">
        <v>142</v>
      </c>
      <c r="G270" s="237"/>
      <c r="H270" s="240">
        <v>0.22800000000000001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140</v>
      </c>
      <c r="AU270" s="246" t="s">
        <v>80</v>
      </c>
      <c r="AV270" s="14" t="s">
        <v>136</v>
      </c>
      <c r="AW270" s="14" t="s">
        <v>32</v>
      </c>
      <c r="AX270" s="14" t="s">
        <v>78</v>
      </c>
      <c r="AY270" s="246" t="s">
        <v>129</v>
      </c>
    </row>
    <row r="271" s="12" customFormat="1" ht="22.8" customHeight="1">
      <c r="A271" s="12"/>
      <c r="B271" s="190"/>
      <c r="C271" s="191"/>
      <c r="D271" s="192" t="s">
        <v>69</v>
      </c>
      <c r="E271" s="204" t="s">
        <v>136</v>
      </c>
      <c r="F271" s="204" t="s">
        <v>404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SUM(P272:P277)</f>
        <v>0</v>
      </c>
      <c r="Q271" s="198"/>
      <c r="R271" s="199">
        <f>SUM(R272:R277)</f>
        <v>0.022176000000000001</v>
      </c>
      <c r="S271" s="198"/>
      <c r="T271" s="200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78</v>
      </c>
      <c r="AT271" s="202" t="s">
        <v>69</v>
      </c>
      <c r="AU271" s="202" t="s">
        <v>78</v>
      </c>
      <c r="AY271" s="201" t="s">
        <v>129</v>
      </c>
      <c r="BK271" s="203">
        <f>SUM(BK272:BK277)</f>
        <v>0</v>
      </c>
    </row>
    <row r="272" s="2" customFormat="1" ht="24.15" customHeight="1">
      <c r="A272" s="40"/>
      <c r="B272" s="41"/>
      <c r="C272" s="206" t="s">
        <v>405</v>
      </c>
      <c r="D272" s="206" t="s">
        <v>131</v>
      </c>
      <c r="E272" s="207" t="s">
        <v>406</v>
      </c>
      <c r="F272" s="208" t="s">
        <v>407</v>
      </c>
      <c r="G272" s="209" t="s">
        <v>134</v>
      </c>
      <c r="H272" s="210">
        <v>25.199999999999999</v>
      </c>
      <c r="I272" s="211"/>
      <c r="J272" s="212">
        <f>ROUND(I272*H272,2)</f>
        <v>0</v>
      </c>
      <c r="K272" s="208" t="s">
        <v>135</v>
      </c>
      <c r="L272" s="46"/>
      <c r="M272" s="213" t="s">
        <v>19</v>
      </c>
      <c r="N272" s="214" t="s">
        <v>41</v>
      </c>
      <c r="O272" s="86"/>
      <c r="P272" s="215">
        <f>O272*H272</f>
        <v>0</v>
      </c>
      <c r="Q272" s="215">
        <v>0.00088000000000000003</v>
      </c>
      <c r="R272" s="215">
        <f>Q272*H272</f>
        <v>0.022176000000000001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136</v>
      </c>
      <c r="AT272" s="217" t="s">
        <v>131</v>
      </c>
      <c r="AU272" s="217" t="s">
        <v>80</v>
      </c>
      <c r="AY272" s="19" t="s">
        <v>129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0</v>
      </c>
      <c r="BL272" s="19" t="s">
        <v>136</v>
      </c>
      <c r="BM272" s="217" t="s">
        <v>408</v>
      </c>
    </row>
    <row r="273" s="2" customFormat="1">
      <c r="A273" s="40"/>
      <c r="B273" s="41"/>
      <c r="C273" s="42"/>
      <c r="D273" s="219" t="s">
        <v>138</v>
      </c>
      <c r="E273" s="42"/>
      <c r="F273" s="220" t="s">
        <v>409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138</v>
      </c>
      <c r="AU273" s="19" t="s">
        <v>80</v>
      </c>
    </row>
    <row r="274" s="13" customFormat="1">
      <c r="A274" s="13"/>
      <c r="B274" s="224"/>
      <c r="C274" s="225"/>
      <c r="D274" s="226" t="s">
        <v>140</v>
      </c>
      <c r="E274" s="227" t="s">
        <v>19</v>
      </c>
      <c r="F274" s="228" t="s">
        <v>375</v>
      </c>
      <c r="G274" s="225"/>
      <c r="H274" s="229">
        <v>25.199999999999999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140</v>
      </c>
      <c r="AU274" s="235" t="s">
        <v>80</v>
      </c>
      <c r="AV274" s="13" t="s">
        <v>80</v>
      </c>
      <c r="AW274" s="13" t="s">
        <v>32</v>
      </c>
      <c r="AX274" s="13" t="s">
        <v>70</v>
      </c>
      <c r="AY274" s="235" t="s">
        <v>129</v>
      </c>
    </row>
    <row r="275" s="14" customFormat="1">
      <c r="A275" s="14"/>
      <c r="B275" s="236"/>
      <c r="C275" s="237"/>
      <c r="D275" s="226" t="s">
        <v>140</v>
      </c>
      <c r="E275" s="238" t="s">
        <v>19</v>
      </c>
      <c r="F275" s="239" t="s">
        <v>142</v>
      </c>
      <c r="G275" s="237"/>
      <c r="H275" s="240">
        <v>25.199999999999999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140</v>
      </c>
      <c r="AU275" s="246" t="s">
        <v>80</v>
      </c>
      <c r="AV275" s="14" t="s">
        <v>136</v>
      </c>
      <c r="AW275" s="14" t="s">
        <v>32</v>
      </c>
      <c r="AX275" s="14" t="s">
        <v>78</v>
      </c>
      <c r="AY275" s="246" t="s">
        <v>129</v>
      </c>
    </row>
    <row r="276" s="2" customFormat="1" ht="24.15" customHeight="1">
      <c r="A276" s="40"/>
      <c r="B276" s="41"/>
      <c r="C276" s="206" t="s">
        <v>410</v>
      </c>
      <c r="D276" s="206" t="s">
        <v>131</v>
      </c>
      <c r="E276" s="207" t="s">
        <v>411</v>
      </c>
      <c r="F276" s="208" t="s">
        <v>412</v>
      </c>
      <c r="G276" s="209" t="s">
        <v>134</v>
      </c>
      <c r="H276" s="210">
        <v>25.199999999999999</v>
      </c>
      <c r="I276" s="211"/>
      <c r="J276" s="212">
        <f>ROUND(I276*H276,2)</f>
        <v>0</v>
      </c>
      <c r="K276" s="208" t="s">
        <v>135</v>
      </c>
      <c r="L276" s="46"/>
      <c r="M276" s="213" t="s">
        <v>19</v>
      </c>
      <c r="N276" s="214" t="s">
        <v>41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136</v>
      </c>
      <c r="AT276" s="217" t="s">
        <v>131</v>
      </c>
      <c r="AU276" s="217" t="s">
        <v>80</v>
      </c>
      <c r="AY276" s="19" t="s">
        <v>129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78</v>
      </c>
      <c r="BK276" s="218">
        <f>ROUND(I276*H276,2)</f>
        <v>0</v>
      </c>
      <c r="BL276" s="19" t="s">
        <v>136</v>
      </c>
      <c r="BM276" s="217" t="s">
        <v>413</v>
      </c>
    </row>
    <row r="277" s="2" customFormat="1">
      <c r="A277" s="40"/>
      <c r="B277" s="41"/>
      <c r="C277" s="42"/>
      <c r="D277" s="219" t="s">
        <v>138</v>
      </c>
      <c r="E277" s="42"/>
      <c r="F277" s="220" t="s">
        <v>414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138</v>
      </c>
      <c r="AU277" s="19" t="s">
        <v>80</v>
      </c>
    </row>
    <row r="278" s="12" customFormat="1" ht="22.8" customHeight="1">
      <c r="A278" s="12"/>
      <c r="B278" s="190"/>
      <c r="C278" s="191"/>
      <c r="D278" s="192" t="s">
        <v>69</v>
      </c>
      <c r="E278" s="204" t="s">
        <v>159</v>
      </c>
      <c r="F278" s="204" t="s">
        <v>415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SUM(P279:P309)</f>
        <v>0</v>
      </c>
      <c r="Q278" s="198"/>
      <c r="R278" s="199">
        <f>SUM(R279:R309)</f>
        <v>9.1826000000000008</v>
      </c>
      <c r="S278" s="198"/>
      <c r="T278" s="200">
        <f>SUM(T279:T309)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78</v>
      </c>
      <c r="AT278" s="202" t="s">
        <v>69</v>
      </c>
      <c r="AU278" s="202" t="s">
        <v>78</v>
      </c>
      <c r="AY278" s="201" t="s">
        <v>129</v>
      </c>
      <c r="BK278" s="203">
        <f>SUM(BK279:BK309)</f>
        <v>0</v>
      </c>
    </row>
    <row r="279" s="2" customFormat="1" ht="21.75" customHeight="1">
      <c r="A279" s="40"/>
      <c r="B279" s="41"/>
      <c r="C279" s="206" t="s">
        <v>416</v>
      </c>
      <c r="D279" s="206" t="s">
        <v>131</v>
      </c>
      <c r="E279" s="207" t="s">
        <v>417</v>
      </c>
      <c r="F279" s="208" t="s">
        <v>418</v>
      </c>
      <c r="G279" s="209" t="s">
        <v>134</v>
      </c>
      <c r="H279" s="210">
        <v>112.8</v>
      </c>
      <c r="I279" s="211"/>
      <c r="J279" s="212">
        <f>ROUND(I279*H279,2)</f>
        <v>0</v>
      </c>
      <c r="K279" s="208" t="s">
        <v>135</v>
      </c>
      <c r="L279" s="46"/>
      <c r="M279" s="213" t="s">
        <v>19</v>
      </c>
      <c r="N279" s="214" t="s">
        <v>41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136</v>
      </c>
      <c r="AT279" s="217" t="s">
        <v>131</v>
      </c>
      <c r="AU279" s="217" t="s">
        <v>80</v>
      </c>
      <c r="AY279" s="19" t="s">
        <v>129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78</v>
      </c>
      <c r="BK279" s="218">
        <f>ROUND(I279*H279,2)</f>
        <v>0</v>
      </c>
      <c r="BL279" s="19" t="s">
        <v>136</v>
      </c>
      <c r="BM279" s="217" t="s">
        <v>419</v>
      </c>
    </row>
    <row r="280" s="2" customFormat="1">
      <c r="A280" s="40"/>
      <c r="B280" s="41"/>
      <c r="C280" s="42"/>
      <c r="D280" s="219" t="s">
        <v>138</v>
      </c>
      <c r="E280" s="42"/>
      <c r="F280" s="220" t="s">
        <v>420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138</v>
      </c>
      <c r="AU280" s="19" t="s">
        <v>80</v>
      </c>
    </row>
    <row r="281" s="13" customFormat="1">
      <c r="A281" s="13"/>
      <c r="B281" s="224"/>
      <c r="C281" s="225"/>
      <c r="D281" s="226" t="s">
        <v>140</v>
      </c>
      <c r="E281" s="227" t="s">
        <v>19</v>
      </c>
      <c r="F281" s="228" t="s">
        <v>153</v>
      </c>
      <c r="G281" s="225"/>
      <c r="H281" s="229">
        <v>93.700000000000003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140</v>
      </c>
      <c r="AU281" s="235" t="s">
        <v>80</v>
      </c>
      <c r="AV281" s="13" t="s">
        <v>80</v>
      </c>
      <c r="AW281" s="13" t="s">
        <v>32</v>
      </c>
      <c r="AX281" s="13" t="s">
        <v>70</v>
      </c>
      <c r="AY281" s="235" t="s">
        <v>129</v>
      </c>
    </row>
    <row r="282" s="13" customFormat="1">
      <c r="A282" s="13"/>
      <c r="B282" s="224"/>
      <c r="C282" s="225"/>
      <c r="D282" s="226" t="s">
        <v>140</v>
      </c>
      <c r="E282" s="227" t="s">
        <v>19</v>
      </c>
      <c r="F282" s="228" t="s">
        <v>158</v>
      </c>
      <c r="G282" s="225"/>
      <c r="H282" s="229">
        <v>19.100000000000001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140</v>
      </c>
      <c r="AU282" s="235" t="s">
        <v>80</v>
      </c>
      <c r="AV282" s="13" t="s">
        <v>80</v>
      </c>
      <c r="AW282" s="13" t="s">
        <v>32</v>
      </c>
      <c r="AX282" s="13" t="s">
        <v>70</v>
      </c>
      <c r="AY282" s="235" t="s">
        <v>129</v>
      </c>
    </row>
    <row r="283" s="14" customFormat="1">
      <c r="A283" s="14"/>
      <c r="B283" s="236"/>
      <c r="C283" s="237"/>
      <c r="D283" s="226" t="s">
        <v>140</v>
      </c>
      <c r="E283" s="238" t="s">
        <v>19</v>
      </c>
      <c r="F283" s="239" t="s">
        <v>142</v>
      </c>
      <c r="G283" s="237"/>
      <c r="H283" s="240">
        <v>112.80000000000001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140</v>
      </c>
      <c r="AU283" s="246" t="s">
        <v>80</v>
      </c>
      <c r="AV283" s="14" t="s">
        <v>136</v>
      </c>
      <c r="AW283" s="14" t="s">
        <v>32</v>
      </c>
      <c r="AX283" s="14" t="s">
        <v>78</v>
      </c>
      <c r="AY283" s="246" t="s">
        <v>129</v>
      </c>
    </row>
    <row r="284" s="2" customFormat="1" ht="24.15" customHeight="1">
      <c r="A284" s="40"/>
      <c r="B284" s="41"/>
      <c r="C284" s="206" t="s">
        <v>421</v>
      </c>
      <c r="D284" s="206" t="s">
        <v>131</v>
      </c>
      <c r="E284" s="207" t="s">
        <v>422</v>
      </c>
      <c r="F284" s="208" t="s">
        <v>423</v>
      </c>
      <c r="G284" s="209" t="s">
        <v>134</v>
      </c>
      <c r="H284" s="210">
        <v>21.965</v>
      </c>
      <c r="I284" s="211"/>
      <c r="J284" s="212">
        <f>ROUND(I284*H284,2)</f>
        <v>0</v>
      </c>
      <c r="K284" s="208" t="s">
        <v>135</v>
      </c>
      <c r="L284" s="46"/>
      <c r="M284" s="213" t="s">
        <v>19</v>
      </c>
      <c r="N284" s="214" t="s">
        <v>41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136</v>
      </c>
      <c r="AT284" s="217" t="s">
        <v>131</v>
      </c>
      <c r="AU284" s="217" t="s">
        <v>80</v>
      </c>
      <c r="AY284" s="19" t="s">
        <v>129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78</v>
      </c>
      <c r="BK284" s="218">
        <f>ROUND(I284*H284,2)</f>
        <v>0</v>
      </c>
      <c r="BL284" s="19" t="s">
        <v>136</v>
      </c>
      <c r="BM284" s="217" t="s">
        <v>424</v>
      </c>
    </row>
    <row r="285" s="2" customFormat="1">
      <c r="A285" s="40"/>
      <c r="B285" s="41"/>
      <c r="C285" s="42"/>
      <c r="D285" s="219" t="s">
        <v>138</v>
      </c>
      <c r="E285" s="42"/>
      <c r="F285" s="220" t="s">
        <v>425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138</v>
      </c>
      <c r="AU285" s="19" t="s">
        <v>80</v>
      </c>
    </row>
    <row r="286" s="13" customFormat="1">
      <c r="A286" s="13"/>
      <c r="B286" s="224"/>
      <c r="C286" s="225"/>
      <c r="D286" s="226" t="s">
        <v>140</v>
      </c>
      <c r="E286" s="227" t="s">
        <v>19</v>
      </c>
      <c r="F286" s="228" t="s">
        <v>426</v>
      </c>
      <c r="G286" s="225"/>
      <c r="H286" s="229">
        <v>21.965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140</v>
      </c>
      <c r="AU286" s="235" t="s">
        <v>80</v>
      </c>
      <c r="AV286" s="13" t="s">
        <v>80</v>
      </c>
      <c r="AW286" s="13" t="s">
        <v>32</v>
      </c>
      <c r="AX286" s="13" t="s">
        <v>70</v>
      </c>
      <c r="AY286" s="235" t="s">
        <v>129</v>
      </c>
    </row>
    <row r="287" s="14" customFormat="1">
      <c r="A287" s="14"/>
      <c r="B287" s="236"/>
      <c r="C287" s="237"/>
      <c r="D287" s="226" t="s">
        <v>140</v>
      </c>
      <c r="E287" s="238" t="s">
        <v>19</v>
      </c>
      <c r="F287" s="239" t="s">
        <v>142</v>
      </c>
      <c r="G287" s="237"/>
      <c r="H287" s="240">
        <v>21.965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140</v>
      </c>
      <c r="AU287" s="246" t="s">
        <v>80</v>
      </c>
      <c r="AV287" s="14" t="s">
        <v>136</v>
      </c>
      <c r="AW287" s="14" t="s">
        <v>32</v>
      </c>
      <c r="AX287" s="14" t="s">
        <v>78</v>
      </c>
      <c r="AY287" s="246" t="s">
        <v>129</v>
      </c>
    </row>
    <row r="288" s="2" customFormat="1" ht="16.5" customHeight="1">
      <c r="A288" s="40"/>
      <c r="B288" s="41"/>
      <c r="C288" s="206" t="s">
        <v>427</v>
      </c>
      <c r="D288" s="206" t="s">
        <v>131</v>
      </c>
      <c r="E288" s="207" t="s">
        <v>428</v>
      </c>
      <c r="F288" s="208" t="s">
        <v>429</v>
      </c>
      <c r="G288" s="209" t="s">
        <v>134</v>
      </c>
      <c r="H288" s="210">
        <v>76.700000000000003</v>
      </c>
      <c r="I288" s="211"/>
      <c r="J288" s="212">
        <f>ROUND(I288*H288,2)</f>
        <v>0</v>
      </c>
      <c r="K288" s="208" t="s">
        <v>135</v>
      </c>
      <c r="L288" s="46"/>
      <c r="M288" s="213" t="s">
        <v>19</v>
      </c>
      <c r="N288" s="214" t="s">
        <v>41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136</v>
      </c>
      <c r="AT288" s="217" t="s">
        <v>131</v>
      </c>
      <c r="AU288" s="217" t="s">
        <v>80</v>
      </c>
      <c r="AY288" s="19" t="s">
        <v>129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78</v>
      </c>
      <c r="BK288" s="218">
        <f>ROUND(I288*H288,2)</f>
        <v>0</v>
      </c>
      <c r="BL288" s="19" t="s">
        <v>136</v>
      </c>
      <c r="BM288" s="217" t="s">
        <v>430</v>
      </c>
    </row>
    <row r="289" s="2" customFormat="1">
      <c r="A289" s="40"/>
      <c r="B289" s="41"/>
      <c r="C289" s="42"/>
      <c r="D289" s="219" t="s">
        <v>138</v>
      </c>
      <c r="E289" s="42"/>
      <c r="F289" s="220" t="s">
        <v>431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138</v>
      </c>
      <c r="AU289" s="19" t="s">
        <v>80</v>
      </c>
    </row>
    <row r="290" s="13" customFormat="1">
      <c r="A290" s="13"/>
      <c r="B290" s="224"/>
      <c r="C290" s="225"/>
      <c r="D290" s="226" t="s">
        <v>140</v>
      </c>
      <c r="E290" s="227" t="s">
        <v>19</v>
      </c>
      <c r="F290" s="228" t="s">
        <v>164</v>
      </c>
      <c r="G290" s="225"/>
      <c r="H290" s="229">
        <v>76.700000000000003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140</v>
      </c>
      <c r="AU290" s="235" t="s">
        <v>80</v>
      </c>
      <c r="AV290" s="13" t="s">
        <v>80</v>
      </c>
      <c r="AW290" s="13" t="s">
        <v>32</v>
      </c>
      <c r="AX290" s="13" t="s">
        <v>70</v>
      </c>
      <c r="AY290" s="235" t="s">
        <v>129</v>
      </c>
    </row>
    <row r="291" s="14" customFormat="1">
      <c r="A291" s="14"/>
      <c r="B291" s="236"/>
      <c r="C291" s="237"/>
      <c r="D291" s="226" t="s">
        <v>140</v>
      </c>
      <c r="E291" s="238" t="s">
        <v>19</v>
      </c>
      <c r="F291" s="239" t="s">
        <v>142</v>
      </c>
      <c r="G291" s="237"/>
      <c r="H291" s="240">
        <v>76.700000000000003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140</v>
      </c>
      <c r="AU291" s="246" t="s">
        <v>80</v>
      </c>
      <c r="AV291" s="14" t="s">
        <v>136</v>
      </c>
      <c r="AW291" s="14" t="s">
        <v>32</v>
      </c>
      <c r="AX291" s="14" t="s">
        <v>78</v>
      </c>
      <c r="AY291" s="246" t="s">
        <v>129</v>
      </c>
    </row>
    <row r="292" s="2" customFormat="1" ht="16.5" customHeight="1">
      <c r="A292" s="40"/>
      <c r="B292" s="41"/>
      <c r="C292" s="206" t="s">
        <v>432</v>
      </c>
      <c r="D292" s="206" t="s">
        <v>131</v>
      </c>
      <c r="E292" s="207" t="s">
        <v>433</v>
      </c>
      <c r="F292" s="208" t="s">
        <v>434</v>
      </c>
      <c r="G292" s="209" t="s">
        <v>134</v>
      </c>
      <c r="H292" s="210">
        <v>21.965</v>
      </c>
      <c r="I292" s="211"/>
      <c r="J292" s="212">
        <f>ROUND(I292*H292,2)</f>
        <v>0</v>
      </c>
      <c r="K292" s="208" t="s">
        <v>135</v>
      </c>
      <c r="L292" s="46"/>
      <c r="M292" s="213" t="s">
        <v>19</v>
      </c>
      <c r="N292" s="214" t="s">
        <v>41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136</v>
      </c>
      <c r="AT292" s="217" t="s">
        <v>131</v>
      </c>
      <c r="AU292" s="217" t="s">
        <v>80</v>
      </c>
      <c r="AY292" s="19" t="s">
        <v>129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78</v>
      </c>
      <c r="BK292" s="218">
        <f>ROUND(I292*H292,2)</f>
        <v>0</v>
      </c>
      <c r="BL292" s="19" t="s">
        <v>136</v>
      </c>
      <c r="BM292" s="217" t="s">
        <v>435</v>
      </c>
    </row>
    <row r="293" s="2" customFormat="1">
      <c r="A293" s="40"/>
      <c r="B293" s="41"/>
      <c r="C293" s="42"/>
      <c r="D293" s="219" t="s">
        <v>138</v>
      </c>
      <c r="E293" s="42"/>
      <c r="F293" s="220" t="s">
        <v>436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138</v>
      </c>
      <c r="AU293" s="19" t="s">
        <v>80</v>
      </c>
    </row>
    <row r="294" s="13" customFormat="1">
      <c r="A294" s="13"/>
      <c r="B294" s="224"/>
      <c r="C294" s="225"/>
      <c r="D294" s="226" t="s">
        <v>140</v>
      </c>
      <c r="E294" s="227" t="s">
        <v>19</v>
      </c>
      <c r="F294" s="228" t="s">
        <v>426</v>
      </c>
      <c r="G294" s="225"/>
      <c r="H294" s="229">
        <v>21.965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140</v>
      </c>
      <c r="AU294" s="235" t="s">
        <v>80</v>
      </c>
      <c r="AV294" s="13" t="s">
        <v>80</v>
      </c>
      <c r="AW294" s="13" t="s">
        <v>32</v>
      </c>
      <c r="AX294" s="13" t="s">
        <v>70</v>
      </c>
      <c r="AY294" s="235" t="s">
        <v>129</v>
      </c>
    </row>
    <row r="295" s="14" customFormat="1">
      <c r="A295" s="14"/>
      <c r="B295" s="236"/>
      <c r="C295" s="237"/>
      <c r="D295" s="226" t="s">
        <v>140</v>
      </c>
      <c r="E295" s="238" t="s">
        <v>19</v>
      </c>
      <c r="F295" s="239" t="s">
        <v>142</v>
      </c>
      <c r="G295" s="237"/>
      <c r="H295" s="240">
        <v>21.965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140</v>
      </c>
      <c r="AU295" s="246" t="s">
        <v>80</v>
      </c>
      <c r="AV295" s="14" t="s">
        <v>136</v>
      </c>
      <c r="AW295" s="14" t="s">
        <v>32</v>
      </c>
      <c r="AX295" s="14" t="s">
        <v>78</v>
      </c>
      <c r="AY295" s="246" t="s">
        <v>129</v>
      </c>
    </row>
    <row r="296" s="2" customFormat="1" ht="24.15" customHeight="1">
      <c r="A296" s="40"/>
      <c r="B296" s="41"/>
      <c r="C296" s="206" t="s">
        <v>437</v>
      </c>
      <c r="D296" s="206" t="s">
        <v>131</v>
      </c>
      <c r="E296" s="207" t="s">
        <v>438</v>
      </c>
      <c r="F296" s="208" t="s">
        <v>439</v>
      </c>
      <c r="G296" s="209" t="s">
        <v>134</v>
      </c>
      <c r="H296" s="210">
        <v>76.700000000000003</v>
      </c>
      <c r="I296" s="211"/>
      <c r="J296" s="212">
        <f>ROUND(I296*H296,2)</f>
        <v>0</v>
      </c>
      <c r="K296" s="208" t="s">
        <v>135</v>
      </c>
      <c r="L296" s="46"/>
      <c r="M296" s="213" t="s">
        <v>19</v>
      </c>
      <c r="N296" s="214" t="s">
        <v>41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136</v>
      </c>
      <c r="AT296" s="217" t="s">
        <v>131</v>
      </c>
      <c r="AU296" s="217" t="s">
        <v>80</v>
      </c>
      <c r="AY296" s="19" t="s">
        <v>129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78</v>
      </c>
      <c r="BK296" s="218">
        <f>ROUND(I296*H296,2)</f>
        <v>0</v>
      </c>
      <c r="BL296" s="19" t="s">
        <v>136</v>
      </c>
      <c r="BM296" s="217" t="s">
        <v>440</v>
      </c>
    </row>
    <row r="297" s="2" customFormat="1">
      <c r="A297" s="40"/>
      <c r="B297" s="41"/>
      <c r="C297" s="42"/>
      <c r="D297" s="219" t="s">
        <v>138</v>
      </c>
      <c r="E297" s="42"/>
      <c r="F297" s="220" t="s">
        <v>441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138</v>
      </c>
      <c r="AU297" s="19" t="s">
        <v>80</v>
      </c>
    </row>
    <row r="298" s="13" customFormat="1">
      <c r="A298" s="13"/>
      <c r="B298" s="224"/>
      <c r="C298" s="225"/>
      <c r="D298" s="226" t="s">
        <v>140</v>
      </c>
      <c r="E298" s="227" t="s">
        <v>19</v>
      </c>
      <c r="F298" s="228" t="s">
        <v>164</v>
      </c>
      <c r="G298" s="225"/>
      <c r="H298" s="229">
        <v>76.700000000000003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140</v>
      </c>
      <c r="AU298" s="235" t="s">
        <v>80</v>
      </c>
      <c r="AV298" s="13" t="s">
        <v>80</v>
      </c>
      <c r="AW298" s="13" t="s">
        <v>32</v>
      </c>
      <c r="AX298" s="13" t="s">
        <v>70</v>
      </c>
      <c r="AY298" s="235" t="s">
        <v>129</v>
      </c>
    </row>
    <row r="299" s="14" customFormat="1">
      <c r="A299" s="14"/>
      <c r="B299" s="236"/>
      <c r="C299" s="237"/>
      <c r="D299" s="226" t="s">
        <v>140</v>
      </c>
      <c r="E299" s="238" t="s">
        <v>19</v>
      </c>
      <c r="F299" s="239" t="s">
        <v>142</v>
      </c>
      <c r="G299" s="237"/>
      <c r="H299" s="240">
        <v>76.700000000000003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140</v>
      </c>
      <c r="AU299" s="246" t="s">
        <v>80</v>
      </c>
      <c r="AV299" s="14" t="s">
        <v>136</v>
      </c>
      <c r="AW299" s="14" t="s">
        <v>32</v>
      </c>
      <c r="AX299" s="14" t="s">
        <v>78</v>
      </c>
      <c r="AY299" s="246" t="s">
        <v>129</v>
      </c>
    </row>
    <row r="300" s="2" customFormat="1" ht="24.15" customHeight="1">
      <c r="A300" s="40"/>
      <c r="B300" s="41"/>
      <c r="C300" s="206" t="s">
        <v>442</v>
      </c>
      <c r="D300" s="206" t="s">
        <v>131</v>
      </c>
      <c r="E300" s="207" t="s">
        <v>443</v>
      </c>
      <c r="F300" s="208" t="s">
        <v>444</v>
      </c>
      <c r="G300" s="209" t="s">
        <v>134</v>
      </c>
      <c r="H300" s="210">
        <v>24.829999999999998</v>
      </c>
      <c r="I300" s="211"/>
      <c r="J300" s="212">
        <f>ROUND(I300*H300,2)</f>
        <v>0</v>
      </c>
      <c r="K300" s="208" t="s">
        <v>135</v>
      </c>
      <c r="L300" s="46"/>
      <c r="M300" s="213" t="s">
        <v>19</v>
      </c>
      <c r="N300" s="214" t="s">
        <v>41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136</v>
      </c>
      <c r="AT300" s="217" t="s">
        <v>131</v>
      </c>
      <c r="AU300" s="217" t="s">
        <v>80</v>
      </c>
      <c r="AY300" s="19" t="s">
        <v>129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78</v>
      </c>
      <c r="BK300" s="218">
        <f>ROUND(I300*H300,2)</f>
        <v>0</v>
      </c>
      <c r="BL300" s="19" t="s">
        <v>136</v>
      </c>
      <c r="BM300" s="217" t="s">
        <v>445</v>
      </c>
    </row>
    <row r="301" s="2" customFormat="1">
      <c r="A301" s="40"/>
      <c r="B301" s="41"/>
      <c r="C301" s="42"/>
      <c r="D301" s="219" t="s">
        <v>138</v>
      </c>
      <c r="E301" s="42"/>
      <c r="F301" s="220" t="s">
        <v>446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138</v>
      </c>
      <c r="AU301" s="19" t="s">
        <v>80</v>
      </c>
    </row>
    <row r="302" s="13" customFormat="1">
      <c r="A302" s="13"/>
      <c r="B302" s="224"/>
      <c r="C302" s="225"/>
      <c r="D302" s="226" t="s">
        <v>140</v>
      </c>
      <c r="E302" s="227" t="s">
        <v>19</v>
      </c>
      <c r="F302" s="228" t="s">
        <v>147</v>
      </c>
      <c r="G302" s="225"/>
      <c r="H302" s="229">
        <v>24.829999999999998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140</v>
      </c>
      <c r="AU302" s="235" t="s">
        <v>80</v>
      </c>
      <c r="AV302" s="13" t="s">
        <v>80</v>
      </c>
      <c r="AW302" s="13" t="s">
        <v>32</v>
      </c>
      <c r="AX302" s="13" t="s">
        <v>70</v>
      </c>
      <c r="AY302" s="235" t="s">
        <v>129</v>
      </c>
    </row>
    <row r="303" s="14" customFormat="1">
      <c r="A303" s="14"/>
      <c r="B303" s="236"/>
      <c r="C303" s="237"/>
      <c r="D303" s="226" t="s">
        <v>140</v>
      </c>
      <c r="E303" s="238" t="s">
        <v>19</v>
      </c>
      <c r="F303" s="239" t="s">
        <v>142</v>
      </c>
      <c r="G303" s="237"/>
      <c r="H303" s="240">
        <v>24.829999999999998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140</v>
      </c>
      <c r="AU303" s="246" t="s">
        <v>80</v>
      </c>
      <c r="AV303" s="14" t="s">
        <v>136</v>
      </c>
      <c r="AW303" s="14" t="s">
        <v>32</v>
      </c>
      <c r="AX303" s="14" t="s">
        <v>78</v>
      </c>
      <c r="AY303" s="246" t="s">
        <v>129</v>
      </c>
    </row>
    <row r="304" s="2" customFormat="1" ht="24.15" customHeight="1">
      <c r="A304" s="40"/>
      <c r="B304" s="41"/>
      <c r="C304" s="206" t="s">
        <v>447</v>
      </c>
      <c r="D304" s="206" t="s">
        <v>131</v>
      </c>
      <c r="E304" s="207" t="s">
        <v>448</v>
      </c>
      <c r="F304" s="208" t="s">
        <v>449</v>
      </c>
      <c r="G304" s="209" t="s">
        <v>134</v>
      </c>
      <c r="H304" s="210">
        <v>24.829999999999998</v>
      </c>
      <c r="I304" s="211"/>
      <c r="J304" s="212">
        <f>ROUND(I304*H304,2)</f>
        <v>0</v>
      </c>
      <c r="K304" s="208" t="s">
        <v>135</v>
      </c>
      <c r="L304" s="46"/>
      <c r="M304" s="213" t="s">
        <v>19</v>
      </c>
      <c r="N304" s="214" t="s">
        <v>41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136</v>
      </c>
      <c r="AT304" s="217" t="s">
        <v>131</v>
      </c>
      <c r="AU304" s="217" t="s">
        <v>80</v>
      </c>
      <c r="AY304" s="19" t="s">
        <v>129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78</v>
      </c>
      <c r="BK304" s="218">
        <f>ROUND(I304*H304,2)</f>
        <v>0</v>
      </c>
      <c r="BL304" s="19" t="s">
        <v>136</v>
      </c>
      <c r="BM304" s="217" t="s">
        <v>450</v>
      </c>
    </row>
    <row r="305" s="2" customFormat="1">
      <c r="A305" s="40"/>
      <c r="B305" s="41"/>
      <c r="C305" s="42"/>
      <c r="D305" s="219" t="s">
        <v>138</v>
      </c>
      <c r="E305" s="42"/>
      <c r="F305" s="220" t="s">
        <v>451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138</v>
      </c>
      <c r="AU305" s="19" t="s">
        <v>80</v>
      </c>
    </row>
    <row r="306" s="2" customFormat="1" ht="37.8" customHeight="1">
      <c r="A306" s="40"/>
      <c r="B306" s="41"/>
      <c r="C306" s="206" t="s">
        <v>452</v>
      </c>
      <c r="D306" s="206" t="s">
        <v>131</v>
      </c>
      <c r="E306" s="207" t="s">
        <v>453</v>
      </c>
      <c r="F306" s="208" t="s">
        <v>454</v>
      </c>
      <c r="G306" s="209" t="s">
        <v>134</v>
      </c>
      <c r="H306" s="210">
        <v>93.700000000000003</v>
      </c>
      <c r="I306" s="211"/>
      <c r="J306" s="212">
        <f>ROUND(I306*H306,2)</f>
        <v>0</v>
      </c>
      <c r="K306" s="208" t="s">
        <v>135</v>
      </c>
      <c r="L306" s="46"/>
      <c r="M306" s="213" t="s">
        <v>19</v>
      </c>
      <c r="N306" s="214" t="s">
        <v>41</v>
      </c>
      <c r="O306" s="86"/>
      <c r="P306" s="215">
        <f>O306*H306</f>
        <v>0</v>
      </c>
      <c r="Q306" s="215">
        <v>0.098000000000000004</v>
      </c>
      <c r="R306" s="215">
        <f>Q306*H306</f>
        <v>9.1826000000000008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136</v>
      </c>
      <c r="AT306" s="217" t="s">
        <v>131</v>
      </c>
      <c r="AU306" s="217" t="s">
        <v>80</v>
      </c>
      <c r="AY306" s="19" t="s">
        <v>129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78</v>
      </c>
      <c r="BK306" s="218">
        <f>ROUND(I306*H306,2)</f>
        <v>0</v>
      </c>
      <c r="BL306" s="19" t="s">
        <v>136</v>
      </c>
      <c r="BM306" s="217" t="s">
        <v>455</v>
      </c>
    </row>
    <row r="307" s="2" customFormat="1">
      <c r="A307" s="40"/>
      <c r="B307" s="41"/>
      <c r="C307" s="42"/>
      <c r="D307" s="219" t="s">
        <v>138</v>
      </c>
      <c r="E307" s="42"/>
      <c r="F307" s="220" t="s">
        <v>456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138</v>
      </c>
      <c r="AU307" s="19" t="s">
        <v>80</v>
      </c>
    </row>
    <row r="308" s="13" customFormat="1">
      <c r="A308" s="13"/>
      <c r="B308" s="224"/>
      <c r="C308" s="225"/>
      <c r="D308" s="226" t="s">
        <v>140</v>
      </c>
      <c r="E308" s="227" t="s">
        <v>19</v>
      </c>
      <c r="F308" s="228" t="s">
        <v>457</v>
      </c>
      <c r="G308" s="225"/>
      <c r="H308" s="229">
        <v>93.700000000000003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140</v>
      </c>
      <c r="AU308" s="235" t="s">
        <v>80</v>
      </c>
      <c r="AV308" s="13" t="s">
        <v>80</v>
      </c>
      <c r="AW308" s="13" t="s">
        <v>32</v>
      </c>
      <c r="AX308" s="13" t="s">
        <v>70</v>
      </c>
      <c r="AY308" s="235" t="s">
        <v>129</v>
      </c>
    </row>
    <row r="309" s="14" customFormat="1">
      <c r="A309" s="14"/>
      <c r="B309" s="236"/>
      <c r="C309" s="237"/>
      <c r="D309" s="226" t="s">
        <v>140</v>
      </c>
      <c r="E309" s="238" t="s">
        <v>19</v>
      </c>
      <c r="F309" s="239" t="s">
        <v>142</v>
      </c>
      <c r="G309" s="237"/>
      <c r="H309" s="240">
        <v>93.700000000000003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140</v>
      </c>
      <c r="AU309" s="246" t="s">
        <v>80</v>
      </c>
      <c r="AV309" s="14" t="s">
        <v>136</v>
      </c>
      <c r="AW309" s="14" t="s">
        <v>32</v>
      </c>
      <c r="AX309" s="14" t="s">
        <v>78</v>
      </c>
      <c r="AY309" s="246" t="s">
        <v>129</v>
      </c>
    </row>
    <row r="310" s="12" customFormat="1" ht="22.8" customHeight="1">
      <c r="A310" s="12"/>
      <c r="B310" s="190"/>
      <c r="C310" s="191"/>
      <c r="D310" s="192" t="s">
        <v>69</v>
      </c>
      <c r="E310" s="204" t="s">
        <v>165</v>
      </c>
      <c r="F310" s="204" t="s">
        <v>458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SUM(P311:P322)</f>
        <v>0</v>
      </c>
      <c r="Q310" s="198"/>
      <c r="R310" s="199">
        <f>SUM(R311:R322)</f>
        <v>16.711344659999998</v>
      </c>
      <c r="S310" s="198"/>
      <c r="T310" s="200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78</v>
      </c>
      <c r="AT310" s="202" t="s">
        <v>69</v>
      </c>
      <c r="AU310" s="202" t="s">
        <v>78</v>
      </c>
      <c r="AY310" s="201" t="s">
        <v>129</v>
      </c>
      <c r="BK310" s="203">
        <f>SUM(BK311:BK322)</f>
        <v>0</v>
      </c>
    </row>
    <row r="311" s="2" customFormat="1" ht="21.75" customHeight="1">
      <c r="A311" s="40"/>
      <c r="B311" s="41"/>
      <c r="C311" s="206" t="s">
        <v>459</v>
      </c>
      <c r="D311" s="206" t="s">
        <v>131</v>
      </c>
      <c r="E311" s="207" t="s">
        <v>460</v>
      </c>
      <c r="F311" s="208" t="s">
        <v>461</v>
      </c>
      <c r="G311" s="209" t="s">
        <v>195</v>
      </c>
      <c r="H311" s="210">
        <v>6.6779999999999999</v>
      </c>
      <c r="I311" s="211"/>
      <c r="J311" s="212">
        <f>ROUND(I311*H311,2)</f>
        <v>0</v>
      </c>
      <c r="K311" s="208" t="s">
        <v>135</v>
      </c>
      <c r="L311" s="46"/>
      <c r="M311" s="213" t="s">
        <v>19</v>
      </c>
      <c r="N311" s="214" t="s">
        <v>41</v>
      </c>
      <c r="O311" s="86"/>
      <c r="P311" s="215">
        <f>O311*H311</f>
        <v>0</v>
      </c>
      <c r="Q311" s="215">
        <v>2.5018699999999998</v>
      </c>
      <c r="R311" s="215">
        <f>Q311*H311</f>
        <v>16.707487859999997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136</v>
      </c>
      <c r="AT311" s="217" t="s">
        <v>131</v>
      </c>
      <c r="AU311" s="217" t="s">
        <v>80</v>
      </c>
      <c r="AY311" s="19" t="s">
        <v>129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78</v>
      </c>
      <c r="BK311" s="218">
        <f>ROUND(I311*H311,2)</f>
        <v>0</v>
      </c>
      <c r="BL311" s="19" t="s">
        <v>136</v>
      </c>
      <c r="BM311" s="217" t="s">
        <v>462</v>
      </c>
    </row>
    <row r="312" s="2" customFormat="1">
      <c r="A312" s="40"/>
      <c r="B312" s="41"/>
      <c r="C312" s="42"/>
      <c r="D312" s="219" t="s">
        <v>138</v>
      </c>
      <c r="E312" s="42"/>
      <c r="F312" s="220" t="s">
        <v>463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138</v>
      </c>
      <c r="AU312" s="19" t="s">
        <v>80</v>
      </c>
    </row>
    <row r="313" s="13" customFormat="1">
      <c r="A313" s="13"/>
      <c r="B313" s="224"/>
      <c r="C313" s="225"/>
      <c r="D313" s="226" t="s">
        <v>140</v>
      </c>
      <c r="E313" s="227" t="s">
        <v>19</v>
      </c>
      <c r="F313" s="228" t="s">
        <v>464</v>
      </c>
      <c r="G313" s="225"/>
      <c r="H313" s="229">
        <v>6.6779999999999999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140</v>
      </c>
      <c r="AU313" s="235" t="s">
        <v>80</v>
      </c>
      <c r="AV313" s="13" t="s">
        <v>80</v>
      </c>
      <c r="AW313" s="13" t="s">
        <v>32</v>
      </c>
      <c r="AX313" s="13" t="s">
        <v>70</v>
      </c>
      <c r="AY313" s="235" t="s">
        <v>129</v>
      </c>
    </row>
    <row r="314" s="14" customFormat="1">
      <c r="A314" s="14"/>
      <c r="B314" s="236"/>
      <c r="C314" s="237"/>
      <c r="D314" s="226" t="s">
        <v>140</v>
      </c>
      <c r="E314" s="238" t="s">
        <v>19</v>
      </c>
      <c r="F314" s="239" t="s">
        <v>142</v>
      </c>
      <c r="G314" s="237"/>
      <c r="H314" s="240">
        <v>6.6779999999999999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140</v>
      </c>
      <c r="AU314" s="246" t="s">
        <v>80</v>
      </c>
      <c r="AV314" s="14" t="s">
        <v>136</v>
      </c>
      <c r="AW314" s="14" t="s">
        <v>32</v>
      </c>
      <c r="AX314" s="14" t="s">
        <v>78</v>
      </c>
      <c r="AY314" s="246" t="s">
        <v>129</v>
      </c>
    </row>
    <row r="315" s="2" customFormat="1" ht="21.75" customHeight="1">
      <c r="A315" s="40"/>
      <c r="B315" s="41"/>
      <c r="C315" s="206" t="s">
        <v>465</v>
      </c>
      <c r="D315" s="206" t="s">
        <v>131</v>
      </c>
      <c r="E315" s="207" t="s">
        <v>466</v>
      </c>
      <c r="F315" s="208" t="s">
        <v>467</v>
      </c>
      <c r="G315" s="209" t="s">
        <v>195</v>
      </c>
      <c r="H315" s="210">
        <v>6.6779999999999999</v>
      </c>
      <c r="I315" s="211"/>
      <c r="J315" s="212">
        <f>ROUND(I315*H315,2)</f>
        <v>0</v>
      </c>
      <c r="K315" s="208" t="s">
        <v>135</v>
      </c>
      <c r="L315" s="46"/>
      <c r="M315" s="213" t="s">
        <v>19</v>
      </c>
      <c r="N315" s="214" t="s">
        <v>41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136</v>
      </c>
      <c r="AT315" s="217" t="s">
        <v>131</v>
      </c>
      <c r="AU315" s="217" t="s">
        <v>80</v>
      </c>
      <c r="AY315" s="19" t="s">
        <v>129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78</v>
      </c>
      <c r="BK315" s="218">
        <f>ROUND(I315*H315,2)</f>
        <v>0</v>
      </c>
      <c r="BL315" s="19" t="s">
        <v>136</v>
      </c>
      <c r="BM315" s="217" t="s">
        <v>468</v>
      </c>
    </row>
    <row r="316" s="2" customFormat="1">
      <c r="A316" s="40"/>
      <c r="B316" s="41"/>
      <c r="C316" s="42"/>
      <c r="D316" s="219" t="s">
        <v>138</v>
      </c>
      <c r="E316" s="42"/>
      <c r="F316" s="220" t="s">
        <v>469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138</v>
      </c>
      <c r="AU316" s="19" t="s">
        <v>80</v>
      </c>
    </row>
    <row r="317" s="2" customFormat="1" ht="16.5" customHeight="1">
      <c r="A317" s="40"/>
      <c r="B317" s="41"/>
      <c r="C317" s="206" t="s">
        <v>470</v>
      </c>
      <c r="D317" s="206" t="s">
        <v>131</v>
      </c>
      <c r="E317" s="207" t="s">
        <v>471</v>
      </c>
      <c r="F317" s="208" t="s">
        <v>472</v>
      </c>
      <c r="G317" s="209" t="s">
        <v>134</v>
      </c>
      <c r="H317" s="210">
        <v>0.23999999999999999</v>
      </c>
      <c r="I317" s="211"/>
      <c r="J317" s="212">
        <f>ROUND(I317*H317,2)</f>
        <v>0</v>
      </c>
      <c r="K317" s="208" t="s">
        <v>135</v>
      </c>
      <c r="L317" s="46"/>
      <c r="M317" s="213" t="s">
        <v>19</v>
      </c>
      <c r="N317" s="214" t="s">
        <v>41</v>
      </c>
      <c r="O317" s="86"/>
      <c r="P317" s="215">
        <f>O317*H317</f>
        <v>0</v>
      </c>
      <c r="Q317" s="215">
        <v>0.016070000000000001</v>
      </c>
      <c r="R317" s="215">
        <f>Q317*H317</f>
        <v>0.0038568000000000001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136</v>
      </c>
      <c r="AT317" s="217" t="s">
        <v>131</v>
      </c>
      <c r="AU317" s="217" t="s">
        <v>80</v>
      </c>
      <c r="AY317" s="19" t="s">
        <v>129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78</v>
      </c>
      <c r="BK317" s="218">
        <f>ROUND(I317*H317,2)</f>
        <v>0</v>
      </c>
      <c r="BL317" s="19" t="s">
        <v>136</v>
      </c>
      <c r="BM317" s="217" t="s">
        <v>473</v>
      </c>
    </row>
    <row r="318" s="2" customFormat="1">
      <c r="A318" s="40"/>
      <c r="B318" s="41"/>
      <c r="C318" s="42"/>
      <c r="D318" s="219" t="s">
        <v>138</v>
      </c>
      <c r="E318" s="42"/>
      <c r="F318" s="220" t="s">
        <v>474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138</v>
      </c>
      <c r="AU318" s="19" t="s">
        <v>80</v>
      </c>
    </row>
    <row r="319" s="13" customFormat="1">
      <c r="A319" s="13"/>
      <c r="B319" s="224"/>
      <c r="C319" s="225"/>
      <c r="D319" s="226" t="s">
        <v>140</v>
      </c>
      <c r="E319" s="227" t="s">
        <v>19</v>
      </c>
      <c r="F319" s="228" t="s">
        <v>475</v>
      </c>
      <c r="G319" s="225"/>
      <c r="H319" s="229">
        <v>0.23999999999999999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140</v>
      </c>
      <c r="AU319" s="235" t="s">
        <v>80</v>
      </c>
      <c r="AV319" s="13" t="s">
        <v>80</v>
      </c>
      <c r="AW319" s="13" t="s">
        <v>32</v>
      </c>
      <c r="AX319" s="13" t="s">
        <v>70</v>
      </c>
      <c r="AY319" s="235" t="s">
        <v>129</v>
      </c>
    </row>
    <row r="320" s="14" customFormat="1">
      <c r="A320" s="14"/>
      <c r="B320" s="236"/>
      <c r="C320" s="237"/>
      <c r="D320" s="226" t="s">
        <v>140</v>
      </c>
      <c r="E320" s="238" t="s">
        <v>19</v>
      </c>
      <c r="F320" s="239" t="s">
        <v>142</v>
      </c>
      <c r="G320" s="237"/>
      <c r="H320" s="240">
        <v>0.23999999999999999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140</v>
      </c>
      <c r="AU320" s="246" t="s">
        <v>80</v>
      </c>
      <c r="AV320" s="14" t="s">
        <v>136</v>
      </c>
      <c r="AW320" s="14" t="s">
        <v>32</v>
      </c>
      <c r="AX320" s="14" t="s">
        <v>78</v>
      </c>
      <c r="AY320" s="246" t="s">
        <v>129</v>
      </c>
    </row>
    <row r="321" s="2" customFormat="1" ht="16.5" customHeight="1">
      <c r="A321" s="40"/>
      <c r="B321" s="41"/>
      <c r="C321" s="206" t="s">
        <v>476</v>
      </c>
      <c r="D321" s="206" t="s">
        <v>131</v>
      </c>
      <c r="E321" s="207" t="s">
        <v>477</v>
      </c>
      <c r="F321" s="208" t="s">
        <v>478</v>
      </c>
      <c r="G321" s="209" t="s">
        <v>134</v>
      </c>
      <c r="H321" s="210">
        <v>0.23999999999999999</v>
      </c>
      <c r="I321" s="211"/>
      <c r="J321" s="212">
        <f>ROUND(I321*H321,2)</f>
        <v>0</v>
      </c>
      <c r="K321" s="208" t="s">
        <v>135</v>
      </c>
      <c r="L321" s="46"/>
      <c r="M321" s="213" t="s">
        <v>19</v>
      </c>
      <c r="N321" s="214" t="s">
        <v>41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136</v>
      </c>
      <c r="AT321" s="217" t="s">
        <v>131</v>
      </c>
      <c r="AU321" s="217" t="s">
        <v>80</v>
      </c>
      <c r="AY321" s="19" t="s">
        <v>129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78</v>
      </c>
      <c r="BK321" s="218">
        <f>ROUND(I321*H321,2)</f>
        <v>0</v>
      </c>
      <c r="BL321" s="19" t="s">
        <v>136</v>
      </c>
      <c r="BM321" s="217" t="s">
        <v>479</v>
      </c>
    </row>
    <row r="322" s="2" customFormat="1">
      <c r="A322" s="40"/>
      <c r="B322" s="41"/>
      <c r="C322" s="42"/>
      <c r="D322" s="219" t="s">
        <v>138</v>
      </c>
      <c r="E322" s="42"/>
      <c r="F322" s="220" t="s">
        <v>480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138</v>
      </c>
      <c r="AU322" s="19" t="s">
        <v>80</v>
      </c>
    </row>
    <row r="323" s="12" customFormat="1" ht="22.8" customHeight="1">
      <c r="A323" s="12"/>
      <c r="B323" s="190"/>
      <c r="C323" s="191"/>
      <c r="D323" s="192" t="s">
        <v>69</v>
      </c>
      <c r="E323" s="204" t="s">
        <v>179</v>
      </c>
      <c r="F323" s="204" t="s">
        <v>481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SUM(P324:P338)</f>
        <v>0</v>
      </c>
      <c r="Q323" s="198"/>
      <c r="R323" s="199">
        <f>SUM(R324:R338)</f>
        <v>0.54051000000000005</v>
      </c>
      <c r="S323" s="198"/>
      <c r="T323" s="200">
        <f>SUM(T324:T338)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78</v>
      </c>
      <c r="AT323" s="202" t="s">
        <v>69</v>
      </c>
      <c r="AU323" s="202" t="s">
        <v>78</v>
      </c>
      <c r="AY323" s="201" t="s">
        <v>129</v>
      </c>
      <c r="BK323" s="203">
        <f>SUM(BK324:BK338)</f>
        <v>0</v>
      </c>
    </row>
    <row r="324" s="2" customFormat="1" ht="24.15" customHeight="1">
      <c r="A324" s="40"/>
      <c r="B324" s="41"/>
      <c r="C324" s="206" t="s">
        <v>482</v>
      </c>
      <c r="D324" s="206" t="s">
        <v>131</v>
      </c>
      <c r="E324" s="207" t="s">
        <v>483</v>
      </c>
      <c r="F324" s="208" t="s">
        <v>484</v>
      </c>
      <c r="G324" s="209" t="s">
        <v>217</v>
      </c>
      <c r="H324" s="210">
        <v>2</v>
      </c>
      <c r="I324" s="211"/>
      <c r="J324" s="212">
        <f>ROUND(I324*H324,2)</f>
        <v>0</v>
      </c>
      <c r="K324" s="208" t="s">
        <v>135</v>
      </c>
      <c r="L324" s="46"/>
      <c r="M324" s="213" t="s">
        <v>19</v>
      </c>
      <c r="N324" s="214" t="s">
        <v>41</v>
      </c>
      <c r="O324" s="86"/>
      <c r="P324" s="215">
        <f>O324*H324</f>
        <v>0</v>
      </c>
      <c r="Q324" s="215">
        <v>0.1056</v>
      </c>
      <c r="R324" s="215">
        <f>Q324*H324</f>
        <v>0.2112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136</v>
      </c>
      <c r="AT324" s="217" t="s">
        <v>131</v>
      </c>
      <c r="AU324" s="217" t="s">
        <v>80</v>
      </c>
      <c r="AY324" s="19" t="s">
        <v>129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78</v>
      </c>
      <c r="BK324" s="218">
        <f>ROUND(I324*H324,2)</f>
        <v>0</v>
      </c>
      <c r="BL324" s="19" t="s">
        <v>136</v>
      </c>
      <c r="BM324" s="217" t="s">
        <v>485</v>
      </c>
    </row>
    <row r="325" s="2" customFormat="1">
      <c r="A325" s="40"/>
      <c r="B325" s="41"/>
      <c r="C325" s="42"/>
      <c r="D325" s="219" t="s">
        <v>138</v>
      </c>
      <c r="E325" s="42"/>
      <c r="F325" s="220" t="s">
        <v>486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138</v>
      </c>
      <c r="AU325" s="19" t="s">
        <v>80</v>
      </c>
    </row>
    <row r="326" s="13" customFormat="1">
      <c r="A326" s="13"/>
      <c r="B326" s="224"/>
      <c r="C326" s="225"/>
      <c r="D326" s="226" t="s">
        <v>140</v>
      </c>
      <c r="E326" s="227" t="s">
        <v>19</v>
      </c>
      <c r="F326" s="228" t="s">
        <v>487</v>
      </c>
      <c r="G326" s="225"/>
      <c r="H326" s="229">
        <v>2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140</v>
      </c>
      <c r="AU326" s="235" t="s">
        <v>80</v>
      </c>
      <c r="AV326" s="13" t="s">
        <v>80</v>
      </c>
      <c r="AW326" s="13" t="s">
        <v>32</v>
      </c>
      <c r="AX326" s="13" t="s">
        <v>70</v>
      </c>
      <c r="AY326" s="235" t="s">
        <v>129</v>
      </c>
    </row>
    <row r="327" s="14" customFormat="1">
      <c r="A327" s="14"/>
      <c r="B327" s="236"/>
      <c r="C327" s="237"/>
      <c r="D327" s="226" t="s">
        <v>140</v>
      </c>
      <c r="E327" s="238" t="s">
        <v>19</v>
      </c>
      <c r="F327" s="239" t="s">
        <v>142</v>
      </c>
      <c r="G327" s="237"/>
      <c r="H327" s="240">
        <v>2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140</v>
      </c>
      <c r="AU327" s="246" t="s">
        <v>80</v>
      </c>
      <c r="AV327" s="14" t="s">
        <v>136</v>
      </c>
      <c r="AW327" s="14" t="s">
        <v>32</v>
      </c>
      <c r="AX327" s="14" t="s">
        <v>78</v>
      </c>
      <c r="AY327" s="246" t="s">
        <v>129</v>
      </c>
    </row>
    <row r="328" s="2" customFormat="1" ht="24.15" customHeight="1">
      <c r="A328" s="40"/>
      <c r="B328" s="41"/>
      <c r="C328" s="206" t="s">
        <v>488</v>
      </c>
      <c r="D328" s="206" t="s">
        <v>131</v>
      </c>
      <c r="E328" s="207" t="s">
        <v>489</v>
      </c>
      <c r="F328" s="208" t="s">
        <v>490</v>
      </c>
      <c r="G328" s="209" t="s">
        <v>217</v>
      </c>
      <c r="H328" s="210">
        <v>2</v>
      </c>
      <c r="I328" s="211"/>
      <c r="J328" s="212">
        <f>ROUND(I328*H328,2)</f>
        <v>0</v>
      </c>
      <c r="K328" s="208" t="s">
        <v>135</v>
      </c>
      <c r="L328" s="46"/>
      <c r="M328" s="213" t="s">
        <v>19</v>
      </c>
      <c r="N328" s="214" t="s">
        <v>41</v>
      </c>
      <c r="O328" s="86"/>
      <c r="P328" s="215">
        <f>O328*H328</f>
        <v>0</v>
      </c>
      <c r="Q328" s="215">
        <v>0.012120000000000001</v>
      </c>
      <c r="R328" s="215">
        <f>Q328*H328</f>
        <v>0.024240000000000001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136</v>
      </c>
      <c r="AT328" s="217" t="s">
        <v>131</v>
      </c>
      <c r="AU328" s="217" t="s">
        <v>80</v>
      </c>
      <c r="AY328" s="19" t="s">
        <v>129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78</v>
      </c>
      <c r="BK328" s="218">
        <f>ROUND(I328*H328,2)</f>
        <v>0</v>
      </c>
      <c r="BL328" s="19" t="s">
        <v>136</v>
      </c>
      <c r="BM328" s="217" t="s">
        <v>491</v>
      </c>
    </row>
    <row r="329" s="2" customFormat="1">
      <c r="A329" s="40"/>
      <c r="B329" s="41"/>
      <c r="C329" s="42"/>
      <c r="D329" s="219" t="s">
        <v>138</v>
      </c>
      <c r="E329" s="42"/>
      <c r="F329" s="220" t="s">
        <v>492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138</v>
      </c>
      <c r="AU329" s="19" t="s">
        <v>80</v>
      </c>
    </row>
    <row r="330" s="2" customFormat="1" ht="24.15" customHeight="1">
      <c r="A330" s="40"/>
      <c r="B330" s="41"/>
      <c r="C330" s="206" t="s">
        <v>493</v>
      </c>
      <c r="D330" s="206" t="s">
        <v>131</v>
      </c>
      <c r="E330" s="207" t="s">
        <v>494</v>
      </c>
      <c r="F330" s="208" t="s">
        <v>495</v>
      </c>
      <c r="G330" s="209" t="s">
        <v>217</v>
      </c>
      <c r="H330" s="210">
        <v>1</v>
      </c>
      <c r="I330" s="211"/>
      <c r="J330" s="212">
        <f>ROUND(I330*H330,2)</f>
        <v>0</v>
      </c>
      <c r="K330" s="208" t="s">
        <v>135</v>
      </c>
      <c r="L330" s="46"/>
      <c r="M330" s="213" t="s">
        <v>19</v>
      </c>
      <c r="N330" s="214" t="s">
        <v>41</v>
      </c>
      <c r="O330" s="86"/>
      <c r="P330" s="215">
        <f>O330*H330</f>
        <v>0</v>
      </c>
      <c r="Q330" s="215">
        <v>0.089999999999999997</v>
      </c>
      <c r="R330" s="215">
        <f>Q330*H330</f>
        <v>0.089999999999999997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136</v>
      </c>
      <c r="AT330" s="217" t="s">
        <v>131</v>
      </c>
      <c r="AU330" s="217" t="s">
        <v>80</v>
      </c>
      <c r="AY330" s="19" t="s">
        <v>129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78</v>
      </c>
      <c r="BK330" s="218">
        <f>ROUND(I330*H330,2)</f>
        <v>0</v>
      </c>
      <c r="BL330" s="19" t="s">
        <v>136</v>
      </c>
      <c r="BM330" s="217" t="s">
        <v>496</v>
      </c>
    </row>
    <row r="331" s="2" customFormat="1">
      <c r="A331" s="40"/>
      <c r="B331" s="41"/>
      <c r="C331" s="42"/>
      <c r="D331" s="219" t="s">
        <v>138</v>
      </c>
      <c r="E331" s="42"/>
      <c r="F331" s="220" t="s">
        <v>497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138</v>
      </c>
      <c r="AU331" s="19" t="s">
        <v>80</v>
      </c>
    </row>
    <row r="332" s="13" customFormat="1">
      <c r="A332" s="13"/>
      <c r="B332" s="224"/>
      <c r="C332" s="225"/>
      <c r="D332" s="226" t="s">
        <v>140</v>
      </c>
      <c r="E332" s="227" t="s">
        <v>19</v>
      </c>
      <c r="F332" s="228" t="s">
        <v>498</v>
      </c>
      <c r="G332" s="225"/>
      <c r="H332" s="229">
        <v>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140</v>
      </c>
      <c r="AU332" s="235" t="s">
        <v>80</v>
      </c>
      <c r="AV332" s="13" t="s">
        <v>80</v>
      </c>
      <c r="AW332" s="13" t="s">
        <v>32</v>
      </c>
      <c r="AX332" s="13" t="s">
        <v>70</v>
      </c>
      <c r="AY332" s="235" t="s">
        <v>129</v>
      </c>
    </row>
    <row r="333" s="14" customFormat="1">
      <c r="A333" s="14"/>
      <c r="B333" s="236"/>
      <c r="C333" s="237"/>
      <c r="D333" s="226" t="s">
        <v>140</v>
      </c>
      <c r="E333" s="238" t="s">
        <v>19</v>
      </c>
      <c r="F333" s="239" t="s">
        <v>142</v>
      </c>
      <c r="G333" s="237"/>
      <c r="H333" s="240">
        <v>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140</v>
      </c>
      <c r="AU333" s="246" t="s">
        <v>80</v>
      </c>
      <c r="AV333" s="14" t="s">
        <v>136</v>
      </c>
      <c r="AW333" s="14" t="s">
        <v>32</v>
      </c>
      <c r="AX333" s="14" t="s">
        <v>78</v>
      </c>
      <c r="AY333" s="246" t="s">
        <v>129</v>
      </c>
    </row>
    <row r="334" s="2" customFormat="1" ht="24.15" customHeight="1">
      <c r="A334" s="40"/>
      <c r="B334" s="41"/>
      <c r="C334" s="247" t="s">
        <v>499</v>
      </c>
      <c r="D334" s="247" t="s">
        <v>234</v>
      </c>
      <c r="E334" s="248" t="s">
        <v>500</v>
      </c>
      <c r="F334" s="249" t="s">
        <v>501</v>
      </c>
      <c r="G334" s="250" t="s">
        <v>217</v>
      </c>
      <c r="H334" s="251">
        <v>1</v>
      </c>
      <c r="I334" s="252"/>
      <c r="J334" s="253">
        <f>ROUND(I334*H334,2)</f>
        <v>0</v>
      </c>
      <c r="K334" s="249" t="s">
        <v>19</v>
      </c>
      <c r="L334" s="254"/>
      <c r="M334" s="255" t="s">
        <v>19</v>
      </c>
      <c r="N334" s="256" t="s">
        <v>41</v>
      </c>
      <c r="O334" s="86"/>
      <c r="P334" s="215">
        <f>O334*H334</f>
        <v>0</v>
      </c>
      <c r="Q334" s="215">
        <v>0.20000000000000001</v>
      </c>
      <c r="R334" s="215">
        <f>Q334*H334</f>
        <v>0.20000000000000001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179</v>
      </c>
      <c r="AT334" s="217" t="s">
        <v>234</v>
      </c>
      <c r="AU334" s="217" t="s">
        <v>80</v>
      </c>
      <c r="AY334" s="19" t="s">
        <v>129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78</v>
      </c>
      <c r="BK334" s="218">
        <f>ROUND(I334*H334,2)</f>
        <v>0</v>
      </c>
      <c r="BL334" s="19" t="s">
        <v>136</v>
      </c>
      <c r="BM334" s="217" t="s">
        <v>502</v>
      </c>
    </row>
    <row r="335" s="2" customFormat="1" ht="21.75" customHeight="1">
      <c r="A335" s="40"/>
      <c r="B335" s="41"/>
      <c r="C335" s="206" t="s">
        <v>503</v>
      </c>
      <c r="D335" s="206" t="s">
        <v>131</v>
      </c>
      <c r="E335" s="207" t="s">
        <v>504</v>
      </c>
      <c r="F335" s="208" t="s">
        <v>505</v>
      </c>
      <c r="G335" s="209" t="s">
        <v>217</v>
      </c>
      <c r="H335" s="210">
        <v>11</v>
      </c>
      <c r="I335" s="211"/>
      <c r="J335" s="212">
        <f>ROUND(I335*H335,2)</f>
        <v>0</v>
      </c>
      <c r="K335" s="208" t="s">
        <v>135</v>
      </c>
      <c r="L335" s="46"/>
      <c r="M335" s="213" t="s">
        <v>19</v>
      </c>
      <c r="N335" s="214" t="s">
        <v>41</v>
      </c>
      <c r="O335" s="86"/>
      <c r="P335" s="215">
        <f>O335*H335</f>
        <v>0</v>
      </c>
      <c r="Q335" s="215">
        <v>0.0013699999999999999</v>
      </c>
      <c r="R335" s="215">
        <f>Q335*H335</f>
        <v>0.015069999999999998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136</v>
      </c>
      <c r="AT335" s="217" t="s">
        <v>131</v>
      </c>
      <c r="AU335" s="217" t="s">
        <v>80</v>
      </c>
      <c r="AY335" s="19" t="s">
        <v>129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78</v>
      </c>
      <c r="BK335" s="218">
        <f>ROUND(I335*H335,2)</f>
        <v>0</v>
      </c>
      <c r="BL335" s="19" t="s">
        <v>136</v>
      </c>
      <c r="BM335" s="217" t="s">
        <v>506</v>
      </c>
    </row>
    <row r="336" s="2" customFormat="1">
      <c r="A336" s="40"/>
      <c r="B336" s="41"/>
      <c r="C336" s="42"/>
      <c r="D336" s="219" t="s">
        <v>138</v>
      </c>
      <c r="E336" s="42"/>
      <c r="F336" s="220" t="s">
        <v>507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138</v>
      </c>
      <c r="AU336" s="19" t="s">
        <v>80</v>
      </c>
    </row>
    <row r="337" s="13" customFormat="1">
      <c r="A337" s="13"/>
      <c r="B337" s="224"/>
      <c r="C337" s="225"/>
      <c r="D337" s="226" t="s">
        <v>140</v>
      </c>
      <c r="E337" s="227" t="s">
        <v>19</v>
      </c>
      <c r="F337" s="228" t="s">
        <v>508</v>
      </c>
      <c r="G337" s="225"/>
      <c r="H337" s="229">
        <v>11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140</v>
      </c>
      <c r="AU337" s="235" t="s">
        <v>80</v>
      </c>
      <c r="AV337" s="13" t="s">
        <v>80</v>
      </c>
      <c r="AW337" s="13" t="s">
        <v>32</v>
      </c>
      <c r="AX337" s="13" t="s">
        <v>70</v>
      </c>
      <c r="AY337" s="235" t="s">
        <v>129</v>
      </c>
    </row>
    <row r="338" s="14" customFormat="1">
      <c r="A338" s="14"/>
      <c r="B338" s="236"/>
      <c r="C338" s="237"/>
      <c r="D338" s="226" t="s">
        <v>140</v>
      </c>
      <c r="E338" s="238" t="s">
        <v>19</v>
      </c>
      <c r="F338" s="239" t="s">
        <v>142</v>
      </c>
      <c r="G338" s="237"/>
      <c r="H338" s="240">
        <v>11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140</v>
      </c>
      <c r="AU338" s="246" t="s">
        <v>80</v>
      </c>
      <c r="AV338" s="14" t="s">
        <v>136</v>
      </c>
      <c r="AW338" s="14" t="s">
        <v>32</v>
      </c>
      <c r="AX338" s="14" t="s">
        <v>78</v>
      </c>
      <c r="AY338" s="246" t="s">
        <v>129</v>
      </c>
    </row>
    <row r="339" s="12" customFormat="1" ht="22.8" customHeight="1">
      <c r="A339" s="12"/>
      <c r="B339" s="190"/>
      <c r="C339" s="191"/>
      <c r="D339" s="192" t="s">
        <v>69</v>
      </c>
      <c r="E339" s="204" t="s">
        <v>509</v>
      </c>
      <c r="F339" s="204" t="s">
        <v>510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SUM(P340:P345)</f>
        <v>0</v>
      </c>
      <c r="Q339" s="198"/>
      <c r="R339" s="199">
        <f>SUM(R340:R345)</f>
        <v>0.48659999999999998</v>
      </c>
      <c r="S339" s="198"/>
      <c r="T339" s="200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78</v>
      </c>
      <c r="AT339" s="202" t="s">
        <v>69</v>
      </c>
      <c r="AU339" s="202" t="s">
        <v>78</v>
      </c>
      <c r="AY339" s="201" t="s">
        <v>129</v>
      </c>
      <c r="BK339" s="203">
        <f>SUM(BK340:BK345)</f>
        <v>0</v>
      </c>
    </row>
    <row r="340" s="2" customFormat="1" ht="16.5" customHeight="1">
      <c r="A340" s="40"/>
      <c r="B340" s="41"/>
      <c r="C340" s="206" t="s">
        <v>511</v>
      </c>
      <c r="D340" s="206" t="s">
        <v>131</v>
      </c>
      <c r="E340" s="207" t="s">
        <v>512</v>
      </c>
      <c r="F340" s="208" t="s">
        <v>513</v>
      </c>
      <c r="G340" s="209" t="s">
        <v>217</v>
      </c>
      <c r="H340" s="210">
        <v>6</v>
      </c>
      <c r="I340" s="211"/>
      <c r="J340" s="212">
        <f>ROUND(I340*H340,2)</f>
        <v>0</v>
      </c>
      <c r="K340" s="208" t="s">
        <v>19</v>
      </c>
      <c r="L340" s="46"/>
      <c r="M340" s="213" t="s">
        <v>19</v>
      </c>
      <c r="N340" s="214" t="s">
        <v>41</v>
      </c>
      <c r="O340" s="86"/>
      <c r="P340" s="215">
        <f>O340*H340</f>
        <v>0</v>
      </c>
      <c r="Q340" s="215">
        <v>0.040000000000000001</v>
      </c>
      <c r="R340" s="215">
        <f>Q340*H340</f>
        <v>0.23999999999999999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136</v>
      </c>
      <c r="AT340" s="217" t="s">
        <v>131</v>
      </c>
      <c r="AU340" s="217" t="s">
        <v>80</v>
      </c>
      <c r="AY340" s="19" t="s">
        <v>129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78</v>
      </c>
      <c r="BK340" s="218">
        <f>ROUND(I340*H340,2)</f>
        <v>0</v>
      </c>
      <c r="BL340" s="19" t="s">
        <v>136</v>
      </c>
      <c r="BM340" s="217" t="s">
        <v>514</v>
      </c>
    </row>
    <row r="341" s="13" customFormat="1">
      <c r="A341" s="13"/>
      <c r="B341" s="224"/>
      <c r="C341" s="225"/>
      <c r="D341" s="226" t="s">
        <v>140</v>
      </c>
      <c r="E341" s="227" t="s">
        <v>19</v>
      </c>
      <c r="F341" s="228" t="s">
        <v>515</v>
      </c>
      <c r="G341" s="225"/>
      <c r="H341" s="229">
        <v>6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140</v>
      </c>
      <c r="AU341" s="235" t="s">
        <v>80</v>
      </c>
      <c r="AV341" s="13" t="s">
        <v>80</v>
      </c>
      <c r="AW341" s="13" t="s">
        <v>32</v>
      </c>
      <c r="AX341" s="13" t="s">
        <v>70</v>
      </c>
      <c r="AY341" s="235" t="s">
        <v>129</v>
      </c>
    </row>
    <row r="342" s="14" customFormat="1">
      <c r="A342" s="14"/>
      <c r="B342" s="236"/>
      <c r="C342" s="237"/>
      <c r="D342" s="226" t="s">
        <v>140</v>
      </c>
      <c r="E342" s="238" t="s">
        <v>19</v>
      </c>
      <c r="F342" s="239" t="s">
        <v>142</v>
      </c>
      <c r="G342" s="237"/>
      <c r="H342" s="240">
        <v>6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140</v>
      </c>
      <c r="AU342" s="246" t="s">
        <v>80</v>
      </c>
      <c r="AV342" s="14" t="s">
        <v>136</v>
      </c>
      <c r="AW342" s="14" t="s">
        <v>32</v>
      </c>
      <c r="AX342" s="14" t="s">
        <v>78</v>
      </c>
      <c r="AY342" s="246" t="s">
        <v>129</v>
      </c>
    </row>
    <row r="343" s="2" customFormat="1" ht="16.5" customHeight="1">
      <c r="A343" s="40"/>
      <c r="B343" s="41"/>
      <c r="C343" s="247" t="s">
        <v>516</v>
      </c>
      <c r="D343" s="247" t="s">
        <v>234</v>
      </c>
      <c r="E343" s="248" t="s">
        <v>517</v>
      </c>
      <c r="F343" s="249" t="s">
        <v>518</v>
      </c>
      <c r="G343" s="250" t="s">
        <v>217</v>
      </c>
      <c r="H343" s="251">
        <v>6</v>
      </c>
      <c r="I343" s="252"/>
      <c r="J343" s="253">
        <f>ROUND(I343*H343,2)</f>
        <v>0</v>
      </c>
      <c r="K343" s="249" t="s">
        <v>135</v>
      </c>
      <c r="L343" s="254"/>
      <c r="M343" s="255" t="s">
        <v>19</v>
      </c>
      <c r="N343" s="256" t="s">
        <v>41</v>
      </c>
      <c r="O343" s="86"/>
      <c r="P343" s="215">
        <f>O343*H343</f>
        <v>0</v>
      </c>
      <c r="Q343" s="215">
        <v>0.041099999999999998</v>
      </c>
      <c r="R343" s="215">
        <f>Q343*H343</f>
        <v>0.24659999999999999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179</v>
      </c>
      <c r="AT343" s="217" t="s">
        <v>234</v>
      </c>
      <c r="AU343" s="217" t="s">
        <v>80</v>
      </c>
      <c r="AY343" s="19" t="s">
        <v>129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78</v>
      </c>
      <c r="BK343" s="218">
        <f>ROUND(I343*H343,2)</f>
        <v>0</v>
      </c>
      <c r="BL343" s="19" t="s">
        <v>136</v>
      </c>
      <c r="BM343" s="217" t="s">
        <v>519</v>
      </c>
    </row>
    <row r="344" s="13" customFormat="1">
      <c r="A344" s="13"/>
      <c r="B344" s="224"/>
      <c r="C344" s="225"/>
      <c r="D344" s="226" t="s">
        <v>140</v>
      </c>
      <c r="E344" s="227" t="s">
        <v>19</v>
      </c>
      <c r="F344" s="228" t="s">
        <v>515</v>
      </c>
      <c r="G344" s="225"/>
      <c r="H344" s="229">
        <v>6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140</v>
      </c>
      <c r="AU344" s="235" t="s">
        <v>80</v>
      </c>
      <c r="AV344" s="13" t="s">
        <v>80</v>
      </c>
      <c r="AW344" s="13" t="s">
        <v>32</v>
      </c>
      <c r="AX344" s="13" t="s">
        <v>70</v>
      </c>
      <c r="AY344" s="235" t="s">
        <v>129</v>
      </c>
    </row>
    <row r="345" s="14" customFormat="1">
      <c r="A345" s="14"/>
      <c r="B345" s="236"/>
      <c r="C345" s="237"/>
      <c r="D345" s="226" t="s">
        <v>140</v>
      </c>
      <c r="E345" s="238" t="s">
        <v>19</v>
      </c>
      <c r="F345" s="239" t="s">
        <v>142</v>
      </c>
      <c r="G345" s="237"/>
      <c r="H345" s="240">
        <v>6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140</v>
      </c>
      <c r="AU345" s="246" t="s">
        <v>80</v>
      </c>
      <c r="AV345" s="14" t="s">
        <v>136</v>
      </c>
      <c r="AW345" s="14" t="s">
        <v>32</v>
      </c>
      <c r="AX345" s="14" t="s">
        <v>78</v>
      </c>
      <c r="AY345" s="246" t="s">
        <v>129</v>
      </c>
    </row>
    <row r="346" s="12" customFormat="1" ht="22.8" customHeight="1">
      <c r="A346" s="12"/>
      <c r="B346" s="190"/>
      <c r="C346" s="191"/>
      <c r="D346" s="192" t="s">
        <v>69</v>
      </c>
      <c r="E346" s="204" t="s">
        <v>186</v>
      </c>
      <c r="F346" s="204" t="s">
        <v>520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SUM(P347:P410)</f>
        <v>0</v>
      </c>
      <c r="Q346" s="198"/>
      <c r="R346" s="199">
        <f>SUM(R347:R410)</f>
        <v>4.6356878729999993</v>
      </c>
      <c r="S346" s="198"/>
      <c r="T346" s="200">
        <f>SUM(T347:T410)</f>
        <v>84.191999999999993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78</v>
      </c>
      <c r="AT346" s="202" t="s">
        <v>69</v>
      </c>
      <c r="AU346" s="202" t="s">
        <v>78</v>
      </c>
      <c r="AY346" s="201" t="s">
        <v>129</v>
      </c>
      <c r="BK346" s="203">
        <f>SUM(BK347:BK410)</f>
        <v>0</v>
      </c>
    </row>
    <row r="347" s="2" customFormat="1" ht="24.15" customHeight="1">
      <c r="A347" s="40"/>
      <c r="B347" s="41"/>
      <c r="C347" s="206" t="s">
        <v>521</v>
      </c>
      <c r="D347" s="206" t="s">
        <v>131</v>
      </c>
      <c r="E347" s="207" t="s">
        <v>522</v>
      </c>
      <c r="F347" s="208" t="s">
        <v>523</v>
      </c>
      <c r="G347" s="209" t="s">
        <v>168</v>
      </c>
      <c r="H347" s="210">
        <v>18.699999999999999</v>
      </c>
      <c r="I347" s="211"/>
      <c r="J347" s="212">
        <f>ROUND(I347*H347,2)</f>
        <v>0</v>
      </c>
      <c r="K347" s="208" t="s">
        <v>135</v>
      </c>
      <c r="L347" s="46"/>
      <c r="M347" s="213" t="s">
        <v>19</v>
      </c>
      <c r="N347" s="214" t="s">
        <v>41</v>
      </c>
      <c r="O347" s="86"/>
      <c r="P347" s="215">
        <f>O347*H347</f>
        <v>0</v>
      </c>
      <c r="Q347" s="215">
        <v>0.2195</v>
      </c>
      <c r="R347" s="215">
        <f>Q347*H347</f>
        <v>4.1046499999999995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136</v>
      </c>
      <c r="AT347" s="217" t="s">
        <v>131</v>
      </c>
      <c r="AU347" s="217" t="s">
        <v>80</v>
      </c>
      <c r="AY347" s="19" t="s">
        <v>129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78</v>
      </c>
      <c r="BK347" s="218">
        <f>ROUND(I347*H347,2)</f>
        <v>0</v>
      </c>
      <c r="BL347" s="19" t="s">
        <v>136</v>
      </c>
      <c r="BM347" s="217" t="s">
        <v>524</v>
      </c>
    </row>
    <row r="348" s="2" customFormat="1">
      <c r="A348" s="40"/>
      <c r="B348" s="41"/>
      <c r="C348" s="42"/>
      <c r="D348" s="219" t="s">
        <v>138</v>
      </c>
      <c r="E348" s="42"/>
      <c r="F348" s="220" t="s">
        <v>525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138</v>
      </c>
      <c r="AU348" s="19" t="s">
        <v>80</v>
      </c>
    </row>
    <row r="349" s="13" customFormat="1">
      <c r="A349" s="13"/>
      <c r="B349" s="224"/>
      <c r="C349" s="225"/>
      <c r="D349" s="226" t="s">
        <v>140</v>
      </c>
      <c r="E349" s="227" t="s">
        <v>19</v>
      </c>
      <c r="F349" s="228" t="s">
        <v>526</v>
      </c>
      <c r="G349" s="225"/>
      <c r="H349" s="229">
        <v>18.699999999999999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140</v>
      </c>
      <c r="AU349" s="235" t="s">
        <v>80</v>
      </c>
      <c r="AV349" s="13" t="s">
        <v>80</v>
      </c>
      <c r="AW349" s="13" t="s">
        <v>32</v>
      </c>
      <c r="AX349" s="13" t="s">
        <v>70</v>
      </c>
      <c r="AY349" s="235" t="s">
        <v>129</v>
      </c>
    </row>
    <row r="350" s="14" customFormat="1">
      <c r="A350" s="14"/>
      <c r="B350" s="236"/>
      <c r="C350" s="237"/>
      <c r="D350" s="226" t="s">
        <v>140</v>
      </c>
      <c r="E350" s="238" t="s">
        <v>19</v>
      </c>
      <c r="F350" s="239" t="s">
        <v>142</v>
      </c>
      <c r="G350" s="237"/>
      <c r="H350" s="240">
        <v>18.699999999999999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140</v>
      </c>
      <c r="AU350" s="246" t="s">
        <v>80</v>
      </c>
      <c r="AV350" s="14" t="s">
        <v>136</v>
      </c>
      <c r="AW350" s="14" t="s">
        <v>32</v>
      </c>
      <c r="AX350" s="14" t="s">
        <v>78</v>
      </c>
      <c r="AY350" s="246" t="s">
        <v>129</v>
      </c>
    </row>
    <row r="351" s="2" customFormat="1" ht="21.75" customHeight="1">
      <c r="A351" s="40"/>
      <c r="B351" s="41"/>
      <c r="C351" s="206" t="s">
        <v>527</v>
      </c>
      <c r="D351" s="206" t="s">
        <v>131</v>
      </c>
      <c r="E351" s="207" t="s">
        <v>528</v>
      </c>
      <c r="F351" s="208" t="s">
        <v>529</v>
      </c>
      <c r="G351" s="209" t="s">
        <v>168</v>
      </c>
      <c r="H351" s="210">
        <v>8.1999999999999993</v>
      </c>
      <c r="I351" s="211"/>
      <c r="J351" s="212">
        <f>ROUND(I351*H351,2)</f>
        <v>0</v>
      </c>
      <c r="K351" s="208" t="s">
        <v>135</v>
      </c>
      <c r="L351" s="46"/>
      <c r="M351" s="213" t="s">
        <v>19</v>
      </c>
      <c r="N351" s="214" t="s">
        <v>41</v>
      </c>
      <c r="O351" s="86"/>
      <c r="P351" s="215">
        <f>O351*H351</f>
        <v>0</v>
      </c>
      <c r="Q351" s="215">
        <v>4.3699999999999997E-06</v>
      </c>
      <c r="R351" s="215">
        <f>Q351*H351</f>
        <v>3.5833999999999996E-05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136</v>
      </c>
      <c r="AT351" s="217" t="s">
        <v>131</v>
      </c>
      <c r="AU351" s="217" t="s">
        <v>80</v>
      </c>
      <c r="AY351" s="19" t="s">
        <v>129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78</v>
      </c>
      <c r="BK351" s="218">
        <f>ROUND(I351*H351,2)</f>
        <v>0</v>
      </c>
      <c r="BL351" s="19" t="s">
        <v>136</v>
      </c>
      <c r="BM351" s="217" t="s">
        <v>530</v>
      </c>
    </row>
    <row r="352" s="2" customFormat="1">
      <c r="A352" s="40"/>
      <c r="B352" s="41"/>
      <c r="C352" s="42"/>
      <c r="D352" s="219" t="s">
        <v>138</v>
      </c>
      <c r="E352" s="42"/>
      <c r="F352" s="220" t="s">
        <v>531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138</v>
      </c>
      <c r="AU352" s="19" t="s">
        <v>80</v>
      </c>
    </row>
    <row r="353" s="13" customFormat="1">
      <c r="A353" s="13"/>
      <c r="B353" s="224"/>
      <c r="C353" s="225"/>
      <c r="D353" s="226" t="s">
        <v>140</v>
      </c>
      <c r="E353" s="227" t="s">
        <v>19</v>
      </c>
      <c r="F353" s="228" t="s">
        <v>532</v>
      </c>
      <c r="G353" s="225"/>
      <c r="H353" s="229">
        <v>8.1999999999999993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140</v>
      </c>
      <c r="AU353" s="235" t="s">
        <v>80</v>
      </c>
      <c r="AV353" s="13" t="s">
        <v>80</v>
      </c>
      <c r="AW353" s="13" t="s">
        <v>32</v>
      </c>
      <c r="AX353" s="13" t="s">
        <v>70</v>
      </c>
      <c r="AY353" s="235" t="s">
        <v>129</v>
      </c>
    </row>
    <row r="354" s="14" customFormat="1">
      <c r="A354" s="14"/>
      <c r="B354" s="236"/>
      <c r="C354" s="237"/>
      <c r="D354" s="226" t="s">
        <v>140</v>
      </c>
      <c r="E354" s="238" t="s">
        <v>19</v>
      </c>
      <c r="F354" s="239" t="s">
        <v>142</v>
      </c>
      <c r="G354" s="237"/>
      <c r="H354" s="240">
        <v>8.1999999999999993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140</v>
      </c>
      <c r="AU354" s="246" t="s">
        <v>80</v>
      </c>
      <c r="AV354" s="14" t="s">
        <v>136</v>
      </c>
      <c r="AW354" s="14" t="s">
        <v>32</v>
      </c>
      <c r="AX354" s="14" t="s">
        <v>78</v>
      </c>
      <c r="AY354" s="246" t="s">
        <v>129</v>
      </c>
    </row>
    <row r="355" s="2" customFormat="1" ht="21.75" customHeight="1">
      <c r="A355" s="40"/>
      <c r="B355" s="41"/>
      <c r="C355" s="206" t="s">
        <v>533</v>
      </c>
      <c r="D355" s="206" t="s">
        <v>131</v>
      </c>
      <c r="E355" s="207" t="s">
        <v>534</v>
      </c>
      <c r="F355" s="208" t="s">
        <v>535</v>
      </c>
      <c r="G355" s="209" t="s">
        <v>168</v>
      </c>
      <c r="H355" s="210">
        <v>8.1999999999999993</v>
      </c>
      <c r="I355" s="211"/>
      <c r="J355" s="212">
        <f>ROUND(I355*H355,2)</f>
        <v>0</v>
      </c>
      <c r="K355" s="208" t="s">
        <v>135</v>
      </c>
      <c r="L355" s="46"/>
      <c r="M355" s="213" t="s">
        <v>19</v>
      </c>
      <c r="N355" s="214" t="s">
        <v>41</v>
      </c>
      <c r="O355" s="86"/>
      <c r="P355" s="215">
        <f>O355*H355</f>
        <v>0</v>
      </c>
      <c r="Q355" s="215">
        <v>1.4950000000000001E-06</v>
      </c>
      <c r="R355" s="215">
        <f>Q355*H355</f>
        <v>1.2258999999999999E-05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136</v>
      </c>
      <c r="AT355" s="217" t="s">
        <v>131</v>
      </c>
      <c r="AU355" s="217" t="s">
        <v>80</v>
      </c>
      <c r="AY355" s="19" t="s">
        <v>129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78</v>
      </c>
      <c r="BK355" s="218">
        <f>ROUND(I355*H355,2)</f>
        <v>0</v>
      </c>
      <c r="BL355" s="19" t="s">
        <v>136</v>
      </c>
      <c r="BM355" s="217" t="s">
        <v>536</v>
      </c>
    </row>
    <row r="356" s="2" customFormat="1">
      <c r="A356" s="40"/>
      <c r="B356" s="41"/>
      <c r="C356" s="42"/>
      <c r="D356" s="219" t="s">
        <v>138</v>
      </c>
      <c r="E356" s="42"/>
      <c r="F356" s="220" t="s">
        <v>537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138</v>
      </c>
      <c r="AU356" s="19" t="s">
        <v>80</v>
      </c>
    </row>
    <row r="357" s="2" customFormat="1" ht="24.15" customHeight="1">
      <c r="A357" s="40"/>
      <c r="B357" s="41"/>
      <c r="C357" s="206" t="s">
        <v>538</v>
      </c>
      <c r="D357" s="206" t="s">
        <v>131</v>
      </c>
      <c r="E357" s="207" t="s">
        <v>539</v>
      </c>
      <c r="F357" s="208" t="s">
        <v>540</v>
      </c>
      <c r="G357" s="209" t="s">
        <v>168</v>
      </c>
      <c r="H357" s="210">
        <v>8.1999999999999993</v>
      </c>
      <c r="I357" s="211"/>
      <c r="J357" s="212">
        <f>ROUND(I357*H357,2)</f>
        <v>0</v>
      </c>
      <c r="K357" s="208" t="s">
        <v>135</v>
      </c>
      <c r="L357" s="46"/>
      <c r="M357" s="213" t="s">
        <v>19</v>
      </c>
      <c r="N357" s="214" t="s">
        <v>41</v>
      </c>
      <c r="O357" s="86"/>
      <c r="P357" s="215">
        <f>O357*H357</f>
        <v>0</v>
      </c>
      <c r="Q357" s="215">
        <v>0.00034089999999999999</v>
      </c>
      <c r="R357" s="215">
        <f>Q357*H357</f>
        <v>0.0027953799999999997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136</v>
      </c>
      <c r="AT357" s="217" t="s">
        <v>131</v>
      </c>
      <c r="AU357" s="217" t="s">
        <v>80</v>
      </c>
      <c r="AY357" s="19" t="s">
        <v>129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78</v>
      </c>
      <c r="BK357" s="218">
        <f>ROUND(I357*H357,2)</f>
        <v>0</v>
      </c>
      <c r="BL357" s="19" t="s">
        <v>136</v>
      </c>
      <c r="BM357" s="217" t="s">
        <v>541</v>
      </c>
    </row>
    <row r="358" s="2" customFormat="1">
      <c r="A358" s="40"/>
      <c r="B358" s="41"/>
      <c r="C358" s="42"/>
      <c r="D358" s="219" t="s">
        <v>138</v>
      </c>
      <c r="E358" s="42"/>
      <c r="F358" s="220" t="s">
        <v>542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138</v>
      </c>
      <c r="AU358" s="19" t="s">
        <v>80</v>
      </c>
    </row>
    <row r="359" s="2" customFormat="1" ht="16.5" customHeight="1">
      <c r="A359" s="40"/>
      <c r="B359" s="41"/>
      <c r="C359" s="206" t="s">
        <v>543</v>
      </c>
      <c r="D359" s="206" t="s">
        <v>131</v>
      </c>
      <c r="E359" s="207" t="s">
        <v>544</v>
      </c>
      <c r="F359" s="208" t="s">
        <v>545</v>
      </c>
      <c r="G359" s="209" t="s">
        <v>168</v>
      </c>
      <c r="H359" s="210">
        <v>8.1999999999999993</v>
      </c>
      <c r="I359" s="211"/>
      <c r="J359" s="212">
        <f>ROUND(I359*H359,2)</f>
        <v>0</v>
      </c>
      <c r="K359" s="208" t="s">
        <v>135</v>
      </c>
      <c r="L359" s="46"/>
      <c r="M359" s="213" t="s">
        <v>19</v>
      </c>
      <c r="N359" s="214" t="s">
        <v>41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136</v>
      </c>
      <c r="AT359" s="217" t="s">
        <v>131</v>
      </c>
      <c r="AU359" s="217" t="s">
        <v>80</v>
      </c>
      <c r="AY359" s="19" t="s">
        <v>129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78</v>
      </c>
      <c r="BK359" s="218">
        <f>ROUND(I359*H359,2)</f>
        <v>0</v>
      </c>
      <c r="BL359" s="19" t="s">
        <v>136</v>
      </c>
      <c r="BM359" s="217" t="s">
        <v>546</v>
      </c>
    </row>
    <row r="360" s="2" customFormat="1">
      <c r="A360" s="40"/>
      <c r="B360" s="41"/>
      <c r="C360" s="42"/>
      <c r="D360" s="219" t="s">
        <v>138</v>
      </c>
      <c r="E360" s="42"/>
      <c r="F360" s="220" t="s">
        <v>547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138</v>
      </c>
      <c r="AU360" s="19" t="s">
        <v>80</v>
      </c>
    </row>
    <row r="361" s="13" customFormat="1">
      <c r="A361" s="13"/>
      <c r="B361" s="224"/>
      <c r="C361" s="225"/>
      <c r="D361" s="226" t="s">
        <v>140</v>
      </c>
      <c r="E361" s="227" t="s">
        <v>19</v>
      </c>
      <c r="F361" s="228" t="s">
        <v>532</v>
      </c>
      <c r="G361" s="225"/>
      <c r="H361" s="229">
        <v>8.1999999999999993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140</v>
      </c>
      <c r="AU361" s="235" t="s">
        <v>80</v>
      </c>
      <c r="AV361" s="13" t="s">
        <v>80</v>
      </c>
      <c r="AW361" s="13" t="s">
        <v>32</v>
      </c>
      <c r="AX361" s="13" t="s">
        <v>70</v>
      </c>
      <c r="AY361" s="235" t="s">
        <v>129</v>
      </c>
    </row>
    <row r="362" s="14" customFormat="1">
      <c r="A362" s="14"/>
      <c r="B362" s="236"/>
      <c r="C362" s="237"/>
      <c r="D362" s="226" t="s">
        <v>140</v>
      </c>
      <c r="E362" s="238" t="s">
        <v>19</v>
      </c>
      <c r="F362" s="239" t="s">
        <v>142</v>
      </c>
      <c r="G362" s="237"/>
      <c r="H362" s="240">
        <v>8.1999999999999993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140</v>
      </c>
      <c r="AU362" s="246" t="s">
        <v>80</v>
      </c>
      <c r="AV362" s="14" t="s">
        <v>136</v>
      </c>
      <c r="AW362" s="14" t="s">
        <v>32</v>
      </c>
      <c r="AX362" s="14" t="s">
        <v>78</v>
      </c>
      <c r="AY362" s="246" t="s">
        <v>129</v>
      </c>
    </row>
    <row r="363" s="2" customFormat="1" ht="16.5" customHeight="1">
      <c r="A363" s="40"/>
      <c r="B363" s="41"/>
      <c r="C363" s="206" t="s">
        <v>548</v>
      </c>
      <c r="D363" s="206" t="s">
        <v>131</v>
      </c>
      <c r="E363" s="207" t="s">
        <v>549</v>
      </c>
      <c r="F363" s="208" t="s">
        <v>550</v>
      </c>
      <c r="G363" s="209" t="s">
        <v>168</v>
      </c>
      <c r="H363" s="210">
        <v>14</v>
      </c>
      <c r="I363" s="211"/>
      <c r="J363" s="212">
        <f>ROUND(I363*H363,2)</f>
        <v>0</v>
      </c>
      <c r="K363" s="208" t="s">
        <v>135</v>
      </c>
      <c r="L363" s="46"/>
      <c r="M363" s="213" t="s">
        <v>19</v>
      </c>
      <c r="N363" s="214" t="s">
        <v>41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136</v>
      </c>
      <c r="AT363" s="217" t="s">
        <v>131</v>
      </c>
      <c r="AU363" s="217" t="s">
        <v>80</v>
      </c>
      <c r="AY363" s="19" t="s">
        <v>129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78</v>
      </c>
      <c r="BK363" s="218">
        <f>ROUND(I363*H363,2)</f>
        <v>0</v>
      </c>
      <c r="BL363" s="19" t="s">
        <v>136</v>
      </c>
      <c r="BM363" s="217" t="s">
        <v>551</v>
      </c>
    </row>
    <row r="364" s="2" customFormat="1">
      <c r="A364" s="40"/>
      <c r="B364" s="41"/>
      <c r="C364" s="42"/>
      <c r="D364" s="219" t="s">
        <v>138</v>
      </c>
      <c r="E364" s="42"/>
      <c r="F364" s="220" t="s">
        <v>552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138</v>
      </c>
      <c r="AU364" s="19" t="s">
        <v>80</v>
      </c>
    </row>
    <row r="365" s="13" customFormat="1">
      <c r="A365" s="13"/>
      <c r="B365" s="224"/>
      <c r="C365" s="225"/>
      <c r="D365" s="226" t="s">
        <v>140</v>
      </c>
      <c r="E365" s="227" t="s">
        <v>19</v>
      </c>
      <c r="F365" s="228" t="s">
        <v>553</v>
      </c>
      <c r="G365" s="225"/>
      <c r="H365" s="229">
        <v>14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140</v>
      </c>
      <c r="AU365" s="235" t="s">
        <v>80</v>
      </c>
      <c r="AV365" s="13" t="s">
        <v>80</v>
      </c>
      <c r="AW365" s="13" t="s">
        <v>32</v>
      </c>
      <c r="AX365" s="13" t="s">
        <v>70</v>
      </c>
      <c r="AY365" s="235" t="s">
        <v>129</v>
      </c>
    </row>
    <row r="366" s="14" customFormat="1">
      <c r="A366" s="14"/>
      <c r="B366" s="236"/>
      <c r="C366" s="237"/>
      <c r="D366" s="226" t="s">
        <v>140</v>
      </c>
      <c r="E366" s="238" t="s">
        <v>19</v>
      </c>
      <c r="F366" s="239" t="s">
        <v>142</v>
      </c>
      <c r="G366" s="237"/>
      <c r="H366" s="240">
        <v>14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140</v>
      </c>
      <c r="AU366" s="246" t="s">
        <v>80</v>
      </c>
      <c r="AV366" s="14" t="s">
        <v>136</v>
      </c>
      <c r="AW366" s="14" t="s">
        <v>32</v>
      </c>
      <c r="AX366" s="14" t="s">
        <v>78</v>
      </c>
      <c r="AY366" s="246" t="s">
        <v>129</v>
      </c>
    </row>
    <row r="367" s="2" customFormat="1" ht="24.15" customHeight="1">
      <c r="A367" s="40"/>
      <c r="B367" s="41"/>
      <c r="C367" s="206" t="s">
        <v>554</v>
      </c>
      <c r="D367" s="206" t="s">
        <v>131</v>
      </c>
      <c r="E367" s="207" t="s">
        <v>555</v>
      </c>
      <c r="F367" s="208" t="s">
        <v>556</v>
      </c>
      <c r="G367" s="209" t="s">
        <v>134</v>
      </c>
      <c r="H367" s="210">
        <v>20</v>
      </c>
      <c r="I367" s="211"/>
      <c r="J367" s="212">
        <f>ROUND(I367*H367,2)</f>
        <v>0</v>
      </c>
      <c r="K367" s="208" t="s">
        <v>135</v>
      </c>
      <c r="L367" s="46"/>
      <c r="M367" s="213" t="s">
        <v>19</v>
      </c>
      <c r="N367" s="214" t="s">
        <v>41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136</v>
      </c>
      <c r="AT367" s="217" t="s">
        <v>131</v>
      </c>
      <c r="AU367" s="217" t="s">
        <v>80</v>
      </c>
      <c r="AY367" s="19" t="s">
        <v>129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78</v>
      </c>
      <c r="BK367" s="218">
        <f>ROUND(I367*H367,2)</f>
        <v>0</v>
      </c>
      <c r="BL367" s="19" t="s">
        <v>136</v>
      </c>
      <c r="BM367" s="217" t="s">
        <v>557</v>
      </c>
    </row>
    <row r="368" s="2" customFormat="1">
      <c r="A368" s="40"/>
      <c r="B368" s="41"/>
      <c r="C368" s="42"/>
      <c r="D368" s="219" t="s">
        <v>138</v>
      </c>
      <c r="E368" s="42"/>
      <c r="F368" s="220" t="s">
        <v>558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138</v>
      </c>
      <c r="AU368" s="19" t="s">
        <v>80</v>
      </c>
    </row>
    <row r="369" s="13" customFormat="1">
      <c r="A369" s="13"/>
      <c r="B369" s="224"/>
      <c r="C369" s="225"/>
      <c r="D369" s="226" t="s">
        <v>140</v>
      </c>
      <c r="E369" s="227" t="s">
        <v>19</v>
      </c>
      <c r="F369" s="228" t="s">
        <v>559</v>
      </c>
      <c r="G369" s="225"/>
      <c r="H369" s="229">
        <v>20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140</v>
      </c>
      <c r="AU369" s="235" t="s">
        <v>80</v>
      </c>
      <c r="AV369" s="13" t="s">
        <v>80</v>
      </c>
      <c r="AW369" s="13" t="s">
        <v>32</v>
      </c>
      <c r="AX369" s="13" t="s">
        <v>70</v>
      </c>
      <c r="AY369" s="235" t="s">
        <v>129</v>
      </c>
    </row>
    <row r="370" s="14" customFormat="1">
      <c r="A370" s="14"/>
      <c r="B370" s="236"/>
      <c r="C370" s="237"/>
      <c r="D370" s="226" t="s">
        <v>140</v>
      </c>
      <c r="E370" s="238" t="s">
        <v>19</v>
      </c>
      <c r="F370" s="239" t="s">
        <v>142</v>
      </c>
      <c r="G370" s="237"/>
      <c r="H370" s="240">
        <v>20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140</v>
      </c>
      <c r="AU370" s="246" t="s">
        <v>80</v>
      </c>
      <c r="AV370" s="14" t="s">
        <v>136</v>
      </c>
      <c r="AW370" s="14" t="s">
        <v>32</v>
      </c>
      <c r="AX370" s="14" t="s">
        <v>78</v>
      </c>
      <c r="AY370" s="246" t="s">
        <v>129</v>
      </c>
    </row>
    <row r="371" s="2" customFormat="1" ht="24.15" customHeight="1">
      <c r="A371" s="40"/>
      <c r="B371" s="41"/>
      <c r="C371" s="206" t="s">
        <v>560</v>
      </c>
      <c r="D371" s="206" t="s">
        <v>131</v>
      </c>
      <c r="E371" s="207" t="s">
        <v>561</v>
      </c>
      <c r="F371" s="208" t="s">
        <v>562</v>
      </c>
      <c r="G371" s="209" t="s">
        <v>134</v>
      </c>
      <c r="H371" s="210">
        <v>39.68</v>
      </c>
      <c r="I371" s="211"/>
      <c r="J371" s="212">
        <f>ROUND(I371*H371,2)</f>
        <v>0</v>
      </c>
      <c r="K371" s="208" t="s">
        <v>135</v>
      </c>
      <c r="L371" s="46"/>
      <c r="M371" s="213" t="s">
        <v>19</v>
      </c>
      <c r="N371" s="214" t="s">
        <v>41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136</v>
      </c>
      <c r="AT371" s="217" t="s">
        <v>131</v>
      </c>
      <c r="AU371" s="217" t="s">
        <v>80</v>
      </c>
      <c r="AY371" s="19" t="s">
        <v>129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78</v>
      </c>
      <c r="BK371" s="218">
        <f>ROUND(I371*H371,2)</f>
        <v>0</v>
      </c>
      <c r="BL371" s="19" t="s">
        <v>136</v>
      </c>
      <c r="BM371" s="217" t="s">
        <v>563</v>
      </c>
    </row>
    <row r="372" s="2" customFormat="1">
      <c r="A372" s="40"/>
      <c r="B372" s="41"/>
      <c r="C372" s="42"/>
      <c r="D372" s="219" t="s">
        <v>138</v>
      </c>
      <c r="E372" s="42"/>
      <c r="F372" s="220" t="s">
        <v>564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138</v>
      </c>
      <c r="AU372" s="19" t="s">
        <v>80</v>
      </c>
    </row>
    <row r="373" s="13" customFormat="1">
      <c r="A373" s="13"/>
      <c r="B373" s="224"/>
      <c r="C373" s="225"/>
      <c r="D373" s="226" t="s">
        <v>140</v>
      </c>
      <c r="E373" s="227" t="s">
        <v>19</v>
      </c>
      <c r="F373" s="228" t="s">
        <v>565</v>
      </c>
      <c r="G373" s="225"/>
      <c r="H373" s="229">
        <v>39.68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140</v>
      </c>
      <c r="AU373" s="235" t="s">
        <v>80</v>
      </c>
      <c r="AV373" s="13" t="s">
        <v>80</v>
      </c>
      <c r="AW373" s="13" t="s">
        <v>32</v>
      </c>
      <c r="AX373" s="13" t="s">
        <v>70</v>
      </c>
      <c r="AY373" s="235" t="s">
        <v>129</v>
      </c>
    </row>
    <row r="374" s="14" customFormat="1">
      <c r="A374" s="14"/>
      <c r="B374" s="236"/>
      <c r="C374" s="237"/>
      <c r="D374" s="226" t="s">
        <v>140</v>
      </c>
      <c r="E374" s="238" t="s">
        <v>19</v>
      </c>
      <c r="F374" s="239" t="s">
        <v>142</v>
      </c>
      <c r="G374" s="237"/>
      <c r="H374" s="240">
        <v>39.68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140</v>
      </c>
      <c r="AU374" s="246" t="s">
        <v>80</v>
      </c>
      <c r="AV374" s="14" t="s">
        <v>136</v>
      </c>
      <c r="AW374" s="14" t="s">
        <v>32</v>
      </c>
      <c r="AX374" s="14" t="s">
        <v>78</v>
      </c>
      <c r="AY374" s="246" t="s">
        <v>129</v>
      </c>
    </row>
    <row r="375" s="2" customFormat="1" ht="24.15" customHeight="1">
      <c r="A375" s="40"/>
      <c r="B375" s="41"/>
      <c r="C375" s="206" t="s">
        <v>566</v>
      </c>
      <c r="D375" s="206" t="s">
        <v>131</v>
      </c>
      <c r="E375" s="207" t="s">
        <v>567</v>
      </c>
      <c r="F375" s="208" t="s">
        <v>568</v>
      </c>
      <c r="G375" s="209" t="s">
        <v>168</v>
      </c>
      <c r="H375" s="210">
        <v>20.5</v>
      </c>
      <c r="I375" s="211"/>
      <c r="J375" s="212">
        <f>ROUND(I375*H375,2)</f>
        <v>0</v>
      </c>
      <c r="K375" s="208" t="s">
        <v>135</v>
      </c>
      <c r="L375" s="46"/>
      <c r="M375" s="213" t="s">
        <v>19</v>
      </c>
      <c r="N375" s="214" t="s">
        <v>41</v>
      </c>
      <c r="O375" s="86"/>
      <c r="P375" s="215">
        <f>O375*H375</f>
        <v>0</v>
      </c>
      <c r="Q375" s="215">
        <v>0.0016000000000000001</v>
      </c>
      <c r="R375" s="215">
        <f>Q375*H375</f>
        <v>0.032800000000000003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136</v>
      </c>
      <c r="AT375" s="217" t="s">
        <v>131</v>
      </c>
      <c r="AU375" s="217" t="s">
        <v>80</v>
      </c>
      <c r="AY375" s="19" t="s">
        <v>129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78</v>
      </c>
      <c r="BK375" s="218">
        <f>ROUND(I375*H375,2)</f>
        <v>0</v>
      </c>
      <c r="BL375" s="19" t="s">
        <v>136</v>
      </c>
      <c r="BM375" s="217" t="s">
        <v>569</v>
      </c>
    </row>
    <row r="376" s="2" customFormat="1">
      <c r="A376" s="40"/>
      <c r="B376" s="41"/>
      <c r="C376" s="42"/>
      <c r="D376" s="219" t="s">
        <v>138</v>
      </c>
      <c r="E376" s="42"/>
      <c r="F376" s="220" t="s">
        <v>570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138</v>
      </c>
      <c r="AU376" s="19" t="s">
        <v>80</v>
      </c>
    </row>
    <row r="377" s="13" customFormat="1">
      <c r="A377" s="13"/>
      <c r="B377" s="224"/>
      <c r="C377" s="225"/>
      <c r="D377" s="226" t="s">
        <v>140</v>
      </c>
      <c r="E377" s="227" t="s">
        <v>19</v>
      </c>
      <c r="F377" s="228" t="s">
        <v>571</v>
      </c>
      <c r="G377" s="225"/>
      <c r="H377" s="229">
        <v>20.5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140</v>
      </c>
      <c r="AU377" s="235" t="s">
        <v>80</v>
      </c>
      <c r="AV377" s="13" t="s">
        <v>80</v>
      </c>
      <c r="AW377" s="13" t="s">
        <v>32</v>
      </c>
      <c r="AX377" s="13" t="s">
        <v>70</v>
      </c>
      <c r="AY377" s="235" t="s">
        <v>129</v>
      </c>
    </row>
    <row r="378" s="14" customFormat="1">
      <c r="A378" s="14"/>
      <c r="B378" s="236"/>
      <c r="C378" s="237"/>
      <c r="D378" s="226" t="s">
        <v>140</v>
      </c>
      <c r="E378" s="238" t="s">
        <v>19</v>
      </c>
      <c r="F378" s="239" t="s">
        <v>142</v>
      </c>
      <c r="G378" s="237"/>
      <c r="H378" s="240">
        <v>20.5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140</v>
      </c>
      <c r="AU378" s="246" t="s">
        <v>80</v>
      </c>
      <c r="AV378" s="14" t="s">
        <v>136</v>
      </c>
      <c r="AW378" s="14" t="s">
        <v>32</v>
      </c>
      <c r="AX378" s="14" t="s">
        <v>78</v>
      </c>
      <c r="AY378" s="246" t="s">
        <v>129</v>
      </c>
    </row>
    <row r="379" s="2" customFormat="1" ht="24.15" customHeight="1">
      <c r="A379" s="40"/>
      <c r="B379" s="41"/>
      <c r="C379" s="206" t="s">
        <v>572</v>
      </c>
      <c r="D379" s="206" t="s">
        <v>131</v>
      </c>
      <c r="E379" s="207" t="s">
        <v>573</v>
      </c>
      <c r="F379" s="208" t="s">
        <v>574</v>
      </c>
      <c r="G379" s="209" t="s">
        <v>168</v>
      </c>
      <c r="H379" s="210">
        <v>20.199999999999999</v>
      </c>
      <c r="I379" s="211"/>
      <c r="J379" s="212">
        <f>ROUND(I379*H379,2)</f>
        <v>0</v>
      </c>
      <c r="K379" s="208" t="s">
        <v>135</v>
      </c>
      <c r="L379" s="46"/>
      <c r="M379" s="213" t="s">
        <v>19</v>
      </c>
      <c r="N379" s="214" t="s">
        <v>41</v>
      </c>
      <c r="O379" s="86"/>
      <c r="P379" s="215">
        <f>O379*H379</f>
        <v>0</v>
      </c>
      <c r="Q379" s="215">
        <v>0.019359999999999999</v>
      </c>
      <c r="R379" s="215">
        <f>Q379*H379</f>
        <v>0.39107199999999998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136</v>
      </c>
      <c r="AT379" s="217" t="s">
        <v>131</v>
      </c>
      <c r="AU379" s="217" t="s">
        <v>80</v>
      </c>
      <c r="AY379" s="19" t="s">
        <v>129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78</v>
      </c>
      <c r="BK379" s="218">
        <f>ROUND(I379*H379,2)</f>
        <v>0</v>
      </c>
      <c r="BL379" s="19" t="s">
        <v>136</v>
      </c>
      <c r="BM379" s="217" t="s">
        <v>575</v>
      </c>
    </row>
    <row r="380" s="2" customFormat="1">
      <c r="A380" s="40"/>
      <c r="B380" s="41"/>
      <c r="C380" s="42"/>
      <c r="D380" s="219" t="s">
        <v>138</v>
      </c>
      <c r="E380" s="42"/>
      <c r="F380" s="220" t="s">
        <v>576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138</v>
      </c>
      <c r="AU380" s="19" t="s">
        <v>80</v>
      </c>
    </row>
    <row r="381" s="13" customFormat="1">
      <c r="A381" s="13"/>
      <c r="B381" s="224"/>
      <c r="C381" s="225"/>
      <c r="D381" s="226" t="s">
        <v>140</v>
      </c>
      <c r="E381" s="227" t="s">
        <v>19</v>
      </c>
      <c r="F381" s="228" t="s">
        <v>577</v>
      </c>
      <c r="G381" s="225"/>
      <c r="H381" s="229">
        <v>20.199999999999999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140</v>
      </c>
      <c r="AU381" s="235" t="s">
        <v>80</v>
      </c>
      <c r="AV381" s="13" t="s">
        <v>80</v>
      </c>
      <c r="AW381" s="13" t="s">
        <v>32</v>
      </c>
      <c r="AX381" s="13" t="s">
        <v>70</v>
      </c>
      <c r="AY381" s="235" t="s">
        <v>129</v>
      </c>
    </row>
    <row r="382" s="14" customFormat="1">
      <c r="A382" s="14"/>
      <c r="B382" s="236"/>
      <c r="C382" s="237"/>
      <c r="D382" s="226" t="s">
        <v>140</v>
      </c>
      <c r="E382" s="238" t="s">
        <v>19</v>
      </c>
      <c r="F382" s="239" t="s">
        <v>142</v>
      </c>
      <c r="G382" s="237"/>
      <c r="H382" s="240">
        <v>20.199999999999999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140</v>
      </c>
      <c r="AU382" s="246" t="s">
        <v>80</v>
      </c>
      <c r="AV382" s="14" t="s">
        <v>136</v>
      </c>
      <c r="AW382" s="14" t="s">
        <v>32</v>
      </c>
      <c r="AX382" s="14" t="s">
        <v>78</v>
      </c>
      <c r="AY382" s="246" t="s">
        <v>129</v>
      </c>
    </row>
    <row r="383" s="2" customFormat="1" ht="16.5" customHeight="1">
      <c r="A383" s="40"/>
      <c r="B383" s="41"/>
      <c r="C383" s="206" t="s">
        <v>578</v>
      </c>
      <c r="D383" s="206" t="s">
        <v>131</v>
      </c>
      <c r="E383" s="207" t="s">
        <v>579</v>
      </c>
      <c r="F383" s="208" t="s">
        <v>580</v>
      </c>
      <c r="G383" s="209" t="s">
        <v>195</v>
      </c>
      <c r="H383" s="210">
        <v>35</v>
      </c>
      <c r="I383" s="211"/>
      <c r="J383" s="212">
        <f>ROUND(I383*H383,2)</f>
        <v>0</v>
      </c>
      <c r="K383" s="208" t="s">
        <v>135</v>
      </c>
      <c r="L383" s="46"/>
      <c r="M383" s="213" t="s">
        <v>19</v>
      </c>
      <c r="N383" s="214" t="s">
        <v>41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2.3999999999999999</v>
      </c>
      <c r="T383" s="216">
        <f>S383*H383</f>
        <v>84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136</v>
      </c>
      <c r="AT383" s="217" t="s">
        <v>131</v>
      </c>
      <c r="AU383" s="217" t="s">
        <v>80</v>
      </c>
      <c r="AY383" s="19" t="s">
        <v>129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78</v>
      </c>
      <c r="BK383" s="218">
        <f>ROUND(I383*H383,2)</f>
        <v>0</v>
      </c>
      <c r="BL383" s="19" t="s">
        <v>136</v>
      </c>
      <c r="BM383" s="217" t="s">
        <v>581</v>
      </c>
    </row>
    <row r="384" s="2" customFormat="1">
      <c r="A384" s="40"/>
      <c r="B384" s="41"/>
      <c r="C384" s="42"/>
      <c r="D384" s="219" t="s">
        <v>138</v>
      </c>
      <c r="E384" s="42"/>
      <c r="F384" s="220" t="s">
        <v>582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138</v>
      </c>
      <c r="AU384" s="19" t="s">
        <v>80</v>
      </c>
    </row>
    <row r="385" s="13" customFormat="1">
      <c r="A385" s="13"/>
      <c r="B385" s="224"/>
      <c r="C385" s="225"/>
      <c r="D385" s="226" t="s">
        <v>140</v>
      </c>
      <c r="E385" s="227" t="s">
        <v>19</v>
      </c>
      <c r="F385" s="228" t="s">
        <v>583</v>
      </c>
      <c r="G385" s="225"/>
      <c r="H385" s="229">
        <v>35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140</v>
      </c>
      <c r="AU385" s="235" t="s">
        <v>80</v>
      </c>
      <c r="AV385" s="13" t="s">
        <v>80</v>
      </c>
      <c r="AW385" s="13" t="s">
        <v>32</v>
      </c>
      <c r="AX385" s="13" t="s">
        <v>70</v>
      </c>
      <c r="AY385" s="235" t="s">
        <v>129</v>
      </c>
    </row>
    <row r="386" s="14" customFormat="1">
      <c r="A386" s="14"/>
      <c r="B386" s="236"/>
      <c r="C386" s="237"/>
      <c r="D386" s="226" t="s">
        <v>140</v>
      </c>
      <c r="E386" s="238" t="s">
        <v>19</v>
      </c>
      <c r="F386" s="239" t="s">
        <v>142</v>
      </c>
      <c r="G386" s="237"/>
      <c r="H386" s="240">
        <v>35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140</v>
      </c>
      <c r="AU386" s="246" t="s">
        <v>80</v>
      </c>
      <c r="AV386" s="14" t="s">
        <v>136</v>
      </c>
      <c r="AW386" s="14" t="s">
        <v>32</v>
      </c>
      <c r="AX386" s="14" t="s">
        <v>78</v>
      </c>
      <c r="AY386" s="246" t="s">
        <v>129</v>
      </c>
    </row>
    <row r="387" s="2" customFormat="1" ht="24.15" customHeight="1">
      <c r="A387" s="40"/>
      <c r="B387" s="41"/>
      <c r="C387" s="206" t="s">
        <v>584</v>
      </c>
      <c r="D387" s="206" t="s">
        <v>131</v>
      </c>
      <c r="E387" s="207" t="s">
        <v>585</v>
      </c>
      <c r="F387" s="208" t="s">
        <v>586</v>
      </c>
      <c r="G387" s="209" t="s">
        <v>168</v>
      </c>
      <c r="H387" s="210">
        <v>1.2</v>
      </c>
      <c r="I387" s="211"/>
      <c r="J387" s="212">
        <f>ROUND(I387*H387,2)</f>
        <v>0</v>
      </c>
      <c r="K387" s="208" t="s">
        <v>135</v>
      </c>
      <c r="L387" s="46"/>
      <c r="M387" s="213" t="s">
        <v>19</v>
      </c>
      <c r="N387" s="214" t="s">
        <v>41</v>
      </c>
      <c r="O387" s="86"/>
      <c r="P387" s="215">
        <f>O387*H387</f>
        <v>0</v>
      </c>
      <c r="Q387" s="215">
        <v>0.0036020000000000002</v>
      </c>
      <c r="R387" s="215">
        <f>Q387*H387</f>
        <v>0.0043223999999999997</v>
      </c>
      <c r="S387" s="215">
        <v>0.16</v>
      </c>
      <c r="T387" s="216">
        <f>S387*H387</f>
        <v>0.192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136</v>
      </c>
      <c r="AT387" s="217" t="s">
        <v>131</v>
      </c>
      <c r="AU387" s="217" t="s">
        <v>80</v>
      </c>
      <c r="AY387" s="19" t="s">
        <v>129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78</v>
      </c>
      <c r="BK387" s="218">
        <f>ROUND(I387*H387,2)</f>
        <v>0</v>
      </c>
      <c r="BL387" s="19" t="s">
        <v>136</v>
      </c>
      <c r="BM387" s="217" t="s">
        <v>587</v>
      </c>
    </row>
    <row r="388" s="2" customFormat="1">
      <c r="A388" s="40"/>
      <c r="B388" s="41"/>
      <c r="C388" s="42"/>
      <c r="D388" s="219" t="s">
        <v>138</v>
      </c>
      <c r="E388" s="42"/>
      <c r="F388" s="220" t="s">
        <v>588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138</v>
      </c>
      <c r="AU388" s="19" t="s">
        <v>80</v>
      </c>
    </row>
    <row r="389" s="13" customFormat="1">
      <c r="A389" s="13"/>
      <c r="B389" s="224"/>
      <c r="C389" s="225"/>
      <c r="D389" s="226" t="s">
        <v>140</v>
      </c>
      <c r="E389" s="227" t="s">
        <v>19</v>
      </c>
      <c r="F389" s="228" t="s">
        <v>589</v>
      </c>
      <c r="G389" s="225"/>
      <c r="H389" s="229">
        <v>1.2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140</v>
      </c>
      <c r="AU389" s="235" t="s">
        <v>80</v>
      </c>
      <c r="AV389" s="13" t="s">
        <v>80</v>
      </c>
      <c r="AW389" s="13" t="s">
        <v>32</v>
      </c>
      <c r="AX389" s="13" t="s">
        <v>70</v>
      </c>
      <c r="AY389" s="235" t="s">
        <v>129</v>
      </c>
    </row>
    <row r="390" s="14" customFormat="1">
      <c r="A390" s="14"/>
      <c r="B390" s="236"/>
      <c r="C390" s="237"/>
      <c r="D390" s="226" t="s">
        <v>140</v>
      </c>
      <c r="E390" s="238" t="s">
        <v>19</v>
      </c>
      <c r="F390" s="239" t="s">
        <v>142</v>
      </c>
      <c r="G390" s="237"/>
      <c r="H390" s="240">
        <v>1.2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140</v>
      </c>
      <c r="AU390" s="246" t="s">
        <v>80</v>
      </c>
      <c r="AV390" s="14" t="s">
        <v>136</v>
      </c>
      <c r="AW390" s="14" t="s">
        <v>32</v>
      </c>
      <c r="AX390" s="14" t="s">
        <v>78</v>
      </c>
      <c r="AY390" s="246" t="s">
        <v>129</v>
      </c>
    </row>
    <row r="391" s="2" customFormat="1" ht="44.25" customHeight="1">
      <c r="A391" s="40"/>
      <c r="B391" s="41"/>
      <c r="C391" s="206" t="s">
        <v>590</v>
      </c>
      <c r="D391" s="206" t="s">
        <v>131</v>
      </c>
      <c r="E391" s="207" t="s">
        <v>591</v>
      </c>
      <c r="F391" s="208" t="s">
        <v>592</v>
      </c>
      <c r="G391" s="209" t="s">
        <v>168</v>
      </c>
      <c r="H391" s="210">
        <v>18.699999999999999</v>
      </c>
      <c r="I391" s="211"/>
      <c r="J391" s="212">
        <f>ROUND(I391*H391,2)</f>
        <v>0</v>
      </c>
      <c r="K391" s="208" t="s">
        <v>135</v>
      </c>
      <c r="L391" s="46"/>
      <c r="M391" s="213" t="s">
        <v>19</v>
      </c>
      <c r="N391" s="214" t="s">
        <v>41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136</v>
      </c>
      <c r="AT391" s="217" t="s">
        <v>131</v>
      </c>
      <c r="AU391" s="217" t="s">
        <v>80</v>
      </c>
      <c r="AY391" s="19" t="s">
        <v>129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78</v>
      </c>
      <c r="BK391" s="218">
        <f>ROUND(I391*H391,2)</f>
        <v>0</v>
      </c>
      <c r="BL391" s="19" t="s">
        <v>136</v>
      </c>
      <c r="BM391" s="217" t="s">
        <v>593</v>
      </c>
    </row>
    <row r="392" s="2" customFormat="1">
      <c r="A392" s="40"/>
      <c r="B392" s="41"/>
      <c r="C392" s="42"/>
      <c r="D392" s="219" t="s">
        <v>138</v>
      </c>
      <c r="E392" s="42"/>
      <c r="F392" s="220" t="s">
        <v>594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138</v>
      </c>
      <c r="AU392" s="19" t="s">
        <v>80</v>
      </c>
    </row>
    <row r="393" s="13" customFormat="1">
      <c r="A393" s="13"/>
      <c r="B393" s="224"/>
      <c r="C393" s="225"/>
      <c r="D393" s="226" t="s">
        <v>140</v>
      </c>
      <c r="E393" s="227" t="s">
        <v>19</v>
      </c>
      <c r="F393" s="228" t="s">
        <v>526</v>
      </c>
      <c r="G393" s="225"/>
      <c r="H393" s="229">
        <v>18.699999999999999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140</v>
      </c>
      <c r="AU393" s="235" t="s">
        <v>80</v>
      </c>
      <c r="AV393" s="13" t="s">
        <v>80</v>
      </c>
      <c r="AW393" s="13" t="s">
        <v>32</v>
      </c>
      <c r="AX393" s="13" t="s">
        <v>70</v>
      </c>
      <c r="AY393" s="235" t="s">
        <v>129</v>
      </c>
    </row>
    <row r="394" s="14" customFormat="1">
      <c r="A394" s="14"/>
      <c r="B394" s="236"/>
      <c r="C394" s="237"/>
      <c r="D394" s="226" t="s">
        <v>140</v>
      </c>
      <c r="E394" s="238" t="s">
        <v>19</v>
      </c>
      <c r="F394" s="239" t="s">
        <v>142</v>
      </c>
      <c r="G394" s="237"/>
      <c r="H394" s="240">
        <v>18.699999999999999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140</v>
      </c>
      <c r="AU394" s="246" t="s">
        <v>80</v>
      </c>
      <c r="AV394" s="14" t="s">
        <v>136</v>
      </c>
      <c r="AW394" s="14" t="s">
        <v>32</v>
      </c>
      <c r="AX394" s="14" t="s">
        <v>78</v>
      </c>
      <c r="AY394" s="246" t="s">
        <v>129</v>
      </c>
    </row>
    <row r="395" s="2" customFormat="1" ht="44.25" customHeight="1">
      <c r="A395" s="40"/>
      <c r="B395" s="41"/>
      <c r="C395" s="206" t="s">
        <v>595</v>
      </c>
      <c r="D395" s="206" t="s">
        <v>131</v>
      </c>
      <c r="E395" s="207" t="s">
        <v>596</v>
      </c>
      <c r="F395" s="208" t="s">
        <v>597</v>
      </c>
      <c r="G395" s="209" t="s">
        <v>134</v>
      </c>
      <c r="H395" s="210">
        <v>93.700000000000003</v>
      </c>
      <c r="I395" s="211"/>
      <c r="J395" s="212">
        <f>ROUND(I395*H395,2)</f>
        <v>0</v>
      </c>
      <c r="K395" s="208" t="s">
        <v>135</v>
      </c>
      <c r="L395" s="46"/>
      <c r="M395" s="213" t="s">
        <v>19</v>
      </c>
      <c r="N395" s="214" t="s">
        <v>41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136</v>
      </c>
      <c r="AT395" s="217" t="s">
        <v>131</v>
      </c>
      <c r="AU395" s="217" t="s">
        <v>80</v>
      </c>
      <c r="AY395" s="19" t="s">
        <v>129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78</v>
      </c>
      <c r="BK395" s="218">
        <f>ROUND(I395*H395,2)</f>
        <v>0</v>
      </c>
      <c r="BL395" s="19" t="s">
        <v>136</v>
      </c>
      <c r="BM395" s="217" t="s">
        <v>598</v>
      </c>
    </row>
    <row r="396" s="2" customFormat="1">
      <c r="A396" s="40"/>
      <c r="B396" s="41"/>
      <c r="C396" s="42"/>
      <c r="D396" s="219" t="s">
        <v>138</v>
      </c>
      <c r="E396" s="42"/>
      <c r="F396" s="220" t="s">
        <v>599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138</v>
      </c>
      <c r="AU396" s="19" t="s">
        <v>80</v>
      </c>
    </row>
    <row r="397" s="13" customFormat="1">
      <c r="A397" s="13"/>
      <c r="B397" s="224"/>
      <c r="C397" s="225"/>
      <c r="D397" s="226" t="s">
        <v>140</v>
      </c>
      <c r="E397" s="227" t="s">
        <v>19</v>
      </c>
      <c r="F397" s="228" t="s">
        <v>141</v>
      </c>
      <c r="G397" s="225"/>
      <c r="H397" s="229">
        <v>93.700000000000003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140</v>
      </c>
      <c r="AU397" s="235" t="s">
        <v>80</v>
      </c>
      <c r="AV397" s="13" t="s">
        <v>80</v>
      </c>
      <c r="AW397" s="13" t="s">
        <v>32</v>
      </c>
      <c r="AX397" s="13" t="s">
        <v>70</v>
      </c>
      <c r="AY397" s="235" t="s">
        <v>129</v>
      </c>
    </row>
    <row r="398" s="14" customFormat="1">
      <c r="A398" s="14"/>
      <c r="B398" s="236"/>
      <c r="C398" s="237"/>
      <c r="D398" s="226" t="s">
        <v>140</v>
      </c>
      <c r="E398" s="238" t="s">
        <v>19</v>
      </c>
      <c r="F398" s="239" t="s">
        <v>142</v>
      </c>
      <c r="G398" s="237"/>
      <c r="H398" s="240">
        <v>93.700000000000003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140</v>
      </c>
      <c r="AU398" s="246" t="s">
        <v>80</v>
      </c>
      <c r="AV398" s="14" t="s">
        <v>136</v>
      </c>
      <c r="AW398" s="14" t="s">
        <v>32</v>
      </c>
      <c r="AX398" s="14" t="s">
        <v>78</v>
      </c>
      <c r="AY398" s="246" t="s">
        <v>129</v>
      </c>
    </row>
    <row r="399" s="2" customFormat="1" ht="24.15" customHeight="1">
      <c r="A399" s="40"/>
      <c r="B399" s="41"/>
      <c r="C399" s="206" t="s">
        <v>600</v>
      </c>
      <c r="D399" s="206" t="s">
        <v>131</v>
      </c>
      <c r="E399" s="207" t="s">
        <v>601</v>
      </c>
      <c r="F399" s="208" t="s">
        <v>602</v>
      </c>
      <c r="G399" s="209" t="s">
        <v>217</v>
      </c>
      <c r="H399" s="210">
        <v>6</v>
      </c>
      <c r="I399" s="211"/>
      <c r="J399" s="212">
        <f>ROUND(I399*H399,2)</f>
        <v>0</v>
      </c>
      <c r="K399" s="208" t="s">
        <v>19</v>
      </c>
      <c r="L399" s="46"/>
      <c r="M399" s="213" t="s">
        <v>19</v>
      </c>
      <c r="N399" s="214" t="s">
        <v>41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136</v>
      </c>
      <c r="AT399" s="217" t="s">
        <v>131</v>
      </c>
      <c r="AU399" s="217" t="s">
        <v>80</v>
      </c>
      <c r="AY399" s="19" t="s">
        <v>129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78</v>
      </c>
      <c r="BK399" s="218">
        <f>ROUND(I399*H399,2)</f>
        <v>0</v>
      </c>
      <c r="BL399" s="19" t="s">
        <v>136</v>
      </c>
      <c r="BM399" s="217" t="s">
        <v>603</v>
      </c>
    </row>
    <row r="400" s="13" customFormat="1">
      <c r="A400" s="13"/>
      <c r="B400" s="224"/>
      <c r="C400" s="225"/>
      <c r="D400" s="226" t="s">
        <v>140</v>
      </c>
      <c r="E400" s="227" t="s">
        <v>19</v>
      </c>
      <c r="F400" s="228" t="s">
        <v>604</v>
      </c>
      <c r="G400" s="225"/>
      <c r="H400" s="229">
        <v>6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140</v>
      </c>
      <c r="AU400" s="235" t="s">
        <v>80</v>
      </c>
      <c r="AV400" s="13" t="s">
        <v>80</v>
      </c>
      <c r="AW400" s="13" t="s">
        <v>32</v>
      </c>
      <c r="AX400" s="13" t="s">
        <v>70</v>
      </c>
      <c r="AY400" s="235" t="s">
        <v>129</v>
      </c>
    </row>
    <row r="401" s="14" customFormat="1">
      <c r="A401" s="14"/>
      <c r="B401" s="236"/>
      <c r="C401" s="237"/>
      <c r="D401" s="226" t="s">
        <v>140</v>
      </c>
      <c r="E401" s="238" t="s">
        <v>19</v>
      </c>
      <c r="F401" s="239" t="s">
        <v>142</v>
      </c>
      <c r="G401" s="237"/>
      <c r="H401" s="240">
        <v>6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140</v>
      </c>
      <c r="AU401" s="246" t="s">
        <v>80</v>
      </c>
      <c r="AV401" s="14" t="s">
        <v>136</v>
      </c>
      <c r="AW401" s="14" t="s">
        <v>32</v>
      </c>
      <c r="AX401" s="14" t="s">
        <v>78</v>
      </c>
      <c r="AY401" s="246" t="s">
        <v>129</v>
      </c>
    </row>
    <row r="402" s="2" customFormat="1" ht="24.15" customHeight="1">
      <c r="A402" s="40"/>
      <c r="B402" s="41"/>
      <c r="C402" s="206" t="s">
        <v>605</v>
      </c>
      <c r="D402" s="206" t="s">
        <v>131</v>
      </c>
      <c r="E402" s="207" t="s">
        <v>606</v>
      </c>
      <c r="F402" s="208" t="s">
        <v>607</v>
      </c>
      <c r="G402" s="209" t="s">
        <v>217</v>
      </c>
      <c r="H402" s="210">
        <v>1</v>
      </c>
      <c r="I402" s="211"/>
      <c r="J402" s="212">
        <f>ROUND(I402*H402,2)</f>
        <v>0</v>
      </c>
      <c r="K402" s="208" t="s">
        <v>19</v>
      </c>
      <c r="L402" s="46"/>
      <c r="M402" s="213" t="s">
        <v>19</v>
      </c>
      <c r="N402" s="214" t="s">
        <v>41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136</v>
      </c>
      <c r="AT402" s="217" t="s">
        <v>131</v>
      </c>
      <c r="AU402" s="217" t="s">
        <v>80</v>
      </c>
      <c r="AY402" s="19" t="s">
        <v>129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78</v>
      </c>
      <c r="BK402" s="218">
        <f>ROUND(I402*H402,2)</f>
        <v>0</v>
      </c>
      <c r="BL402" s="19" t="s">
        <v>136</v>
      </c>
      <c r="BM402" s="217" t="s">
        <v>608</v>
      </c>
    </row>
    <row r="403" s="13" customFormat="1">
      <c r="A403" s="13"/>
      <c r="B403" s="224"/>
      <c r="C403" s="225"/>
      <c r="D403" s="226" t="s">
        <v>140</v>
      </c>
      <c r="E403" s="227" t="s">
        <v>19</v>
      </c>
      <c r="F403" s="228" t="s">
        <v>609</v>
      </c>
      <c r="G403" s="225"/>
      <c r="H403" s="229">
        <v>1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140</v>
      </c>
      <c r="AU403" s="235" t="s">
        <v>80</v>
      </c>
      <c r="AV403" s="13" t="s">
        <v>80</v>
      </c>
      <c r="AW403" s="13" t="s">
        <v>32</v>
      </c>
      <c r="AX403" s="13" t="s">
        <v>70</v>
      </c>
      <c r="AY403" s="235" t="s">
        <v>129</v>
      </c>
    </row>
    <row r="404" s="14" customFormat="1">
      <c r="A404" s="14"/>
      <c r="B404" s="236"/>
      <c r="C404" s="237"/>
      <c r="D404" s="226" t="s">
        <v>140</v>
      </c>
      <c r="E404" s="238" t="s">
        <v>19</v>
      </c>
      <c r="F404" s="239" t="s">
        <v>142</v>
      </c>
      <c r="G404" s="237"/>
      <c r="H404" s="240">
        <v>1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140</v>
      </c>
      <c r="AU404" s="246" t="s">
        <v>80</v>
      </c>
      <c r="AV404" s="14" t="s">
        <v>136</v>
      </c>
      <c r="AW404" s="14" t="s">
        <v>32</v>
      </c>
      <c r="AX404" s="14" t="s">
        <v>78</v>
      </c>
      <c r="AY404" s="246" t="s">
        <v>129</v>
      </c>
    </row>
    <row r="405" s="2" customFormat="1" ht="24.15" customHeight="1">
      <c r="A405" s="40"/>
      <c r="B405" s="41"/>
      <c r="C405" s="206" t="s">
        <v>610</v>
      </c>
      <c r="D405" s="206" t="s">
        <v>131</v>
      </c>
      <c r="E405" s="207" t="s">
        <v>611</v>
      </c>
      <c r="F405" s="208" t="s">
        <v>612</v>
      </c>
      <c r="G405" s="209" t="s">
        <v>217</v>
      </c>
      <c r="H405" s="210">
        <v>2</v>
      </c>
      <c r="I405" s="211"/>
      <c r="J405" s="212">
        <f>ROUND(I405*H405,2)</f>
        <v>0</v>
      </c>
      <c r="K405" s="208" t="s">
        <v>19</v>
      </c>
      <c r="L405" s="46"/>
      <c r="M405" s="213" t="s">
        <v>19</v>
      </c>
      <c r="N405" s="214" t="s">
        <v>41</v>
      </c>
      <c r="O405" s="86"/>
      <c r="P405" s="215">
        <f>O405*H405</f>
        <v>0</v>
      </c>
      <c r="Q405" s="215">
        <v>0.050000000000000003</v>
      </c>
      <c r="R405" s="215">
        <f>Q405*H405</f>
        <v>0.10000000000000001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136</v>
      </c>
      <c r="AT405" s="217" t="s">
        <v>131</v>
      </c>
      <c r="AU405" s="217" t="s">
        <v>80</v>
      </c>
      <c r="AY405" s="19" t="s">
        <v>129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78</v>
      </c>
      <c r="BK405" s="218">
        <f>ROUND(I405*H405,2)</f>
        <v>0</v>
      </c>
      <c r="BL405" s="19" t="s">
        <v>136</v>
      </c>
      <c r="BM405" s="217" t="s">
        <v>613</v>
      </c>
    </row>
    <row r="406" s="13" customFormat="1">
      <c r="A406" s="13"/>
      <c r="B406" s="224"/>
      <c r="C406" s="225"/>
      <c r="D406" s="226" t="s">
        <v>140</v>
      </c>
      <c r="E406" s="227" t="s">
        <v>19</v>
      </c>
      <c r="F406" s="228" t="s">
        <v>614</v>
      </c>
      <c r="G406" s="225"/>
      <c r="H406" s="229">
        <v>2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140</v>
      </c>
      <c r="AU406" s="235" t="s">
        <v>80</v>
      </c>
      <c r="AV406" s="13" t="s">
        <v>80</v>
      </c>
      <c r="AW406" s="13" t="s">
        <v>32</v>
      </c>
      <c r="AX406" s="13" t="s">
        <v>70</v>
      </c>
      <c r="AY406" s="235" t="s">
        <v>129</v>
      </c>
    </row>
    <row r="407" s="14" customFormat="1">
      <c r="A407" s="14"/>
      <c r="B407" s="236"/>
      <c r="C407" s="237"/>
      <c r="D407" s="226" t="s">
        <v>140</v>
      </c>
      <c r="E407" s="238" t="s">
        <v>19</v>
      </c>
      <c r="F407" s="239" t="s">
        <v>142</v>
      </c>
      <c r="G407" s="237"/>
      <c r="H407" s="240">
        <v>2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140</v>
      </c>
      <c r="AU407" s="246" t="s">
        <v>80</v>
      </c>
      <c r="AV407" s="14" t="s">
        <v>136</v>
      </c>
      <c r="AW407" s="14" t="s">
        <v>32</v>
      </c>
      <c r="AX407" s="14" t="s">
        <v>78</v>
      </c>
      <c r="AY407" s="246" t="s">
        <v>129</v>
      </c>
    </row>
    <row r="408" s="2" customFormat="1" ht="21.75" customHeight="1">
      <c r="A408" s="40"/>
      <c r="B408" s="41"/>
      <c r="C408" s="206" t="s">
        <v>615</v>
      </c>
      <c r="D408" s="206" t="s">
        <v>131</v>
      </c>
      <c r="E408" s="207" t="s">
        <v>616</v>
      </c>
      <c r="F408" s="208" t="s">
        <v>617</v>
      </c>
      <c r="G408" s="209" t="s">
        <v>217</v>
      </c>
      <c r="H408" s="210">
        <v>1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41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136</v>
      </c>
      <c r="AT408" s="217" t="s">
        <v>131</v>
      </c>
      <c r="AU408" s="217" t="s">
        <v>80</v>
      </c>
      <c r="AY408" s="19" t="s">
        <v>129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78</v>
      </c>
      <c r="BK408" s="218">
        <f>ROUND(I408*H408,2)</f>
        <v>0</v>
      </c>
      <c r="BL408" s="19" t="s">
        <v>136</v>
      </c>
      <c r="BM408" s="217" t="s">
        <v>618</v>
      </c>
    </row>
    <row r="409" s="13" customFormat="1">
      <c r="A409" s="13"/>
      <c r="B409" s="224"/>
      <c r="C409" s="225"/>
      <c r="D409" s="226" t="s">
        <v>140</v>
      </c>
      <c r="E409" s="227" t="s">
        <v>19</v>
      </c>
      <c r="F409" s="228" t="s">
        <v>619</v>
      </c>
      <c r="G409" s="225"/>
      <c r="H409" s="229">
        <v>1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140</v>
      </c>
      <c r="AU409" s="235" t="s">
        <v>80</v>
      </c>
      <c r="AV409" s="13" t="s">
        <v>80</v>
      </c>
      <c r="AW409" s="13" t="s">
        <v>32</v>
      </c>
      <c r="AX409" s="13" t="s">
        <v>70</v>
      </c>
      <c r="AY409" s="235" t="s">
        <v>129</v>
      </c>
    </row>
    <row r="410" s="14" customFormat="1">
      <c r="A410" s="14"/>
      <c r="B410" s="236"/>
      <c r="C410" s="237"/>
      <c r="D410" s="226" t="s">
        <v>140</v>
      </c>
      <c r="E410" s="238" t="s">
        <v>19</v>
      </c>
      <c r="F410" s="239" t="s">
        <v>142</v>
      </c>
      <c r="G410" s="237"/>
      <c r="H410" s="240">
        <v>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140</v>
      </c>
      <c r="AU410" s="246" t="s">
        <v>80</v>
      </c>
      <c r="AV410" s="14" t="s">
        <v>136</v>
      </c>
      <c r="AW410" s="14" t="s">
        <v>32</v>
      </c>
      <c r="AX410" s="14" t="s">
        <v>78</v>
      </c>
      <c r="AY410" s="246" t="s">
        <v>129</v>
      </c>
    </row>
    <row r="411" s="12" customFormat="1" ht="22.8" customHeight="1">
      <c r="A411" s="12"/>
      <c r="B411" s="190"/>
      <c r="C411" s="191"/>
      <c r="D411" s="192" t="s">
        <v>69</v>
      </c>
      <c r="E411" s="204" t="s">
        <v>620</v>
      </c>
      <c r="F411" s="204" t="s">
        <v>621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SUM(P412:P467)</f>
        <v>0</v>
      </c>
      <c r="Q411" s="198"/>
      <c r="R411" s="199">
        <f>SUM(R412:R467)</f>
        <v>0</v>
      </c>
      <c r="S411" s="198"/>
      <c r="T411" s="200">
        <f>SUM(T412:T467)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78</v>
      </c>
      <c r="AT411" s="202" t="s">
        <v>69</v>
      </c>
      <c r="AU411" s="202" t="s">
        <v>78</v>
      </c>
      <c r="AY411" s="201" t="s">
        <v>129</v>
      </c>
      <c r="BK411" s="203">
        <f>SUM(BK412:BK467)</f>
        <v>0</v>
      </c>
    </row>
    <row r="412" s="2" customFormat="1" ht="24.15" customHeight="1">
      <c r="A412" s="40"/>
      <c r="B412" s="41"/>
      <c r="C412" s="206" t="s">
        <v>622</v>
      </c>
      <c r="D412" s="206" t="s">
        <v>131</v>
      </c>
      <c r="E412" s="207" t="s">
        <v>623</v>
      </c>
      <c r="F412" s="208" t="s">
        <v>624</v>
      </c>
      <c r="G412" s="209" t="s">
        <v>237</v>
      </c>
      <c r="H412" s="210">
        <v>84</v>
      </c>
      <c r="I412" s="211"/>
      <c r="J412" s="212">
        <f>ROUND(I412*H412,2)</f>
        <v>0</v>
      </c>
      <c r="K412" s="208" t="s">
        <v>135</v>
      </c>
      <c r="L412" s="46"/>
      <c r="M412" s="213" t="s">
        <v>19</v>
      </c>
      <c r="N412" s="214" t="s">
        <v>41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136</v>
      </c>
      <c r="AT412" s="217" t="s">
        <v>131</v>
      </c>
      <c r="AU412" s="217" t="s">
        <v>80</v>
      </c>
      <c r="AY412" s="19" t="s">
        <v>129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78</v>
      </c>
      <c r="BK412" s="218">
        <f>ROUND(I412*H412,2)</f>
        <v>0</v>
      </c>
      <c r="BL412" s="19" t="s">
        <v>136</v>
      </c>
      <c r="BM412" s="217" t="s">
        <v>625</v>
      </c>
    </row>
    <row r="413" s="2" customFormat="1">
      <c r="A413" s="40"/>
      <c r="B413" s="41"/>
      <c r="C413" s="42"/>
      <c r="D413" s="219" t="s">
        <v>138</v>
      </c>
      <c r="E413" s="42"/>
      <c r="F413" s="220" t="s">
        <v>626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138</v>
      </c>
      <c r="AU413" s="19" t="s">
        <v>80</v>
      </c>
    </row>
    <row r="414" s="15" customFormat="1">
      <c r="A414" s="15"/>
      <c r="B414" s="257"/>
      <c r="C414" s="258"/>
      <c r="D414" s="226" t="s">
        <v>140</v>
      </c>
      <c r="E414" s="259" t="s">
        <v>19</v>
      </c>
      <c r="F414" s="260" t="s">
        <v>627</v>
      </c>
      <c r="G414" s="258"/>
      <c r="H414" s="259" t="s">
        <v>19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140</v>
      </c>
      <c r="AU414" s="266" t="s">
        <v>80</v>
      </c>
      <c r="AV414" s="15" t="s">
        <v>78</v>
      </c>
      <c r="AW414" s="15" t="s">
        <v>32</v>
      </c>
      <c r="AX414" s="15" t="s">
        <v>70</v>
      </c>
      <c r="AY414" s="266" t="s">
        <v>129</v>
      </c>
    </row>
    <row r="415" s="13" customFormat="1">
      <c r="A415" s="13"/>
      <c r="B415" s="224"/>
      <c r="C415" s="225"/>
      <c r="D415" s="226" t="s">
        <v>140</v>
      </c>
      <c r="E415" s="227" t="s">
        <v>19</v>
      </c>
      <c r="F415" s="228" t="s">
        <v>628</v>
      </c>
      <c r="G415" s="225"/>
      <c r="H415" s="229">
        <v>84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140</v>
      </c>
      <c r="AU415" s="235" t="s">
        <v>80</v>
      </c>
      <c r="AV415" s="13" t="s">
        <v>80</v>
      </c>
      <c r="AW415" s="13" t="s">
        <v>32</v>
      </c>
      <c r="AX415" s="13" t="s">
        <v>70</v>
      </c>
      <c r="AY415" s="235" t="s">
        <v>129</v>
      </c>
    </row>
    <row r="416" s="14" customFormat="1">
      <c r="A416" s="14"/>
      <c r="B416" s="236"/>
      <c r="C416" s="237"/>
      <c r="D416" s="226" t="s">
        <v>140</v>
      </c>
      <c r="E416" s="238" t="s">
        <v>19</v>
      </c>
      <c r="F416" s="239" t="s">
        <v>142</v>
      </c>
      <c r="G416" s="237"/>
      <c r="H416" s="240">
        <v>84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140</v>
      </c>
      <c r="AU416" s="246" t="s">
        <v>80</v>
      </c>
      <c r="AV416" s="14" t="s">
        <v>136</v>
      </c>
      <c r="AW416" s="14" t="s">
        <v>32</v>
      </c>
      <c r="AX416" s="14" t="s">
        <v>78</v>
      </c>
      <c r="AY416" s="246" t="s">
        <v>129</v>
      </c>
    </row>
    <row r="417" s="2" customFormat="1" ht="24.15" customHeight="1">
      <c r="A417" s="40"/>
      <c r="B417" s="41"/>
      <c r="C417" s="206" t="s">
        <v>629</v>
      </c>
      <c r="D417" s="206" t="s">
        <v>131</v>
      </c>
      <c r="E417" s="207" t="s">
        <v>630</v>
      </c>
      <c r="F417" s="208" t="s">
        <v>631</v>
      </c>
      <c r="G417" s="209" t="s">
        <v>237</v>
      </c>
      <c r="H417" s="210">
        <v>84</v>
      </c>
      <c r="I417" s="211"/>
      <c r="J417" s="212">
        <f>ROUND(I417*H417,2)</f>
        <v>0</v>
      </c>
      <c r="K417" s="208" t="s">
        <v>135</v>
      </c>
      <c r="L417" s="46"/>
      <c r="M417" s="213" t="s">
        <v>19</v>
      </c>
      <c r="N417" s="214" t="s">
        <v>41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136</v>
      </c>
      <c r="AT417" s="217" t="s">
        <v>131</v>
      </c>
      <c r="AU417" s="217" t="s">
        <v>80</v>
      </c>
      <c r="AY417" s="19" t="s">
        <v>129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78</v>
      </c>
      <c r="BK417" s="218">
        <f>ROUND(I417*H417,2)</f>
        <v>0</v>
      </c>
      <c r="BL417" s="19" t="s">
        <v>136</v>
      </c>
      <c r="BM417" s="217" t="s">
        <v>632</v>
      </c>
    </row>
    <row r="418" s="2" customFormat="1">
      <c r="A418" s="40"/>
      <c r="B418" s="41"/>
      <c r="C418" s="42"/>
      <c r="D418" s="219" t="s">
        <v>138</v>
      </c>
      <c r="E418" s="42"/>
      <c r="F418" s="220" t="s">
        <v>633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138</v>
      </c>
      <c r="AU418" s="19" t="s">
        <v>80</v>
      </c>
    </row>
    <row r="419" s="15" customFormat="1">
      <c r="A419" s="15"/>
      <c r="B419" s="257"/>
      <c r="C419" s="258"/>
      <c r="D419" s="226" t="s">
        <v>140</v>
      </c>
      <c r="E419" s="259" t="s">
        <v>19</v>
      </c>
      <c r="F419" s="260" t="s">
        <v>627</v>
      </c>
      <c r="G419" s="258"/>
      <c r="H419" s="259" t="s">
        <v>19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140</v>
      </c>
      <c r="AU419" s="266" t="s">
        <v>80</v>
      </c>
      <c r="AV419" s="15" t="s">
        <v>78</v>
      </c>
      <c r="AW419" s="15" t="s">
        <v>32</v>
      </c>
      <c r="AX419" s="15" t="s">
        <v>70</v>
      </c>
      <c r="AY419" s="266" t="s">
        <v>129</v>
      </c>
    </row>
    <row r="420" s="13" customFormat="1">
      <c r="A420" s="13"/>
      <c r="B420" s="224"/>
      <c r="C420" s="225"/>
      <c r="D420" s="226" t="s">
        <v>140</v>
      </c>
      <c r="E420" s="227" t="s">
        <v>19</v>
      </c>
      <c r="F420" s="228" t="s">
        <v>628</v>
      </c>
      <c r="G420" s="225"/>
      <c r="H420" s="229">
        <v>84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140</v>
      </c>
      <c r="AU420" s="235" t="s">
        <v>80</v>
      </c>
      <c r="AV420" s="13" t="s">
        <v>80</v>
      </c>
      <c r="AW420" s="13" t="s">
        <v>32</v>
      </c>
      <c r="AX420" s="13" t="s">
        <v>70</v>
      </c>
      <c r="AY420" s="235" t="s">
        <v>129</v>
      </c>
    </row>
    <row r="421" s="14" customFormat="1">
      <c r="A421" s="14"/>
      <c r="B421" s="236"/>
      <c r="C421" s="237"/>
      <c r="D421" s="226" t="s">
        <v>140</v>
      </c>
      <c r="E421" s="238" t="s">
        <v>19</v>
      </c>
      <c r="F421" s="239" t="s">
        <v>142</v>
      </c>
      <c r="G421" s="237"/>
      <c r="H421" s="240">
        <v>84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140</v>
      </c>
      <c r="AU421" s="246" t="s">
        <v>80</v>
      </c>
      <c r="AV421" s="14" t="s">
        <v>136</v>
      </c>
      <c r="AW421" s="14" t="s">
        <v>32</v>
      </c>
      <c r="AX421" s="14" t="s">
        <v>78</v>
      </c>
      <c r="AY421" s="246" t="s">
        <v>129</v>
      </c>
    </row>
    <row r="422" s="2" customFormat="1" ht="24.15" customHeight="1">
      <c r="A422" s="40"/>
      <c r="B422" s="41"/>
      <c r="C422" s="206" t="s">
        <v>634</v>
      </c>
      <c r="D422" s="206" t="s">
        <v>131</v>
      </c>
      <c r="E422" s="207" t="s">
        <v>635</v>
      </c>
      <c r="F422" s="208" t="s">
        <v>636</v>
      </c>
      <c r="G422" s="209" t="s">
        <v>237</v>
      </c>
      <c r="H422" s="210">
        <v>420</v>
      </c>
      <c r="I422" s="211"/>
      <c r="J422" s="212">
        <f>ROUND(I422*H422,2)</f>
        <v>0</v>
      </c>
      <c r="K422" s="208" t="s">
        <v>135</v>
      </c>
      <c r="L422" s="46"/>
      <c r="M422" s="213" t="s">
        <v>19</v>
      </c>
      <c r="N422" s="214" t="s">
        <v>41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136</v>
      </c>
      <c r="AT422" s="217" t="s">
        <v>131</v>
      </c>
      <c r="AU422" s="217" t="s">
        <v>80</v>
      </c>
      <c r="AY422" s="19" t="s">
        <v>129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78</v>
      </c>
      <c r="BK422" s="218">
        <f>ROUND(I422*H422,2)</f>
        <v>0</v>
      </c>
      <c r="BL422" s="19" t="s">
        <v>136</v>
      </c>
      <c r="BM422" s="217" t="s">
        <v>637</v>
      </c>
    </row>
    <row r="423" s="2" customFormat="1">
      <c r="A423" s="40"/>
      <c r="B423" s="41"/>
      <c r="C423" s="42"/>
      <c r="D423" s="219" t="s">
        <v>138</v>
      </c>
      <c r="E423" s="42"/>
      <c r="F423" s="220" t="s">
        <v>638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138</v>
      </c>
      <c r="AU423" s="19" t="s">
        <v>80</v>
      </c>
    </row>
    <row r="424" s="15" customFormat="1">
      <c r="A424" s="15"/>
      <c r="B424" s="257"/>
      <c r="C424" s="258"/>
      <c r="D424" s="226" t="s">
        <v>140</v>
      </c>
      <c r="E424" s="259" t="s">
        <v>19</v>
      </c>
      <c r="F424" s="260" t="s">
        <v>627</v>
      </c>
      <c r="G424" s="258"/>
      <c r="H424" s="259" t="s">
        <v>19</v>
      </c>
      <c r="I424" s="261"/>
      <c r="J424" s="258"/>
      <c r="K424" s="258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140</v>
      </c>
      <c r="AU424" s="266" t="s">
        <v>80</v>
      </c>
      <c r="AV424" s="15" t="s">
        <v>78</v>
      </c>
      <c r="AW424" s="15" t="s">
        <v>32</v>
      </c>
      <c r="AX424" s="15" t="s">
        <v>70</v>
      </c>
      <c r="AY424" s="266" t="s">
        <v>129</v>
      </c>
    </row>
    <row r="425" s="13" customFormat="1">
      <c r="A425" s="13"/>
      <c r="B425" s="224"/>
      <c r="C425" s="225"/>
      <c r="D425" s="226" t="s">
        <v>140</v>
      </c>
      <c r="E425" s="227" t="s">
        <v>19</v>
      </c>
      <c r="F425" s="228" t="s">
        <v>628</v>
      </c>
      <c r="G425" s="225"/>
      <c r="H425" s="229">
        <v>84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140</v>
      </c>
      <c r="AU425" s="235" t="s">
        <v>80</v>
      </c>
      <c r="AV425" s="13" t="s">
        <v>80</v>
      </c>
      <c r="AW425" s="13" t="s">
        <v>32</v>
      </c>
      <c r="AX425" s="13" t="s">
        <v>70</v>
      </c>
      <c r="AY425" s="235" t="s">
        <v>129</v>
      </c>
    </row>
    <row r="426" s="14" customFormat="1">
      <c r="A426" s="14"/>
      <c r="B426" s="236"/>
      <c r="C426" s="237"/>
      <c r="D426" s="226" t="s">
        <v>140</v>
      </c>
      <c r="E426" s="238" t="s">
        <v>19</v>
      </c>
      <c r="F426" s="239" t="s">
        <v>142</v>
      </c>
      <c r="G426" s="237"/>
      <c r="H426" s="240">
        <v>84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140</v>
      </c>
      <c r="AU426" s="246" t="s">
        <v>80</v>
      </c>
      <c r="AV426" s="14" t="s">
        <v>136</v>
      </c>
      <c r="AW426" s="14" t="s">
        <v>32</v>
      </c>
      <c r="AX426" s="14" t="s">
        <v>78</v>
      </c>
      <c r="AY426" s="246" t="s">
        <v>129</v>
      </c>
    </row>
    <row r="427" s="13" customFormat="1">
      <c r="A427" s="13"/>
      <c r="B427" s="224"/>
      <c r="C427" s="225"/>
      <c r="D427" s="226" t="s">
        <v>140</v>
      </c>
      <c r="E427" s="225"/>
      <c r="F427" s="228" t="s">
        <v>639</v>
      </c>
      <c r="G427" s="225"/>
      <c r="H427" s="229">
        <v>420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140</v>
      </c>
      <c r="AU427" s="235" t="s">
        <v>80</v>
      </c>
      <c r="AV427" s="13" t="s">
        <v>80</v>
      </c>
      <c r="AW427" s="13" t="s">
        <v>4</v>
      </c>
      <c r="AX427" s="13" t="s">
        <v>78</v>
      </c>
      <c r="AY427" s="235" t="s">
        <v>129</v>
      </c>
    </row>
    <row r="428" s="2" customFormat="1" ht="24.15" customHeight="1">
      <c r="A428" s="40"/>
      <c r="B428" s="41"/>
      <c r="C428" s="206" t="s">
        <v>640</v>
      </c>
      <c r="D428" s="206" t="s">
        <v>131</v>
      </c>
      <c r="E428" s="207" t="s">
        <v>641</v>
      </c>
      <c r="F428" s="208" t="s">
        <v>642</v>
      </c>
      <c r="G428" s="209" t="s">
        <v>237</v>
      </c>
      <c r="H428" s="210">
        <v>84</v>
      </c>
      <c r="I428" s="211"/>
      <c r="J428" s="212">
        <f>ROUND(I428*H428,2)</f>
        <v>0</v>
      </c>
      <c r="K428" s="208" t="s">
        <v>135</v>
      </c>
      <c r="L428" s="46"/>
      <c r="M428" s="213" t="s">
        <v>19</v>
      </c>
      <c r="N428" s="214" t="s">
        <v>41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136</v>
      </c>
      <c r="AT428" s="217" t="s">
        <v>131</v>
      </c>
      <c r="AU428" s="217" t="s">
        <v>80</v>
      </c>
      <c r="AY428" s="19" t="s">
        <v>129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78</v>
      </c>
      <c r="BK428" s="218">
        <f>ROUND(I428*H428,2)</f>
        <v>0</v>
      </c>
      <c r="BL428" s="19" t="s">
        <v>136</v>
      </c>
      <c r="BM428" s="217" t="s">
        <v>643</v>
      </c>
    </row>
    <row r="429" s="2" customFormat="1">
      <c r="A429" s="40"/>
      <c r="B429" s="41"/>
      <c r="C429" s="42"/>
      <c r="D429" s="219" t="s">
        <v>138</v>
      </c>
      <c r="E429" s="42"/>
      <c r="F429" s="220" t="s">
        <v>644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138</v>
      </c>
      <c r="AU429" s="19" t="s">
        <v>80</v>
      </c>
    </row>
    <row r="430" s="15" customFormat="1">
      <c r="A430" s="15"/>
      <c r="B430" s="257"/>
      <c r="C430" s="258"/>
      <c r="D430" s="226" t="s">
        <v>140</v>
      </c>
      <c r="E430" s="259" t="s">
        <v>19</v>
      </c>
      <c r="F430" s="260" t="s">
        <v>627</v>
      </c>
      <c r="G430" s="258"/>
      <c r="H430" s="259" t="s">
        <v>19</v>
      </c>
      <c r="I430" s="261"/>
      <c r="J430" s="258"/>
      <c r="K430" s="258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140</v>
      </c>
      <c r="AU430" s="266" t="s">
        <v>80</v>
      </c>
      <c r="AV430" s="15" t="s">
        <v>78</v>
      </c>
      <c r="AW430" s="15" t="s">
        <v>32</v>
      </c>
      <c r="AX430" s="15" t="s">
        <v>70</v>
      </c>
      <c r="AY430" s="266" t="s">
        <v>129</v>
      </c>
    </row>
    <row r="431" s="13" customFormat="1">
      <c r="A431" s="13"/>
      <c r="B431" s="224"/>
      <c r="C431" s="225"/>
      <c r="D431" s="226" t="s">
        <v>140</v>
      </c>
      <c r="E431" s="227" t="s">
        <v>19</v>
      </c>
      <c r="F431" s="228" t="s">
        <v>628</v>
      </c>
      <c r="G431" s="225"/>
      <c r="H431" s="229">
        <v>84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140</v>
      </c>
      <c r="AU431" s="235" t="s">
        <v>80</v>
      </c>
      <c r="AV431" s="13" t="s">
        <v>80</v>
      </c>
      <c r="AW431" s="13" t="s">
        <v>32</v>
      </c>
      <c r="AX431" s="13" t="s">
        <v>70</v>
      </c>
      <c r="AY431" s="235" t="s">
        <v>129</v>
      </c>
    </row>
    <row r="432" s="14" customFormat="1">
      <c r="A432" s="14"/>
      <c r="B432" s="236"/>
      <c r="C432" s="237"/>
      <c r="D432" s="226" t="s">
        <v>140</v>
      </c>
      <c r="E432" s="238" t="s">
        <v>19</v>
      </c>
      <c r="F432" s="239" t="s">
        <v>142</v>
      </c>
      <c r="G432" s="237"/>
      <c r="H432" s="240">
        <v>84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140</v>
      </c>
      <c r="AU432" s="246" t="s">
        <v>80</v>
      </c>
      <c r="AV432" s="14" t="s">
        <v>136</v>
      </c>
      <c r="AW432" s="14" t="s">
        <v>32</v>
      </c>
      <c r="AX432" s="14" t="s">
        <v>78</v>
      </c>
      <c r="AY432" s="246" t="s">
        <v>129</v>
      </c>
    </row>
    <row r="433" s="2" customFormat="1" ht="24.15" customHeight="1">
      <c r="A433" s="40"/>
      <c r="B433" s="41"/>
      <c r="C433" s="206" t="s">
        <v>509</v>
      </c>
      <c r="D433" s="206" t="s">
        <v>131</v>
      </c>
      <c r="E433" s="207" t="s">
        <v>645</v>
      </c>
      <c r="F433" s="208" t="s">
        <v>646</v>
      </c>
      <c r="G433" s="209" t="s">
        <v>237</v>
      </c>
      <c r="H433" s="210">
        <v>61.127000000000002</v>
      </c>
      <c r="I433" s="211"/>
      <c r="J433" s="212">
        <f>ROUND(I433*H433,2)</f>
        <v>0</v>
      </c>
      <c r="K433" s="208" t="s">
        <v>135</v>
      </c>
      <c r="L433" s="46"/>
      <c r="M433" s="213" t="s">
        <v>19</v>
      </c>
      <c r="N433" s="214" t="s">
        <v>41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136</v>
      </c>
      <c r="AT433" s="217" t="s">
        <v>131</v>
      </c>
      <c r="AU433" s="217" t="s">
        <v>80</v>
      </c>
      <c r="AY433" s="19" t="s">
        <v>129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78</v>
      </c>
      <c r="BK433" s="218">
        <f>ROUND(I433*H433,2)</f>
        <v>0</v>
      </c>
      <c r="BL433" s="19" t="s">
        <v>136</v>
      </c>
      <c r="BM433" s="217" t="s">
        <v>647</v>
      </c>
    </row>
    <row r="434" s="2" customFormat="1">
      <c r="A434" s="40"/>
      <c r="B434" s="41"/>
      <c r="C434" s="42"/>
      <c r="D434" s="219" t="s">
        <v>138</v>
      </c>
      <c r="E434" s="42"/>
      <c r="F434" s="220" t="s">
        <v>648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138</v>
      </c>
      <c r="AU434" s="19" t="s">
        <v>80</v>
      </c>
    </row>
    <row r="435" s="15" customFormat="1">
      <c r="A435" s="15"/>
      <c r="B435" s="257"/>
      <c r="C435" s="258"/>
      <c r="D435" s="226" t="s">
        <v>140</v>
      </c>
      <c r="E435" s="259" t="s">
        <v>19</v>
      </c>
      <c r="F435" s="260" t="s">
        <v>627</v>
      </c>
      <c r="G435" s="258"/>
      <c r="H435" s="259" t="s">
        <v>19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140</v>
      </c>
      <c r="AU435" s="266" t="s">
        <v>80</v>
      </c>
      <c r="AV435" s="15" t="s">
        <v>78</v>
      </c>
      <c r="AW435" s="15" t="s">
        <v>32</v>
      </c>
      <c r="AX435" s="15" t="s">
        <v>70</v>
      </c>
      <c r="AY435" s="266" t="s">
        <v>129</v>
      </c>
    </row>
    <row r="436" s="13" customFormat="1">
      <c r="A436" s="13"/>
      <c r="B436" s="224"/>
      <c r="C436" s="225"/>
      <c r="D436" s="226" t="s">
        <v>140</v>
      </c>
      <c r="E436" s="227" t="s">
        <v>19</v>
      </c>
      <c r="F436" s="228" t="s">
        <v>649</v>
      </c>
      <c r="G436" s="225"/>
      <c r="H436" s="229">
        <v>52.305999999999997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140</v>
      </c>
      <c r="AU436" s="235" t="s">
        <v>80</v>
      </c>
      <c r="AV436" s="13" t="s">
        <v>80</v>
      </c>
      <c r="AW436" s="13" t="s">
        <v>32</v>
      </c>
      <c r="AX436" s="13" t="s">
        <v>70</v>
      </c>
      <c r="AY436" s="235" t="s">
        <v>129</v>
      </c>
    </row>
    <row r="437" s="13" customFormat="1">
      <c r="A437" s="13"/>
      <c r="B437" s="224"/>
      <c r="C437" s="225"/>
      <c r="D437" s="226" t="s">
        <v>140</v>
      </c>
      <c r="E437" s="227" t="s">
        <v>19</v>
      </c>
      <c r="F437" s="228" t="s">
        <v>650</v>
      </c>
      <c r="G437" s="225"/>
      <c r="H437" s="229">
        <v>8.8209999999999997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140</v>
      </c>
      <c r="AU437" s="235" t="s">
        <v>80</v>
      </c>
      <c r="AV437" s="13" t="s">
        <v>80</v>
      </c>
      <c r="AW437" s="13" t="s">
        <v>32</v>
      </c>
      <c r="AX437" s="13" t="s">
        <v>70</v>
      </c>
      <c r="AY437" s="235" t="s">
        <v>129</v>
      </c>
    </row>
    <row r="438" s="14" customFormat="1">
      <c r="A438" s="14"/>
      <c r="B438" s="236"/>
      <c r="C438" s="237"/>
      <c r="D438" s="226" t="s">
        <v>140</v>
      </c>
      <c r="E438" s="238" t="s">
        <v>19</v>
      </c>
      <c r="F438" s="239" t="s">
        <v>142</v>
      </c>
      <c r="G438" s="237"/>
      <c r="H438" s="240">
        <v>61.126999999999995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140</v>
      </c>
      <c r="AU438" s="246" t="s">
        <v>80</v>
      </c>
      <c r="AV438" s="14" t="s">
        <v>136</v>
      </c>
      <c r="AW438" s="14" t="s">
        <v>32</v>
      </c>
      <c r="AX438" s="14" t="s">
        <v>78</v>
      </c>
      <c r="AY438" s="246" t="s">
        <v>129</v>
      </c>
    </row>
    <row r="439" s="2" customFormat="1" ht="24.15" customHeight="1">
      <c r="A439" s="40"/>
      <c r="B439" s="41"/>
      <c r="C439" s="206" t="s">
        <v>651</v>
      </c>
      <c r="D439" s="206" t="s">
        <v>131</v>
      </c>
      <c r="E439" s="207" t="s">
        <v>652</v>
      </c>
      <c r="F439" s="208" t="s">
        <v>653</v>
      </c>
      <c r="G439" s="209" t="s">
        <v>237</v>
      </c>
      <c r="H439" s="210">
        <v>305.63499999999999</v>
      </c>
      <c r="I439" s="211"/>
      <c r="J439" s="212">
        <f>ROUND(I439*H439,2)</f>
        <v>0</v>
      </c>
      <c r="K439" s="208" t="s">
        <v>135</v>
      </c>
      <c r="L439" s="46"/>
      <c r="M439" s="213" t="s">
        <v>19</v>
      </c>
      <c r="N439" s="214" t="s">
        <v>41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136</v>
      </c>
      <c r="AT439" s="217" t="s">
        <v>131</v>
      </c>
      <c r="AU439" s="217" t="s">
        <v>80</v>
      </c>
      <c r="AY439" s="19" t="s">
        <v>129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78</v>
      </c>
      <c r="BK439" s="218">
        <f>ROUND(I439*H439,2)</f>
        <v>0</v>
      </c>
      <c r="BL439" s="19" t="s">
        <v>136</v>
      </c>
      <c r="BM439" s="217" t="s">
        <v>654</v>
      </c>
    </row>
    <row r="440" s="2" customFormat="1">
      <c r="A440" s="40"/>
      <c r="B440" s="41"/>
      <c r="C440" s="42"/>
      <c r="D440" s="219" t="s">
        <v>138</v>
      </c>
      <c r="E440" s="42"/>
      <c r="F440" s="220" t="s">
        <v>655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138</v>
      </c>
      <c r="AU440" s="19" t="s">
        <v>80</v>
      </c>
    </row>
    <row r="441" s="15" customFormat="1">
      <c r="A441" s="15"/>
      <c r="B441" s="257"/>
      <c r="C441" s="258"/>
      <c r="D441" s="226" t="s">
        <v>140</v>
      </c>
      <c r="E441" s="259" t="s">
        <v>19</v>
      </c>
      <c r="F441" s="260" t="s">
        <v>627</v>
      </c>
      <c r="G441" s="258"/>
      <c r="H441" s="259" t="s">
        <v>19</v>
      </c>
      <c r="I441" s="261"/>
      <c r="J441" s="258"/>
      <c r="K441" s="258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140</v>
      </c>
      <c r="AU441" s="266" t="s">
        <v>80</v>
      </c>
      <c r="AV441" s="15" t="s">
        <v>78</v>
      </c>
      <c r="AW441" s="15" t="s">
        <v>32</v>
      </c>
      <c r="AX441" s="15" t="s">
        <v>70</v>
      </c>
      <c r="AY441" s="266" t="s">
        <v>129</v>
      </c>
    </row>
    <row r="442" s="13" customFormat="1">
      <c r="A442" s="13"/>
      <c r="B442" s="224"/>
      <c r="C442" s="225"/>
      <c r="D442" s="226" t="s">
        <v>140</v>
      </c>
      <c r="E442" s="227" t="s">
        <v>19</v>
      </c>
      <c r="F442" s="228" t="s">
        <v>649</v>
      </c>
      <c r="G442" s="225"/>
      <c r="H442" s="229">
        <v>52.305999999999997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140</v>
      </c>
      <c r="AU442" s="235" t="s">
        <v>80</v>
      </c>
      <c r="AV442" s="13" t="s">
        <v>80</v>
      </c>
      <c r="AW442" s="13" t="s">
        <v>32</v>
      </c>
      <c r="AX442" s="13" t="s">
        <v>70</v>
      </c>
      <c r="AY442" s="235" t="s">
        <v>129</v>
      </c>
    </row>
    <row r="443" s="13" customFormat="1">
      <c r="A443" s="13"/>
      <c r="B443" s="224"/>
      <c r="C443" s="225"/>
      <c r="D443" s="226" t="s">
        <v>140</v>
      </c>
      <c r="E443" s="227" t="s">
        <v>19</v>
      </c>
      <c r="F443" s="228" t="s">
        <v>650</v>
      </c>
      <c r="G443" s="225"/>
      <c r="H443" s="229">
        <v>8.8209999999999997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140</v>
      </c>
      <c r="AU443" s="235" t="s">
        <v>80</v>
      </c>
      <c r="AV443" s="13" t="s">
        <v>80</v>
      </c>
      <c r="AW443" s="13" t="s">
        <v>32</v>
      </c>
      <c r="AX443" s="13" t="s">
        <v>70</v>
      </c>
      <c r="AY443" s="235" t="s">
        <v>129</v>
      </c>
    </row>
    <row r="444" s="14" customFormat="1">
      <c r="A444" s="14"/>
      <c r="B444" s="236"/>
      <c r="C444" s="237"/>
      <c r="D444" s="226" t="s">
        <v>140</v>
      </c>
      <c r="E444" s="238" t="s">
        <v>19</v>
      </c>
      <c r="F444" s="239" t="s">
        <v>142</v>
      </c>
      <c r="G444" s="237"/>
      <c r="H444" s="240">
        <v>61.126999999999995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140</v>
      </c>
      <c r="AU444" s="246" t="s">
        <v>80</v>
      </c>
      <c r="AV444" s="14" t="s">
        <v>136</v>
      </c>
      <c r="AW444" s="14" t="s">
        <v>32</v>
      </c>
      <c r="AX444" s="14" t="s">
        <v>78</v>
      </c>
      <c r="AY444" s="246" t="s">
        <v>129</v>
      </c>
    </row>
    <row r="445" s="13" customFormat="1">
      <c r="A445" s="13"/>
      <c r="B445" s="224"/>
      <c r="C445" s="225"/>
      <c r="D445" s="226" t="s">
        <v>140</v>
      </c>
      <c r="E445" s="225"/>
      <c r="F445" s="228" t="s">
        <v>656</v>
      </c>
      <c r="G445" s="225"/>
      <c r="H445" s="229">
        <v>305.63499999999999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140</v>
      </c>
      <c r="AU445" s="235" t="s">
        <v>80</v>
      </c>
      <c r="AV445" s="13" t="s">
        <v>80</v>
      </c>
      <c r="AW445" s="13" t="s">
        <v>4</v>
      </c>
      <c r="AX445" s="13" t="s">
        <v>78</v>
      </c>
      <c r="AY445" s="235" t="s">
        <v>129</v>
      </c>
    </row>
    <row r="446" s="2" customFormat="1" ht="24.15" customHeight="1">
      <c r="A446" s="40"/>
      <c r="B446" s="41"/>
      <c r="C446" s="206" t="s">
        <v>657</v>
      </c>
      <c r="D446" s="206" t="s">
        <v>131</v>
      </c>
      <c r="E446" s="207" t="s">
        <v>658</v>
      </c>
      <c r="F446" s="208" t="s">
        <v>659</v>
      </c>
      <c r="G446" s="209" t="s">
        <v>237</v>
      </c>
      <c r="H446" s="210">
        <v>7.8460000000000001</v>
      </c>
      <c r="I446" s="211"/>
      <c r="J446" s="212">
        <f>ROUND(I446*H446,2)</f>
        <v>0</v>
      </c>
      <c r="K446" s="208" t="s">
        <v>135</v>
      </c>
      <c r="L446" s="46"/>
      <c r="M446" s="213" t="s">
        <v>19</v>
      </c>
      <c r="N446" s="214" t="s">
        <v>41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136</v>
      </c>
      <c r="AT446" s="217" t="s">
        <v>131</v>
      </c>
      <c r="AU446" s="217" t="s">
        <v>80</v>
      </c>
      <c r="AY446" s="19" t="s">
        <v>129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78</v>
      </c>
      <c r="BK446" s="218">
        <f>ROUND(I446*H446,2)</f>
        <v>0</v>
      </c>
      <c r="BL446" s="19" t="s">
        <v>136</v>
      </c>
      <c r="BM446" s="217" t="s">
        <v>660</v>
      </c>
    </row>
    <row r="447" s="2" customFormat="1">
      <c r="A447" s="40"/>
      <c r="B447" s="41"/>
      <c r="C447" s="42"/>
      <c r="D447" s="219" t="s">
        <v>138</v>
      </c>
      <c r="E447" s="42"/>
      <c r="F447" s="220" t="s">
        <v>661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138</v>
      </c>
      <c r="AU447" s="19" t="s">
        <v>80</v>
      </c>
    </row>
    <row r="448" s="15" customFormat="1">
      <c r="A448" s="15"/>
      <c r="B448" s="257"/>
      <c r="C448" s="258"/>
      <c r="D448" s="226" t="s">
        <v>140</v>
      </c>
      <c r="E448" s="259" t="s">
        <v>19</v>
      </c>
      <c r="F448" s="260" t="s">
        <v>627</v>
      </c>
      <c r="G448" s="258"/>
      <c r="H448" s="259" t="s">
        <v>19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140</v>
      </c>
      <c r="AU448" s="266" t="s">
        <v>80</v>
      </c>
      <c r="AV448" s="15" t="s">
        <v>78</v>
      </c>
      <c r="AW448" s="15" t="s">
        <v>32</v>
      </c>
      <c r="AX448" s="15" t="s">
        <v>70</v>
      </c>
      <c r="AY448" s="266" t="s">
        <v>129</v>
      </c>
    </row>
    <row r="449" s="13" customFormat="1">
      <c r="A449" s="13"/>
      <c r="B449" s="224"/>
      <c r="C449" s="225"/>
      <c r="D449" s="226" t="s">
        <v>140</v>
      </c>
      <c r="E449" s="227" t="s">
        <v>19</v>
      </c>
      <c r="F449" s="228" t="s">
        <v>662</v>
      </c>
      <c r="G449" s="225"/>
      <c r="H449" s="229">
        <v>7.8460000000000001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140</v>
      </c>
      <c r="AU449" s="235" t="s">
        <v>80</v>
      </c>
      <c r="AV449" s="13" t="s">
        <v>80</v>
      </c>
      <c r="AW449" s="13" t="s">
        <v>32</v>
      </c>
      <c r="AX449" s="13" t="s">
        <v>70</v>
      </c>
      <c r="AY449" s="235" t="s">
        <v>129</v>
      </c>
    </row>
    <row r="450" s="14" customFormat="1">
      <c r="A450" s="14"/>
      <c r="B450" s="236"/>
      <c r="C450" s="237"/>
      <c r="D450" s="226" t="s">
        <v>140</v>
      </c>
      <c r="E450" s="238" t="s">
        <v>19</v>
      </c>
      <c r="F450" s="239" t="s">
        <v>142</v>
      </c>
      <c r="G450" s="237"/>
      <c r="H450" s="240">
        <v>7.8460000000000001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140</v>
      </c>
      <c r="AU450" s="246" t="s">
        <v>80</v>
      </c>
      <c r="AV450" s="14" t="s">
        <v>136</v>
      </c>
      <c r="AW450" s="14" t="s">
        <v>32</v>
      </c>
      <c r="AX450" s="14" t="s">
        <v>78</v>
      </c>
      <c r="AY450" s="246" t="s">
        <v>129</v>
      </c>
    </row>
    <row r="451" s="2" customFormat="1" ht="24.15" customHeight="1">
      <c r="A451" s="40"/>
      <c r="B451" s="41"/>
      <c r="C451" s="206" t="s">
        <v>663</v>
      </c>
      <c r="D451" s="206" t="s">
        <v>131</v>
      </c>
      <c r="E451" s="207" t="s">
        <v>664</v>
      </c>
      <c r="F451" s="208" t="s">
        <v>653</v>
      </c>
      <c r="G451" s="209" t="s">
        <v>237</v>
      </c>
      <c r="H451" s="210">
        <v>39.229999999999997</v>
      </c>
      <c r="I451" s="211"/>
      <c r="J451" s="212">
        <f>ROUND(I451*H451,2)</f>
        <v>0</v>
      </c>
      <c r="K451" s="208" t="s">
        <v>135</v>
      </c>
      <c r="L451" s="46"/>
      <c r="M451" s="213" t="s">
        <v>19</v>
      </c>
      <c r="N451" s="214" t="s">
        <v>41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136</v>
      </c>
      <c r="AT451" s="217" t="s">
        <v>131</v>
      </c>
      <c r="AU451" s="217" t="s">
        <v>80</v>
      </c>
      <c r="AY451" s="19" t="s">
        <v>129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78</v>
      </c>
      <c r="BK451" s="218">
        <f>ROUND(I451*H451,2)</f>
        <v>0</v>
      </c>
      <c r="BL451" s="19" t="s">
        <v>136</v>
      </c>
      <c r="BM451" s="217" t="s">
        <v>665</v>
      </c>
    </row>
    <row r="452" s="2" customFormat="1">
      <c r="A452" s="40"/>
      <c r="B452" s="41"/>
      <c r="C452" s="42"/>
      <c r="D452" s="219" t="s">
        <v>138</v>
      </c>
      <c r="E452" s="42"/>
      <c r="F452" s="220" t="s">
        <v>666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138</v>
      </c>
      <c r="AU452" s="19" t="s">
        <v>80</v>
      </c>
    </row>
    <row r="453" s="15" customFormat="1">
      <c r="A453" s="15"/>
      <c r="B453" s="257"/>
      <c r="C453" s="258"/>
      <c r="D453" s="226" t="s">
        <v>140</v>
      </c>
      <c r="E453" s="259" t="s">
        <v>19</v>
      </c>
      <c r="F453" s="260" t="s">
        <v>627</v>
      </c>
      <c r="G453" s="258"/>
      <c r="H453" s="259" t="s">
        <v>19</v>
      </c>
      <c r="I453" s="261"/>
      <c r="J453" s="258"/>
      <c r="K453" s="258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140</v>
      </c>
      <c r="AU453" s="266" t="s">
        <v>80</v>
      </c>
      <c r="AV453" s="15" t="s">
        <v>78</v>
      </c>
      <c r="AW453" s="15" t="s">
        <v>32</v>
      </c>
      <c r="AX453" s="15" t="s">
        <v>70</v>
      </c>
      <c r="AY453" s="266" t="s">
        <v>129</v>
      </c>
    </row>
    <row r="454" s="13" customFormat="1">
      <c r="A454" s="13"/>
      <c r="B454" s="224"/>
      <c r="C454" s="225"/>
      <c r="D454" s="226" t="s">
        <v>140</v>
      </c>
      <c r="E454" s="227" t="s">
        <v>19</v>
      </c>
      <c r="F454" s="228" t="s">
        <v>662</v>
      </c>
      <c r="G454" s="225"/>
      <c r="H454" s="229">
        <v>7.8460000000000001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140</v>
      </c>
      <c r="AU454" s="235" t="s">
        <v>80</v>
      </c>
      <c r="AV454" s="13" t="s">
        <v>80</v>
      </c>
      <c r="AW454" s="13" t="s">
        <v>32</v>
      </c>
      <c r="AX454" s="13" t="s">
        <v>70</v>
      </c>
      <c r="AY454" s="235" t="s">
        <v>129</v>
      </c>
    </row>
    <row r="455" s="14" customFormat="1">
      <c r="A455" s="14"/>
      <c r="B455" s="236"/>
      <c r="C455" s="237"/>
      <c r="D455" s="226" t="s">
        <v>140</v>
      </c>
      <c r="E455" s="238" t="s">
        <v>19</v>
      </c>
      <c r="F455" s="239" t="s">
        <v>142</v>
      </c>
      <c r="G455" s="237"/>
      <c r="H455" s="240">
        <v>7.8460000000000001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140</v>
      </c>
      <c r="AU455" s="246" t="s">
        <v>80</v>
      </c>
      <c r="AV455" s="14" t="s">
        <v>136</v>
      </c>
      <c r="AW455" s="14" t="s">
        <v>32</v>
      </c>
      <c r="AX455" s="14" t="s">
        <v>78</v>
      </c>
      <c r="AY455" s="246" t="s">
        <v>129</v>
      </c>
    </row>
    <row r="456" s="13" customFormat="1">
      <c r="A456" s="13"/>
      <c r="B456" s="224"/>
      <c r="C456" s="225"/>
      <c r="D456" s="226" t="s">
        <v>140</v>
      </c>
      <c r="E456" s="225"/>
      <c r="F456" s="228" t="s">
        <v>667</v>
      </c>
      <c r="G456" s="225"/>
      <c r="H456" s="229">
        <v>39.229999999999997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140</v>
      </c>
      <c r="AU456" s="235" t="s">
        <v>80</v>
      </c>
      <c r="AV456" s="13" t="s">
        <v>80</v>
      </c>
      <c r="AW456" s="13" t="s">
        <v>4</v>
      </c>
      <c r="AX456" s="13" t="s">
        <v>78</v>
      </c>
      <c r="AY456" s="235" t="s">
        <v>129</v>
      </c>
    </row>
    <row r="457" s="2" customFormat="1" ht="24.15" customHeight="1">
      <c r="A457" s="40"/>
      <c r="B457" s="41"/>
      <c r="C457" s="206" t="s">
        <v>668</v>
      </c>
      <c r="D457" s="206" t="s">
        <v>131</v>
      </c>
      <c r="E457" s="207" t="s">
        <v>669</v>
      </c>
      <c r="F457" s="208" t="s">
        <v>267</v>
      </c>
      <c r="G457" s="209" t="s">
        <v>237</v>
      </c>
      <c r="H457" s="210">
        <v>52.305999999999997</v>
      </c>
      <c r="I457" s="211"/>
      <c r="J457" s="212">
        <f>ROUND(I457*H457,2)</f>
        <v>0</v>
      </c>
      <c r="K457" s="208" t="s">
        <v>135</v>
      </c>
      <c r="L457" s="46"/>
      <c r="M457" s="213" t="s">
        <v>19</v>
      </c>
      <c r="N457" s="214" t="s">
        <v>41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136</v>
      </c>
      <c r="AT457" s="217" t="s">
        <v>131</v>
      </c>
      <c r="AU457" s="217" t="s">
        <v>80</v>
      </c>
      <c r="AY457" s="19" t="s">
        <v>129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78</v>
      </c>
      <c r="BK457" s="218">
        <f>ROUND(I457*H457,2)</f>
        <v>0</v>
      </c>
      <c r="BL457" s="19" t="s">
        <v>136</v>
      </c>
      <c r="BM457" s="217" t="s">
        <v>670</v>
      </c>
    </row>
    <row r="458" s="2" customFormat="1">
      <c r="A458" s="40"/>
      <c r="B458" s="41"/>
      <c r="C458" s="42"/>
      <c r="D458" s="219" t="s">
        <v>138</v>
      </c>
      <c r="E458" s="42"/>
      <c r="F458" s="220" t="s">
        <v>671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138</v>
      </c>
      <c r="AU458" s="19" t="s">
        <v>80</v>
      </c>
    </row>
    <row r="459" s="15" customFormat="1">
      <c r="A459" s="15"/>
      <c r="B459" s="257"/>
      <c r="C459" s="258"/>
      <c r="D459" s="226" t="s">
        <v>140</v>
      </c>
      <c r="E459" s="259" t="s">
        <v>19</v>
      </c>
      <c r="F459" s="260" t="s">
        <v>627</v>
      </c>
      <c r="G459" s="258"/>
      <c r="H459" s="259" t="s">
        <v>19</v>
      </c>
      <c r="I459" s="261"/>
      <c r="J459" s="258"/>
      <c r="K459" s="258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140</v>
      </c>
      <c r="AU459" s="266" t="s">
        <v>80</v>
      </c>
      <c r="AV459" s="15" t="s">
        <v>78</v>
      </c>
      <c r="AW459" s="15" t="s">
        <v>32</v>
      </c>
      <c r="AX459" s="15" t="s">
        <v>70</v>
      </c>
      <c r="AY459" s="266" t="s">
        <v>129</v>
      </c>
    </row>
    <row r="460" s="13" customFormat="1">
      <c r="A460" s="13"/>
      <c r="B460" s="224"/>
      <c r="C460" s="225"/>
      <c r="D460" s="226" t="s">
        <v>140</v>
      </c>
      <c r="E460" s="227" t="s">
        <v>19</v>
      </c>
      <c r="F460" s="228" t="s">
        <v>649</v>
      </c>
      <c r="G460" s="225"/>
      <c r="H460" s="229">
        <v>52.305999999999997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140</v>
      </c>
      <c r="AU460" s="235" t="s">
        <v>80</v>
      </c>
      <c r="AV460" s="13" t="s">
        <v>80</v>
      </c>
      <c r="AW460" s="13" t="s">
        <v>32</v>
      </c>
      <c r="AX460" s="13" t="s">
        <v>70</v>
      </c>
      <c r="AY460" s="235" t="s">
        <v>129</v>
      </c>
    </row>
    <row r="461" s="14" customFormat="1">
      <c r="A461" s="14"/>
      <c r="B461" s="236"/>
      <c r="C461" s="237"/>
      <c r="D461" s="226" t="s">
        <v>140</v>
      </c>
      <c r="E461" s="238" t="s">
        <v>19</v>
      </c>
      <c r="F461" s="239" t="s">
        <v>142</v>
      </c>
      <c r="G461" s="237"/>
      <c r="H461" s="240">
        <v>52.305999999999997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140</v>
      </c>
      <c r="AU461" s="246" t="s">
        <v>80</v>
      </c>
      <c r="AV461" s="14" t="s">
        <v>136</v>
      </c>
      <c r="AW461" s="14" t="s">
        <v>32</v>
      </c>
      <c r="AX461" s="14" t="s">
        <v>78</v>
      </c>
      <c r="AY461" s="246" t="s">
        <v>129</v>
      </c>
    </row>
    <row r="462" s="2" customFormat="1" ht="24.15" customHeight="1">
      <c r="A462" s="40"/>
      <c r="B462" s="41"/>
      <c r="C462" s="206" t="s">
        <v>672</v>
      </c>
      <c r="D462" s="206" t="s">
        <v>131</v>
      </c>
      <c r="E462" s="207" t="s">
        <v>673</v>
      </c>
      <c r="F462" s="208" t="s">
        <v>674</v>
      </c>
      <c r="G462" s="209" t="s">
        <v>237</v>
      </c>
      <c r="H462" s="210">
        <v>16.667000000000002</v>
      </c>
      <c r="I462" s="211"/>
      <c r="J462" s="212">
        <f>ROUND(I462*H462,2)</f>
        <v>0</v>
      </c>
      <c r="K462" s="208" t="s">
        <v>135</v>
      </c>
      <c r="L462" s="46"/>
      <c r="M462" s="213" t="s">
        <v>19</v>
      </c>
      <c r="N462" s="214" t="s">
        <v>41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136</v>
      </c>
      <c r="AT462" s="217" t="s">
        <v>131</v>
      </c>
      <c r="AU462" s="217" t="s">
        <v>80</v>
      </c>
      <c r="AY462" s="19" t="s">
        <v>129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78</v>
      </c>
      <c r="BK462" s="218">
        <f>ROUND(I462*H462,2)</f>
        <v>0</v>
      </c>
      <c r="BL462" s="19" t="s">
        <v>136</v>
      </c>
      <c r="BM462" s="217" t="s">
        <v>675</v>
      </c>
    </row>
    <row r="463" s="2" customFormat="1">
      <c r="A463" s="40"/>
      <c r="B463" s="41"/>
      <c r="C463" s="42"/>
      <c r="D463" s="219" t="s">
        <v>138</v>
      </c>
      <c r="E463" s="42"/>
      <c r="F463" s="220" t="s">
        <v>676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138</v>
      </c>
      <c r="AU463" s="19" t="s">
        <v>80</v>
      </c>
    </row>
    <row r="464" s="15" customFormat="1">
      <c r="A464" s="15"/>
      <c r="B464" s="257"/>
      <c r="C464" s="258"/>
      <c r="D464" s="226" t="s">
        <v>140</v>
      </c>
      <c r="E464" s="259" t="s">
        <v>19</v>
      </c>
      <c r="F464" s="260" t="s">
        <v>627</v>
      </c>
      <c r="G464" s="258"/>
      <c r="H464" s="259" t="s">
        <v>19</v>
      </c>
      <c r="I464" s="261"/>
      <c r="J464" s="258"/>
      <c r="K464" s="258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140</v>
      </c>
      <c r="AU464" s="266" t="s">
        <v>80</v>
      </c>
      <c r="AV464" s="15" t="s">
        <v>78</v>
      </c>
      <c r="AW464" s="15" t="s">
        <v>32</v>
      </c>
      <c r="AX464" s="15" t="s">
        <v>70</v>
      </c>
      <c r="AY464" s="266" t="s">
        <v>129</v>
      </c>
    </row>
    <row r="465" s="13" customFormat="1">
      <c r="A465" s="13"/>
      <c r="B465" s="224"/>
      <c r="C465" s="225"/>
      <c r="D465" s="226" t="s">
        <v>140</v>
      </c>
      <c r="E465" s="227" t="s">
        <v>19</v>
      </c>
      <c r="F465" s="228" t="s">
        <v>662</v>
      </c>
      <c r="G465" s="225"/>
      <c r="H465" s="229">
        <v>7.8460000000000001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140</v>
      </c>
      <c r="AU465" s="235" t="s">
        <v>80</v>
      </c>
      <c r="AV465" s="13" t="s">
        <v>80</v>
      </c>
      <c r="AW465" s="13" t="s">
        <v>32</v>
      </c>
      <c r="AX465" s="13" t="s">
        <v>70</v>
      </c>
      <c r="AY465" s="235" t="s">
        <v>129</v>
      </c>
    </row>
    <row r="466" s="13" customFormat="1">
      <c r="A466" s="13"/>
      <c r="B466" s="224"/>
      <c r="C466" s="225"/>
      <c r="D466" s="226" t="s">
        <v>140</v>
      </c>
      <c r="E466" s="227" t="s">
        <v>19</v>
      </c>
      <c r="F466" s="228" t="s">
        <v>650</v>
      </c>
      <c r="G466" s="225"/>
      <c r="H466" s="229">
        <v>8.8209999999999997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140</v>
      </c>
      <c r="AU466" s="235" t="s">
        <v>80</v>
      </c>
      <c r="AV466" s="13" t="s">
        <v>80</v>
      </c>
      <c r="AW466" s="13" t="s">
        <v>32</v>
      </c>
      <c r="AX466" s="13" t="s">
        <v>70</v>
      </c>
      <c r="AY466" s="235" t="s">
        <v>129</v>
      </c>
    </row>
    <row r="467" s="14" customFormat="1">
      <c r="A467" s="14"/>
      <c r="B467" s="236"/>
      <c r="C467" s="237"/>
      <c r="D467" s="226" t="s">
        <v>140</v>
      </c>
      <c r="E467" s="238" t="s">
        <v>19</v>
      </c>
      <c r="F467" s="239" t="s">
        <v>142</v>
      </c>
      <c r="G467" s="237"/>
      <c r="H467" s="240">
        <v>16.667000000000002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140</v>
      </c>
      <c r="AU467" s="246" t="s">
        <v>80</v>
      </c>
      <c r="AV467" s="14" t="s">
        <v>136</v>
      </c>
      <c r="AW467" s="14" t="s">
        <v>32</v>
      </c>
      <c r="AX467" s="14" t="s">
        <v>78</v>
      </c>
      <c r="AY467" s="246" t="s">
        <v>129</v>
      </c>
    </row>
    <row r="468" s="12" customFormat="1" ht="22.8" customHeight="1">
      <c r="A468" s="12"/>
      <c r="B468" s="190"/>
      <c r="C468" s="191"/>
      <c r="D468" s="192" t="s">
        <v>69</v>
      </c>
      <c r="E468" s="204" t="s">
        <v>677</v>
      </c>
      <c r="F468" s="204" t="s">
        <v>678</v>
      </c>
      <c r="G468" s="191"/>
      <c r="H468" s="191"/>
      <c r="I468" s="194"/>
      <c r="J468" s="205">
        <f>BK468</f>
        <v>0</v>
      </c>
      <c r="K468" s="191"/>
      <c r="L468" s="196"/>
      <c r="M468" s="197"/>
      <c r="N468" s="198"/>
      <c r="O468" s="198"/>
      <c r="P468" s="199">
        <f>SUM(P469:P470)</f>
        <v>0</v>
      </c>
      <c r="Q468" s="198"/>
      <c r="R468" s="199">
        <f>SUM(R469:R470)</f>
        <v>0</v>
      </c>
      <c r="S468" s="198"/>
      <c r="T468" s="200">
        <f>SUM(T469:T470)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1" t="s">
        <v>78</v>
      </c>
      <c r="AT468" s="202" t="s">
        <v>69</v>
      </c>
      <c r="AU468" s="202" t="s">
        <v>78</v>
      </c>
      <c r="AY468" s="201" t="s">
        <v>129</v>
      </c>
      <c r="BK468" s="203">
        <f>SUM(BK469:BK470)</f>
        <v>0</v>
      </c>
    </row>
    <row r="469" s="2" customFormat="1" ht="33" customHeight="1">
      <c r="A469" s="40"/>
      <c r="B469" s="41"/>
      <c r="C469" s="206" t="s">
        <v>679</v>
      </c>
      <c r="D469" s="206" t="s">
        <v>131</v>
      </c>
      <c r="E469" s="207" t="s">
        <v>680</v>
      </c>
      <c r="F469" s="208" t="s">
        <v>681</v>
      </c>
      <c r="G469" s="209" t="s">
        <v>237</v>
      </c>
      <c r="H469" s="210">
        <v>237.55000000000001</v>
      </c>
      <c r="I469" s="211"/>
      <c r="J469" s="212">
        <f>ROUND(I469*H469,2)</f>
        <v>0</v>
      </c>
      <c r="K469" s="208" t="s">
        <v>135</v>
      </c>
      <c r="L469" s="46"/>
      <c r="M469" s="213" t="s">
        <v>19</v>
      </c>
      <c r="N469" s="214" t="s">
        <v>41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136</v>
      </c>
      <c r="AT469" s="217" t="s">
        <v>131</v>
      </c>
      <c r="AU469" s="217" t="s">
        <v>80</v>
      </c>
      <c r="AY469" s="19" t="s">
        <v>129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78</v>
      </c>
      <c r="BK469" s="218">
        <f>ROUND(I469*H469,2)</f>
        <v>0</v>
      </c>
      <c r="BL469" s="19" t="s">
        <v>136</v>
      </c>
      <c r="BM469" s="217" t="s">
        <v>682</v>
      </c>
    </row>
    <row r="470" s="2" customFormat="1">
      <c r="A470" s="40"/>
      <c r="B470" s="41"/>
      <c r="C470" s="42"/>
      <c r="D470" s="219" t="s">
        <v>138</v>
      </c>
      <c r="E470" s="42"/>
      <c r="F470" s="220" t="s">
        <v>683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138</v>
      </c>
      <c r="AU470" s="19" t="s">
        <v>80</v>
      </c>
    </row>
    <row r="471" s="12" customFormat="1" ht="25.92" customHeight="1">
      <c r="A471" s="12"/>
      <c r="B471" s="190"/>
      <c r="C471" s="191"/>
      <c r="D471" s="192" t="s">
        <v>69</v>
      </c>
      <c r="E471" s="193" t="s">
        <v>684</v>
      </c>
      <c r="F471" s="193" t="s">
        <v>685</v>
      </c>
      <c r="G471" s="191"/>
      <c r="H471" s="191"/>
      <c r="I471" s="194"/>
      <c r="J471" s="195">
        <f>BK471</f>
        <v>0</v>
      </c>
      <c r="K471" s="191"/>
      <c r="L471" s="196"/>
      <c r="M471" s="197"/>
      <c r="N471" s="198"/>
      <c r="O471" s="198"/>
      <c r="P471" s="199">
        <f>P472</f>
        <v>0</v>
      </c>
      <c r="Q471" s="198"/>
      <c r="R471" s="199">
        <f>R472</f>
        <v>0.28372625499999998</v>
      </c>
      <c r="S471" s="198"/>
      <c r="T471" s="200">
        <f>T472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1" t="s">
        <v>80</v>
      </c>
      <c r="AT471" s="202" t="s">
        <v>69</v>
      </c>
      <c r="AU471" s="202" t="s">
        <v>70</v>
      </c>
      <c r="AY471" s="201" t="s">
        <v>129</v>
      </c>
      <c r="BK471" s="203">
        <f>BK472</f>
        <v>0</v>
      </c>
    </row>
    <row r="472" s="12" customFormat="1" ht="22.8" customHeight="1">
      <c r="A472" s="12"/>
      <c r="B472" s="190"/>
      <c r="C472" s="191"/>
      <c r="D472" s="192" t="s">
        <v>69</v>
      </c>
      <c r="E472" s="204" t="s">
        <v>686</v>
      </c>
      <c r="F472" s="204" t="s">
        <v>687</v>
      </c>
      <c r="G472" s="191"/>
      <c r="H472" s="191"/>
      <c r="I472" s="194"/>
      <c r="J472" s="205">
        <f>BK472</f>
        <v>0</v>
      </c>
      <c r="K472" s="191"/>
      <c r="L472" s="196"/>
      <c r="M472" s="197"/>
      <c r="N472" s="198"/>
      <c r="O472" s="198"/>
      <c r="P472" s="199">
        <f>SUM(P473:P498)</f>
        <v>0</v>
      </c>
      <c r="Q472" s="198"/>
      <c r="R472" s="199">
        <f>SUM(R473:R498)</f>
        <v>0.28372625499999998</v>
      </c>
      <c r="S472" s="198"/>
      <c r="T472" s="200">
        <f>SUM(T473:T498)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1" t="s">
        <v>80</v>
      </c>
      <c r="AT472" s="202" t="s">
        <v>69</v>
      </c>
      <c r="AU472" s="202" t="s">
        <v>78</v>
      </c>
      <c r="AY472" s="201" t="s">
        <v>129</v>
      </c>
      <c r="BK472" s="203">
        <f>SUM(BK473:BK498)</f>
        <v>0</v>
      </c>
    </row>
    <row r="473" s="2" customFormat="1" ht="21.75" customHeight="1">
      <c r="A473" s="40"/>
      <c r="B473" s="41"/>
      <c r="C473" s="206" t="s">
        <v>688</v>
      </c>
      <c r="D473" s="206" t="s">
        <v>131</v>
      </c>
      <c r="E473" s="207" t="s">
        <v>689</v>
      </c>
      <c r="F473" s="208" t="s">
        <v>690</v>
      </c>
      <c r="G473" s="209" t="s">
        <v>134</v>
      </c>
      <c r="H473" s="210">
        <v>60.280000000000001</v>
      </c>
      <c r="I473" s="211"/>
      <c r="J473" s="212">
        <f>ROUND(I473*H473,2)</f>
        <v>0</v>
      </c>
      <c r="K473" s="208" t="s">
        <v>135</v>
      </c>
      <c r="L473" s="46"/>
      <c r="M473" s="213" t="s">
        <v>19</v>
      </c>
      <c r="N473" s="214" t="s">
        <v>41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227</v>
      </c>
      <c r="AT473" s="217" t="s">
        <v>131</v>
      </c>
      <c r="AU473" s="217" t="s">
        <v>80</v>
      </c>
      <c r="AY473" s="19" t="s">
        <v>129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78</v>
      </c>
      <c r="BK473" s="218">
        <f>ROUND(I473*H473,2)</f>
        <v>0</v>
      </c>
      <c r="BL473" s="19" t="s">
        <v>227</v>
      </c>
      <c r="BM473" s="217" t="s">
        <v>691</v>
      </c>
    </row>
    <row r="474" s="2" customFormat="1">
      <c r="A474" s="40"/>
      <c r="B474" s="41"/>
      <c r="C474" s="42"/>
      <c r="D474" s="219" t="s">
        <v>138</v>
      </c>
      <c r="E474" s="42"/>
      <c r="F474" s="220" t="s">
        <v>692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138</v>
      </c>
      <c r="AU474" s="19" t="s">
        <v>80</v>
      </c>
    </row>
    <row r="475" s="13" customFormat="1">
      <c r="A475" s="13"/>
      <c r="B475" s="224"/>
      <c r="C475" s="225"/>
      <c r="D475" s="226" t="s">
        <v>140</v>
      </c>
      <c r="E475" s="227" t="s">
        <v>19</v>
      </c>
      <c r="F475" s="228" t="s">
        <v>693</v>
      </c>
      <c r="G475" s="225"/>
      <c r="H475" s="229">
        <v>60.280000000000001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140</v>
      </c>
      <c r="AU475" s="235" t="s">
        <v>80</v>
      </c>
      <c r="AV475" s="13" t="s">
        <v>80</v>
      </c>
      <c r="AW475" s="13" t="s">
        <v>32</v>
      </c>
      <c r="AX475" s="13" t="s">
        <v>70</v>
      </c>
      <c r="AY475" s="235" t="s">
        <v>129</v>
      </c>
    </row>
    <row r="476" s="14" customFormat="1">
      <c r="A476" s="14"/>
      <c r="B476" s="236"/>
      <c r="C476" s="237"/>
      <c r="D476" s="226" t="s">
        <v>140</v>
      </c>
      <c r="E476" s="238" t="s">
        <v>19</v>
      </c>
      <c r="F476" s="239" t="s">
        <v>142</v>
      </c>
      <c r="G476" s="237"/>
      <c r="H476" s="240">
        <v>60.280000000000001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140</v>
      </c>
      <c r="AU476" s="246" t="s">
        <v>80</v>
      </c>
      <c r="AV476" s="14" t="s">
        <v>136</v>
      </c>
      <c r="AW476" s="14" t="s">
        <v>32</v>
      </c>
      <c r="AX476" s="14" t="s">
        <v>78</v>
      </c>
      <c r="AY476" s="246" t="s">
        <v>129</v>
      </c>
    </row>
    <row r="477" s="2" customFormat="1" ht="16.5" customHeight="1">
      <c r="A477" s="40"/>
      <c r="B477" s="41"/>
      <c r="C477" s="247" t="s">
        <v>694</v>
      </c>
      <c r="D477" s="247" t="s">
        <v>234</v>
      </c>
      <c r="E477" s="248" t="s">
        <v>695</v>
      </c>
      <c r="F477" s="249" t="s">
        <v>696</v>
      </c>
      <c r="G477" s="250" t="s">
        <v>237</v>
      </c>
      <c r="H477" s="251">
        <v>0.02</v>
      </c>
      <c r="I477" s="252"/>
      <c r="J477" s="253">
        <f>ROUND(I477*H477,2)</f>
        <v>0</v>
      </c>
      <c r="K477" s="249" t="s">
        <v>135</v>
      </c>
      <c r="L477" s="254"/>
      <c r="M477" s="255" t="s">
        <v>19</v>
      </c>
      <c r="N477" s="256" t="s">
        <v>41</v>
      </c>
      <c r="O477" s="86"/>
      <c r="P477" s="215">
        <f>O477*H477</f>
        <v>0</v>
      </c>
      <c r="Q477" s="215">
        <v>1</v>
      </c>
      <c r="R477" s="215">
        <f>Q477*H477</f>
        <v>0.02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318</v>
      </c>
      <c r="AT477" s="217" t="s">
        <v>234</v>
      </c>
      <c r="AU477" s="217" t="s">
        <v>80</v>
      </c>
      <c r="AY477" s="19" t="s">
        <v>129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78</v>
      </c>
      <c r="BK477" s="218">
        <f>ROUND(I477*H477,2)</f>
        <v>0</v>
      </c>
      <c r="BL477" s="19" t="s">
        <v>227</v>
      </c>
      <c r="BM477" s="217" t="s">
        <v>697</v>
      </c>
    </row>
    <row r="478" s="13" customFormat="1">
      <c r="A478" s="13"/>
      <c r="B478" s="224"/>
      <c r="C478" s="225"/>
      <c r="D478" s="226" t="s">
        <v>140</v>
      </c>
      <c r="E478" s="225"/>
      <c r="F478" s="228" t="s">
        <v>698</v>
      </c>
      <c r="G478" s="225"/>
      <c r="H478" s="229">
        <v>0.02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140</v>
      </c>
      <c r="AU478" s="235" t="s">
        <v>80</v>
      </c>
      <c r="AV478" s="13" t="s">
        <v>80</v>
      </c>
      <c r="AW478" s="13" t="s">
        <v>4</v>
      </c>
      <c r="AX478" s="13" t="s">
        <v>78</v>
      </c>
      <c r="AY478" s="235" t="s">
        <v>129</v>
      </c>
    </row>
    <row r="479" s="2" customFormat="1" ht="21.75" customHeight="1">
      <c r="A479" s="40"/>
      <c r="B479" s="41"/>
      <c r="C479" s="206" t="s">
        <v>699</v>
      </c>
      <c r="D479" s="206" t="s">
        <v>131</v>
      </c>
      <c r="E479" s="207" t="s">
        <v>700</v>
      </c>
      <c r="F479" s="208" t="s">
        <v>701</v>
      </c>
      <c r="G479" s="209" t="s">
        <v>134</v>
      </c>
      <c r="H479" s="210">
        <v>24</v>
      </c>
      <c r="I479" s="211"/>
      <c r="J479" s="212">
        <f>ROUND(I479*H479,2)</f>
        <v>0</v>
      </c>
      <c r="K479" s="208" t="s">
        <v>135</v>
      </c>
      <c r="L479" s="46"/>
      <c r="M479" s="213" t="s">
        <v>19</v>
      </c>
      <c r="N479" s="214" t="s">
        <v>41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227</v>
      </c>
      <c r="AT479" s="217" t="s">
        <v>131</v>
      </c>
      <c r="AU479" s="217" t="s">
        <v>80</v>
      </c>
      <c r="AY479" s="19" t="s">
        <v>129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78</v>
      </c>
      <c r="BK479" s="218">
        <f>ROUND(I479*H479,2)</f>
        <v>0</v>
      </c>
      <c r="BL479" s="19" t="s">
        <v>227</v>
      </c>
      <c r="BM479" s="217" t="s">
        <v>702</v>
      </c>
    </row>
    <row r="480" s="2" customFormat="1">
      <c r="A480" s="40"/>
      <c r="B480" s="41"/>
      <c r="C480" s="42"/>
      <c r="D480" s="219" t="s">
        <v>138</v>
      </c>
      <c r="E480" s="42"/>
      <c r="F480" s="220" t="s">
        <v>703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138</v>
      </c>
      <c r="AU480" s="19" t="s">
        <v>80</v>
      </c>
    </row>
    <row r="481" s="13" customFormat="1">
      <c r="A481" s="13"/>
      <c r="B481" s="224"/>
      <c r="C481" s="225"/>
      <c r="D481" s="226" t="s">
        <v>140</v>
      </c>
      <c r="E481" s="227" t="s">
        <v>19</v>
      </c>
      <c r="F481" s="228" t="s">
        <v>704</v>
      </c>
      <c r="G481" s="225"/>
      <c r="H481" s="229">
        <v>24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140</v>
      </c>
      <c r="AU481" s="235" t="s">
        <v>80</v>
      </c>
      <c r="AV481" s="13" t="s">
        <v>80</v>
      </c>
      <c r="AW481" s="13" t="s">
        <v>32</v>
      </c>
      <c r="AX481" s="13" t="s">
        <v>70</v>
      </c>
      <c r="AY481" s="235" t="s">
        <v>129</v>
      </c>
    </row>
    <row r="482" s="14" customFormat="1">
      <c r="A482" s="14"/>
      <c r="B482" s="236"/>
      <c r="C482" s="237"/>
      <c r="D482" s="226" t="s">
        <v>140</v>
      </c>
      <c r="E482" s="238" t="s">
        <v>19</v>
      </c>
      <c r="F482" s="239" t="s">
        <v>142</v>
      </c>
      <c r="G482" s="237"/>
      <c r="H482" s="240">
        <v>24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140</v>
      </c>
      <c r="AU482" s="246" t="s">
        <v>80</v>
      </c>
      <c r="AV482" s="14" t="s">
        <v>136</v>
      </c>
      <c r="AW482" s="14" t="s">
        <v>32</v>
      </c>
      <c r="AX482" s="14" t="s">
        <v>78</v>
      </c>
      <c r="AY482" s="246" t="s">
        <v>129</v>
      </c>
    </row>
    <row r="483" s="2" customFormat="1" ht="16.5" customHeight="1">
      <c r="A483" s="40"/>
      <c r="B483" s="41"/>
      <c r="C483" s="247" t="s">
        <v>705</v>
      </c>
      <c r="D483" s="247" t="s">
        <v>234</v>
      </c>
      <c r="E483" s="248" t="s">
        <v>695</v>
      </c>
      <c r="F483" s="249" t="s">
        <v>696</v>
      </c>
      <c r="G483" s="250" t="s">
        <v>237</v>
      </c>
      <c r="H483" s="251">
        <v>0.0080000000000000002</v>
      </c>
      <c r="I483" s="252"/>
      <c r="J483" s="253">
        <f>ROUND(I483*H483,2)</f>
        <v>0</v>
      </c>
      <c r="K483" s="249" t="s">
        <v>135</v>
      </c>
      <c r="L483" s="254"/>
      <c r="M483" s="255" t="s">
        <v>19</v>
      </c>
      <c r="N483" s="256" t="s">
        <v>41</v>
      </c>
      <c r="O483" s="86"/>
      <c r="P483" s="215">
        <f>O483*H483</f>
        <v>0</v>
      </c>
      <c r="Q483" s="215">
        <v>1</v>
      </c>
      <c r="R483" s="215">
        <f>Q483*H483</f>
        <v>0.0080000000000000002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318</v>
      </c>
      <c r="AT483" s="217" t="s">
        <v>234</v>
      </c>
      <c r="AU483" s="217" t="s">
        <v>80</v>
      </c>
      <c r="AY483" s="19" t="s">
        <v>129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78</v>
      </c>
      <c r="BK483" s="218">
        <f>ROUND(I483*H483,2)</f>
        <v>0</v>
      </c>
      <c r="BL483" s="19" t="s">
        <v>227</v>
      </c>
      <c r="BM483" s="217" t="s">
        <v>706</v>
      </c>
    </row>
    <row r="484" s="13" customFormat="1">
      <c r="A484" s="13"/>
      <c r="B484" s="224"/>
      <c r="C484" s="225"/>
      <c r="D484" s="226" t="s">
        <v>140</v>
      </c>
      <c r="E484" s="225"/>
      <c r="F484" s="228" t="s">
        <v>707</v>
      </c>
      <c r="G484" s="225"/>
      <c r="H484" s="229">
        <v>0.0080000000000000002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140</v>
      </c>
      <c r="AU484" s="235" t="s">
        <v>80</v>
      </c>
      <c r="AV484" s="13" t="s">
        <v>80</v>
      </c>
      <c r="AW484" s="13" t="s">
        <v>4</v>
      </c>
      <c r="AX484" s="13" t="s">
        <v>78</v>
      </c>
      <c r="AY484" s="235" t="s">
        <v>129</v>
      </c>
    </row>
    <row r="485" s="2" customFormat="1" ht="16.5" customHeight="1">
      <c r="A485" s="40"/>
      <c r="B485" s="41"/>
      <c r="C485" s="206" t="s">
        <v>708</v>
      </c>
      <c r="D485" s="206" t="s">
        <v>131</v>
      </c>
      <c r="E485" s="207" t="s">
        <v>709</v>
      </c>
      <c r="F485" s="208" t="s">
        <v>710</v>
      </c>
      <c r="G485" s="209" t="s">
        <v>134</v>
      </c>
      <c r="H485" s="210">
        <v>30.140000000000001</v>
      </c>
      <c r="I485" s="211"/>
      <c r="J485" s="212">
        <f>ROUND(I485*H485,2)</f>
        <v>0</v>
      </c>
      <c r="K485" s="208" t="s">
        <v>135</v>
      </c>
      <c r="L485" s="46"/>
      <c r="M485" s="213" t="s">
        <v>19</v>
      </c>
      <c r="N485" s="214" t="s">
        <v>41</v>
      </c>
      <c r="O485" s="86"/>
      <c r="P485" s="215">
        <f>O485*H485</f>
        <v>0</v>
      </c>
      <c r="Q485" s="215">
        <v>0.00039825</v>
      </c>
      <c r="R485" s="215">
        <f>Q485*H485</f>
        <v>0.012003255000000001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227</v>
      </c>
      <c r="AT485" s="217" t="s">
        <v>131</v>
      </c>
      <c r="AU485" s="217" t="s">
        <v>80</v>
      </c>
      <c r="AY485" s="19" t="s">
        <v>129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78</v>
      </c>
      <c r="BK485" s="218">
        <f>ROUND(I485*H485,2)</f>
        <v>0</v>
      </c>
      <c r="BL485" s="19" t="s">
        <v>227</v>
      </c>
      <c r="BM485" s="217" t="s">
        <v>711</v>
      </c>
    </row>
    <row r="486" s="2" customFormat="1">
      <c r="A486" s="40"/>
      <c r="B486" s="41"/>
      <c r="C486" s="42"/>
      <c r="D486" s="219" t="s">
        <v>138</v>
      </c>
      <c r="E486" s="42"/>
      <c r="F486" s="220" t="s">
        <v>712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138</v>
      </c>
      <c r="AU486" s="19" t="s">
        <v>80</v>
      </c>
    </row>
    <row r="487" s="13" customFormat="1">
      <c r="A487" s="13"/>
      <c r="B487" s="224"/>
      <c r="C487" s="225"/>
      <c r="D487" s="226" t="s">
        <v>140</v>
      </c>
      <c r="E487" s="227" t="s">
        <v>19</v>
      </c>
      <c r="F487" s="228" t="s">
        <v>713</v>
      </c>
      <c r="G487" s="225"/>
      <c r="H487" s="229">
        <v>30.140000000000001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140</v>
      </c>
      <c r="AU487" s="235" t="s">
        <v>80</v>
      </c>
      <c r="AV487" s="13" t="s">
        <v>80</v>
      </c>
      <c r="AW487" s="13" t="s">
        <v>32</v>
      </c>
      <c r="AX487" s="13" t="s">
        <v>70</v>
      </c>
      <c r="AY487" s="235" t="s">
        <v>129</v>
      </c>
    </row>
    <row r="488" s="14" customFormat="1">
      <c r="A488" s="14"/>
      <c r="B488" s="236"/>
      <c r="C488" s="237"/>
      <c r="D488" s="226" t="s">
        <v>140</v>
      </c>
      <c r="E488" s="238" t="s">
        <v>19</v>
      </c>
      <c r="F488" s="239" t="s">
        <v>142</v>
      </c>
      <c r="G488" s="237"/>
      <c r="H488" s="240">
        <v>30.140000000000001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140</v>
      </c>
      <c r="AU488" s="246" t="s">
        <v>80</v>
      </c>
      <c r="AV488" s="14" t="s">
        <v>136</v>
      </c>
      <c r="AW488" s="14" t="s">
        <v>32</v>
      </c>
      <c r="AX488" s="14" t="s">
        <v>78</v>
      </c>
      <c r="AY488" s="246" t="s">
        <v>129</v>
      </c>
    </row>
    <row r="489" s="2" customFormat="1" ht="24.15" customHeight="1">
      <c r="A489" s="40"/>
      <c r="B489" s="41"/>
      <c r="C489" s="247" t="s">
        <v>714</v>
      </c>
      <c r="D489" s="247" t="s">
        <v>234</v>
      </c>
      <c r="E489" s="248" t="s">
        <v>715</v>
      </c>
      <c r="F489" s="249" t="s">
        <v>716</v>
      </c>
      <c r="G489" s="250" t="s">
        <v>134</v>
      </c>
      <c r="H489" s="251">
        <v>35.128</v>
      </c>
      <c r="I489" s="252"/>
      <c r="J489" s="253">
        <f>ROUND(I489*H489,2)</f>
        <v>0</v>
      </c>
      <c r="K489" s="249" t="s">
        <v>135</v>
      </c>
      <c r="L489" s="254"/>
      <c r="M489" s="255" t="s">
        <v>19</v>
      </c>
      <c r="N489" s="256" t="s">
        <v>41</v>
      </c>
      <c r="O489" s="86"/>
      <c r="P489" s="215">
        <f>O489*H489</f>
        <v>0</v>
      </c>
      <c r="Q489" s="215">
        <v>0.0047999999999999996</v>
      </c>
      <c r="R489" s="215">
        <f>Q489*H489</f>
        <v>0.1686144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318</v>
      </c>
      <c r="AT489" s="217" t="s">
        <v>234</v>
      </c>
      <c r="AU489" s="217" t="s">
        <v>80</v>
      </c>
      <c r="AY489" s="19" t="s">
        <v>129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78</v>
      </c>
      <c r="BK489" s="218">
        <f>ROUND(I489*H489,2)</f>
        <v>0</v>
      </c>
      <c r="BL489" s="19" t="s">
        <v>227</v>
      </c>
      <c r="BM489" s="217" t="s">
        <v>717</v>
      </c>
    </row>
    <row r="490" s="13" customFormat="1">
      <c r="A490" s="13"/>
      <c r="B490" s="224"/>
      <c r="C490" s="225"/>
      <c r="D490" s="226" t="s">
        <v>140</v>
      </c>
      <c r="E490" s="225"/>
      <c r="F490" s="228" t="s">
        <v>718</v>
      </c>
      <c r="G490" s="225"/>
      <c r="H490" s="229">
        <v>35.128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140</v>
      </c>
      <c r="AU490" s="235" t="s">
        <v>80</v>
      </c>
      <c r="AV490" s="13" t="s">
        <v>80</v>
      </c>
      <c r="AW490" s="13" t="s">
        <v>4</v>
      </c>
      <c r="AX490" s="13" t="s">
        <v>78</v>
      </c>
      <c r="AY490" s="235" t="s">
        <v>129</v>
      </c>
    </row>
    <row r="491" s="2" customFormat="1" ht="16.5" customHeight="1">
      <c r="A491" s="40"/>
      <c r="B491" s="41"/>
      <c r="C491" s="206" t="s">
        <v>719</v>
      </c>
      <c r="D491" s="206" t="s">
        <v>131</v>
      </c>
      <c r="E491" s="207" t="s">
        <v>720</v>
      </c>
      <c r="F491" s="208" t="s">
        <v>721</v>
      </c>
      <c r="G491" s="209" t="s">
        <v>134</v>
      </c>
      <c r="H491" s="210">
        <v>12</v>
      </c>
      <c r="I491" s="211"/>
      <c r="J491" s="212">
        <f>ROUND(I491*H491,2)</f>
        <v>0</v>
      </c>
      <c r="K491" s="208" t="s">
        <v>135</v>
      </c>
      <c r="L491" s="46"/>
      <c r="M491" s="213" t="s">
        <v>19</v>
      </c>
      <c r="N491" s="214" t="s">
        <v>41</v>
      </c>
      <c r="O491" s="86"/>
      <c r="P491" s="215">
        <f>O491*H491</f>
        <v>0</v>
      </c>
      <c r="Q491" s="215">
        <v>0.00039825</v>
      </c>
      <c r="R491" s="215">
        <f>Q491*H491</f>
        <v>0.0047790000000000003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227</v>
      </c>
      <c r="AT491" s="217" t="s">
        <v>131</v>
      </c>
      <c r="AU491" s="217" t="s">
        <v>80</v>
      </c>
      <c r="AY491" s="19" t="s">
        <v>129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78</v>
      </c>
      <c r="BK491" s="218">
        <f>ROUND(I491*H491,2)</f>
        <v>0</v>
      </c>
      <c r="BL491" s="19" t="s">
        <v>227</v>
      </c>
      <c r="BM491" s="217" t="s">
        <v>722</v>
      </c>
    </row>
    <row r="492" s="2" customFormat="1">
      <c r="A492" s="40"/>
      <c r="B492" s="41"/>
      <c r="C492" s="42"/>
      <c r="D492" s="219" t="s">
        <v>138</v>
      </c>
      <c r="E492" s="42"/>
      <c r="F492" s="220" t="s">
        <v>723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138</v>
      </c>
      <c r="AU492" s="19" t="s">
        <v>80</v>
      </c>
    </row>
    <row r="493" s="13" customFormat="1">
      <c r="A493" s="13"/>
      <c r="B493" s="224"/>
      <c r="C493" s="225"/>
      <c r="D493" s="226" t="s">
        <v>140</v>
      </c>
      <c r="E493" s="227" t="s">
        <v>19</v>
      </c>
      <c r="F493" s="228" t="s">
        <v>724</v>
      </c>
      <c r="G493" s="225"/>
      <c r="H493" s="229">
        <v>12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140</v>
      </c>
      <c r="AU493" s="235" t="s">
        <v>80</v>
      </c>
      <c r="AV493" s="13" t="s">
        <v>80</v>
      </c>
      <c r="AW493" s="13" t="s">
        <v>32</v>
      </c>
      <c r="AX493" s="13" t="s">
        <v>70</v>
      </c>
      <c r="AY493" s="235" t="s">
        <v>129</v>
      </c>
    </row>
    <row r="494" s="14" customFormat="1">
      <c r="A494" s="14"/>
      <c r="B494" s="236"/>
      <c r="C494" s="237"/>
      <c r="D494" s="226" t="s">
        <v>140</v>
      </c>
      <c r="E494" s="238" t="s">
        <v>19</v>
      </c>
      <c r="F494" s="239" t="s">
        <v>142</v>
      </c>
      <c r="G494" s="237"/>
      <c r="H494" s="240">
        <v>12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140</v>
      </c>
      <c r="AU494" s="246" t="s">
        <v>80</v>
      </c>
      <c r="AV494" s="14" t="s">
        <v>136</v>
      </c>
      <c r="AW494" s="14" t="s">
        <v>32</v>
      </c>
      <c r="AX494" s="14" t="s">
        <v>78</v>
      </c>
      <c r="AY494" s="246" t="s">
        <v>129</v>
      </c>
    </row>
    <row r="495" s="2" customFormat="1" ht="24.15" customHeight="1">
      <c r="A495" s="40"/>
      <c r="B495" s="41"/>
      <c r="C495" s="247" t="s">
        <v>725</v>
      </c>
      <c r="D495" s="247" t="s">
        <v>234</v>
      </c>
      <c r="E495" s="248" t="s">
        <v>715</v>
      </c>
      <c r="F495" s="249" t="s">
        <v>716</v>
      </c>
      <c r="G495" s="250" t="s">
        <v>134</v>
      </c>
      <c r="H495" s="251">
        <v>14.651999999999999</v>
      </c>
      <c r="I495" s="252"/>
      <c r="J495" s="253">
        <f>ROUND(I495*H495,2)</f>
        <v>0</v>
      </c>
      <c r="K495" s="249" t="s">
        <v>135</v>
      </c>
      <c r="L495" s="254"/>
      <c r="M495" s="255" t="s">
        <v>19</v>
      </c>
      <c r="N495" s="256" t="s">
        <v>41</v>
      </c>
      <c r="O495" s="86"/>
      <c r="P495" s="215">
        <f>O495*H495</f>
        <v>0</v>
      </c>
      <c r="Q495" s="215">
        <v>0.0047999999999999996</v>
      </c>
      <c r="R495" s="215">
        <f>Q495*H495</f>
        <v>0.070329599999999992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318</v>
      </c>
      <c r="AT495" s="217" t="s">
        <v>234</v>
      </c>
      <c r="AU495" s="217" t="s">
        <v>80</v>
      </c>
      <c r="AY495" s="19" t="s">
        <v>129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78</v>
      </c>
      <c r="BK495" s="218">
        <f>ROUND(I495*H495,2)</f>
        <v>0</v>
      </c>
      <c r="BL495" s="19" t="s">
        <v>227</v>
      </c>
      <c r="BM495" s="217" t="s">
        <v>726</v>
      </c>
    </row>
    <row r="496" s="13" customFormat="1">
      <c r="A496" s="13"/>
      <c r="B496" s="224"/>
      <c r="C496" s="225"/>
      <c r="D496" s="226" t="s">
        <v>140</v>
      </c>
      <c r="E496" s="225"/>
      <c r="F496" s="228" t="s">
        <v>727</v>
      </c>
      <c r="G496" s="225"/>
      <c r="H496" s="229">
        <v>14.651999999999999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140</v>
      </c>
      <c r="AU496" s="235" t="s">
        <v>80</v>
      </c>
      <c r="AV496" s="13" t="s">
        <v>80</v>
      </c>
      <c r="AW496" s="13" t="s">
        <v>4</v>
      </c>
      <c r="AX496" s="13" t="s">
        <v>78</v>
      </c>
      <c r="AY496" s="235" t="s">
        <v>129</v>
      </c>
    </row>
    <row r="497" s="2" customFormat="1" ht="24.15" customHeight="1">
      <c r="A497" s="40"/>
      <c r="B497" s="41"/>
      <c r="C497" s="206" t="s">
        <v>728</v>
      </c>
      <c r="D497" s="206" t="s">
        <v>131</v>
      </c>
      <c r="E497" s="207" t="s">
        <v>729</v>
      </c>
      <c r="F497" s="208" t="s">
        <v>730</v>
      </c>
      <c r="G497" s="209" t="s">
        <v>237</v>
      </c>
      <c r="H497" s="210">
        <v>0.28399999999999997</v>
      </c>
      <c r="I497" s="211"/>
      <c r="J497" s="212">
        <f>ROUND(I497*H497,2)</f>
        <v>0</v>
      </c>
      <c r="K497" s="208" t="s">
        <v>135</v>
      </c>
      <c r="L497" s="46"/>
      <c r="M497" s="213" t="s">
        <v>19</v>
      </c>
      <c r="N497" s="214" t="s">
        <v>41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227</v>
      </c>
      <c r="AT497" s="217" t="s">
        <v>131</v>
      </c>
      <c r="AU497" s="217" t="s">
        <v>80</v>
      </c>
      <c r="AY497" s="19" t="s">
        <v>129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78</v>
      </c>
      <c r="BK497" s="218">
        <f>ROUND(I497*H497,2)</f>
        <v>0</v>
      </c>
      <c r="BL497" s="19" t="s">
        <v>227</v>
      </c>
      <c r="BM497" s="217" t="s">
        <v>731</v>
      </c>
    </row>
    <row r="498" s="2" customFormat="1">
      <c r="A498" s="40"/>
      <c r="B498" s="41"/>
      <c r="C498" s="42"/>
      <c r="D498" s="219" t="s">
        <v>138</v>
      </c>
      <c r="E498" s="42"/>
      <c r="F498" s="220" t="s">
        <v>732</v>
      </c>
      <c r="G498" s="42"/>
      <c r="H498" s="42"/>
      <c r="I498" s="221"/>
      <c r="J498" s="42"/>
      <c r="K498" s="42"/>
      <c r="L498" s="46"/>
      <c r="M498" s="267"/>
      <c r="N498" s="268"/>
      <c r="O498" s="269"/>
      <c r="P498" s="269"/>
      <c r="Q498" s="269"/>
      <c r="R498" s="269"/>
      <c r="S498" s="269"/>
      <c r="T498" s="27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138</v>
      </c>
      <c r="AU498" s="19" t="s">
        <v>80</v>
      </c>
    </row>
    <row r="499" s="2" customFormat="1" ht="6.96" customHeight="1">
      <c r="A499" s="40"/>
      <c r="B499" s="61"/>
      <c r="C499" s="62"/>
      <c r="D499" s="62"/>
      <c r="E499" s="62"/>
      <c r="F499" s="62"/>
      <c r="G499" s="62"/>
      <c r="H499" s="62"/>
      <c r="I499" s="62"/>
      <c r="J499" s="62"/>
      <c r="K499" s="62"/>
      <c r="L499" s="46"/>
      <c r="M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</sheetData>
  <sheetProtection sheet="1" autoFilter="0" formatColumns="0" formatRows="0" objects="1" scenarios="1" spinCount="100000" saltValue="0xkd12xtbFPfC3Y9XkWSp4sJHcmNv2LzYOk1mA7ZltxrieGsejOGh5B5ZkPC1bRAaeXz9D0ojRe9221VipaG2A==" hashValue="It3QtgjhSCFStED8flSoYP3O7djbs3P90K4c5Zanh5TGyvu++HdspGFwBBxkkbvltevqvbPXq2UDD9gNzupxUQ==" algorithmName="SHA-512" password="CC35"/>
  <autoFilter ref="C92:K49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5_01/113106345"/>
    <hyperlink ref="F101" r:id="rId2" display="https://podminky.urs.cz/item/CS_URS_2025_01/113107343"/>
    <hyperlink ref="F105" r:id="rId3" display="https://podminky.urs.cz/item/CS_URS_2025_01/113107523"/>
    <hyperlink ref="F109" r:id="rId4" display="https://podminky.urs.cz/item/CS_URS_2025_01/113107524"/>
    <hyperlink ref="F113" r:id="rId5" display="https://podminky.urs.cz/item/CS_URS_2025_01/113154523"/>
    <hyperlink ref="F117" r:id="rId6" display="https://podminky.urs.cz/item/CS_URS_2025_01/113201112"/>
    <hyperlink ref="F121" r:id="rId7" display="https://podminky.urs.cz/item/CS_URS_2025_01/115101202"/>
    <hyperlink ref="F125" r:id="rId8" display="https://podminky.urs.cz/item/CS_URS_2025_01/115101301"/>
    <hyperlink ref="F129" r:id="rId9" display="https://podminky.urs.cz/item/CS_URS_2025_01/121151103"/>
    <hyperlink ref="F133" r:id="rId10" display="https://podminky.urs.cz/item/CS_URS_2025_01/131251204"/>
    <hyperlink ref="F137" r:id="rId11" display="https://podminky.urs.cz/item/CS_URS_2025_01/131351204"/>
    <hyperlink ref="F141" r:id="rId12" display="https://podminky.urs.cz/item/CS_URS_2025_01/151712111"/>
    <hyperlink ref="F145" r:id="rId13" display="https://podminky.urs.cz/item/CS_URS_2025_01/151712121"/>
    <hyperlink ref="F149" r:id="rId14" display="https://podminky.urs.cz/item/CS_URS_2025_01/153111114"/>
    <hyperlink ref="F153" r:id="rId15" display="https://podminky.urs.cz/item/CS_URS_2025_01/153111119"/>
    <hyperlink ref="F157" r:id="rId16" display="https://podminky.urs.cz/item/CS_URS_2025_01/153112122"/>
    <hyperlink ref="F164" r:id="rId17" display="https://podminky.urs.cz/item/CS_URS_2025_01/153113112"/>
    <hyperlink ref="F166" r:id="rId18" display="https://podminky.urs.cz/item/CS_URS_2025_01/161151103"/>
    <hyperlink ref="F170" r:id="rId19" display="https://podminky.urs.cz/item/CS_URS_2025_01/161151113"/>
    <hyperlink ref="F174" r:id="rId20" display="https://podminky.urs.cz/item/CS_URS_2025_01/162751113"/>
    <hyperlink ref="F178" r:id="rId21" display="https://podminky.urs.cz/item/CS_URS_2025_01/162751133"/>
    <hyperlink ref="F182" r:id="rId22" display="https://podminky.urs.cz/item/CS_URS_2025_01/171201231"/>
    <hyperlink ref="F187" r:id="rId23" display="https://podminky.urs.cz/item/CS_URS_2025_01/174101101"/>
    <hyperlink ref="F193" r:id="rId24" display="https://podminky.urs.cz/item/CS_URS_2025_01/181351003"/>
    <hyperlink ref="F197" r:id="rId25" display="https://podminky.urs.cz/item/CS_URS_2025_01/181411131"/>
    <hyperlink ref="F203" r:id="rId26" display="https://podminky.urs.cz/item/CS_URS_2025_01/181951112"/>
    <hyperlink ref="F210" r:id="rId27" display="https://podminky.urs.cz/item/CS_URS_2025_01/212755214"/>
    <hyperlink ref="F214" r:id="rId28" display="https://podminky.urs.cz/item/CS_URS_2025_01/213141113"/>
    <hyperlink ref="F220" r:id="rId29" display="https://podminky.urs.cz/item/CS_URS_2025_01/271532211"/>
    <hyperlink ref="F224" r:id="rId30" display="https://podminky.urs.cz/item/CS_URS_2025_01/271542211"/>
    <hyperlink ref="F228" r:id="rId31" display="https://podminky.urs.cz/item/CS_URS_2025_01/273321211"/>
    <hyperlink ref="F232" r:id="rId32" display="https://podminky.urs.cz/item/CS_URS_2025_01/273351121"/>
    <hyperlink ref="F236" r:id="rId33" display="https://podminky.urs.cz/item/CS_URS_2025_01/273351122"/>
    <hyperlink ref="F238" r:id="rId34" display="https://podminky.urs.cz/item/CS_URS_2025_01/273362021"/>
    <hyperlink ref="F243" r:id="rId35" display="https://podminky.urs.cz/item/CS_URS_2025_01/380326132"/>
    <hyperlink ref="F249" r:id="rId36" display="https://podminky.urs.cz/item/CS_URS_2025_01/380356231"/>
    <hyperlink ref="F256" r:id="rId37" display="https://podminky.urs.cz/item/CS_URS_2025_01/380356232"/>
    <hyperlink ref="F258" r:id="rId38" display="https://podminky.urs.cz/item/CS_URS_2025_01/380356241"/>
    <hyperlink ref="F262" r:id="rId39" display="https://podminky.urs.cz/item/CS_URS_2025_01/380356242"/>
    <hyperlink ref="F264" r:id="rId40" display="https://podminky.urs.cz/item/CS_URS_2025_01/380361006"/>
    <hyperlink ref="F268" r:id="rId41" display="https://podminky.urs.cz/item/CS_URS_2025_01/380361011"/>
    <hyperlink ref="F273" r:id="rId42" display="https://podminky.urs.cz/item/CS_URS_2025_01/411354313"/>
    <hyperlink ref="F277" r:id="rId43" display="https://podminky.urs.cz/item/CS_URS_2025_01/411354314"/>
    <hyperlink ref="F280" r:id="rId44" display="https://podminky.urs.cz/item/CS_URS_2025_01/564861011"/>
    <hyperlink ref="F285" r:id="rId45" display="https://podminky.urs.cz/item/CS_URS_2025_01/565231112"/>
    <hyperlink ref="F289" r:id="rId46" display="https://podminky.urs.cz/item/CS_URS_2025_01/573211107"/>
    <hyperlink ref="F293" r:id="rId47" display="https://podminky.urs.cz/item/CS_URS_2025_01/573211109"/>
    <hyperlink ref="F297" r:id="rId48" display="https://podminky.urs.cz/item/CS_URS_2025_01/577144111"/>
    <hyperlink ref="F301" r:id="rId49" display="https://podminky.urs.cz/item/CS_URS_2025_01/577165112"/>
    <hyperlink ref="F305" r:id="rId50" display="https://podminky.urs.cz/item/CS_URS_2025_01/577175112"/>
    <hyperlink ref="F307" r:id="rId51" display="https://podminky.urs.cz/item/CS_URS_2025_01/596412113"/>
    <hyperlink ref="F312" r:id="rId52" display="https://podminky.urs.cz/item/CS_URS_2025_01/631311235"/>
    <hyperlink ref="F316" r:id="rId53" display="https://podminky.urs.cz/item/CS_URS_2025_01/631319013"/>
    <hyperlink ref="F318" r:id="rId54" display="https://podminky.urs.cz/item/CS_URS_2025_01/631351101"/>
    <hyperlink ref="F322" r:id="rId55" display="https://podminky.urs.cz/item/CS_URS_2025_01/631351102"/>
    <hyperlink ref="F325" r:id="rId56" display="https://podminky.urs.cz/item/CS_URS_2025_01/894812312"/>
    <hyperlink ref="F329" r:id="rId57" display="https://podminky.urs.cz/item/CS_URS_2025_01/894812331"/>
    <hyperlink ref="F331" r:id="rId58" display="https://podminky.urs.cz/item/CS_URS_2025_01/899104112"/>
    <hyperlink ref="F336" r:id="rId59" display="https://podminky.urs.cz/item/CS_URS_2025_01/899501221"/>
    <hyperlink ref="F348" r:id="rId60" display="https://podminky.urs.cz/item/CS_URS_2025_01/916131113"/>
    <hyperlink ref="F352" r:id="rId61" display="https://podminky.urs.cz/item/CS_URS_2025_01/919112111"/>
    <hyperlink ref="F356" r:id="rId62" display="https://podminky.urs.cz/item/CS_URS_2025_01/919112212"/>
    <hyperlink ref="F358" r:id="rId63" display="https://podminky.urs.cz/item/CS_URS_2025_01/919121132"/>
    <hyperlink ref="F360" r:id="rId64" display="https://podminky.urs.cz/item/CS_URS_2025_01/919735111"/>
    <hyperlink ref="F364" r:id="rId65" display="https://podminky.urs.cz/item/CS_URS_2025_01/919735113"/>
    <hyperlink ref="F368" r:id="rId66" display="https://podminky.urs.cz/item/CS_URS_2025_01/949101112"/>
    <hyperlink ref="F372" r:id="rId67" display="https://podminky.urs.cz/item/CS_URS_2025_01/952901411"/>
    <hyperlink ref="F376" r:id="rId68" display="https://podminky.urs.cz/item/CS_URS_2025_01/953333121"/>
    <hyperlink ref="F380" r:id="rId69" display="https://podminky.urs.cz/item/CS_URS_2025_01/953333234"/>
    <hyperlink ref="F384" r:id="rId70" display="https://podminky.urs.cz/item/CS_URS_2025_01/961055111"/>
    <hyperlink ref="F388" r:id="rId71" display="https://podminky.urs.cz/item/CS_URS_2025_01/977151128"/>
    <hyperlink ref="F392" r:id="rId72" display="https://podminky.urs.cz/item/CS_URS_2025_01/979021113"/>
    <hyperlink ref="F396" r:id="rId73" display="https://podminky.urs.cz/item/CS_URS_2025_01/979051111"/>
    <hyperlink ref="F413" r:id="rId74" display="https://podminky.urs.cz/item/CS_URS_2025_01/997002511"/>
    <hyperlink ref="F418" r:id="rId75" display="https://podminky.urs.cz/item/CS_URS_2025_01/997013111"/>
    <hyperlink ref="F423" r:id="rId76" display="https://podminky.urs.cz/item/CS_URS_2025_01/997002519"/>
    <hyperlink ref="F429" r:id="rId77" display="https://podminky.urs.cz/item/CS_URS_2025_01/997221862"/>
    <hyperlink ref="F434" r:id="rId78" display="https://podminky.urs.cz/item/CS_URS_2025_01/997221551"/>
    <hyperlink ref="F440" r:id="rId79" display="https://podminky.urs.cz/item/CS_URS_2025_01/997221559"/>
    <hyperlink ref="F447" r:id="rId80" display="https://podminky.urs.cz/item/CS_URS_2025_01/997221561"/>
    <hyperlink ref="F452" r:id="rId81" display="https://podminky.urs.cz/item/CS_URS_2025_01/997221569"/>
    <hyperlink ref="F458" r:id="rId82" display="https://podminky.urs.cz/item/CS_URS_2025_01/997221873"/>
    <hyperlink ref="F463" r:id="rId83" display="https://podminky.urs.cz/item/CS_URS_2025_01/997221875"/>
    <hyperlink ref="F470" r:id="rId84" display="https://podminky.urs.cz/item/CS_URS_2025_01/998142251"/>
    <hyperlink ref="F474" r:id="rId85" display="https://podminky.urs.cz/item/CS_URS_2025_01/711111001"/>
    <hyperlink ref="F480" r:id="rId86" display="https://podminky.urs.cz/item/CS_URS_2025_01/711112001"/>
    <hyperlink ref="F486" r:id="rId87" display="https://podminky.urs.cz/item/CS_URS_2025_01/711141559"/>
    <hyperlink ref="F492" r:id="rId88" display="https://podminky.urs.cz/item/CS_URS_2025_01/711142559"/>
    <hyperlink ref="F498" r:id="rId89" display="https://podminky.urs.cz/item/CS_URS_2025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Brno, areál Pisárky - armaturní šachta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ROUND((SUM(BE85:BE178)),  2)</f>
        <v>0</v>
      </c>
      <c r="G33" s="40"/>
      <c r="H33" s="40"/>
      <c r="I33" s="150">
        <v>0.20999999999999999</v>
      </c>
      <c r="J33" s="149">
        <f>ROUND(((SUM(BE85:BE178))*I33),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ROUND((SUM(BF85:BF178)),  2)</f>
        <v>0</v>
      </c>
      <c r="G34" s="40"/>
      <c r="H34" s="40"/>
      <c r="I34" s="150">
        <v>0.12</v>
      </c>
      <c r="J34" s="149">
        <f>ROUND(((SUM(BF85:BF178))*I34),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ROUND((SUM(BG85:BG178)),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ROUND((SUM(BH85:BH178)),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ROUND((SUM(BI85:BI178)),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areál Pisárky - armaturní šachta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SO02 - Přeložka plynu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Pisárky [610208]</v>
      </c>
      <c r="G52" s="42"/>
      <c r="H52" s="42"/>
      <c r="I52" s="34" t="s">
        <v>23</v>
      </c>
      <c r="J52" s="74" t="str">
        <f>IF(J12="","",J12)</f>
        <v>24. 2. 2025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734</v>
      </c>
      <c r="E64" s="170"/>
      <c r="F64" s="170"/>
      <c r="G64" s="170"/>
      <c r="H64" s="170"/>
      <c r="I64" s="170"/>
      <c r="J64" s="171">
        <f>J150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735</v>
      </c>
      <c r="E65" s="176"/>
      <c r="F65" s="176"/>
      <c r="G65" s="176"/>
      <c r="H65" s="176"/>
      <c r="I65" s="176"/>
      <c r="J65" s="177">
        <f>J151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Brno, areál Pisárky - armaturní šachta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SO02 - Přeložka plynu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k.ú. Pisárky [610208]</v>
      </c>
      <c r="G79" s="42"/>
      <c r="H79" s="42"/>
      <c r="I79" s="34" t="s">
        <v>23</v>
      </c>
      <c r="J79" s="74" t="str">
        <f>IF(J12="","",J12)</f>
        <v>24. 2. 2025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55</v>
      </c>
      <c r="E84" s="182" t="s">
        <v>51</v>
      </c>
      <c r="F84" s="182" t="s">
        <v>52</v>
      </c>
      <c r="G84" s="182" t="s">
        <v>116</v>
      </c>
      <c r="H84" s="182" t="s">
        <v>117</v>
      </c>
      <c r="I84" s="182" t="s">
        <v>118</v>
      </c>
      <c r="J84" s="182" t="s">
        <v>98</v>
      </c>
      <c r="K84" s="183" t="s">
        <v>119</v>
      </c>
      <c r="L84" s="184"/>
      <c r="M84" s="94" t="s">
        <v>19</v>
      </c>
      <c r="N84" s="95" t="s">
        <v>40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P86+P150</f>
        <v>0</v>
      </c>
      <c r="Q85" s="98"/>
      <c r="R85" s="187">
        <f>R86+R150</f>
        <v>7.5861344000000006</v>
      </c>
      <c r="S85" s="98"/>
      <c r="T85" s="188">
        <f>T86+T150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69</v>
      </c>
      <c r="AU85" s="19" t="s">
        <v>99</v>
      </c>
      <c r="BK85" s="189">
        <f>BK86+BK150</f>
        <v>0</v>
      </c>
    </row>
    <row r="86" s="12" customFormat="1" ht="25.92" customHeight="1">
      <c r="A86" s="12"/>
      <c r="B86" s="190"/>
      <c r="C86" s="191"/>
      <c r="D86" s="192" t="s">
        <v>69</v>
      </c>
      <c r="E86" s="193" t="s">
        <v>127</v>
      </c>
      <c r="F86" s="193" t="s">
        <v>128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P87+P137+P142</f>
        <v>0</v>
      </c>
      <c r="Q86" s="198"/>
      <c r="R86" s="199">
        <f>R87+R137+R142</f>
        <v>7.5651944000000002</v>
      </c>
      <c r="S86" s="198"/>
      <c r="T86" s="200">
        <f>T87+T137+T142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78</v>
      </c>
      <c r="AT86" s="202" t="s">
        <v>69</v>
      </c>
      <c r="AU86" s="202" t="s">
        <v>70</v>
      </c>
      <c r="AY86" s="201" t="s">
        <v>129</v>
      </c>
      <c r="BK86" s="203">
        <f>BK87+BK137+BK142</f>
        <v>0</v>
      </c>
    </row>
    <row r="87" s="12" customFormat="1" ht="22.8" customHeight="1">
      <c r="A87" s="12"/>
      <c r="B87" s="190"/>
      <c r="C87" s="191"/>
      <c r="D87" s="192" t="s">
        <v>69</v>
      </c>
      <c r="E87" s="204" t="s">
        <v>78</v>
      </c>
      <c r="F87" s="204" t="s">
        <v>130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SUM(P88:P136)</f>
        <v>0</v>
      </c>
      <c r="Q87" s="198"/>
      <c r="R87" s="199">
        <f>SUM(R88:R136)</f>
        <v>5.821599</v>
      </c>
      <c r="S87" s="198"/>
      <c r="T87" s="200">
        <f>SUM(T88:T136)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69</v>
      </c>
      <c r="AU87" s="202" t="s">
        <v>78</v>
      </c>
      <c r="AY87" s="201" t="s">
        <v>129</v>
      </c>
      <c r="BK87" s="203">
        <f>SUM(BK88:BK136)</f>
        <v>0</v>
      </c>
    </row>
    <row r="88" s="2" customFormat="1" ht="16.5" customHeight="1">
      <c r="A88" s="40"/>
      <c r="B88" s="41"/>
      <c r="C88" s="206" t="s">
        <v>78</v>
      </c>
      <c r="D88" s="206" t="s">
        <v>131</v>
      </c>
      <c r="E88" s="207" t="s">
        <v>187</v>
      </c>
      <c r="F88" s="208" t="s">
        <v>188</v>
      </c>
      <c r="G88" s="209" t="s">
        <v>134</v>
      </c>
      <c r="H88" s="210">
        <v>16.100000000000001</v>
      </c>
      <c r="I88" s="211"/>
      <c r="J88" s="212">
        <f>ROUND(I88*H88,2)</f>
        <v>0</v>
      </c>
      <c r="K88" s="208" t="s">
        <v>135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136</v>
      </c>
      <c r="AT88" s="217" t="s">
        <v>131</v>
      </c>
      <c r="AU88" s="217" t="s">
        <v>80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136</v>
      </c>
      <c r="BM88" s="217" t="s">
        <v>736</v>
      </c>
    </row>
    <row r="89" s="2" customFormat="1">
      <c r="A89" s="40"/>
      <c r="B89" s="41"/>
      <c r="C89" s="42"/>
      <c r="D89" s="219" t="s">
        <v>138</v>
      </c>
      <c r="E89" s="42"/>
      <c r="F89" s="220" t="s">
        <v>190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138</v>
      </c>
      <c r="AU89" s="19" t="s">
        <v>80</v>
      </c>
    </row>
    <row r="90" s="13" customFormat="1">
      <c r="A90" s="13"/>
      <c r="B90" s="224"/>
      <c r="C90" s="225"/>
      <c r="D90" s="226" t="s">
        <v>140</v>
      </c>
      <c r="E90" s="227" t="s">
        <v>19</v>
      </c>
      <c r="F90" s="228" t="s">
        <v>737</v>
      </c>
      <c r="G90" s="225"/>
      <c r="H90" s="229">
        <v>16.100000000000001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140</v>
      </c>
      <c r="AU90" s="235" t="s">
        <v>80</v>
      </c>
      <c r="AV90" s="13" t="s">
        <v>80</v>
      </c>
      <c r="AW90" s="13" t="s">
        <v>32</v>
      </c>
      <c r="AX90" s="13" t="s">
        <v>70</v>
      </c>
      <c r="AY90" s="235" t="s">
        <v>129</v>
      </c>
    </row>
    <row r="91" s="14" customFormat="1">
      <c r="A91" s="14"/>
      <c r="B91" s="236"/>
      <c r="C91" s="237"/>
      <c r="D91" s="226" t="s">
        <v>140</v>
      </c>
      <c r="E91" s="238" t="s">
        <v>19</v>
      </c>
      <c r="F91" s="239" t="s">
        <v>142</v>
      </c>
      <c r="G91" s="237"/>
      <c r="H91" s="240">
        <v>16.100000000000001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140</v>
      </c>
      <c r="AU91" s="246" t="s">
        <v>80</v>
      </c>
      <c r="AV91" s="14" t="s">
        <v>136</v>
      </c>
      <c r="AW91" s="14" t="s">
        <v>32</v>
      </c>
      <c r="AX91" s="14" t="s">
        <v>78</v>
      </c>
      <c r="AY91" s="246" t="s">
        <v>129</v>
      </c>
    </row>
    <row r="92" s="2" customFormat="1" ht="24.15" customHeight="1">
      <c r="A92" s="40"/>
      <c r="B92" s="41"/>
      <c r="C92" s="206" t="s">
        <v>80</v>
      </c>
      <c r="D92" s="206" t="s">
        <v>131</v>
      </c>
      <c r="E92" s="207" t="s">
        <v>738</v>
      </c>
      <c r="F92" s="208" t="s">
        <v>739</v>
      </c>
      <c r="G92" s="209" t="s">
        <v>195</v>
      </c>
      <c r="H92" s="210">
        <v>10.119999999999999</v>
      </c>
      <c r="I92" s="211"/>
      <c r="J92" s="212">
        <f>ROUND(I92*H92,2)</f>
        <v>0</v>
      </c>
      <c r="K92" s="208" t="s">
        <v>135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136</v>
      </c>
      <c r="AT92" s="217" t="s">
        <v>131</v>
      </c>
      <c r="AU92" s="217" t="s">
        <v>80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136</v>
      </c>
      <c r="BM92" s="217" t="s">
        <v>740</v>
      </c>
    </row>
    <row r="93" s="2" customFormat="1">
      <c r="A93" s="40"/>
      <c r="B93" s="41"/>
      <c r="C93" s="42"/>
      <c r="D93" s="219" t="s">
        <v>138</v>
      </c>
      <c r="E93" s="42"/>
      <c r="F93" s="220" t="s">
        <v>741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80</v>
      </c>
    </row>
    <row r="94" s="13" customFormat="1">
      <c r="A94" s="13"/>
      <c r="B94" s="224"/>
      <c r="C94" s="225"/>
      <c r="D94" s="226" t="s">
        <v>140</v>
      </c>
      <c r="E94" s="227" t="s">
        <v>19</v>
      </c>
      <c r="F94" s="228" t="s">
        <v>742</v>
      </c>
      <c r="G94" s="225"/>
      <c r="H94" s="229">
        <v>10.119999999999999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140</v>
      </c>
      <c r="AU94" s="235" t="s">
        <v>80</v>
      </c>
      <c r="AV94" s="13" t="s">
        <v>80</v>
      </c>
      <c r="AW94" s="13" t="s">
        <v>32</v>
      </c>
      <c r="AX94" s="13" t="s">
        <v>70</v>
      </c>
      <c r="AY94" s="235" t="s">
        <v>129</v>
      </c>
    </row>
    <row r="95" s="14" customFormat="1">
      <c r="A95" s="14"/>
      <c r="B95" s="236"/>
      <c r="C95" s="237"/>
      <c r="D95" s="226" t="s">
        <v>140</v>
      </c>
      <c r="E95" s="238" t="s">
        <v>19</v>
      </c>
      <c r="F95" s="239" t="s">
        <v>142</v>
      </c>
      <c r="G95" s="237"/>
      <c r="H95" s="240">
        <v>10.119999999999999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140</v>
      </c>
      <c r="AU95" s="246" t="s">
        <v>80</v>
      </c>
      <c r="AV95" s="14" t="s">
        <v>136</v>
      </c>
      <c r="AW95" s="14" t="s">
        <v>32</v>
      </c>
      <c r="AX95" s="14" t="s">
        <v>78</v>
      </c>
      <c r="AY95" s="246" t="s">
        <v>129</v>
      </c>
    </row>
    <row r="96" s="2" customFormat="1" ht="21.75" customHeight="1">
      <c r="A96" s="40"/>
      <c r="B96" s="41"/>
      <c r="C96" s="206" t="s">
        <v>148</v>
      </c>
      <c r="D96" s="206" t="s">
        <v>131</v>
      </c>
      <c r="E96" s="207" t="s">
        <v>743</v>
      </c>
      <c r="F96" s="208" t="s">
        <v>744</v>
      </c>
      <c r="G96" s="209" t="s">
        <v>134</v>
      </c>
      <c r="H96" s="210">
        <v>29.899999999999999</v>
      </c>
      <c r="I96" s="211"/>
      <c r="J96" s="212">
        <f>ROUND(I96*H96,2)</f>
        <v>0</v>
      </c>
      <c r="K96" s="208" t="s">
        <v>135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0.00084000000000000003</v>
      </c>
      <c r="R96" s="215">
        <f>Q96*H96</f>
        <v>0.025115999999999999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80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136</v>
      </c>
      <c r="BM96" s="217" t="s">
        <v>745</v>
      </c>
    </row>
    <row r="97" s="2" customFormat="1">
      <c r="A97" s="40"/>
      <c r="B97" s="41"/>
      <c r="C97" s="42"/>
      <c r="D97" s="219" t="s">
        <v>138</v>
      </c>
      <c r="E97" s="42"/>
      <c r="F97" s="220" t="s">
        <v>746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80</v>
      </c>
    </row>
    <row r="98" s="13" customFormat="1">
      <c r="A98" s="13"/>
      <c r="B98" s="224"/>
      <c r="C98" s="225"/>
      <c r="D98" s="226" t="s">
        <v>140</v>
      </c>
      <c r="E98" s="227" t="s">
        <v>19</v>
      </c>
      <c r="F98" s="228" t="s">
        <v>747</v>
      </c>
      <c r="G98" s="225"/>
      <c r="H98" s="229">
        <v>29.899999999999999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140</v>
      </c>
      <c r="AU98" s="235" t="s">
        <v>80</v>
      </c>
      <c r="AV98" s="13" t="s">
        <v>80</v>
      </c>
      <c r="AW98" s="13" t="s">
        <v>32</v>
      </c>
      <c r="AX98" s="13" t="s">
        <v>70</v>
      </c>
      <c r="AY98" s="235" t="s">
        <v>129</v>
      </c>
    </row>
    <row r="99" s="14" customFormat="1">
      <c r="A99" s="14"/>
      <c r="B99" s="236"/>
      <c r="C99" s="237"/>
      <c r="D99" s="226" t="s">
        <v>140</v>
      </c>
      <c r="E99" s="238" t="s">
        <v>19</v>
      </c>
      <c r="F99" s="239" t="s">
        <v>142</v>
      </c>
      <c r="G99" s="237"/>
      <c r="H99" s="240">
        <v>29.899999999999999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140</v>
      </c>
      <c r="AU99" s="246" t="s">
        <v>80</v>
      </c>
      <c r="AV99" s="14" t="s">
        <v>136</v>
      </c>
      <c r="AW99" s="14" t="s">
        <v>32</v>
      </c>
      <c r="AX99" s="14" t="s">
        <v>78</v>
      </c>
      <c r="AY99" s="246" t="s">
        <v>129</v>
      </c>
    </row>
    <row r="100" s="2" customFormat="1" ht="24.15" customHeight="1">
      <c r="A100" s="40"/>
      <c r="B100" s="41"/>
      <c r="C100" s="206" t="s">
        <v>136</v>
      </c>
      <c r="D100" s="206" t="s">
        <v>131</v>
      </c>
      <c r="E100" s="207" t="s">
        <v>748</v>
      </c>
      <c r="F100" s="208" t="s">
        <v>749</v>
      </c>
      <c r="G100" s="209" t="s">
        <v>134</v>
      </c>
      <c r="H100" s="210">
        <v>29.899999999999999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80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136</v>
      </c>
      <c r="BM100" s="217" t="s">
        <v>750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751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80</v>
      </c>
    </row>
    <row r="102" s="2" customFormat="1" ht="37.8" customHeight="1">
      <c r="A102" s="40"/>
      <c r="B102" s="41"/>
      <c r="C102" s="206" t="s">
        <v>159</v>
      </c>
      <c r="D102" s="206" t="s">
        <v>131</v>
      </c>
      <c r="E102" s="207" t="s">
        <v>752</v>
      </c>
      <c r="F102" s="208" t="s">
        <v>753</v>
      </c>
      <c r="G102" s="209" t="s">
        <v>195</v>
      </c>
      <c r="H102" s="210">
        <v>4.1399999999999997</v>
      </c>
      <c r="I102" s="211"/>
      <c r="J102" s="212">
        <f>ROUND(I102*H102,2)</f>
        <v>0</v>
      </c>
      <c r="K102" s="208" t="s">
        <v>135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136</v>
      </c>
      <c r="AT102" s="217" t="s">
        <v>131</v>
      </c>
      <c r="AU102" s="217" t="s">
        <v>80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136</v>
      </c>
      <c r="BM102" s="217" t="s">
        <v>754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755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80</v>
      </c>
    </row>
    <row r="104" s="13" customFormat="1">
      <c r="A104" s="13"/>
      <c r="B104" s="224"/>
      <c r="C104" s="225"/>
      <c r="D104" s="226" t="s">
        <v>140</v>
      </c>
      <c r="E104" s="227" t="s">
        <v>19</v>
      </c>
      <c r="F104" s="228" t="s">
        <v>756</v>
      </c>
      <c r="G104" s="225"/>
      <c r="H104" s="229">
        <v>10.119999999999999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140</v>
      </c>
      <c r="AU104" s="235" t="s">
        <v>80</v>
      </c>
      <c r="AV104" s="13" t="s">
        <v>80</v>
      </c>
      <c r="AW104" s="13" t="s">
        <v>32</v>
      </c>
      <c r="AX104" s="13" t="s">
        <v>70</v>
      </c>
      <c r="AY104" s="235" t="s">
        <v>129</v>
      </c>
    </row>
    <row r="105" s="13" customFormat="1">
      <c r="A105" s="13"/>
      <c r="B105" s="224"/>
      <c r="C105" s="225"/>
      <c r="D105" s="226" t="s">
        <v>140</v>
      </c>
      <c r="E105" s="227" t="s">
        <v>19</v>
      </c>
      <c r="F105" s="228" t="s">
        <v>757</v>
      </c>
      <c r="G105" s="225"/>
      <c r="H105" s="229">
        <v>-5.9800000000000004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140</v>
      </c>
      <c r="AU105" s="235" t="s">
        <v>80</v>
      </c>
      <c r="AV105" s="13" t="s">
        <v>80</v>
      </c>
      <c r="AW105" s="13" t="s">
        <v>32</v>
      </c>
      <c r="AX105" s="13" t="s">
        <v>70</v>
      </c>
      <c r="AY105" s="235" t="s">
        <v>129</v>
      </c>
    </row>
    <row r="106" s="14" customFormat="1">
      <c r="A106" s="14"/>
      <c r="B106" s="236"/>
      <c r="C106" s="237"/>
      <c r="D106" s="226" t="s">
        <v>140</v>
      </c>
      <c r="E106" s="238" t="s">
        <v>19</v>
      </c>
      <c r="F106" s="239" t="s">
        <v>142</v>
      </c>
      <c r="G106" s="237"/>
      <c r="H106" s="240">
        <v>4.1399999999999997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140</v>
      </c>
      <c r="AU106" s="246" t="s">
        <v>80</v>
      </c>
      <c r="AV106" s="14" t="s">
        <v>136</v>
      </c>
      <c r="AW106" s="14" t="s">
        <v>32</v>
      </c>
      <c r="AX106" s="14" t="s">
        <v>78</v>
      </c>
      <c r="AY106" s="246" t="s">
        <v>129</v>
      </c>
    </row>
    <row r="107" s="2" customFormat="1" ht="37.8" customHeight="1">
      <c r="A107" s="40"/>
      <c r="B107" s="41"/>
      <c r="C107" s="206" t="s">
        <v>165</v>
      </c>
      <c r="D107" s="206" t="s">
        <v>131</v>
      </c>
      <c r="E107" s="207" t="s">
        <v>758</v>
      </c>
      <c r="F107" s="208" t="s">
        <v>759</v>
      </c>
      <c r="G107" s="209" t="s">
        <v>195</v>
      </c>
      <c r="H107" s="210">
        <v>20.699999999999999</v>
      </c>
      <c r="I107" s="211"/>
      <c r="J107" s="212">
        <f>ROUND(I107*H107,2)</f>
        <v>0</v>
      </c>
      <c r="K107" s="208" t="s">
        <v>135</v>
      </c>
      <c r="L107" s="46"/>
      <c r="M107" s="213" t="s">
        <v>19</v>
      </c>
      <c r="N107" s="214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80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136</v>
      </c>
      <c r="BM107" s="217" t="s">
        <v>760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761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80</v>
      </c>
    </row>
    <row r="109" s="13" customFormat="1">
      <c r="A109" s="13"/>
      <c r="B109" s="224"/>
      <c r="C109" s="225"/>
      <c r="D109" s="226" t="s">
        <v>140</v>
      </c>
      <c r="E109" s="227" t="s">
        <v>19</v>
      </c>
      <c r="F109" s="228" t="s">
        <v>762</v>
      </c>
      <c r="G109" s="225"/>
      <c r="H109" s="229">
        <v>20.699999999999999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140</v>
      </c>
      <c r="AU109" s="235" t="s">
        <v>80</v>
      </c>
      <c r="AV109" s="13" t="s">
        <v>80</v>
      </c>
      <c r="AW109" s="13" t="s">
        <v>32</v>
      </c>
      <c r="AX109" s="13" t="s">
        <v>70</v>
      </c>
      <c r="AY109" s="235" t="s">
        <v>129</v>
      </c>
    </row>
    <row r="110" s="14" customFormat="1">
      <c r="A110" s="14"/>
      <c r="B110" s="236"/>
      <c r="C110" s="237"/>
      <c r="D110" s="226" t="s">
        <v>140</v>
      </c>
      <c r="E110" s="238" t="s">
        <v>19</v>
      </c>
      <c r="F110" s="239" t="s">
        <v>142</v>
      </c>
      <c r="G110" s="237"/>
      <c r="H110" s="240">
        <v>20.699999999999999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140</v>
      </c>
      <c r="AU110" s="246" t="s">
        <v>80</v>
      </c>
      <c r="AV110" s="14" t="s">
        <v>136</v>
      </c>
      <c r="AW110" s="14" t="s">
        <v>32</v>
      </c>
      <c r="AX110" s="14" t="s">
        <v>78</v>
      </c>
      <c r="AY110" s="246" t="s">
        <v>129</v>
      </c>
    </row>
    <row r="111" s="2" customFormat="1" ht="24.15" customHeight="1">
      <c r="A111" s="40"/>
      <c r="B111" s="41"/>
      <c r="C111" s="206" t="s">
        <v>172</v>
      </c>
      <c r="D111" s="206" t="s">
        <v>131</v>
      </c>
      <c r="E111" s="207" t="s">
        <v>763</v>
      </c>
      <c r="F111" s="208" t="s">
        <v>764</v>
      </c>
      <c r="G111" s="209" t="s">
        <v>237</v>
      </c>
      <c r="H111" s="210">
        <v>7.452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80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136</v>
      </c>
      <c r="BM111" s="217" t="s">
        <v>765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766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80</v>
      </c>
    </row>
    <row r="113" s="13" customFormat="1">
      <c r="A113" s="13"/>
      <c r="B113" s="224"/>
      <c r="C113" s="225"/>
      <c r="D113" s="226" t="s">
        <v>140</v>
      </c>
      <c r="E113" s="227" t="s">
        <v>19</v>
      </c>
      <c r="F113" s="228" t="s">
        <v>767</v>
      </c>
      <c r="G113" s="225"/>
      <c r="H113" s="229">
        <v>7.452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140</v>
      </c>
      <c r="AU113" s="235" t="s">
        <v>80</v>
      </c>
      <c r="AV113" s="13" t="s">
        <v>80</v>
      </c>
      <c r="AW113" s="13" t="s">
        <v>32</v>
      </c>
      <c r="AX113" s="13" t="s">
        <v>70</v>
      </c>
      <c r="AY113" s="235" t="s">
        <v>129</v>
      </c>
    </row>
    <row r="114" s="14" customFormat="1">
      <c r="A114" s="14"/>
      <c r="B114" s="236"/>
      <c r="C114" s="237"/>
      <c r="D114" s="226" t="s">
        <v>140</v>
      </c>
      <c r="E114" s="238" t="s">
        <v>19</v>
      </c>
      <c r="F114" s="239" t="s">
        <v>142</v>
      </c>
      <c r="G114" s="237"/>
      <c r="H114" s="240">
        <v>7.452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140</v>
      </c>
      <c r="AU114" s="246" t="s">
        <v>80</v>
      </c>
      <c r="AV114" s="14" t="s">
        <v>136</v>
      </c>
      <c r="AW114" s="14" t="s">
        <v>32</v>
      </c>
      <c r="AX114" s="14" t="s">
        <v>78</v>
      </c>
      <c r="AY114" s="246" t="s">
        <v>129</v>
      </c>
    </row>
    <row r="115" s="2" customFormat="1" ht="16.5" customHeight="1">
      <c r="A115" s="40"/>
      <c r="B115" s="41"/>
      <c r="C115" s="206" t="s">
        <v>179</v>
      </c>
      <c r="D115" s="206" t="s">
        <v>131</v>
      </c>
      <c r="E115" s="207" t="s">
        <v>273</v>
      </c>
      <c r="F115" s="208" t="s">
        <v>768</v>
      </c>
      <c r="G115" s="209" t="s">
        <v>195</v>
      </c>
      <c r="H115" s="210">
        <v>5.9800000000000004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41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136</v>
      </c>
      <c r="AT115" s="217" t="s">
        <v>131</v>
      </c>
      <c r="AU115" s="217" t="s">
        <v>80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136</v>
      </c>
      <c r="BM115" s="217" t="s">
        <v>769</v>
      </c>
    </row>
    <row r="116" s="13" customFormat="1">
      <c r="A116" s="13"/>
      <c r="B116" s="224"/>
      <c r="C116" s="225"/>
      <c r="D116" s="226" t="s">
        <v>140</v>
      </c>
      <c r="E116" s="227" t="s">
        <v>19</v>
      </c>
      <c r="F116" s="228" t="s">
        <v>770</v>
      </c>
      <c r="G116" s="225"/>
      <c r="H116" s="229">
        <v>10.119999999999999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140</v>
      </c>
      <c r="AU116" s="235" t="s">
        <v>80</v>
      </c>
      <c r="AV116" s="13" t="s">
        <v>80</v>
      </c>
      <c r="AW116" s="13" t="s">
        <v>32</v>
      </c>
      <c r="AX116" s="13" t="s">
        <v>70</v>
      </c>
      <c r="AY116" s="235" t="s">
        <v>129</v>
      </c>
    </row>
    <row r="117" s="13" customFormat="1">
      <c r="A117" s="13"/>
      <c r="B117" s="224"/>
      <c r="C117" s="225"/>
      <c r="D117" s="226" t="s">
        <v>140</v>
      </c>
      <c r="E117" s="227" t="s">
        <v>19</v>
      </c>
      <c r="F117" s="228" t="s">
        <v>771</v>
      </c>
      <c r="G117" s="225"/>
      <c r="H117" s="229">
        <v>-0.92000000000000004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140</v>
      </c>
      <c r="AU117" s="235" t="s">
        <v>80</v>
      </c>
      <c r="AV117" s="13" t="s">
        <v>80</v>
      </c>
      <c r="AW117" s="13" t="s">
        <v>32</v>
      </c>
      <c r="AX117" s="13" t="s">
        <v>70</v>
      </c>
      <c r="AY117" s="235" t="s">
        <v>129</v>
      </c>
    </row>
    <row r="118" s="13" customFormat="1">
      <c r="A118" s="13"/>
      <c r="B118" s="224"/>
      <c r="C118" s="225"/>
      <c r="D118" s="226" t="s">
        <v>140</v>
      </c>
      <c r="E118" s="227" t="s">
        <v>19</v>
      </c>
      <c r="F118" s="228" t="s">
        <v>772</v>
      </c>
      <c r="G118" s="225"/>
      <c r="H118" s="229">
        <v>-3.2200000000000002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140</v>
      </c>
      <c r="AU118" s="235" t="s">
        <v>80</v>
      </c>
      <c r="AV118" s="13" t="s">
        <v>80</v>
      </c>
      <c r="AW118" s="13" t="s">
        <v>32</v>
      </c>
      <c r="AX118" s="13" t="s">
        <v>70</v>
      </c>
      <c r="AY118" s="235" t="s">
        <v>129</v>
      </c>
    </row>
    <row r="119" s="14" customFormat="1">
      <c r="A119" s="14"/>
      <c r="B119" s="236"/>
      <c r="C119" s="237"/>
      <c r="D119" s="226" t="s">
        <v>140</v>
      </c>
      <c r="E119" s="238" t="s">
        <v>19</v>
      </c>
      <c r="F119" s="239" t="s">
        <v>142</v>
      </c>
      <c r="G119" s="237"/>
      <c r="H119" s="240">
        <v>5.9800000000000004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140</v>
      </c>
      <c r="AU119" s="246" t="s">
        <v>80</v>
      </c>
      <c r="AV119" s="14" t="s">
        <v>136</v>
      </c>
      <c r="AW119" s="14" t="s">
        <v>32</v>
      </c>
      <c r="AX119" s="14" t="s">
        <v>78</v>
      </c>
      <c r="AY119" s="246" t="s">
        <v>129</v>
      </c>
    </row>
    <row r="120" s="2" customFormat="1" ht="37.8" customHeight="1">
      <c r="A120" s="40"/>
      <c r="B120" s="41"/>
      <c r="C120" s="206" t="s">
        <v>186</v>
      </c>
      <c r="D120" s="206" t="s">
        <v>131</v>
      </c>
      <c r="E120" s="207" t="s">
        <v>773</v>
      </c>
      <c r="F120" s="208" t="s">
        <v>774</v>
      </c>
      <c r="G120" s="209" t="s">
        <v>195</v>
      </c>
      <c r="H120" s="210">
        <v>3.2200000000000002</v>
      </c>
      <c r="I120" s="211"/>
      <c r="J120" s="212">
        <f>ROUND(I120*H120,2)</f>
        <v>0</v>
      </c>
      <c r="K120" s="208" t="s">
        <v>135</v>
      </c>
      <c r="L120" s="46"/>
      <c r="M120" s="213" t="s">
        <v>19</v>
      </c>
      <c r="N120" s="214" t="s">
        <v>41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80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136</v>
      </c>
      <c r="BM120" s="217" t="s">
        <v>775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776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80</v>
      </c>
    </row>
    <row r="122" s="13" customFormat="1">
      <c r="A122" s="13"/>
      <c r="B122" s="224"/>
      <c r="C122" s="225"/>
      <c r="D122" s="226" t="s">
        <v>140</v>
      </c>
      <c r="E122" s="227" t="s">
        <v>19</v>
      </c>
      <c r="F122" s="228" t="s">
        <v>777</v>
      </c>
      <c r="G122" s="225"/>
      <c r="H122" s="229">
        <v>3.2200000000000002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80</v>
      </c>
      <c r="AV122" s="13" t="s">
        <v>80</v>
      </c>
      <c r="AW122" s="13" t="s">
        <v>32</v>
      </c>
      <c r="AX122" s="13" t="s">
        <v>70</v>
      </c>
      <c r="AY122" s="235" t="s">
        <v>129</v>
      </c>
    </row>
    <row r="123" s="14" customFormat="1">
      <c r="A123" s="14"/>
      <c r="B123" s="236"/>
      <c r="C123" s="237"/>
      <c r="D123" s="226" t="s">
        <v>140</v>
      </c>
      <c r="E123" s="238" t="s">
        <v>19</v>
      </c>
      <c r="F123" s="239" t="s">
        <v>142</v>
      </c>
      <c r="G123" s="237"/>
      <c r="H123" s="240">
        <v>3.2200000000000002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140</v>
      </c>
      <c r="AU123" s="246" t="s">
        <v>80</v>
      </c>
      <c r="AV123" s="14" t="s">
        <v>136</v>
      </c>
      <c r="AW123" s="14" t="s">
        <v>32</v>
      </c>
      <c r="AX123" s="14" t="s">
        <v>78</v>
      </c>
      <c r="AY123" s="246" t="s">
        <v>129</v>
      </c>
    </row>
    <row r="124" s="2" customFormat="1" ht="16.5" customHeight="1">
      <c r="A124" s="40"/>
      <c r="B124" s="41"/>
      <c r="C124" s="247" t="s">
        <v>192</v>
      </c>
      <c r="D124" s="247" t="s">
        <v>234</v>
      </c>
      <c r="E124" s="248" t="s">
        <v>778</v>
      </c>
      <c r="F124" s="249" t="s">
        <v>779</v>
      </c>
      <c r="G124" s="250" t="s">
        <v>237</v>
      </c>
      <c r="H124" s="251">
        <v>5.7960000000000003</v>
      </c>
      <c r="I124" s="252"/>
      <c r="J124" s="253">
        <f>ROUND(I124*H124,2)</f>
        <v>0</v>
      </c>
      <c r="K124" s="249" t="s">
        <v>135</v>
      </c>
      <c r="L124" s="254"/>
      <c r="M124" s="255" t="s">
        <v>19</v>
      </c>
      <c r="N124" s="256" t="s">
        <v>41</v>
      </c>
      <c r="O124" s="86"/>
      <c r="P124" s="215">
        <f>O124*H124</f>
        <v>0</v>
      </c>
      <c r="Q124" s="215">
        <v>1</v>
      </c>
      <c r="R124" s="215">
        <f>Q124*H124</f>
        <v>5.7960000000000003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179</v>
      </c>
      <c r="AT124" s="217" t="s">
        <v>234</v>
      </c>
      <c r="AU124" s="217" t="s">
        <v>80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136</v>
      </c>
      <c r="BM124" s="217" t="s">
        <v>780</v>
      </c>
    </row>
    <row r="125" s="13" customFormat="1">
      <c r="A125" s="13"/>
      <c r="B125" s="224"/>
      <c r="C125" s="225"/>
      <c r="D125" s="226" t="s">
        <v>140</v>
      </c>
      <c r="E125" s="227" t="s">
        <v>19</v>
      </c>
      <c r="F125" s="228" t="s">
        <v>781</v>
      </c>
      <c r="G125" s="225"/>
      <c r="H125" s="229">
        <v>5.7960000000000003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140</v>
      </c>
      <c r="AU125" s="235" t="s">
        <v>80</v>
      </c>
      <c r="AV125" s="13" t="s">
        <v>80</v>
      </c>
      <c r="AW125" s="13" t="s">
        <v>32</v>
      </c>
      <c r="AX125" s="13" t="s">
        <v>70</v>
      </c>
      <c r="AY125" s="235" t="s">
        <v>129</v>
      </c>
    </row>
    <row r="126" s="14" customFormat="1">
      <c r="A126" s="14"/>
      <c r="B126" s="236"/>
      <c r="C126" s="237"/>
      <c r="D126" s="226" t="s">
        <v>140</v>
      </c>
      <c r="E126" s="238" t="s">
        <v>19</v>
      </c>
      <c r="F126" s="239" t="s">
        <v>142</v>
      </c>
      <c r="G126" s="237"/>
      <c r="H126" s="240">
        <v>5.7960000000000003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140</v>
      </c>
      <c r="AU126" s="246" t="s">
        <v>80</v>
      </c>
      <c r="AV126" s="14" t="s">
        <v>136</v>
      </c>
      <c r="AW126" s="14" t="s">
        <v>32</v>
      </c>
      <c r="AX126" s="14" t="s">
        <v>78</v>
      </c>
      <c r="AY126" s="246" t="s">
        <v>129</v>
      </c>
    </row>
    <row r="127" s="2" customFormat="1" ht="24.15" customHeight="1">
      <c r="A127" s="40"/>
      <c r="B127" s="41"/>
      <c r="C127" s="206" t="s">
        <v>199</v>
      </c>
      <c r="D127" s="206" t="s">
        <v>131</v>
      </c>
      <c r="E127" s="207" t="s">
        <v>284</v>
      </c>
      <c r="F127" s="208" t="s">
        <v>285</v>
      </c>
      <c r="G127" s="209" t="s">
        <v>134</v>
      </c>
      <c r="H127" s="210">
        <v>16.100000000000001</v>
      </c>
      <c r="I127" s="211"/>
      <c r="J127" s="212">
        <f>ROUND(I127*H127,2)</f>
        <v>0</v>
      </c>
      <c r="K127" s="208" t="s">
        <v>135</v>
      </c>
      <c r="L127" s="46"/>
      <c r="M127" s="213" t="s">
        <v>19</v>
      </c>
      <c r="N127" s="214" t="s">
        <v>41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136</v>
      </c>
      <c r="AT127" s="217" t="s">
        <v>131</v>
      </c>
      <c r="AU127" s="217" t="s">
        <v>80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136</v>
      </c>
      <c r="BM127" s="217" t="s">
        <v>782</v>
      </c>
    </row>
    <row r="128" s="2" customFormat="1">
      <c r="A128" s="40"/>
      <c r="B128" s="41"/>
      <c r="C128" s="42"/>
      <c r="D128" s="219" t="s">
        <v>138</v>
      </c>
      <c r="E128" s="42"/>
      <c r="F128" s="220" t="s">
        <v>287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138</v>
      </c>
      <c r="AU128" s="19" t="s">
        <v>80</v>
      </c>
    </row>
    <row r="129" s="2" customFormat="1" ht="24.15" customHeight="1">
      <c r="A129" s="40"/>
      <c r="B129" s="41"/>
      <c r="C129" s="206" t="s">
        <v>8</v>
      </c>
      <c r="D129" s="206" t="s">
        <v>131</v>
      </c>
      <c r="E129" s="207" t="s">
        <v>289</v>
      </c>
      <c r="F129" s="208" t="s">
        <v>290</v>
      </c>
      <c r="G129" s="209" t="s">
        <v>134</v>
      </c>
      <c r="H129" s="210">
        <v>16.100000000000001</v>
      </c>
      <c r="I129" s="211"/>
      <c r="J129" s="212">
        <f>ROUND(I129*H129,2)</f>
        <v>0</v>
      </c>
      <c r="K129" s="208" t="s">
        <v>135</v>
      </c>
      <c r="L129" s="46"/>
      <c r="M129" s="213" t="s">
        <v>19</v>
      </c>
      <c r="N129" s="214" t="s">
        <v>41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136</v>
      </c>
      <c r="AT129" s="217" t="s">
        <v>131</v>
      </c>
      <c r="AU129" s="217" t="s">
        <v>80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136</v>
      </c>
      <c r="BM129" s="217" t="s">
        <v>783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292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80</v>
      </c>
    </row>
    <row r="131" s="2" customFormat="1" ht="16.5" customHeight="1">
      <c r="A131" s="40"/>
      <c r="B131" s="41"/>
      <c r="C131" s="247" t="s">
        <v>209</v>
      </c>
      <c r="D131" s="247" t="s">
        <v>234</v>
      </c>
      <c r="E131" s="248" t="s">
        <v>784</v>
      </c>
      <c r="F131" s="249" t="s">
        <v>785</v>
      </c>
      <c r="G131" s="250" t="s">
        <v>296</v>
      </c>
      <c r="H131" s="251">
        <v>0.48299999999999998</v>
      </c>
      <c r="I131" s="252"/>
      <c r="J131" s="253">
        <f>ROUND(I131*H131,2)</f>
        <v>0</v>
      </c>
      <c r="K131" s="249" t="s">
        <v>135</v>
      </c>
      <c r="L131" s="254"/>
      <c r="M131" s="255" t="s">
        <v>19</v>
      </c>
      <c r="N131" s="256" t="s">
        <v>41</v>
      </c>
      <c r="O131" s="86"/>
      <c r="P131" s="215">
        <f>O131*H131</f>
        <v>0</v>
      </c>
      <c r="Q131" s="215">
        <v>0.001</v>
      </c>
      <c r="R131" s="215">
        <f>Q131*H131</f>
        <v>0.00048299999999999998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179</v>
      </c>
      <c r="AT131" s="217" t="s">
        <v>234</v>
      </c>
      <c r="AU131" s="217" t="s">
        <v>80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0</v>
      </c>
      <c r="BL131" s="19" t="s">
        <v>136</v>
      </c>
      <c r="BM131" s="217" t="s">
        <v>786</v>
      </c>
    </row>
    <row r="132" s="13" customFormat="1">
      <c r="A132" s="13"/>
      <c r="B132" s="224"/>
      <c r="C132" s="225"/>
      <c r="D132" s="226" t="s">
        <v>140</v>
      </c>
      <c r="E132" s="227" t="s">
        <v>19</v>
      </c>
      <c r="F132" s="228" t="s">
        <v>787</v>
      </c>
      <c r="G132" s="225"/>
      <c r="H132" s="229">
        <v>0.48299999999999998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140</v>
      </c>
      <c r="AU132" s="235" t="s">
        <v>80</v>
      </c>
      <c r="AV132" s="13" t="s">
        <v>80</v>
      </c>
      <c r="AW132" s="13" t="s">
        <v>32</v>
      </c>
      <c r="AX132" s="13" t="s">
        <v>70</v>
      </c>
      <c r="AY132" s="235" t="s">
        <v>129</v>
      </c>
    </row>
    <row r="133" s="14" customFormat="1">
      <c r="A133" s="14"/>
      <c r="B133" s="236"/>
      <c r="C133" s="237"/>
      <c r="D133" s="226" t="s">
        <v>140</v>
      </c>
      <c r="E133" s="238" t="s">
        <v>19</v>
      </c>
      <c r="F133" s="239" t="s">
        <v>142</v>
      </c>
      <c r="G133" s="237"/>
      <c r="H133" s="240">
        <v>0.48299999999999998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140</v>
      </c>
      <c r="AU133" s="246" t="s">
        <v>80</v>
      </c>
      <c r="AV133" s="14" t="s">
        <v>136</v>
      </c>
      <c r="AW133" s="14" t="s">
        <v>32</v>
      </c>
      <c r="AX133" s="14" t="s">
        <v>78</v>
      </c>
      <c r="AY133" s="246" t="s">
        <v>129</v>
      </c>
    </row>
    <row r="134" s="2" customFormat="1" ht="21.75" customHeight="1">
      <c r="A134" s="40"/>
      <c r="B134" s="41"/>
      <c r="C134" s="206" t="s">
        <v>214</v>
      </c>
      <c r="D134" s="206" t="s">
        <v>131</v>
      </c>
      <c r="E134" s="207" t="s">
        <v>788</v>
      </c>
      <c r="F134" s="208" t="s">
        <v>789</v>
      </c>
      <c r="G134" s="209" t="s">
        <v>134</v>
      </c>
      <c r="H134" s="210">
        <v>16.100000000000001</v>
      </c>
      <c r="I134" s="211"/>
      <c r="J134" s="212">
        <f>ROUND(I134*H134,2)</f>
        <v>0</v>
      </c>
      <c r="K134" s="208" t="s">
        <v>135</v>
      </c>
      <c r="L134" s="46"/>
      <c r="M134" s="213" t="s">
        <v>19</v>
      </c>
      <c r="N134" s="214" t="s">
        <v>41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136</v>
      </c>
      <c r="AT134" s="217" t="s">
        <v>131</v>
      </c>
      <c r="AU134" s="217" t="s">
        <v>80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136</v>
      </c>
      <c r="BM134" s="217" t="s">
        <v>790</v>
      </c>
    </row>
    <row r="135" s="2" customFormat="1">
      <c r="A135" s="40"/>
      <c r="B135" s="41"/>
      <c r="C135" s="42"/>
      <c r="D135" s="219" t="s">
        <v>138</v>
      </c>
      <c r="E135" s="42"/>
      <c r="F135" s="220" t="s">
        <v>791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138</v>
      </c>
      <c r="AU135" s="19" t="s">
        <v>80</v>
      </c>
    </row>
    <row r="136" s="2" customFormat="1" ht="16.5" customHeight="1">
      <c r="A136" s="40"/>
      <c r="B136" s="41"/>
      <c r="C136" s="206" t="s">
        <v>221</v>
      </c>
      <c r="D136" s="206" t="s">
        <v>131</v>
      </c>
      <c r="E136" s="207" t="s">
        <v>792</v>
      </c>
      <c r="F136" s="208" t="s">
        <v>793</v>
      </c>
      <c r="G136" s="209" t="s">
        <v>794</v>
      </c>
      <c r="H136" s="210">
        <v>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41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80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136</v>
      </c>
      <c r="BM136" s="217" t="s">
        <v>795</v>
      </c>
    </row>
    <row r="137" s="12" customFormat="1" ht="22.8" customHeight="1">
      <c r="A137" s="12"/>
      <c r="B137" s="190"/>
      <c r="C137" s="191"/>
      <c r="D137" s="192" t="s">
        <v>69</v>
      </c>
      <c r="E137" s="204" t="s">
        <v>136</v>
      </c>
      <c r="F137" s="204" t="s">
        <v>404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SUM(P138:P141)</f>
        <v>0</v>
      </c>
      <c r="Q137" s="198"/>
      <c r="R137" s="199">
        <f>SUM(R138:R141)</f>
        <v>1.7395084000000001</v>
      </c>
      <c r="S137" s="198"/>
      <c r="T137" s="20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78</v>
      </c>
      <c r="AT137" s="202" t="s">
        <v>69</v>
      </c>
      <c r="AU137" s="202" t="s">
        <v>78</v>
      </c>
      <c r="AY137" s="201" t="s">
        <v>129</v>
      </c>
      <c r="BK137" s="203">
        <f>SUM(BK138:BK141)</f>
        <v>0</v>
      </c>
    </row>
    <row r="138" s="2" customFormat="1" ht="16.5" customHeight="1">
      <c r="A138" s="40"/>
      <c r="B138" s="41"/>
      <c r="C138" s="206" t="s">
        <v>227</v>
      </c>
      <c r="D138" s="206" t="s">
        <v>131</v>
      </c>
      <c r="E138" s="207" t="s">
        <v>796</v>
      </c>
      <c r="F138" s="208" t="s">
        <v>797</v>
      </c>
      <c r="G138" s="209" t="s">
        <v>195</v>
      </c>
      <c r="H138" s="210">
        <v>0.92000000000000004</v>
      </c>
      <c r="I138" s="211"/>
      <c r="J138" s="212">
        <f>ROUND(I138*H138,2)</f>
        <v>0</v>
      </c>
      <c r="K138" s="208" t="s">
        <v>135</v>
      </c>
      <c r="L138" s="46"/>
      <c r="M138" s="213" t="s">
        <v>19</v>
      </c>
      <c r="N138" s="214" t="s">
        <v>41</v>
      </c>
      <c r="O138" s="86"/>
      <c r="P138" s="215">
        <f>O138*H138</f>
        <v>0</v>
      </c>
      <c r="Q138" s="215">
        <v>1.8907700000000001</v>
      </c>
      <c r="R138" s="215">
        <f>Q138*H138</f>
        <v>1.7395084000000001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136</v>
      </c>
      <c r="AT138" s="217" t="s">
        <v>131</v>
      </c>
      <c r="AU138" s="217" t="s">
        <v>80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136</v>
      </c>
      <c r="BM138" s="217" t="s">
        <v>798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799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80</v>
      </c>
    </row>
    <row r="140" s="13" customFormat="1">
      <c r="A140" s="13"/>
      <c r="B140" s="224"/>
      <c r="C140" s="225"/>
      <c r="D140" s="226" t="s">
        <v>140</v>
      </c>
      <c r="E140" s="227" t="s">
        <v>19</v>
      </c>
      <c r="F140" s="228" t="s">
        <v>800</v>
      </c>
      <c r="G140" s="225"/>
      <c r="H140" s="229">
        <v>0.92000000000000004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140</v>
      </c>
      <c r="AU140" s="235" t="s">
        <v>80</v>
      </c>
      <c r="AV140" s="13" t="s">
        <v>80</v>
      </c>
      <c r="AW140" s="13" t="s">
        <v>32</v>
      </c>
      <c r="AX140" s="13" t="s">
        <v>70</v>
      </c>
      <c r="AY140" s="235" t="s">
        <v>129</v>
      </c>
    </row>
    <row r="141" s="14" customFormat="1">
      <c r="A141" s="14"/>
      <c r="B141" s="236"/>
      <c r="C141" s="237"/>
      <c r="D141" s="226" t="s">
        <v>140</v>
      </c>
      <c r="E141" s="238" t="s">
        <v>19</v>
      </c>
      <c r="F141" s="239" t="s">
        <v>142</v>
      </c>
      <c r="G141" s="237"/>
      <c r="H141" s="240">
        <v>0.92000000000000004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140</v>
      </c>
      <c r="AU141" s="246" t="s">
        <v>80</v>
      </c>
      <c r="AV141" s="14" t="s">
        <v>136</v>
      </c>
      <c r="AW141" s="14" t="s">
        <v>32</v>
      </c>
      <c r="AX141" s="14" t="s">
        <v>78</v>
      </c>
      <c r="AY141" s="246" t="s">
        <v>129</v>
      </c>
    </row>
    <row r="142" s="12" customFormat="1" ht="22.8" customHeight="1">
      <c r="A142" s="12"/>
      <c r="B142" s="190"/>
      <c r="C142" s="191"/>
      <c r="D142" s="192" t="s">
        <v>69</v>
      </c>
      <c r="E142" s="204" t="s">
        <v>179</v>
      </c>
      <c r="F142" s="204" t="s">
        <v>481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SUM(P143:P149)</f>
        <v>0</v>
      </c>
      <c r="Q142" s="198"/>
      <c r="R142" s="199">
        <f>SUM(R143:R149)</f>
        <v>0.0040870000000000004</v>
      </c>
      <c r="S142" s="198"/>
      <c r="T142" s="20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78</v>
      </c>
      <c r="AT142" s="202" t="s">
        <v>69</v>
      </c>
      <c r="AU142" s="202" t="s">
        <v>78</v>
      </c>
      <c r="AY142" s="201" t="s">
        <v>129</v>
      </c>
      <c r="BK142" s="203">
        <f>SUM(BK143:BK149)</f>
        <v>0</v>
      </c>
    </row>
    <row r="143" s="2" customFormat="1" ht="16.5" customHeight="1">
      <c r="A143" s="40"/>
      <c r="B143" s="41"/>
      <c r="C143" s="206" t="s">
        <v>233</v>
      </c>
      <c r="D143" s="206" t="s">
        <v>131</v>
      </c>
      <c r="E143" s="207" t="s">
        <v>801</v>
      </c>
      <c r="F143" s="208" t="s">
        <v>802</v>
      </c>
      <c r="G143" s="209" t="s">
        <v>803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41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136</v>
      </c>
      <c r="AT143" s="217" t="s">
        <v>131</v>
      </c>
      <c r="AU143" s="217" t="s">
        <v>80</v>
      </c>
      <c r="AY143" s="19" t="s">
        <v>129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78</v>
      </c>
      <c r="BK143" s="218">
        <f>ROUND(I143*H143,2)</f>
        <v>0</v>
      </c>
      <c r="BL143" s="19" t="s">
        <v>136</v>
      </c>
      <c r="BM143" s="217" t="s">
        <v>804</v>
      </c>
    </row>
    <row r="144" s="2" customFormat="1" ht="16.5" customHeight="1">
      <c r="A144" s="40"/>
      <c r="B144" s="41"/>
      <c r="C144" s="206" t="s">
        <v>240</v>
      </c>
      <c r="D144" s="206" t="s">
        <v>131</v>
      </c>
      <c r="E144" s="207" t="s">
        <v>805</v>
      </c>
      <c r="F144" s="208" t="s">
        <v>806</v>
      </c>
      <c r="G144" s="209" t="s">
        <v>168</v>
      </c>
      <c r="H144" s="210">
        <v>13.300000000000001</v>
      </c>
      <c r="I144" s="211"/>
      <c r="J144" s="212">
        <f>ROUND(I144*H144,2)</f>
        <v>0</v>
      </c>
      <c r="K144" s="208" t="s">
        <v>135</v>
      </c>
      <c r="L144" s="46"/>
      <c r="M144" s="213" t="s">
        <v>19</v>
      </c>
      <c r="N144" s="214" t="s">
        <v>41</v>
      </c>
      <c r="O144" s="86"/>
      <c r="P144" s="215">
        <f>O144*H144</f>
        <v>0</v>
      </c>
      <c r="Q144" s="215">
        <v>0.00019000000000000001</v>
      </c>
      <c r="R144" s="215">
        <f>Q144*H144</f>
        <v>0.0025270000000000002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136</v>
      </c>
      <c r="AT144" s="217" t="s">
        <v>131</v>
      </c>
      <c r="AU144" s="217" t="s">
        <v>80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136</v>
      </c>
      <c r="BM144" s="217" t="s">
        <v>807</v>
      </c>
    </row>
    <row r="145" s="2" customFormat="1">
      <c r="A145" s="40"/>
      <c r="B145" s="41"/>
      <c r="C145" s="42"/>
      <c r="D145" s="219" t="s">
        <v>138</v>
      </c>
      <c r="E145" s="42"/>
      <c r="F145" s="220" t="s">
        <v>808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80</v>
      </c>
    </row>
    <row r="146" s="13" customFormat="1">
      <c r="A146" s="13"/>
      <c r="B146" s="224"/>
      <c r="C146" s="225"/>
      <c r="D146" s="226" t="s">
        <v>140</v>
      </c>
      <c r="E146" s="227" t="s">
        <v>19</v>
      </c>
      <c r="F146" s="228" t="s">
        <v>809</v>
      </c>
      <c r="G146" s="225"/>
      <c r="H146" s="229">
        <v>13.300000000000001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140</v>
      </c>
      <c r="AU146" s="235" t="s">
        <v>80</v>
      </c>
      <c r="AV146" s="13" t="s">
        <v>80</v>
      </c>
      <c r="AW146" s="13" t="s">
        <v>32</v>
      </c>
      <c r="AX146" s="13" t="s">
        <v>70</v>
      </c>
      <c r="AY146" s="235" t="s">
        <v>129</v>
      </c>
    </row>
    <row r="147" s="14" customFormat="1">
      <c r="A147" s="14"/>
      <c r="B147" s="236"/>
      <c r="C147" s="237"/>
      <c r="D147" s="226" t="s">
        <v>140</v>
      </c>
      <c r="E147" s="238" t="s">
        <v>19</v>
      </c>
      <c r="F147" s="239" t="s">
        <v>142</v>
      </c>
      <c r="G147" s="237"/>
      <c r="H147" s="240">
        <v>13.300000000000001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140</v>
      </c>
      <c r="AU147" s="246" t="s">
        <v>80</v>
      </c>
      <c r="AV147" s="14" t="s">
        <v>136</v>
      </c>
      <c r="AW147" s="14" t="s">
        <v>32</v>
      </c>
      <c r="AX147" s="14" t="s">
        <v>78</v>
      </c>
      <c r="AY147" s="246" t="s">
        <v>129</v>
      </c>
    </row>
    <row r="148" s="2" customFormat="1" ht="16.5" customHeight="1">
      <c r="A148" s="40"/>
      <c r="B148" s="41"/>
      <c r="C148" s="206" t="s">
        <v>245</v>
      </c>
      <c r="D148" s="206" t="s">
        <v>131</v>
      </c>
      <c r="E148" s="207" t="s">
        <v>810</v>
      </c>
      <c r="F148" s="208" t="s">
        <v>811</v>
      </c>
      <c r="G148" s="209" t="s">
        <v>168</v>
      </c>
      <c r="H148" s="210">
        <v>12</v>
      </c>
      <c r="I148" s="211"/>
      <c r="J148" s="212">
        <f>ROUND(I148*H148,2)</f>
        <v>0</v>
      </c>
      <c r="K148" s="208" t="s">
        <v>135</v>
      </c>
      <c r="L148" s="46"/>
      <c r="M148" s="213" t="s">
        <v>19</v>
      </c>
      <c r="N148" s="214" t="s">
        <v>41</v>
      </c>
      <c r="O148" s="86"/>
      <c r="P148" s="215">
        <f>O148*H148</f>
        <v>0</v>
      </c>
      <c r="Q148" s="215">
        <v>0.00012999999999999999</v>
      </c>
      <c r="R148" s="215">
        <f>Q148*H148</f>
        <v>0.0015599999999999998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136</v>
      </c>
      <c r="AT148" s="217" t="s">
        <v>131</v>
      </c>
      <c r="AU148" s="217" t="s">
        <v>80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136</v>
      </c>
      <c r="BM148" s="217" t="s">
        <v>812</v>
      </c>
    </row>
    <row r="149" s="2" customFormat="1">
      <c r="A149" s="40"/>
      <c r="B149" s="41"/>
      <c r="C149" s="42"/>
      <c r="D149" s="219" t="s">
        <v>138</v>
      </c>
      <c r="E149" s="42"/>
      <c r="F149" s="220" t="s">
        <v>813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138</v>
      </c>
      <c r="AU149" s="19" t="s">
        <v>80</v>
      </c>
    </row>
    <row r="150" s="12" customFormat="1" ht="25.92" customHeight="1">
      <c r="A150" s="12"/>
      <c r="B150" s="190"/>
      <c r="C150" s="191"/>
      <c r="D150" s="192" t="s">
        <v>69</v>
      </c>
      <c r="E150" s="193" t="s">
        <v>234</v>
      </c>
      <c r="F150" s="193" t="s">
        <v>814</v>
      </c>
      <c r="G150" s="191"/>
      <c r="H150" s="191"/>
      <c r="I150" s="194"/>
      <c r="J150" s="195">
        <f>BK150</f>
        <v>0</v>
      </c>
      <c r="K150" s="191"/>
      <c r="L150" s="196"/>
      <c r="M150" s="197"/>
      <c r="N150" s="198"/>
      <c r="O150" s="198"/>
      <c r="P150" s="199">
        <f>P151</f>
        <v>0</v>
      </c>
      <c r="Q150" s="198"/>
      <c r="R150" s="199">
        <f>R151</f>
        <v>0.02094</v>
      </c>
      <c r="S150" s="198"/>
      <c r="T150" s="20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148</v>
      </c>
      <c r="AT150" s="202" t="s">
        <v>69</v>
      </c>
      <c r="AU150" s="202" t="s">
        <v>70</v>
      </c>
      <c r="AY150" s="201" t="s">
        <v>129</v>
      </c>
      <c r="BK150" s="203">
        <f>BK151</f>
        <v>0</v>
      </c>
    </row>
    <row r="151" s="12" customFormat="1" ht="22.8" customHeight="1">
      <c r="A151" s="12"/>
      <c r="B151" s="190"/>
      <c r="C151" s="191"/>
      <c r="D151" s="192" t="s">
        <v>69</v>
      </c>
      <c r="E151" s="204" t="s">
        <v>815</v>
      </c>
      <c r="F151" s="204" t="s">
        <v>816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SUM(P152:P178)</f>
        <v>0</v>
      </c>
      <c r="Q151" s="198"/>
      <c r="R151" s="199">
        <f>SUM(R152:R178)</f>
        <v>0.02094</v>
      </c>
      <c r="S151" s="198"/>
      <c r="T151" s="200">
        <f>SUM(T152:T178)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148</v>
      </c>
      <c r="AT151" s="202" t="s">
        <v>69</v>
      </c>
      <c r="AU151" s="202" t="s">
        <v>78</v>
      </c>
      <c r="AY151" s="201" t="s">
        <v>129</v>
      </c>
      <c r="BK151" s="203">
        <f>SUM(BK152:BK178)</f>
        <v>0</v>
      </c>
    </row>
    <row r="152" s="2" customFormat="1" ht="16.5" customHeight="1">
      <c r="A152" s="40"/>
      <c r="B152" s="41"/>
      <c r="C152" s="206" t="s">
        <v>335</v>
      </c>
      <c r="D152" s="206" t="s">
        <v>131</v>
      </c>
      <c r="E152" s="207" t="s">
        <v>817</v>
      </c>
      <c r="F152" s="208" t="s">
        <v>818</v>
      </c>
      <c r="G152" s="209" t="s">
        <v>803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503</v>
      </c>
      <c r="AT152" s="217" t="s">
        <v>131</v>
      </c>
      <c r="AU152" s="217" t="s">
        <v>80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503</v>
      </c>
      <c r="BM152" s="217" t="s">
        <v>819</v>
      </c>
    </row>
    <row r="153" s="2" customFormat="1" ht="21.75" customHeight="1">
      <c r="A153" s="40"/>
      <c r="B153" s="41"/>
      <c r="C153" s="206" t="s">
        <v>250</v>
      </c>
      <c r="D153" s="206" t="s">
        <v>131</v>
      </c>
      <c r="E153" s="207" t="s">
        <v>820</v>
      </c>
      <c r="F153" s="208" t="s">
        <v>821</v>
      </c>
      <c r="G153" s="209" t="s">
        <v>803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41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503</v>
      </c>
      <c r="AT153" s="217" t="s">
        <v>131</v>
      </c>
      <c r="AU153" s="217" t="s">
        <v>80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503</v>
      </c>
      <c r="BM153" s="217" t="s">
        <v>822</v>
      </c>
    </row>
    <row r="154" s="2" customFormat="1" ht="16.5" customHeight="1">
      <c r="A154" s="40"/>
      <c r="B154" s="41"/>
      <c r="C154" s="206" t="s">
        <v>7</v>
      </c>
      <c r="D154" s="206" t="s">
        <v>131</v>
      </c>
      <c r="E154" s="207" t="s">
        <v>823</v>
      </c>
      <c r="F154" s="208" t="s">
        <v>824</v>
      </c>
      <c r="G154" s="209" t="s">
        <v>825</v>
      </c>
      <c r="H154" s="210">
        <v>1</v>
      </c>
      <c r="I154" s="211"/>
      <c r="J154" s="212">
        <f>ROUND(I154*H154,2)</f>
        <v>0</v>
      </c>
      <c r="K154" s="208" t="s">
        <v>135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503</v>
      </c>
      <c r="AT154" s="217" t="s">
        <v>131</v>
      </c>
      <c r="AU154" s="217" t="s">
        <v>80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503</v>
      </c>
      <c r="BM154" s="217" t="s">
        <v>826</v>
      </c>
    </row>
    <row r="155" s="2" customFormat="1">
      <c r="A155" s="40"/>
      <c r="B155" s="41"/>
      <c r="C155" s="42"/>
      <c r="D155" s="219" t="s">
        <v>138</v>
      </c>
      <c r="E155" s="42"/>
      <c r="F155" s="220" t="s">
        <v>827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138</v>
      </c>
      <c r="AU155" s="19" t="s">
        <v>80</v>
      </c>
    </row>
    <row r="156" s="2" customFormat="1" ht="16.5" customHeight="1">
      <c r="A156" s="40"/>
      <c r="B156" s="41"/>
      <c r="C156" s="206" t="s">
        <v>260</v>
      </c>
      <c r="D156" s="206" t="s">
        <v>131</v>
      </c>
      <c r="E156" s="207" t="s">
        <v>828</v>
      </c>
      <c r="F156" s="208" t="s">
        <v>829</v>
      </c>
      <c r="G156" s="209" t="s">
        <v>168</v>
      </c>
      <c r="H156" s="210">
        <v>11.5</v>
      </c>
      <c r="I156" s="211"/>
      <c r="J156" s="212">
        <f>ROUND(I156*H156,2)</f>
        <v>0</v>
      </c>
      <c r="K156" s="208" t="s">
        <v>135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503</v>
      </c>
      <c r="AT156" s="217" t="s">
        <v>131</v>
      </c>
      <c r="AU156" s="217" t="s">
        <v>80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503</v>
      </c>
      <c r="BM156" s="217" t="s">
        <v>830</v>
      </c>
    </row>
    <row r="157" s="2" customFormat="1">
      <c r="A157" s="40"/>
      <c r="B157" s="41"/>
      <c r="C157" s="42"/>
      <c r="D157" s="219" t="s">
        <v>138</v>
      </c>
      <c r="E157" s="42"/>
      <c r="F157" s="220" t="s">
        <v>831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80</v>
      </c>
    </row>
    <row r="158" s="2" customFormat="1" ht="24.15" customHeight="1">
      <c r="A158" s="40"/>
      <c r="B158" s="41"/>
      <c r="C158" s="206" t="s">
        <v>265</v>
      </c>
      <c r="D158" s="206" t="s">
        <v>131</v>
      </c>
      <c r="E158" s="207" t="s">
        <v>832</v>
      </c>
      <c r="F158" s="208" t="s">
        <v>833</v>
      </c>
      <c r="G158" s="209" t="s">
        <v>217</v>
      </c>
      <c r="H158" s="210">
        <v>2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503</v>
      </c>
      <c r="AT158" s="217" t="s">
        <v>131</v>
      </c>
      <c r="AU158" s="217" t="s">
        <v>80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503</v>
      </c>
      <c r="BM158" s="217" t="s">
        <v>834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835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80</v>
      </c>
    </row>
    <row r="160" s="2" customFormat="1" ht="24.15" customHeight="1">
      <c r="A160" s="40"/>
      <c r="B160" s="41"/>
      <c r="C160" s="206" t="s">
        <v>272</v>
      </c>
      <c r="D160" s="206" t="s">
        <v>131</v>
      </c>
      <c r="E160" s="207" t="s">
        <v>836</v>
      </c>
      <c r="F160" s="208" t="s">
        <v>837</v>
      </c>
      <c r="G160" s="209" t="s">
        <v>168</v>
      </c>
      <c r="H160" s="210">
        <v>13</v>
      </c>
      <c r="I160" s="211"/>
      <c r="J160" s="212">
        <f>ROUND(I160*H160,2)</f>
        <v>0</v>
      </c>
      <c r="K160" s="208" t="s">
        <v>135</v>
      </c>
      <c r="L160" s="46"/>
      <c r="M160" s="213" t="s">
        <v>19</v>
      </c>
      <c r="N160" s="214" t="s">
        <v>41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503</v>
      </c>
      <c r="AT160" s="217" t="s">
        <v>131</v>
      </c>
      <c r="AU160" s="217" t="s">
        <v>80</v>
      </c>
      <c r="AY160" s="19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503</v>
      </c>
      <c r="BM160" s="217" t="s">
        <v>838</v>
      </c>
    </row>
    <row r="161" s="2" customFormat="1">
      <c r="A161" s="40"/>
      <c r="B161" s="41"/>
      <c r="C161" s="42"/>
      <c r="D161" s="219" t="s">
        <v>138</v>
      </c>
      <c r="E161" s="42"/>
      <c r="F161" s="220" t="s">
        <v>839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138</v>
      </c>
      <c r="AU161" s="19" t="s">
        <v>80</v>
      </c>
    </row>
    <row r="162" s="2" customFormat="1" ht="16.5" customHeight="1">
      <c r="A162" s="40"/>
      <c r="B162" s="41"/>
      <c r="C162" s="247" t="s">
        <v>278</v>
      </c>
      <c r="D162" s="247" t="s">
        <v>234</v>
      </c>
      <c r="E162" s="248" t="s">
        <v>840</v>
      </c>
      <c r="F162" s="249" t="s">
        <v>841</v>
      </c>
      <c r="G162" s="250" t="s">
        <v>168</v>
      </c>
      <c r="H162" s="251">
        <v>14.300000000000001</v>
      </c>
      <c r="I162" s="252"/>
      <c r="J162" s="253">
        <f>ROUND(I162*H162,2)</f>
        <v>0</v>
      </c>
      <c r="K162" s="249" t="s">
        <v>135</v>
      </c>
      <c r="L162" s="254"/>
      <c r="M162" s="255" t="s">
        <v>19</v>
      </c>
      <c r="N162" s="256" t="s">
        <v>41</v>
      </c>
      <c r="O162" s="86"/>
      <c r="P162" s="215">
        <f>O162*H162</f>
        <v>0</v>
      </c>
      <c r="Q162" s="215">
        <v>0.0010499999999999999</v>
      </c>
      <c r="R162" s="215">
        <f>Q162*H162</f>
        <v>0.015015000000000001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842</v>
      </c>
      <c r="AT162" s="217" t="s">
        <v>234</v>
      </c>
      <c r="AU162" s="217" t="s">
        <v>80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503</v>
      </c>
      <c r="BM162" s="217" t="s">
        <v>843</v>
      </c>
    </row>
    <row r="163" s="13" customFormat="1">
      <c r="A163" s="13"/>
      <c r="B163" s="224"/>
      <c r="C163" s="225"/>
      <c r="D163" s="226" t="s">
        <v>140</v>
      </c>
      <c r="E163" s="227" t="s">
        <v>19</v>
      </c>
      <c r="F163" s="228" t="s">
        <v>844</v>
      </c>
      <c r="G163" s="225"/>
      <c r="H163" s="229">
        <v>14.300000000000001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140</v>
      </c>
      <c r="AU163" s="235" t="s">
        <v>80</v>
      </c>
      <c r="AV163" s="13" t="s">
        <v>80</v>
      </c>
      <c r="AW163" s="13" t="s">
        <v>32</v>
      </c>
      <c r="AX163" s="13" t="s">
        <v>70</v>
      </c>
      <c r="AY163" s="235" t="s">
        <v>129</v>
      </c>
    </row>
    <row r="164" s="14" customFormat="1">
      <c r="A164" s="14"/>
      <c r="B164" s="236"/>
      <c r="C164" s="237"/>
      <c r="D164" s="226" t="s">
        <v>140</v>
      </c>
      <c r="E164" s="238" t="s">
        <v>19</v>
      </c>
      <c r="F164" s="239" t="s">
        <v>142</v>
      </c>
      <c r="G164" s="237"/>
      <c r="H164" s="240">
        <v>14.300000000000001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140</v>
      </c>
      <c r="AU164" s="246" t="s">
        <v>80</v>
      </c>
      <c r="AV164" s="14" t="s">
        <v>136</v>
      </c>
      <c r="AW164" s="14" t="s">
        <v>32</v>
      </c>
      <c r="AX164" s="14" t="s">
        <v>78</v>
      </c>
      <c r="AY164" s="246" t="s">
        <v>129</v>
      </c>
    </row>
    <row r="165" s="2" customFormat="1" ht="24.15" customHeight="1">
      <c r="A165" s="40"/>
      <c r="B165" s="41"/>
      <c r="C165" s="206" t="s">
        <v>283</v>
      </c>
      <c r="D165" s="206" t="s">
        <v>131</v>
      </c>
      <c r="E165" s="207" t="s">
        <v>845</v>
      </c>
      <c r="F165" s="208" t="s">
        <v>846</v>
      </c>
      <c r="G165" s="209" t="s">
        <v>168</v>
      </c>
      <c r="H165" s="210">
        <v>3.5</v>
      </c>
      <c r="I165" s="211"/>
      <c r="J165" s="212">
        <f>ROUND(I165*H165,2)</f>
        <v>0</v>
      </c>
      <c r="K165" s="208" t="s">
        <v>135</v>
      </c>
      <c r="L165" s="46"/>
      <c r="M165" s="213" t="s">
        <v>19</v>
      </c>
      <c r="N165" s="214" t="s">
        <v>41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503</v>
      </c>
      <c r="AT165" s="217" t="s">
        <v>131</v>
      </c>
      <c r="AU165" s="217" t="s">
        <v>80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503</v>
      </c>
      <c r="BM165" s="217" t="s">
        <v>847</v>
      </c>
    </row>
    <row r="166" s="2" customFormat="1">
      <c r="A166" s="40"/>
      <c r="B166" s="41"/>
      <c r="C166" s="42"/>
      <c r="D166" s="219" t="s">
        <v>138</v>
      </c>
      <c r="E166" s="42"/>
      <c r="F166" s="220" t="s">
        <v>848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80</v>
      </c>
    </row>
    <row r="167" s="2" customFormat="1" ht="16.5" customHeight="1">
      <c r="A167" s="40"/>
      <c r="B167" s="41"/>
      <c r="C167" s="247" t="s">
        <v>288</v>
      </c>
      <c r="D167" s="247" t="s">
        <v>234</v>
      </c>
      <c r="E167" s="248" t="s">
        <v>849</v>
      </c>
      <c r="F167" s="249" t="s">
        <v>850</v>
      </c>
      <c r="G167" s="250" t="s">
        <v>168</v>
      </c>
      <c r="H167" s="251">
        <v>3.5</v>
      </c>
      <c r="I167" s="252"/>
      <c r="J167" s="253">
        <f>ROUND(I167*H167,2)</f>
        <v>0</v>
      </c>
      <c r="K167" s="249" t="s">
        <v>135</v>
      </c>
      <c r="L167" s="254"/>
      <c r="M167" s="255" t="s">
        <v>19</v>
      </c>
      <c r="N167" s="256" t="s">
        <v>41</v>
      </c>
      <c r="O167" s="86"/>
      <c r="P167" s="215">
        <f>O167*H167</f>
        <v>0</v>
      </c>
      <c r="Q167" s="215">
        <v>0.0014400000000000001</v>
      </c>
      <c r="R167" s="215">
        <f>Q167*H167</f>
        <v>0.0050400000000000002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842</v>
      </c>
      <c r="AT167" s="217" t="s">
        <v>234</v>
      </c>
      <c r="AU167" s="217" t="s">
        <v>80</v>
      </c>
      <c r="AY167" s="19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78</v>
      </c>
      <c r="BK167" s="218">
        <f>ROUND(I167*H167,2)</f>
        <v>0</v>
      </c>
      <c r="BL167" s="19" t="s">
        <v>503</v>
      </c>
      <c r="BM167" s="217" t="s">
        <v>851</v>
      </c>
    </row>
    <row r="168" s="2" customFormat="1" ht="24.15" customHeight="1">
      <c r="A168" s="40"/>
      <c r="B168" s="41"/>
      <c r="C168" s="206" t="s">
        <v>293</v>
      </c>
      <c r="D168" s="206" t="s">
        <v>131</v>
      </c>
      <c r="E168" s="207" t="s">
        <v>852</v>
      </c>
      <c r="F168" s="208" t="s">
        <v>853</v>
      </c>
      <c r="G168" s="209" t="s">
        <v>217</v>
      </c>
      <c r="H168" s="210">
        <v>6</v>
      </c>
      <c r="I168" s="211"/>
      <c r="J168" s="212">
        <f>ROUND(I168*H168,2)</f>
        <v>0</v>
      </c>
      <c r="K168" s="208" t="s">
        <v>135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503</v>
      </c>
      <c r="AT168" s="217" t="s">
        <v>131</v>
      </c>
      <c r="AU168" s="217" t="s">
        <v>80</v>
      </c>
      <c r="AY168" s="19" t="s">
        <v>129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503</v>
      </c>
      <c r="BM168" s="217" t="s">
        <v>854</v>
      </c>
    </row>
    <row r="169" s="2" customFormat="1">
      <c r="A169" s="40"/>
      <c r="B169" s="41"/>
      <c r="C169" s="42"/>
      <c r="D169" s="219" t="s">
        <v>138</v>
      </c>
      <c r="E169" s="42"/>
      <c r="F169" s="220" t="s">
        <v>855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138</v>
      </c>
      <c r="AU169" s="19" t="s">
        <v>80</v>
      </c>
    </row>
    <row r="170" s="13" customFormat="1">
      <c r="A170" s="13"/>
      <c r="B170" s="224"/>
      <c r="C170" s="225"/>
      <c r="D170" s="226" t="s">
        <v>140</v>
      </c>
      <c r="E170" s="227" t="s">
        <v>19</v>
      </c>
      <c r="F170" s="228" t="s">
        <v>856</v>
      </c>
      <c r="G170" s="225"/>
      <c r="H170" s="229">
        <v>6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140</v>
      </c>
      <c r="AU170" s="235" t="s">
        <v>80</v>
      </c>
      <c r="AV170" s="13" t="s">
        <v>80</v>
      </c>
      <c r="AW170" s="13" t="s">
        <v>32</v>
      </c>
      <c r="AX170" s="13" t="s">
        <v>70</v>
      </c>
      <c r="AY170" s="235" t="s">
        <v>129</v>
      </c>
    </row>
    <row r="171" s="14" customFormat="1">
      <c r="A171" s="14"/>
      <c r="B171" s="236"/>
      <c r="C171" s="237"/>
      <c r="D171" s="226" t="s">
        <v>140</v>
      </c>
      <c r="E171" s="238" t="s">
        <v>19</v>
      </c>
      <c r="F171" s="239" t="s">
        <v>142</v>
      </c>
      <c r="G171" s="237"/>
      <c r="H171" s="240">
        <v>6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140</v>
      </c>
      <c r="AU171" s="246" t="s">
        <v>80</v>
      </c>
      <c r="AV171" s="14" t="s">
        <v>136</v>
      </c>
      <c r="AW171" s="14" t="s">
        <v>32</v>
      </c>
      <c r="AX171" s="14" t="s">
        <v>78</v>
      </c>
      <c r="AY171" s="246" t="s">
        <v>129</v>
      </c>
    </row>
    <row r="172" s="2" customFormat="1" ht="16.5" customHeight="1">
      <c r="A172" s="40"/>
      <c r="B172" s="41"/>
      <c r="C172" s="247" t="s">
        <v>299</v>
      </c>
      <c r="D172" s="247" t="s">
        <v>234</v>
      </c>
      <c r="E172" s="248" t="s">
        <v>857</v>
      </c>
      <c r="F172" s="249" t="s">
        <v>858</v>
      </c>
      <c r="G172" s="250" t="s">
        <v>803</v>
      </c>
      <c r="H172" s="251">
        <v>1</v>
      </c>
      <c r="I172" s="252"/>
      <c r="J172" s="253">
        <f>ROUND(I172*H172,2)</f>
        <v>0</v>
      </c>
      <c r="K172" s="249" t="s">
        <v>19</v>
      </c>
      <c r="L172" s="254"/>
      <c r="M172" s="255" t="s">
        <v>19</v>
      </c>
      <c r="N172" s="256" t="s">
        <v>41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842</v>
      </c>
      <c r="AT172" s="217" t="s">
        <v>234</v>
      </c>
      <c r="AU172" s="217" t="s">
        <v>80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503</v>
      </c>
      <c r="BM172" s="217" t="s">
        <v>859</v>
      </c>
    </row>
    <row r="173" s="2" customFormat="1" ht="16.5" customHeight="1">
      <c r="A173" s="40"/>
      <c r="B173" s="41"/>
      <c r="C173" s="247" t="s">
        <v>306</v>
      </c>
      <c r="D173" s="247" t="s">
        <v>234</v>
      </c>
      <c r="E173" s="248" t="s">
        <v>860</v>
      </c>
      <c r="F173" s="249" t="s">
        <v>861</v>
      </c>
      <c r="G173" s="250" t="s">
        <v>803</v>
      </c>
      <c r="H173" s="251">
        <v>2</v>
      </c>
      <c r="I173" s="252"/>
      <c r="J173" s="253">
        <f>ROUND(I173*H173,2)</f>
        <v>0</v>
      </c>
      <c r="K173" s="249" t="s">
        <v>19</v>
      </c>
      <c r="L173" s="254"/>
      <c r="M173" s="255" t="s">
        <v>19</v>
      </c>
      <c r="N173" s="256" t="s">
        <v>41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842</v>
      </c>
      <c r="AT173" s="217" t="s">
        <v>234</v>
      </c>
      <c r="AU173" s="217" t="s">
        <v>80</v>
      </c>
      <c r="AY173" s="19" t="s">
        <v>129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78</v>
      </c>
      <c r="BK173" s="218">
        <f>ROUND(I173*H173,2)</f>
        <v>0</v>
      </c>
      <c r="BL173" s="19" t="s">
        <v>503</v>
      </c>
      <c r="BM173" s="217" t="s">
        <v>862</v>
      </c>
    </row>
    <row r="174" s="2" customFormat="1" ht="16.5" customHeight="1">
      <c r="A174" s="40"/>
      <c r="B174" s="41"/>
      <c r="C174" s="247" t="s">
        <v>312</v>
      </c>
      <c r="D174" s="247" t="s">
        <v>234</v>
      </c>
      <c r="E174" s="248" t="s">
        <v>863</v>
      </c>
      <c r="F174" s="249" t="s">
        <v>864</v>
      </c>
      <c r="G174" s="250" t="s">
        <v>217</v>
      </c>
      <c r="H174" s="251">
        <v>1</v>
      </c>
      <c r="I174" s="252"/>
      <c r="J174" s="253">
        <f>ROUND(I174*H174,2)</f>
        <v>0</v>
      </c>
      <c r="K174" s="249" t="s">
        <v>135</v>
      </c>
      <c r="L174" s="254"/>
      <c r="M174" s="255" t="s">
        <v>19</v>
      </c>
      <c r="N174" s="256" t="s">
        <v>41</v>
      </c>
      <c r="O174" s="86"/>
      <c r="P174" s="215">
        <f>O174*H174</f>
        <v>0</v>
      </c>
      <c r="Q174" s="215">
        <v>0.00019000000000000001</v>
      </c>
      <c r="R174" s="215">
        <f>Q174*H174</f>
        <v>0.00019000000000000001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842</v>
      </c>
      <c r="AT174" s="217" t="s">
        <v>234</v>
      </c>
      <c r="AU174" s="217" t="s">
        <v>80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503</v>
      </c>
      <c r="BM174" s="217" t="s">
        <v>865</v>
      </c>
    </row>
    <row r="175" s="2" customFormat="1" ht="16.5" customHeight="1">
      <c r="A175" s="40"/>
      <c r="B175" s="41"/>
      <c r="C175" s="247" t="s">
        <v>318</v>
      </c>
      <c r="D175" s="247" t="s">
        <v>234</v>
      </c>
      <c r="E175" s="248" t="s">
        <v>866</v>
      </c>
      <c r="F175" s="249" t="s">
        <v>867</v>
      </c>
      <c r="G175" s="250" t="s">
        <v>217</v>
      </c>
      <c r="H175" s="251">
        <v>2</v>
      </c>
      <c r="I175" s="252"/>
      <c r="J175" s="253">
        <f>ROUND(I175*H175,2)</f>
        <v>0</v>
      </c>
      <c r="K175" s="249" t="s">
        <v>135</v>
      </c>
      <c r="L175" s="254"/>
      <c r="M175" s="255" t="s">
        <v>19</v>
      </c>
      <c r="N175" s="256" t="s">
        <v>41</v>
      </c>
      <c r="O175" s="86"/>
      <c r="P175" s="215">
        <f>O175*H175</f>
        <v>0</v>
      </c>
      <c r="Q175" s="215">
        <v>0.00032000000000000003</v>
      </c>
      <c r="R175" s="215">
        <f>Q175*H175</f>
        <v>0.00064000000000000005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842</v>
      </c>
      <c r="AT175" s="217" t="s">
        <v>234</v>
      </c>
      <c r="AU175" s="217" t="s">
        <v>80</v>
      </c>
      <c r="AY175" s="19" t="s">
        <v>129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503</v>
      </c>
      <c r="BM175" s="217" t="s">
        <v>868</v>
      </c>
    </row>
    <row r="176" s="2" customFormat="1" ht="16.5" customHeight="1">
      <c r="A176" s="40"/>
      <c r="B176" s="41"/>
      <c r="C176" s="206" t="s">
        <v>323</v>
      </c>
      <c r="D176" s="206" t="s">
        <v>131</v>
      </c>
      <c r="E176" s="207" t="s">
        <v>869</v>
      </c>
      <c r="F176" s="208" t="s">
        <v>870</v>
      </c>
      <c r="G176" s="209" t="s">
        <v>168</v>
      </c>
      <c r="H176" s="210">
        <v>5.5</v>
      </c>
      <c r="I176" s="211"/>
      <c r="J176" s="212">
        <f>ROUND(I176*H176,2)</f>
        <v>0</v>
      </c>
      <c r="K176" s="208" t="s">
        <v>135</v>
      </c>
      <c r="L176" s="46"/>
      <c r="M176" s="213" t="s">
        <v>19</v>
      </c>
      <c r="N176" s="214" t="s">
        <v>41</v>
      </c>
      <c r="O176" s="86"/>
      <c r="P176" s="215">
        <f>O176*H176</f>
        <v>0</v>
      </c>
      <c r="Q176" s="215">
        <v>1.0000000000000001E-05</v>
      </c>
      <c r="R176" s="215">
        <f>Q176*H176</f>
        <v>5.5000000000000002E-05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503</v>
      </c>
      <c r="AT176" s="217" t="s">
        <v>131</v>
      </c>
      <c r="AU176" s="217" t="s">
        <v>80</v>
      </c>
      <c r="AY176" s="19" t="s">
        <v>129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503</v>
      </c>
      <c r="BM176" s="217" t="s">
        <v>871</v>
      </c>
    </row>
    <row r="177" s="2" customFormat="1">
      <c r="A177" s="40"/>
      <c r="B177" s="41"/>
      <c r="C177" s="42"/>
      <c r="D177" s="219" t="s">
        <v>138</v>
      </c>
      <c r="E177" s="42"/>
      <c r="F177" s="220" t="s">
        <v>872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138</v>
      </c>
      <c r="AU177" s="19" t="s">
        <v>80</v>
      </c>
    </row>
    <row r="178" s="2" customFormat="1" ht="16.5" customHeight="1">
      <c r="A178" s="40"/>
      <c r="B178" s="41"/>
      <c r="C178" s="206" t="s">
        <v>329</v>
      </c>
      <c r="D178" s="206" t="s">
        <v>131</v>
      </c>
      <c r="E178" s="207" t="s">
        <v>873</v>
      </c>
      <c r="F178" s="208" t="s">
        <v>874</v>
      </c>
      <c r="G178" s="209" t="s">
        <v>794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71" t="s">
        <v>19</v>
      </c>
      <c r="N178" s="272" t="s">
        <v>41</v>
      </c>
      <c r="O178" s="269"/>
      <c r="P178" s="273">
        <f>O178*H178</f>
        <v>0</v>
      </c>
      <c r="Q178" s="273">
        <v>0</v>
      </c>
      <c r="R178" s="273">
        <f>Q178*H178</f>
        <v>0</v>
      </c>
      <c r="S178" s="273">
        <v>0</v>
      </c>
      <c r="T178" s="27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503</v>
      </c>
      <c r="AT178" s="217" t="s">
        <v>131</v>
      </c>
      <c r="AU178" s="217" t="s">
        <v>80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503</v>
      </c>
      <c r="BM178" s="217" t="s">
        <v>875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fQsxrm7fLNcFB3PGOIL4U8mjyieg7jg5LZHD7BxA88uagrEqBlKE2F7EnXREp0Gma6PqcwblU37Iuz6RRq3lJg==" hashValue="usICIzzGuY0n545mpb650dAkjDvpmq+8vlTHnagYdBUZUwd488aWP19e5KQClUpRPXXYnhWNnms3taP0dxyAjA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21151103"/>
    <hyperlink ref="F93" r:id="rId2" display="https://podminky.urs.cz/item/CS_URS_2025_01/132212131"/>
    <hyperlink ref="F97" r:id="rId3" display="https://podminky.urs.cz/item/CS_URS_2025_01/151101101"/>
    <hyperlink ref="F101" r:id="rId4" display="https://podminky.urs.cz/item/CS_URS_2025_01/151101111"/>
    <hyperlink ref="F103" r:id="rId5" display="https://podminky.urs.cz/item/CS_URS_2025_01/162751117"/>
    <hyperlink ref="F108" r:id="rId6" display="https://podminky.urs.cz/item/CS_URS_2025_01/162751119"/>
    <hyperlink ref="F112" r:id="rId7" display="https://podminky.urs.cz/item/CS_URS_2025_01/171201221"/>
    <hyperlink ref="F121" r:id="rId8" display="https://podminky.urs.cz/item/CS_URS_2025_01/175151101"/>
    <hyperlink ref="F128" r:id="rId9" display="https://podminky.urs.cz/item/CS_URS_2025_01/181351003"/>
    <hyperlink ref="F130" r:id="rId10" display="https://podminky.urs.cz/item/CS_URS_2025_01/181411131"/>
    <hyperlink ref="F135" r:id="rId11" display="https://podminky.urs.cz/item/CS_URS_2025_01/181951111"/>
    <hyperlink ref="F139" r:id="rId12" display="https://podminky.urs.cz/item/CS_URS_2025_01/451573111"/>
    <hyperlink ref="F145" r:id="rId13" display="https://podminky.urs.cz/item/CS_URS_2025_01/899721111"/>
    <hyperlink ref="F149" r:id="rId14" display="https://podminky.urs.cz/item/CS_URS_2025_01/899722114"/>
    <hyperlink ref="F155" r:id="rId15" display="https://podminky.urs.cz/item/CS_URS_2025_01/230170002"/>
    <hyperlink ref="F157" r:id="rId16" display="https://podminky.urs.cz/item/CS_URS_2025_01/230170012"/>
    <hyperlink ref="F159" r:id="rId17" display="https://podminky.urs.cz/item/CS_URS_2025_01/230200271"/>
    <hyperlink ref="F161" r:id="rId18" display="https://podminky.urs.cz/item/CS_URS_2025_01/230205042"/>
    <hyperlink ref="F166" r:id="rId19" display="https://podminky.urs.cz/item/CS_URS_2025_01/230205052"/>
    <hyperlink ref="F169" r:id="rId20" display="https://podminky.urs.cz/item/CS_URS_2025_01/230205242"/>
    <hyperlink ref="F177" r:id="rId21" display="https://podminky.urs.cz/item/CS_URS_2025_01/2302085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Brno, areál Pisárky - armaturní šachta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24. 2. 2025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ROUND((SUM(BE85:BE179)),  2)</f>
        <v>0</v>
      </c>
      <c r="G33" s="40"/>
      <c r="H33" s="40"/>
      <c r="I33" s="150">
        <v>0.20999999999999999</v>
      </c>
      <c r="J33" s="149">
        <f>ROUND(((SUM(BE85:BE179))*I33),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ROUND((SUM(BF85:BF179)),  2)</f>
        <v>0</v>
      </c>
      <c r="G34" s="40"/>
      <c r="H34" s="40"/>
      <c r="I34" s="150">
        <v>0.12</v>
      </c>
      <c r="J34" s="149">
        <f>ROUND(((SUM(BF85:BF179))*I34),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ROUND((SUM(BG85:BG179)),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ROUND((SUM(BH85:BH179)),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ROUND((SUM(BI85:BI179)),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areál Pisárky - armaturní šachta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PS01 - Technologické vystrojení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k.ú. Pisárky [610208]</v>
      </c>
      <c r="G52" s="42"/>
      <c r="H52" s="42"/>
      <c r="I52" s="34" t="s">
        <v>23</v>
      </c>
      <c r="J52" s="74" t="str">
        <f>IF(J12="","",J12)</f>
        <v>24. 2. 2025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877</v>
      </c>
      <c r="E62" s="176"/>
      <c r="F62" s="176"/>
      <c r="G62" s="176"/>
      <c r="H62" s="176"/>
      <c r="I62" s="176"/>
      <c r="J62" s="177">
        <f>J153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J157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112</v>
      </c>
      <c r="E64" s="170"/>
      <c r="F64" s="170"/>
      <c r="G64" s="170"/>
      <c r="H64" s="170"/>
      <c r="I64" s="170"/>
      <c r="J64" s="171">
        <f>J160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878</v>
      </c>
      <c r="E65" s="176"/>
      <c r="F65" s="176"/>
      <c r="G65" s="176"/>
      <c r="H65" s="176"/>
      <c r="I65" s="176"/>
      <c r="J65" s="177">
        <f>J161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Brno, areál Pisárky - armaturní šachta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PS01 - Technologické vystrojení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k.ú. Pisárky [610208]</v>
      </c>
      <c r="G79" s="42"/>
      <c r="H79" s="42"/>
      <c r="I79" s="34" t="s">
        <v>23</v>
      </c>
      <c r="J79" s="74" t="str">
        <f>IF(J12="","",J12)</f>
        <v>24. 2. 2025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55</v>
      </c>
      <c r="E84" s="182" t="s">
        <v>51</v>
      </c>
      <c r="F84" s="182" t="s">
        <v>52</v>
      </c>
      <c r="G84" s="182" t="s">
        <v>116</v>
      </c>
      <c r="H84" s="182" t="s">
        <v>117</v>
      </c>
      <c r="I84" s="182" t="s">
        <v>118</v>
      </c>
      <c r="J84" s="182" t="s">
        <v>98</v>
      </c>
      <c r="K84" s="183" t="s">
        <v>119</v>
      </c>
      <c r="L84" s="184"/>
      <c r="M84" s="94" t="s">
        <v>19</v>
      </c>
      <c r="N84" s="95" t="s">
        <v>40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P86+P160</f>
        <v>0</v>
      </c>
      <c r="Q85" s="98"/>
      <c r="R85" s="187">
        <f>R86+R160</f>
        <v>11.681234388000002</v>
      </c>
      <c r="S85" s="98"/>
      <c r="T85" s="188">
        <f>T86+T160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69</v>
      </c>
      <c r="AU85" s="19" t="s">
        <v>99</v>
      </c>
      <c r="BK85" s="189">
        <f>BK86+BK160</f>
        <v>0</v>
      </c>
    </row>
    <row r="86" s="12" customFormat="1" ht="25.92" customHeight="1">
      <c r="A86" s="12"/>
      <c r="B86" s="190"/>
      <c r="C86" s="191"/>
      <c r="D86" s="192" t="s">
        <v>69</v>
      </c>
      <c r="E86" s="193" t="s">
        <v>127</v>
      </c>
      <c r="F86" s="193" t="s">
        <v>128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P87+P153+P157</f>
        <v>0</v>
      </c>
      <c r="Q86" s="198"/>
      <c r="R86" s="199">
        <f>R87+R153+R157</f>
        <v>10.775234388000001</v>
      </c>
      <c r="S86" s="198"/>
      <c r="T86" s="200">
        <f>T87+T153+T157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78</v>
      </c>
      <c r="AT86" s="202" t="s">
        <v>69</v>
      </c>
      <c r="AU86" s="202" t="s">
        <v>70</v>
      </c>
      <c r="AY86" s="201" t="s">
        <v>129</v>
      </c>
      <c r="BK86" s="203">
        <f>BK87+BK153+BK157</f>
        <v>0</v>
      </c>
    </row>
    <row r="87" s="12" customFormat="1" ht="22.8" customHeight="1">
      <c r="A87" s="12"/>
      <c r="B87" s="190"/>
      <c r="C87" s="191"/>
      <c r="D87" s="192" t="s">
        <v>69</v>
      </c>
      <c r="E87" s="204" t="s">
        <v>179</v>
      </c>
      <c r="F87" s="204" t="s">
        <v>481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SUM(P88:P152)</f>
        <v>0</v>
      </c>
      <c r="Q87" s="198"/>
      <c r="R87" s="199">
        <f>SUM(R88:R152)</f>
        <v>10.721234388000001</v>
      </c>
      <c r="S87" s="198"/>
      <c r="T87" s="200">
        <f>SUM(T88:T152)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69</v>
      </c>
      <c r="AU87" s="202" t="s">
        <v>78</v>
      </c>
      <c r="AY87" s="201" t="s">
        <v>129</v>
      </c>
      <c r="BK87" s="203">
        <f>SUM(BK88:BK152)</f>
        <v>0</v>
      </c>
    </row>
    <row r="88" s="2" customFormat="1" ht="24.15" customHeight="1">
      <c r="A88" s="40"/>
      <c r="B88" s="41"/>
      <c r="C88" s="206" t="s">
        <v>78</v>
      </c>
      <c r="D88" s="206" t="s">
        <v>131</v>
      </c>
      <c r="E88" s="207" t="s">
        <v>879</v>
      </c>
      <c r="F88" s="208" t="s">
        <v>880</v>
      </c>
      <c r="G88" s="209" t="s">
        <v>217</v>
      </c>
      <c r="H88" s="210">
        <v>6</v>
      </c>
      <c r="I88" s="211"/>
      <c r="J88" s="212">
        <f>ROUND(I88*H88,2)</f>
        <v>0</v>
      </c>
      <c r="K88" s="208" t="s">
        <v>135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0.0028243999999999999</v>
      </c>
      <c r="R88" s="215">
        <f>Q88*H88</f>
        <v>0.0169464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136</v>
      </c>
      <c r="AT88" s="217" t="s">
        <v>131</v>
      </c>
      <c r="AU88" s="217" t="s">
        <v>80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136</v>
      </c>
      <c r="BM88" s="217" t="s">
        <v>881</v>
      </c>
    </row>
    <row r="89" s="2" customFormat="1">
      <c r="A89" s="40"/>
      <c r="B89" s="41"/>
      <c r="C89" s="42"/>
      <c r="D89" s="219" t="s">
        <v>138</v>
      </c>
      <c r="E89" s="42"/>
      <c r="F89" s="220" t="s">
        <v>882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138</v>
      </c>
      <c r="AU89" s="19" t="s">
        <v>80</v>
      </c>
    </row>
    <row r="90" s="2" customFormat="1" ht="16.5" customHeight="1">
      <c r="A90" s="40"/>
      <c r="B90" s="41"/>
      <c r="C90" s="247" t="s">
        <v>80</v>
      </c>
      <c r="D90" s="247" t="s">
        <v>234</v>
      </c>
      <c r="E90" s="248" t="s">
        <v>883</v>
      </c>
      <c r="F90" s="249" t="s">
        <v>884</v>
      </c>
      <c r="G90" s="250" t="s">
        <v>217</v>
      </c>
      <c r="H90" s="251">
        <v>6</v>
      </c>
      <c r="I90" s="252"/>
      <c r="J90" s="253">
        <f>ROUND(I90*H90,2)</f>
        <v>0</v>
      </c>
      <c r="K90" s="249" t="s">
        <v>19</v>
      </c>
      <c r="L90" s="254"/>
      <c r="M90" s="255" t="s">
        <v>19</v>
      </c>
      <c r="N90" s="256" t="s">
        <v>41</v>
      </c>
      <c r="O90" s="86"/>
      <c r="P90" s="215">
        <f>O90*H90</f>
        <v>0</v>
      </c>
      <c r="Q90" s="215">
        <v>0.025000000000000001</v>
      </c>
      <c r="R90" s="215">
        <f>Q90*H90</f>
        <v>0.15000000000000002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179</v>
      </c>
      <c r="AT90" s="217" t="s">
        <v>234</v>
      </c>
      <c r="AU90" s="217" t="s">
        <v>80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136</v>
      </c>
      <c r="BM90" s="217" t="s">
        <v>885</v>
      </c>
    </row>
    <row r="91" s="13" customFormat="1">
      <c r="A91" s="13"/>
      <c r="B91" s="224"/>
      <c r="C91" s="225"/>
      <c r="D91" s="226" t="s">
        <v>140</v>
      </c>
      <c r="E91" s="227" t="s">
        <v>19</v>
      </c>
      <c r="F91" s="228" t="s">
        <v>886</v>
      </c>
      <c r="G91" s="225"/>
      <c r="H91" s="229">
        <v>6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140</v>
      </c>
      <c r="AU91" s="235" t="s">
        <v>80</v>
      </c>
      <c r="AV91" s="13" t="s">
        <v>80</v>
      </c>
      <c r="AW91" s="13" t="s">
        <v>32</v>
      </c>
      <c r="AX91" s="13" t="s">
        <v>70</v>
      </c>
      <c r="AY91" s="235" t="s">
        <v>129</v>
      </c>
    </row>
    <row r="92" s="14" customFormat="1">
      <c r="A92" s="14"/>
      <c r="B92" s="236"/>
      <c r="C92" s="237"/>
      <c r="D92" s="226" t="s">
        <v>140</v>
      </c>
      <c r="E92" s="238" t="s">
        <v>19</v>
      </c>
      <c r="F92" s="239" t="s">
        <v>142</v>
      </c>
      <c r="G92" s="237"/>
      <c r="H92" s="240">
        <v>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140</v>
      </c>
      <c r="AU92" s="246" t="s">
        <v>80</v>
      </c>
      <c r="AV92" s="14" t="s">
        <v>136</v>
      </c>
      <c r="AW92" s="14" t="s">
        <v>32</v>
      </c>
      <c r="AX92" s="14" t="s">
        <v>78</v>
      </c>
      <c r="AY92" s="246" t="s">
        <v>129</v>
      </c>
    </row>
    <row r="93" s="2" customFormat="1" ht="24.15" customHeight="1">
      <c r="A93" s="40"/>
      <c r="B93" s="41"/>
      <c r="C93" s="206" t="s">
        <v>148</v>
      </c>
      <c r="D93" s="206" t="s">
        <v>131</v>
      </c>
      <c r="E93" s="207" t="s">
        <v>887</v>
      </c>
      <c r="F93" s="208" t="s">
        <v>888</v>
      </c>
      <c r="G93" s="209" t="s">
        <v>217</v>
      </c>
      <c r="H93" s="210">
        <v>3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41</v>
      </c>
      <c r="O93" s="86"/>
      <c r="P93" s="215">
        <f>O93*H93</f>
        <v>0</v>
      </c>
      <c r="Q93" s="215">
        <v>0.0036625</v>
      </c>
      <c r="R93" s="215">
        <f>Q93*H93</f>
        <v>0.010987500000000001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80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136</v>
      </c>
      <c r="BM93" s="217" t="s">
        <v>889</v>
      </c>
    </row>
    <row r="94" s="2" customFormat="1">
      <c r="A94" s="40"/>
      <c r="B94" s="41"/>
      <c r="C94" s="42"/>
      <c r="D94" s="219" t="s">
        <v>138</v>
      </c>
      <c r="E94" s="42"/>
      <c r="F94" s="220" t="s">
        <v>890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80</v>
      </c>
    </row>
    <row r="95" s="2" customFormat="1" ht="16.5" customHeight="1">
      <c r="A95" s="40"/>
      <c r="B95" s="41"/>
      <c r="C95" s="247" t="s">
        <v>136</v>
      </c>
      <c r="D95" s="247" t="s">
        <v>234</v>
      </c>
      <c r="E95" s="248" t="s">
        <v>891</v>
      </c>
      <c r="F95" s="249" t="s">
        <v>892</v>
      </c>
      <c r="G95" s="250" t="s">
        <v>217</v>
      </c>
      <c r="H95" s="251">
        <v>3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41</v>
      </c>
      <c r="O95" s="86"/>
      <c r="P95" s="215">
        <f>O95*H95</f>
        <v>0</v>
      </c>
      <c r="Q95" s="215">
        <v>0.029999999999999999</v>
      </c>
      <c r="R95" s="215">
        <f>Q95*H95</f>
        <v>0.089999999999999997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179</v>
      </c>
      <c r="AT95" s="217" t="s">
        <v>234</v>
      </c>
      <c r="AU95" s="217" t="s">
        <v>80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136</v>
      </c>
      <c r="BM95" s="217" t="s">
        <v>893</v>
      </c>
    </row>
    <row r="96" s="13" customFormat="1">
      <c r="A96" s="13"/>
      <c r="B96" s="224"/>
      <c r="C96" s="225"/>
      <c r="D96" s="226" t="s">
        <v>140</v>
      </c>
      <c r="E96" s="227" t="s">
        <v>19</v>
      </c>
      <c r="F96" s="228" t="s">
        <v>894</v>
      </c>
      <c r="G96" s="225"/>
      <c r="H96" s="229">
        <v>3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140</v>
      </c>
      <c r="AU96" s="235" t="s">
        <v>80</v>
      </c>
      <c r="AV96" s="13" t="s">
        <v>80</v>
      </c>
      <c r="AW96" s="13" t="s">
        <v>32</v>
      </c>
      <c r="AX96" s="13" t="s">
        <v>70</v>
      </c>
      <c r="AY96" s="235" t="s">
        <v>129</v>
      </c>
    </row>
    <row r="97" s="14" customFormat="1">
      <c r="A97" s="14"/>
      <c r="B97" s="236"/>
      <c r="C97" s="237"/>
      <c r="D97" s="226" t="s">
        <v>140</v>
      </c>
      <c r="E97" s="238" t="s">
        <v>19</v>
      </c>
      <c r="F97" s="239" t="s">
        <v>142</v>
      </c>
      <c r="G97" s="237"/>
      <c r="H97" s="240">
        <v>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140</v>
      </c>
      <c r="AU97" s="246" t="s">
        <v>80</v>
      </c>
      <c r="AV97" s="14" t="s">
        <v>136</v>
      </c>
      <c r="AW97" s="14" t="s">
        <v>32</v>
      </c>
      <c r="AX97" s="14" t="s">
        <v>78</v>
      </c>
      <c r="AY97" s="246" t="s">
        <v>129</v>
      </c>
    </row>
    <row r="98" s="2" customFormat="1" ht="24.15" customHeight="1">
      <c r="A98" s="40"/>
      <c r="B98" s="41"/>
      <c r="C98" s="206" t="s">
        <v>159</v>
      </c>
      <c r="D98" s="206" t="s">
        <v>131</v>
      </c>
      <c r="E98" s="207" t="s">
        <v>895</v>
      </c>
      <c r="F98" s="208" t="s">
        <v>896</v>
      </c>
      <c r="G98" s="209" t="s">
        <v>217</v>
      </c>
      <c r="H98" s="210">
        <v>2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0.023192000000000001</v>
      </c>
      <c r="R98" s="215">
        <f>Q98*H98</f>
        <v>0.046384000000000002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80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136</v>
      </c>
      <c r="BM98" s="217" t="s">
        <v>897</v>
      </c>
    </row>
    <row r="99" s="2" customFormat="1">
      <c r="A99" s="40"/>
      <c r="B99" s="41"/>
      <c r="C99" s="42"/>
      <c r="D99" s="219" t="s">
        <v>138</v>
      </c>
      <c r="E99" s="42"/>
      <c r="F99" s="220" t="s">
        <v>898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80</v>
      </c>
    </row>
    <row r="100" s="2" customFormat="1" ht="21.75" customHeight="1">
      <c r="A100" s="40"/>
      <c r="B100" s="41"/>
      <c r="C100" s="247" t="s">
        <v>165</v>
      </c>
      <c r="D100" s="247" t="s">
        <v>234</v>
      </c>
      <c r="E100" s="248" t="s">
        <v>899</v>
      </c>
      <c r="F100" s="249" t="s">
        <v>900</v>
      </c>
      <c r="G100" s="250" t="s">
        <v>217</v>
      </c>
      <c r="H100" s="251">
        <v>1</v>
      </c>
      <c r="I100" s="252"/>
      <c r="J100" s="253">
        <f>ROUND(I100*H100,2)</f>
        <v>0</v>
      </c>
      <c r="K100" s="249" t="s">
        <v>19</v>
      </c>
      <c r="L100" s="254"/>
      <c r="M100" s="255" t="s">
        <v>19</v>
      </c>
      <c r="N100" s="256" t="s">
        <v>41</v>
      </c>
      <c r="O100" s="86"/>
      <c r="P100" s="215">
        <f>O100*H100</f>
        <v>0</v>
      </c>
      <c r="Q100" s="215">
        <v>0.25</v>
      </c>
      <c r="R100" s="215">
        <f>Q100*H100</f>
        <v>0.25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179</v>
      </c>
      <c r="AT100" s="217" t="s">
        <v>234</v>
      </c>
      <c r="AU100" s="217" t="s">
        <v>80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136</v>
      </c>
      <c r="BM100" s="217" t="s">
        <v>901</v>
      </c>
    </row>
    <row r="101" s="13" customFormat="1">
      <c r="A101" s="13"/>
      <c r="B101" s="224"/>
      <c r="C101" s="225"/>
      <c r="D101" s="226" t="s">
        <v>140</v>
      </c>
      <c r="E101" s="227" t="s">
        <v>19</v>
      </c>
      <c r="F101" s="228" t="s">
        <v>902</v>
      </c>
      <c r="G101" s="225"/>
      <c r="H101" s="229">
        <v>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140</v>
      </c>
      <c r="AU101" s="235" t="s">
        <v>80</v>
      </c>
      <c r="AV101" s="13" t="s">
        <v>80</v>
      </c>
      <c r="AW101" s="13" t="s">
        <v>32</v>
      </c>
      <c r="AX101" s="13" t="s">
        <v>70</v>
      </c>
      <c r="AY101" s="235" t="s">
        <v>129</v>
      </c>
    </row>
    <row r="102" s="14" customFormat="1">
      <c r="A102" s="14"/>
      <c r="B102" s="236"/>
      <c r="C102" s="237"/>
      <c r="D102" s="226" t="s">
        <v>140</v>
      </c>
      <c r="E102" s="238" t="s">
        <v>19</v>
      </c>
      <c r="F102" s="239" t="s">
        <v>142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140</v>
      </c>
      <c r="AU102" s="246" t="s">
        <v>80</v>
      </c>
      <c r="AV102" s="14" t="s">
        <v>136</v>
      </c>
      <c r="AW102" s="14" t="s">
        <v>32</v>
      </c>
      <c r="AX102" s="14" t="s">
        <v>78</v>
      </c>
      <c r="AY102" s="246" t="s">
        <v>129</v>
      </c>
    </row>
    <row r="103" s="2" customFormat="1" ht="16.5" customHeight="1">
      <c r="A103" s="40"/>
      <c r="B103" s="41"/>
      <c r="C103" s="247" t="s">
        <v>172</v>
      </c>
      <c r="D103" s="247" t="s">
        <v>234</v>
      </c>
      <c r="E103" s="248" t="s">
        <v>903</v>
      </c>
      <c r="F103" s="249" t="s">
        <v>904</v>
      </c>
      <c r="G103" s="250" t="s">
        <v>217</v>
      </c>
      <c r="H103" s="251">
        <v>1</v>
      </c>
      <c r="I103" s="252"/>
      <c r="J103" s="253">
        <f>ROUND(I103*H103,2)</f>
        <v>0</v>
      </c>
      <c r="K103" s="249" t="s">
        <v>19</v>
      </c>
      <c r="L103" s="254"/>
      <c r="M103" s="255" t="s">
        <v>19</v>
      </c>
      <c r="N103" s="256" t="s">
        <v>41</v>
      </c>
      <c r="O103" s="86"/>
      <c r="P103" s="215">
        <f>O103*H103</f>
        <v>0</v>
      </c>
      <c r="Q103" s="215">
        <v>0.22500000000000001</v>
      </c>
      <c r="R103" s="215">
        <f>Q103*H103</f>
        <v>0.22500000000000001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179</v>
      </c>
      <c r="AT103" s="217" t="s">
        <v>234</v>
      </c>
      <c r="AU103" s="217" t="s">
        <v>80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136</v>
      </c>
      <c r="BM103" s="217" t="s">
        <v>905</v>
      </c>
    </row>
    <row r="104" s="13" customFormat="1">
      <c r="A104" s="13"/>
      <c r="B104" s="224"/>
      <c r="C104" s="225"/>
      <c r="D104" s="226" t="s">
        <v>140</v>
      </c>
      <c r="E104" s="227" t="s">
        <v>19</v>
      </c>
      <c r="F104" s="228" t="s">
        <v>902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140</v>
      </c>
      <c r="AU104" s="235" t="s">
        <v>80</v>
      </c>
      <c r="AV104" s="13" t="s">
        <v>80</v>
      </c>
      <c r="AW104" s="13" t="s">
        <v>32</v>
      </c>
      <c r="AX104" s="13" t="s">
        <v>70</v>
      </c>
      <c r="AY104" s="235" t="s">
        <v>129</v>
      </c>
    </row>
    <row r="105" s="14" customFormat="1">
      <c r="A105" s="14"/>
      <c r="B105" s="236"/>
      <c r="C105" s="237"/>
      <c r="D105" s="226" t="s">
        <v>140</v>
      </c>
      <c r="E105" s="238" t="s">
        <v>19</v>
      </c>
      <c r="F105" s="239" t="s">
        <v>142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140</v>
      </c>
      <c r="AU105" s="246" t="s">
        <v>80</v>
      </c>
      <c r="AV105" s="14" t="s">
        <v>136</v>
      </c>
      <c r="AW105" s="14" t="s">
        <v>32</v>
      </c>
      <c r="AX105" s="14" t="s">
        <v>78</v>
      </c>
      <c r="AY105" s="246" t="s">
        <v>129</v>
      </c>
    </row>
    <row r="106" s="2" customFormat="1" ht="24.15" customHeight="1">
      <c r="A106" s="40"/>
      <c r="B106" s="41"/>
      <c r="C106" s="206" t="s">
        <v>179</v>
      </c>
      <c r="D106" s="206" t="s">
        <v>131</v>
      </c>
      <c r="E106" s="207" t="s">
        <v>906</v>
      </c>
      <c r="F106" s="208" t="s">
        <v>907</v>
      </c>
      <c r="G106" s="209" t="s">
        <v>217</v>
      </c>
      <c r="H106" s="210">
        <v>1</v>
      </c>
      <c r="I106" s="211"/>
      <c r="J106" s="212">
        <f>ROUND(I106*H106,2)</f>
        <v>0</v>
      </c>
      <c r="K106" s="208" t="s">
        <v>135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0.032442600000000002</v>
      </c>
      <c r="R106" s="215">
        <f>Q106*H106</f>
        <v>0.032442600000000002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136</v>
      </c>
      <c r="AT106" s="217" t="s">
        <v>131</v>
      </c>
      <c r="AU106" s="217" t="s">
        <v>80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136</v>
      </c>
      <c r="BM106" s="217" t="s">
        <v>908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909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80</v>
      </c>
    </row>
    <row r="108" s="2" customFormat="1" ht="16.5" customHeight="1">
      <c r="A108" s="40"/>
      <c r="B108" s="41"/>
      <c r="C108" s="247" t="s">
        <v>186</v>
      </c>
      <c r="D108" s="247" t="s">
        <v>234</v>
      </c>
      <c r="E108" s="248" t="s">
        <v>910</v>
      </c>
      <c r="F108" s="249" t="s">
        <v>911</v>
      </c>
      <c r="G108" s="250" t="s">
        <v>217</v>
      </c>
      <c r="H108" s="251">
        <v>1</v>
      </c>
      <c r="I108" s="252"/>
      <c r="J108" s="253">
        <f>ROUND(I108*H108,2)</f>
        <v>0</v>
      </c>
      <c r="K108" s="249" t="s">
        <v>19</v>
      </c>
      <c r="L108" s="254"/>
      <c r="M108" s="255" t="s">
        <v>19</v>
      </c>
      <c r="N108" s="256" t="s">
        <v>41</v>
      </c>
      <c r="O108" s="86"/>
      <c r="P108" s="215">
        <f>O108*H108</f>
        <v>0</v>
      </c>
      <c r="Q108" s="215">
        <v>0.375</v>
      </c>
      <c r="R108" s="215">
        <f>Q108*H108</f>
        <v>0.375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179</v>
      </c>
      <c r="AT108" s="217" t="s">
        <v>234</v>
      </c>
      <c r="AU108" s="217" t="s">
        <v>80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136</v>
      </c>
      <c r="BM108" s="217" t="s">
        <v>912</v>
      </c>
    </row>
    <row r="109" s="13" customFormat="1">
      <c r="A109" s="13"/>
      <c r="B109" s="224"/>
      <c r="C109" s="225"/>
      <c r="D109" s="226" t="s">
        <v>140</v>
      </c>
      <c r="E109" s="227" t="s">
        <v>19</v>
      </c>
      <c r="F109" s="228" t="s">
        <v>902</v>
      </c>
      <c r="G109" s="225"/>
      <c r="H109" s="229">
        <v>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140</v>
      </c>
      <c r="AU109" s="235" t="s">
        <v>80</v>
      </c>
      <c r="AV109" s="13" t="s">
        <v>80</v>
      </c>
      <c r="AW109" s="13" t="s">
        <v>32</v>
      </c>
      <c r="AX109" s="13" t="s">
        <v>70</v>
      </c>
      <c r="AY109" s="235" t="s">
        <v>129</v>
      </c>
    </row>
    <row r="110" s="14" customFormat="1">
      <c r="A110" s="14"/>
      <c r="B110" s="236"/>
      <c r="C110" s="237"/>
      <c r="D110" s="226" t="s">
        <v>140</v>
      </c>
      <c r="E110" s="238" t="s">
        <v>19</v>
      </c>
      <c r="F110" s="239" t="s">
        <v>142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140</v>
      </c>
      <c r="AU110" s="246" t="s">
        <v>80</v>
      </c>
      <c r="AV110" s="14" t="s">
        <v>136</v>
      </c>
      <c r="AW110" s="14" t="s">
        <v>32</v>
      </c>
      <c r="AX110" s="14" t="s">
        <v>78</v>
      </c>
      <c r="AY110" s="246" t="s">
        <v>129</v>
      </c>
    </row>
    <row r="111" s="2" customFormat="1" ht="24.15" customHeight="1">
      <c r="A111" s="40"/>
      <c r="B111" s="41"/>
      <c r="C111" s="206" t="s">
        <v>192</v>
      </c>
      <c r="D111" s="206" t="s">
        <v>131</v>
      </c>
      <c r="E111" s="207" t="s">
        <v>913</v>
      </c>
      <c r="F111" s="208" t="s">
        <v>914</v>
      </c>
      <c r="G111" s="209" t="s">
        <v>217</v>
      </c>
      <c r="H111" s="210">
        <v>4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0.038904800000000003</v>
      </c>
      <c r="R111" s="215">
        <f>Q111*H111</f>
        <v>0.15561920000000001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80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136</v>
      </c>
      <c r="BM111" s="217" t="s">
        <v>915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916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80</v>
      </c>
    </row>
    <row r="113" s="2" customFormat="1" ht="21.75" customHeight="1">
      <c r="A113" s="40"/>
      <c r="B113" s="41"/>
      <c r="C113" s="247" t="s">
        <v>199</v>
      </c>
      <c r="D113" s="247" t="s">
        <v>234</v>
      </c>
      <c r="E113" s="248" t="s">
        <v>917</v>
      </c>
      <c r="F113" s="249" t="s">
        <v>918</v>
      </c>
      <c r="G113" s="250" t="s">
        <v>217</v>
      </c>
      <c r="H113" s="251">
        <v>2</v>
      </c>
      <c r="I113" s="252"/>
      <c r="J113" s="253">
        <f>ROUND(I113*H113,2)</f>
        <v>0</v>
      </c>
      <c r="K113" s="249" t="s">
        <v>19</v>
      </c>
      <c r="L113" s="254"/>
      <c r="M113" s="255" t="s">
        <v>19</v>
      </c>
      <c r="N113" s="256" t="s">
        <v>41</v>
      </c>
      <c r="O113" s="86"/>
      <c r="P113" s="215">
        <f>O113*H113</f>
        <v>0</v>
      </c>
      <c r="Q113" s="215">
        <v>0.5</v>
      </c>
      <c r="R113" s="215">
        <f>Q113*H113</f>
        <v>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179</v>
      </c>
      <c r="AT113" s="217" t="s">
        <v>234</v>
      </c>
      <c r="AU113" s="217" t="s">
        <v>80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136</v>
      </c>
      <c r="BM113" s="217" t="s">
        <v>919</v>
      </c>
    </row>
    <row r="114" s="13" customFormat="1">
      <c r="A114" s="13"/>
      <c r="B114" s="224"/>
      <c r="C114" s="225"/>
      <c r="D114" s="226" t="s">
        <v>140</v>
      </c>
      <c r="E114" s="227" t="s">
        <v>19</v>
      </c>
      <c r="F114" s="228" t="s">
        <v>920</v>
      </c>
      <c r="G114" s="225"/>
      <c r="H114" s="229">
        <v>2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140</v>
      </c>
      <c r="AU114" s="235" t="s">
        <v>80</v>
      </c>
      <c r="AV114" s="13" t="s">
        <v>80</v>
      </c>
      <c r="AW114" s="13" t="s">
        <v>32</v>
      </c>
      <c r="AX114" s="13" t="s">
        <v>70</v>
      </c>
      <c r="AY114" s="235" t="s">
        <v>129</v>
      </c>
    </row>
    <row r="115" s="14" customFormat="1">
      <c r="A115" s="14"/>
      <c r="B115" s="236"/>
      <c r="C115" s="237"/>
      <c r="D115" s="226" t="s">
        <v>140</v>
      </c>
      <c r="E115" s="238" t="s">
        <v>19</v>
      </c>
      <c r="F115" s="239" t="s">
        <v>142</v>
      </c>
      <c r="G115" s="237"/>
      <c r="H115" s="240">
        <v>2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140</v>
      </c>
      <c r="AU115" s="246" t="s">
        <v>80</v>
      </c>
      <c r="AV115" s="14" t="s">
        <v>136</v>
      </c>
      <c r="AW115" s="14" t="s">
        <v>32</v>
      </c>
      <c r="AX115" s="14" t="s">
        <v>78</v>
      </c>
      <c r="AY115" s="246" t="s">
        <v>129</v>
      </c>
    </row>
    <row r="116" s="2" customFormat="1" ht="16.5" customHeight="1">
      <c r="A116" s="40"/>
      <c r="B116" s="41"/>
      <c r="C116" s="247" t="s">
        <v>8</v>
      </c>
      <c r="D116" s="247" t="s">
        <v>234</v>
      </c>
      <c r="E116" s="248" t="s">
        <v>921</v>
      </c>
      <c r="F116" s="249" t="s">
        <v>922</v>
      </c>
      <c r="G116" s="250" t="s">
        <v>217</v>
      </c>
      <c r="H116" s="251">
        <v>2</v>
      </c>
      <c r="I116" s="252"/>
      <c r="J116" s="253">
        <f>ROUND(I116*H116,2)</f>
        <v>0</v>
      </c>
      <c r="K116" s="249" t="s">
        <v>19</v>
      </c>
      <c r="L116" s="254"/>
      <c r="M116" s="255" t="s">
        <v>19</v>
      </c>
      <c r="N116" s="256" t="s">
        <v>41</v>
      </c>
      <c r="O116" s="86"/>
      <c r="P116" s="215">
        <f>O116*H116</f>
        <v>0</v>
      </c>
      <c r="Q116" s="215">
        <v>0.375</v>
      </c>
      <c r="R116" s="215">
        <f>Q116*H116</f>
        <v>0.75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179</v>
      </c>
      <c r="AT116" s="217" t="s">
        <v>234</v>
      </c>
      <c r="AU116" s="217" t="s">
        <v>80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136</v>
      </c>
      <c r="BM116" s="217" t="s">
        <v>923</v>
      </c>
    </row>
    <row r="117" s="13" customFormat="1">
      <c r="A117" s="13"/>
      <c r="B117" s="224"/>
      <c r="C117" s="225"/>
      <c r="D117" s="226" t="s">
        <v>140</v>
      </c>
      <c r="E117" s="227" t="s">
        <v>19</v>
      </c>
      <c r="F117" s="228" t="s">
        <v>920</v>
      </c>
      <c r="G117" s="225"/>
      <c r="H117" s="229">
        <v>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140</v>
      </c>
      <c r="AU117" s="235" t="s">
        <v>80</v>
      </c>
      <c r="AV117" s="13" t="s">
        <v>80</v>
      </c>
      <c r="AW117" s="13" t="s">
        <v>32</v>
      </c>
      <c r="AX117" s="13" t="s">
        <v>70</v>
      </c>
      <c r="AY117" s="235" t="s">
        <v>129</v>
      </c>
    </row>
    <row r="118" s="14" customFormat="1">
      <c r="A118" s="14"/>
      <c r="B118" s="236"/>
      <c r="C118" s="237"/>
      <c r="D118" s="226" t="s">
        <v>140</v>
      </c>
      <c r="E118" s="238" t="s">
        <v>19</v>
      </c>
      <c r="F118" s="239" t="s">
        <v>142</v>
      </c>
      <c r="G118" s="237"/>
      <c r="H118" s="240">
        <v>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140</v>
      </c>
      <c r="AU118" s="246" t="s">
        <v>80</v>
      </c>
      <c r="AV118" s="14" t="s">
        <v>136</v>
      </c>
      <c r="AW118" s="14" t="s">
        <v>32</v>
      </c>
      <c r="AX118" s="14" t="s">
        <v>78</v>
      </c>
      <c r="AY118" s="246" t="s">
        <v>129</v>
      </c>
    </row>
    <row r="119" s="2" customFormat="1" ht="24.15" customHeight="1">
      <c r="A119" s="40"/>
      <c r="B119" s="41"/>
      <c r="C119" s="206" t="s">
        <v>209</v>
      </c>
      <c r="D119" s="206" t="s">
        <v>131</v>
      </c>
      <c r="E119" s="207" t="s">
        <v>924</v>
      </c>
      <c r="F119" s="208" t="s">
        <v>925</v>
      </c>
      <c r="G119" s="209" t="s">
        <v>217</v>
      </c>
      <c r="H119" s="210">
        <v>3</v>
      </c>
      <c r="I119" s="211"/>
      <c r="J119" s="212">
        <f>ROUND(I119*H119,2)</f>
        <v>0</v>
      </c>
      <c r="K119" s="208" t="s">
        <v>135</v>
      </c>
      <c r="L119" s="46"/>
      <c r="M119" s="213" t="s">
        <v>19</v>
      </c>
      <c r="N119" s="214" t="s">
        <v>41</v>
      </c>
      <c r="O119" s="86"/>
      <c r="P119" s="215">
        <f>O119*H119</f>
        <v>0</v>
      </c>
      <c r="Q119" s="215">
        <v>0.052106</v>
      </c>
      <c r="R119" s="215">
        <f>Q119*H119</f>
        <v>0.15631800000000001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136</v>
      </c>
      <c r="AT119" s="217" t="s">
        <v>131</v>
      </c>
      <c r="AU119" s="217" t="s">
        <v>80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136</v>
      </c>
      <c r="BM119" s="217" t="s">
        <v>926</v>
      </c>
    </row>
    <row r="120" s="2" customFormat="1">
      <c r="A120" s="40"/>
      <c r="B120" s="41"/>
      <c r="C120" s="42"/>
      <c r="D120" s="219" t="s">
        <v>138</v>
      </c>
      <c r="E120" s="42"/>
      <c r="F120" s="220" t="s">
        <v>927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80</v>
      </c>
    </row>
    <row r="121" s="2" customFormat="1" ht="16.5" customHeight="1">
      <c r="A121" s="40"/>
      <c r="B121" s="41"/>
      <c r="C121" s="247" t="s">
        <v>214</v>
      </c>
      <c r="D121" s="247" t="s">
        <v>234</v>
      </c>
      <c r="E121" s="248" t="s">
        <v>928</v>
      </c>
      <c r="F121" s="249" t="s">
        <v>929</v>
      </c>
      <c r="G121" s="250" t="s">
        <v>217</v>
      </c>
      <c r="H121" s="251">
        <v>1</v>
      </c>
      <c r="I121" s="252"/>
      <c r="J121" s="253">
        <f>ROUND(I121*H121,2)</f>
        <v>0</v>
      </c>
      <c r="K121" s="249" t="s">
        <v>19</v>
      </c>
      <c r="L121" s="254"/>
      <c r="M121" s="255" t="s">
        <v>19</v>
      </c>
      <c r="N121" s="256" t="s">
        <v>41</v>
      </c>
      <c r="O121" s="86"/>
      <c r="P121" s="215">
        <f>O121*H121</f>
        <v>0</v>
      </c>
      <c r="Q121" s="215">
        <v>0.75</v>
      </c>
      <c r="R121" s="215">
        <f>Q121*H121</f>
        <v>0.75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179</v>
      </c>
      <c r="AT121" s="217" t="s">
        <v>234</v>
      </c>
      <c r="AU121" s="217" t="s">
        <v>80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0</v>
      </c>
      <c r="BL121" s="19" t="s">
        <v>136</v>
      </c>
      <c r="BM121" s="217" t="s">
        <v>930</v>
      </c>
    </row>
    <row r="122" s="13" customFormat="1">
      <c r="A122" s="13"/>
      <c r="B122" s="224"/>
      <c r="C122" s="225"/>
      <c r="D122" s="226" t="s">
        <v>140</v>
      </c>
      <c r="E122" s="227" t="s">
        <v>19</v>
      </c>
      <c r="F122" s="228" t="s">
        <v>902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80</v>
      </c>
      <c r="AV122" s="13" t="s">
        <v>80</v>
      </c>
      <c r="AW122" s="13" t="s">
        <v>32</v>
      </c>
      <c r="AX122" s="13" t="s">
        <v>70</v>
      </c>
      <c r="AY122" s="235" t="s">
        <v>129</v>
      </c>
    </row>
    <row r="123" s="14" customFormat="1">
      <c r="A123" s="14"/>
      <c r="B123" s="236"/>
      <c r="C123" s="237"/>
      <c r="D123" s="226" t="s">
        <v>140</v>
      </c>
      <c r="E123" s="238" t="s">
        <v>19</v>
      </c>
      <c r="F123" s="239" t="s">
        <v>142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140</v>
      </c>
      <c r="AU123" s="246" t="s">
        <v>80</v>
      </c>
      <c r="AV123" s="14" t="s">
        <v>136</v>
      </c>
      <c r="AW123" s="14" t="s">
        <v>32</v>
      </c>
      <c r="AX123" s="14" t="s">
        <v>78</v>
      </c>
      <c r="AY123" s="246" t="s">
        <v>129</v>
      </c>
    </row>
    <row r="124" s="2" customFormat="1" ht="16.5" customHeight="1">
      <c r="A124" s="40"/>
      <c r="B124" s="41"/>
      <c r="C124" s="247" t="s">
        <v>221</v>
      </c>
      <c r="D124" s="247" t="s">
        <v>234</v>
      </c>
      <c r="E124" s="248" t="s">
        <v>931</v>
      </c>
      <c r="F124" s="249" t="s">
        <v>932</v>
      </c>
      <c r="G124" s="250" t="s">
        <v>217</v>
      </c>
      <c r="H124" s="251">
        <v>2</v>
      </c>
      <c r="I124" s="252"/>
      <c r="J124" s="253">
        <f>ROUND(I124*H124,2)</f>
        <v>0</v>
      </c>
      <c r="K124" s="249" t="s">
        <v>19</v>
      </c>
      <c r="L124" s="254"/>
      <c r="M124" s="255" t="s">
        <v>19</v>
      </c>
      <c r="N124" s="256" t="s">
        <v>41</v>
      </c>
      <c r="O124" s="86"/>
      <c r="P124" s="215">
        <f>O124*H124</f>
        <v>0</v>
      </c>
      <c r="Q124" s="215">
        <v>0.375</v>
      </c>
      <c r="R124" s="215">
        <f>Q124*H124</f>
        <v>0.75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179</v>
      </c>
      <c r="AT124" s="217" t="s">
        <v>234</v>
      </c>
      <c r="AU124" s="217" t="s">
        <v>80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136</v>
      </c>
      <c r="BM124" s="217" t="s">
        <v>933</v>
      </c>
    </row>
    <row r="125" s="13" customFormat="1">
      <c r="A125" s="13"/>
      <c r="B125" s="224"/>
      <c r="C125" s="225"/>
      <c r="D125" s="226" t="s">
        <v>140</v>
      </c>
      <c r="E125" s="227" t="s">
        <v>19</v>
      </c>
      <c r="F125" s="228" t="s">
        <v>920</v>
      </c>
      <c r="G125" s="225"/>
      <c r="H125" s="229">
        <v>2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140</v>
      </c>
      <c r="AU125" s="235" t="s">
        <v>80</v>
      </c>
      <c r="AV125" s="13" t="s">
        <v>80</v>
      </c>
      <c r="AW125" s="13" t="s">
        <v>32</v>
      </c>
      <c r="AX125" s="13" t="s">
        <v>70</v>
      </c>
      <c r="AY125" s="235" t="s">
        <v>129</v>
      </c>
    </row>
    <row r="126" s="14" customFormat="1">
      <c r="A126" s="14"/>
      <c r="B126" s="236"/>
      <c r="C126" s="237"/>
      <c r="D126" s="226" t="s">
        <v>140</v>
      </c>
      <c r="E126" s="238" t="s">
        <v>19</v>
      </c>
      <c r="F126" s="239" t="s">
        <v>142</v>
      </c>
      <c r="G126" s="237"/>
      <c r="H126" s="240">
        <v>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140</v>
      </c>
      <c r="AU126" s="246" t="s">
        <v>80</v>
      </c>
      <c r="AV126" s="14" t="s">
        <v>136</v>
      </c>
      <c r="AW126" s="14" t="s">
        <v>32</v>
      </c>
      <c r="AX126" s="14" t="s">
        <v>78</v>
      </c>
      <c r="AY126" s="246" t="s">
        <v>129</v>
      </c>
    </row>
    <row r="127" s="2" customFormat="1" ht="24.15" customHeight="1">
      <c r="A127" s="40"/>
      <c r="B127" s="41"/>
      <c r="C127" s="206" t="s">
        <v>227</v>
      </c>
      <c r="D127" s="206" t="s">
        <v>131</v>
      </c>
      <c r="E127" s="207" t="s">
        <v>934</v>
      </c>
      <c r="F127" s="208" t="s">
        <v>935</v>
      </c>
      <c r="G127" s="209" t="s">
        <v>217</v>
      </c>
      <c r="H127" s="210">
        <v>6</v>
      </c>
      <c r="I127" s="211"/>
      <c r="J127" s="212">
        <f>ROUND(I127*H127,2)</f>
        <v>0</v>
      </c>
      <c r="K127" s="208" t="s">
        <v>135</v>
      </c>
      <c r="L127" s="46"/>
      <c r="M127" s="213" t="s">
        <v>19</v>
      </c>
      <c r="N127" s="214" t="s">
        <v>41</v>
      </c>
      <c r="O127" s="86"/>
      <c r="P127" s="215">
        <f>O127*H127</f>
        <v>0</v>
      </c>
      <c r="Q127" s="215">
        <v>0.0028146400000000002</v>
      </c>
      <c r="R127" s="215">
        <f>Q127*H127</f>
        <v>0.016887840000000001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136</v>
      </c>
      <c r="AT127" s="217" t="s">
        <v>131</v>
      </c>
      <c r="AU127" s="217" t="s">
        <v>80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136</v>
      </c>
      <c r="BM127" s="217" t="s">
        <v>936</v>
      </c>
    </row>
    <row r="128" s="2" customFormat="1">
      <c r="A128" s="40"/>
      <c r="B128" s="41"/>
      <c r="C128" s="42"/>
      <c r="D128" s="219" t="s">
        <v>138</v>
      </c>
      <c r="E128" s="42"/>
      <c r="F128" s="220" t="s">
        <v>937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138</v>
      </c>
      <c r="AU128" s="19" t="s">
        <v>80</v>
      </c>
    </row>
    <row r="129" s="2" customFormat="1" ht="16.5" customHeight="1">
      <c r="A129" s="40"/>
      <c r="B129" s="41"/>
      <c r="C129" s="247" t="s">
        <v>233</v>
      </c>
      <c r="D129" s="247" t="s">
        <v>234</v>
      </c>
      <c r="E129" s="248" t="s">
        <v>938</v>
      </c>
      <c r="F129" s="249" t="s">
        <v>939</v>
      </c>
      <c r="G129" s="250" t="s">
        <v>217</v>
      </c>
      <c r="H129" s="251">
        <v>6</v>
      </c>
      <c r="I129" s="252"/>
      <c r="J129" s="253">
        <f>ROUND(I129*H129,2)</f>
        <v>0</v>
      </c>
      <c r="K129" s="249" t="s">
        <v>19</v>
      </c>
      <c r="L129" s="254"/>
      <c r="M129" s="255" t="s">
        <v>19</v>
      </c>
      <c r="N129" s="256" t="s">
        <v>41</v>
      </c>
      <c r="O129" s="86"/>
      <c r="P129" s="215">
        <f>O129*H129</f>
        <v>0</v>
      </c>
      <c r="Q129" s="215">
        <v>0.035000000000000003</v>
      </c>
      <c r="R129" s="215">
        <f>Q129*H129</f>
        <v>0.21000000000000002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179</v>
      </c>
      <c r="AT129" s="217" t="s">
        <v>234</v>
      </c>
      <c r="AU129" s="217" t="s">
        <v>80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136</v>
      </c>
      <c r="BM129" s="217" t="s">
        <v>940</v>
      </c>
    </row>
    <row r="130" s="13" customFormat="1">
      <c r="A130" s="13"/>
      <c r="B130" s="224"/>
      <c r="C130" s="225"/>
      <c r="D130" s="226" t="s">
        <v>140</v>
      </c>
      <c r="E130" s="227" t="s">
        <v>19</v>
      </c>
      <c r="F130" s="228" t="s">
        <v>886</v>
      </c>
      <c r="G130" s="225"/>
      <c r="H130" s="229">
        <v>6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140</v>
      </c>
      <c r="AU130" s="235" t="s">
        <v>80</v>
      </c>
      <c r="AV130" s="13" t="s">
        <v>80</v>
      </c>
      <c r="AW130" s="13" t="s">
        <v>32</v>
      </c>
      <c r="AX130" s="13" t="s">
        <v>70</v>
      </c>
      <c r="AY130" s="235" t="s">
        <v>129</v>
      </c>
    </row>
    <row r="131" s="14" customFormat="1">
      <c r="A131" s="14"/>
      <c r="B131" s="236"/>
      <c r="C131" s="237"/>
      <c r="D131" s="226" t="s">
        <v>140</v>
      </c>
      <c r="E131" s="238" t="s">
        <v>19</v>
      </c>
      <c r="F131" s="239" t="s">
        <v>142</v>
      </c>
      <c r="G131" s="237"/>
      <c r="H131" s="240">
        <v>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140</v>
      </c>
      <c r="AU131" s="246" t="s">
        <v>80</v>
      </c>
      <c r="AV131" s="14" t="s">
        <v>136</v>
      </c>
      <c r="AW131" s="14" t="s">
        <v>32</v>
      </c>
      <c r="AX131" s="14" t="s">
        <v>78</v>
      </c>
      <c r="AY131" s="246" t="s">
        <v>129</v>
      </c>
    </row>
    <row r="132" s="2" customFormat="1" ht="24.15" customHeight="1">
      <c r="A132" s="40"/>
      <c r="B132" s="41"/>
      <c r="C132" s="206" t="s">
        <v>240</v>
      </c>
      <c r="D132" s="206" t="s">
        <v>131</v>
      </c>
      <c r="E132" s="207" t="s">
        <v>941</v>
      </c>
      <c r="F132" s="208" t="s">
        <v>942</v>
      </c>
      <c r="G132" s="209" t="s">
        <v>217</v>
      </c>
      <c r="H132" s="210">
        <v>3</v>
      </c>
      <c r="I132" s="211"/>
      <c r="J132" s="212">
        <f>ROUND(I132*H132,2)</f>
        <v>0</v>
      </c>
      <c r="K132" s="208" t="s">
        <v>135</v>
      </c>
      <c r="L132" s="46"/>
      <c r="M132" s="213" t="s">
        <v>19</v>
      </c>
      <c r="N132" s="214" t="s">
        <v>41</v>
      </c>
      <c r="O132" s="86"/>
      <c r="P132" s="215">
        <f>O132*H132</f>
        <v>0</v>
      </c>
      <c r="Q132" s="215">
        <v>0.0027506399999999999</v>
      </c>
      <c r="R132" s="215">
        <f>Q132*H132</f>
        <v>0.0082519199999999994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136</v>
      </c>
      <c r="AT132" s="217" t="s">
        <v>131</v>
      </c>
      <c r="AU132" s="217" t="s">
        <v>80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136</v>
      </c>
      <c r="BM132" s="217" t="s">
        <v>943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944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138</v>
      </c>
      <c r="AU133" s="19" t="s">
        <v>80</v>
      </c>
    </row>
    <row r="134" s="2" customFormat="1" ht="16.5" customHeight="1">
      <c r="A134" s="40"/>
      <c r="B134" s="41"/>
      <c r="C134" s="247" t="s">
        <v>245</v>
      </c>
      <c r="D134" s="247" t="s">
        <v>234</v>
      </c>
      <c r="E134" s="248" t="s">
        <v>945</v>
      </c>
      <c r="F134" s="249" t="s">
        <v>946</v>
      </c>
      <c r="G134" s="250" t="s">
        <v>217</v>
      </c>
      <c r="H134" s="251">
        <v>3</v>
      </c>
      <c r="I134" s="252"/>
      <c r="J134" s="253">
        <f>ROUND(I134*H134,2)</f>
        <v>0</v>
      </c>
      <c r="K134" s="249" t="s">
        <v>19</v>
      </c>
      <c r="L134" s="254"/>
      <c r="M134" s="255" t="s">
        <v>19</v>
      </c>
      <c r="N134" s="256" t="s">
        <v>41</v>
      </c>
      <c r="O134" s="86"/>
      <c r="P134" s="215">
        <f>O134*H134</f>
        <v>0</v>
      </c>
      <c r="Q134" s="215">
        <v>0.34999999999999998</v>
      </c>
      <c r="R134" s="215">
        <f>Q134*H134</f>
        <v>1.0499999999999998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179</v>
      </c>
      <c r="AT134" s="217" t="s">
        <v>234</v>
      </c>
      <c r="AU134" s="217" t="s">
        <v>80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136</v>
      </c>
      <c r="BM134" s="217" t="s">
        <v>947</v>
      </c>
    </row>
    <row r="135" s="13" customFormat="1">
      <c r="A135" s="13"/>
      <c r="B135" s="224"/>
      <c r="C135" s="225"/>
      <c r="D135" s="226" t="s">
        <v>140</v>
      </c>
      <c r="E135" s="227" t="s">
        <v>19</v>
      </c>
      <c r="F135" s="228" t="s">
        <v>894</v>
      </c>
      <c r="G135" s="225"/>
      <c r="H135" s="229">
        <v>3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140</v>
      </c>
      <c r="AU135" s="235" t="s">
        <v>80</v>
      </c>
      <c r="AV135" s="13" t="s">
        <v>80</v>
      </c>
      <c r="AW135" s="13" t="s">
        <v>32</v>
      </c>
      <c r="AX135" s="13" t="s">
        <v>70</v>
      </c>
      <c r="AY135" s="235" t="s">
        <v>129</v>
      </c>
    </row>
    <row r="136" s="14" customFormat="1">
      <c r="A136" s="14"/>
      <c r="B136" s="236"/>
      <c r="C136" s="237"/>
      <c r="D136" s="226" t="s">
        <v>140</v>
      </c>
      <c r="E136" s="238" t="s">
        <v>19</v>
      </c>
      <c r="F136" s="239" t="s">
        <v>142</v>
      </c>
      <c r="G136" s="237"/>
      <c r="H136" s="240">
        <v>3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140</v>
      </c>
      <c r="AU136" s="246" t="s">
        <v>80</v>
      </c>
      <c r="AV136" s="14" t="s">
        <v>136</v>
      </c>
      <c r="AW136" s="14" t="s">
        <v>32</v>
      </c>
      <c r="AX136" s="14" t="s">
        <v>78</v>
      </c>
      <c r="AY136" s="246" t="s">
        <v>129</v>
      </c>
    </row>
    <row r="137" s="2" customFormat="1" ht="24.15" customHeight="1">
      <c r="A137" s="40"/>
      <c r="B137" s="41"/>
      <c r="C137" s="206" t="s">
        <v>250</v>
      </c>
      <c r="D137" s="206" t="s">
        <v>131</v>
      </c>
      <c r="E137" s="207" t="s">
        <v>948</v>
      </c>
      <c r="F137" s="208" t="s">
        <v>949</v>
      </c>
      <c r="G137" s="209" t="s">
        <v>217</v>
      </c>
      <c r="H137" s="210">
        <v>1</v>
      </c>
      <c r="I137" s="211"/>
      <c r="J137" s="212">
        <f>ROUND(I137*H137,2)</f>
        <v>0</v>
      </c>
      <c r="K137" s="208" t="s">
        <v>135</v>
      </c>
      <c r="L137" s="46"/>
      <c r="M137" s="213" t="s">
        <v>19</v>
      </c>
      <c r="N137" s="214" t="s">
        <v>41</v>
      </c>
      <c r="O137" s="86"/>
      <c r="P137" s="215">
        <f>O137*H137</f>
        <v>0</v>
      </c>
      <c r="Q137" s="215">
        <v>0.0234083</v>
      </c>
      <c r="R137" s="215">
        <f>Q137*H137</f>
        <v>0.0234083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136</v>
      </c>
      <c r="AT137" s="217" t="s">
        <v>131</v>
      </c>
      <c r="AU137" s="217" t="s">
        <v>80</v>
      </c>
      <c r="AY137" s="19" t="s">
        <v>129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136</v>
      </c>
      <c r="BM137" s="217" t="s">
        <v>950</v>
      </c>
    </row>
    <row r="138" s="2" customFormat="1">
      <c r="A138" s="40"/>
      <c r="B138" s="41"/>
      <c r="C138" s="42"/>
      <c r="D138" s="219" t="s">
        <v>138</v>
      </c>
      <c r="E138" s="42"/>
      <c r="F138" s="220" t="s">
        <v>951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138</v>
      </c>
      <c r="AU138" s="19" t="s">
        <v>80</v>
      </c>
    </row>
    <row r="139" s="2" customFormat="1" ht="16.5" customHeight="1">
      <c r="A139" s="40"/>
      <c r="B139" s="41"/>
      <c r="C139" s="247" t="s">
        <v>7</v>
      </c>
      <c r="D139" s="247" t="s">
        <v>234</v>
      </c>
      <c r="E139" s="248" t="s">
        <v>952</v>
      </c>
      <c r="F139" s="249" t="s">
        <v>953</v>
      </c>
      <c r="G139" s="250" t="s">
        <v>217</v>
      </c>
      <c r="H139" s="251">
        <v>1</v>
      </c>
      <c r="I139" s="252"/>
      <c r="J139" s="253">
        <f>ROUND(I139*H139,2)</f>
        <v>0</v>
      </c>
      <c r="K139" s="249" t="s">
        <v>19</v>
      </c>
      <c r="L139" s="254"/>
      <c r="M139" s="255" t="s">
        <v>19</v>
      </c>
      <c r="N139" s="256" t="s">
        <v>41</v>
      </c>
      <c r="O139" s="86"/>
      <c r="P139" s="215">
        <f>O139*H139</f>
        <v>0</v>
      </c>
      <c r="Q139" s="215">
        <v>0.34999999999999998</v>
      </c>
      <c r="R139" s="215">
        <f>Q139*H139</f>
        <v>0.34999999999999998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179</v>
      </c>
      <c r="AT139" s="217" t="s">
        <v>234</v>
      </c>
      <c r="AU139" s="217" t="s">
        <v>80</v>
      </c>
      <c r="AY139" s="19" t="s">
        <v>129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78</v>
      </c>
      <c r="BK139" s="218">
        <f>ROUND(I139*H139,2)</f>
        <v>0</v>
      </c>
      <c r="BL139" s="19" t="s">
        <v>136</v>
      </c>
      <c r="BM139" s="217" t="s">
        <v>954</v>
      </c>
    </row>
    <row r="140" s="13" customFormat="1">
      <c r="A140" s="13"/>
      <c r="B140" s="224"/>
      <c r="C140" s="225"/>
      <c r="D140" s="226" t="s">
        <v>140</v>
      </c>
      <c r="E140" s="227" t="s">
        <v>19</v>
      </c>
      <c r="F140" s="228" t="s">
        <v>902</v>
      </c>
      <c r="G140" s="225"/>
      <c r="H140" s="229">
        <v>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140</v>
      </c>
      <c r="AU140" s="235" t="s">
        <v>80</v>
      </c>
      <c r="AV140" s="13" t="s">
        <v>80</v>
      </c>
      <c r="AW140" s="13" t="s">
        <v>32</v>
      </c>
      <c r="AX140" s="13" t="s">
        <v>70</v>
      </c>
      <c r="AY140" s="235" t="s">
        <v>129</v>
      </c>
    </row>
    <row r="141" s="14" customFormat="1">
      <c r="A141" s="14"/>
      <c r="B141" s="236"/>
      <c r="C141" s="237"/>
      <c r="D141" s="226" t="s">
        <v>140</v>
      </c>
      <c r="E141" s="238" t="s">
        <v>19</v>
      </c>
      <c r="F141" s="239" t="s">
        <v>142</v>
      </c>
      <c r="G141" s="237"/>
      <c r="H141" s="240">
        <v>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140</v>
      </c>
      <c r="AU141" s="246" t="s">
        <v>80</v>
      </c>
      <c r="AV141" s="14" t="s">
        <v>136</v>
      </c>
      <c r="AW141" s="14" t="s">
        <v>32</v>
      </c>
      <c r="AX141" s="14" t="s">
        <v>78</v>
      </c>
      <c r="AY141" s="246" t="s">
        <v>129</v>
      </c>
    </row>
    <row r="142" s="2" customFormat="1" ht="24.15" customHeight="1">
      <c r="A142" s="40"/>
      <c r="B142" s="41"/>
      <c r="C142" s="206" t="s">
        <v>260</v>
      </c>
      <c r="D142" s="206" t="s">
        <v>131</v>
      </c>
      <c r="E142" s="207" t="s">
        <v>955</v>
      </c>
      <c r="F142" s="208" t="s">
        <v>956</v>
      </c>
      <c r="G142" s="209" t="s">
        <v>217</v>
      </c>
      <c r="H142" s="210">
        <v>2</v>
      </c>
      <c r="I142" s="211"/>
      <c r="J142" s="212">
        <f>ROUND(I142*H142,2)</f>
        <v>0</v>
      </c>
      <c r="K142" s="208" t="s">
        <v>135</v>
      </c>
      <c r="L142" s="46"/>
      <c r="M142" s="213" t="s">
        <v>19</v>
      </c>
      <c r="N142" s="214" t="s">
        <v>41</v>
      </c>
      <c r="O142" s="86"/>
      <c r="P142" s="215">
        <f>O142*H142</f>
        <v>0</v>
      </c>
      <c r="Q142" s="215">
        <v>0.039414320000000003</v>
      </c>
      <c r="R142" s="215">
        <f>Q142*H142</f>
        <v>0.078828640000000005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80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136</v>
      </c>
      <c r="BM142" s="217" t="s">
        <v>957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958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138</v>
      </c>
      <c r="AU143" s="19" t="s">
        <v>80</v>
      </c>
    </row>
    <row r="144" s="2" customFormat="1" ht="16.5" customHeight="1">
      <c r="A144" s="40"/>
      <c r="B144" s="41"/>
      <c r="C144" s="247" t="s">
        <v>265</v>
      </c>
      <c r="D144" s="247" t="s">
        <v>234</v>
      </c>
      <c r="E144" s="248" t="s">
        <v>959</v>
      </c>
      <c r="F144" s="249" t="s">
        <v>960</v>
      </c>
      <c r="G144" s="250" t="s">
        <v>217</v>
      </c>
      <c r="H144" s="251">
        <v>2</v>
      </c>
      <c r="I144" s="252"/>
      <c r="J144" s="253">
        <f>ROUND(I144*H144,2)</f>
        <v>0</v>
      </c>
      <c r="K144" s="249" t="s">
        <v>19</v>
      </c>
      <c r="L144" s="254"/>
      <c r="M144" s="255" t="s">
        <v>19</v>
      </c>
      <c r="N144" s="256" t="s">
        <v>41</v>
      </c>
      <c r="O144" s="86"/>
      <c r="P144" s="215">
        <f>O144*H144</f>
        <v>0</v>
      </c>
      <c r="Q144" s="215">
        <v>0.69999999999999996</v>
      </c>
      <c r="R144" s="215">
        <f>Q144*H144</f>
        <v>1.3999999999999999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179</v>
      </c>
      <c r="AT144" s="217" t="s">
        <v>234</v>
      </c>
      <c r="AU144" s="217" t="s">
        <v>80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136</v>
      </c>
      <c r="BM144" s="217" t="s">
        <v>961</v>
      </c>
    </row>
    <row r="145" s="13" customFormat="1">
      <c r="A145" s="13"/>
      <c r="B145" s="224"/>
      <c r="C145" s="225"/>
      <c r="D145" s="226" t="s">
        <v>140</v>
      </c>
      <c r="E145" s="227" t="s">
        <v>19</v>
      </c>
      <c r="F145" s="228" t="s">
        <v>920</v>
      </c>
      <c r="G145" s="225"/>
      <c r="H145" s="229">
        <v>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140</v>
      </c>
      <c r="AU145" s="235" t="s">
        <v>80</v>
      </c>
      <c r="AV145" s="13" t="s">
        <v>80</v>
      </c>
      <c r="AW145" s="13" t="s">
        <v>32</v>
      </c>
      <c r="AX145" s="13" t="s">
        <v>70</v>
      </c>
      <c r="AY145" s="235" t="s">
        <v>129</v>
      </c>
    </row>
    <row r="146" s="14" customFormat="1">
      <c r="A146" s="14"/>
      <c r="B146" s="236"/>
      <c r="C146" s="237"/>
      <c r="D146" s="226" t="s">
        <v>140</v>
      </c>
      <c r="E146" s="238" t="s">
        <v>19</v>
      </c>
      <c r="F146" s="239" t="s">
        <v>142</v>
      </c>
      <c r="G146" s="237"/>
      <c r="H146" s="240">
        <v>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140</v>
      </c>
      <c r="AU146" s="246" t="s">
        <v>80</v>
      </c>
      <c r="AV146" s="14" t="s">
        <v>136</v>
      </c>
      <c r="AW146" s="14" t="s">
        <v>32</v>
      </c>
      <c r="AX146" s="14" t="s">
        <v>78</v>
      </c>
      <c r="AY146" s="246" t="s">
        <v>129</v>
      </c>
    </row>
    <row r="147" s="2" customFormat="1" ht="16.5" customHeight="1">
      <c r="A147" s="40"/>
      <c r="B147" s="41"/>
      <c r="C147" s="206" t="s">
        <v>272</v>
      </c>
      <c r="D147" s="206" t="s">
        <v>131</v>
      </c>
      <c r="E147" s="207" t="s">
        <v>962</v>
      </c>
      <c r="F147" s="208" t="s">
        <v>963</v>
      </c>
      <c r="G147" s="209" t="s">
        <v>168</v>
      </c>
      <c r="H147" s="210">
        <v>10</v>
      </c>
      <c r="I147" s="211"/>
      <c r="J147" s="212">
        <f>ROUND(I147*H147,2)</f>
        <v>0</v>
      </c>
      <c r="K147" s="208" t="s">
        <v>135</v>
      </c>
      <c r="L147" s="46"/>
      <c r="M147" s="213" t="s">
        <v>19</v>
      </c>
      <c r="N147" s="214" t="s">
        <v>41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136</v>
      </c>
      <c r="AT147" s="217" t="s">
        <v>131</v>
      </c>
      <c r="AU147" s="217" t="s">
        <v>80</v>
      </c>
      <c r="AY147" s="19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136</v>
      </c>
      <c r="BM147" s="217" t="s">
        <v>964</v>
      </c>
    </row>
    <row r="148" s="2" customFormat="1">
      <c r="A148" s="40"/>
      <c r="B148" s="41"/>
      <c r="C148" s="42"/>
      <c r="D148" s="219" t="s">
        <v>138</v>
      </c>
      <c r="E148" s="42"/>
      <c r="F148" s="220" t="s">
        <v>965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80</v>
      </c>
    </row>
    <row r="149" s="2" customFormat="1" ht="16.5" customHeight="1">
      <c r="A149" s="40"/>
      <c r="B149" s="41"/>
      <c r="C149" s="206" t="s">
        <v>278</v>
      </c>
      <c r="D149" s="206" t="s">
        <v>131</v>
      </c>
      <c r="E149" s="207" t="s">
        <v>966</v>
      </c>
      <c r="F149" s="208" t="s">
        <v>967</v>
      </c>
      <c r="G149" s="209" t="s">
        <v>168</v>
      </c>
      <c r="H149" s="210">
        <v>10</v>
      </c>
      <c r="I149" s="211"/>
      <c r="J149" s="212">
        <f>ROUND(I149*H149,2)</f>
        <v>0</v>
      </c>
      <c r="K149" s="208" t="s">
        <v>135</v>
      </c>
      <c r="L149" s="46"/>
      <c r="M149" s="213" t="s">
        <v>19</v>
      </c>
      <c r="N149" s="214" t="s">
        <v>41</v>
      </c>
      <c r="O149" s="86"/>
      <c r="P149" s="215">
        <f>O149*H149</f>
        <v>0</v>
      </c>
      <c r="Q149" s="215">
        <v>2.262E-05</v>
      </c>
      <c r="R149" s="215">
        <f>Q149*H149</f>
        <v>0.0002262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136</v>
      </c>
      <c r="AT149" s="217" t="s">
        <v>131</v>
      </c>
      <c r="AU149" s="217" t="s">
        <v>80</v>
      </c>
      <c r="AY149" s="19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136</v>
      </c>
      <c r="BM149" s="217" t="s">
        <v>968</v>
      </c>
    </row>
    <row r="150" s="2" customFormat="1">
      <c r="A150" s="40"/>
      <c r="B150" s="41"/>
      <c r="C150" s="42"/>
      <c r="D150" s="219" t="s">
        <v>138</v>
      </c>
      <c r="E150" s="42"/>
      <c r="F150" s="220" t="s">
        <v>969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138</v>
      </c>
      <c r="AU150" s="19" t="s">
        <v>80</v>
      </c>
    </row>
    <row r="151" s="2" customFormat="1" ht="16.5" customHeight="1">
      <c r="A151" s="40"/>
      <c r="B151" s="41"/>
      <c r="C151" s="206" t="s">
        <v>283</v>
      </c>
      <c r="D151" s="206" t="s">
        <v>131</v>
      </c>
      <c r="E151" s="207" t="s">
        <v>970</v>
      </c>
      <c r="F151" s="208" t="s">
        <v>971</v>
      </c>
      <c r="G151" s="209" t="s">
        <v>217</v>
      </c>
      <c r="H151" s="210">
        <v>3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41</v>
      </c>
      <c r="O151" s="86"/>
      <c r="P151" s="215">
        <f>O151*H151</f>
        <v>0</v>
      </c>
      <c r="Q151" s="215">
        <v>0.94164459599999994</v>
      </c>
      <c r="R151" s="215">
        <f>Q151*H151</f>
        <v>2.8249337880000001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80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136</v>
      </c>
      <c r="BM151" s="217" t="s">
        <v>972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973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80</v>
      </c>
    </row>
    <row r="153" s="12" customFormat="1" ht="22.8" customHeight="1">
      <c r="A153" s="12"/>
      <c r="B153" s="190"/>
      <c r="C153" s="191"/>
      <c r="D153" s="192" t="s">
        <v>69</v>
      </c>
      <c r="E153" s="204" t="s">
        <v>622</v>
      </c>
      <c r="F153" s="204" t="s">
        <v>974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SUM(P154:P156)</f>
        <v>0</v>
      </c>
      <c r="Q153" s="198"/>
      <c r="R153" s="199">
        <f>SUM(R154:R156)</f>
        <v>0.054000000000000006</v>
      </c>
      <c r="S153" s="198"/>
      <c r="T153" s="20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78</v>
      </c>
      <c r="AT153" s="202" t="s">
        <v>69</v>
      </c>
      <c r="AU153" s="202" t="s">
        <v>78</v>
      </c>
      <c r="AY153" s="201" t="s">
        <v>129</v>
      </c>
      <c r="BK153" s="203">
        <f>SUM(BK154:BK156)</f>
        <v>0</v>
      </c>
    </row>
    <row r="154" s="2" customFormat="1" ht="24.15" customHeight="1">
      <c r="A154" s="40"/>
      <c r="B154" s="41"/>
      <c r="C154" s="206" t="s">
        <v>288</v>
      </c>
      <c r="D154" s="206" t="s">
        <v>131</v>
      </c>
      <c r="E154" s="207" t="s">
        <v>975</v>
      </c>
      <c r="F154" s="208" t="s">
        <v>976</v>
      </c>
      <c r="G154" s="209" t="s">
        <v>217</v>
      </c>
      <c r="H154" s="210">
        <v>12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41</v>
      </c>
      <c r="O154" s="86"/>
      <c r="P154" s="215">
        <f>O154*H154</f>
        <v>0</v>
      </c>
      <c r="Q154" s="215">
        <v>0.002</v>
      </c>
      <c r="R154" s="215">
        <f>Q154*H154</f>
        <v>0.024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136</v>
      </c>
      <c r="AT154" s="217" t="s">
        <v>131</v>
      </c>
      <c r="AU154" s="217" t="s">
        <v>80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78</v>
      </c>
      <c r="BK154" s="218">
        <f>ROUND(I154*H154,2)</f>
        <v>0</v>
      </c>
      <c r="BL154" s="19" t="s">
        <v>136</v>
      </c>
      <c r="BM154" s="217" t="s">
        <v>977</v>
      </c>
    </row>
    <row r="155" s="2" customFormat="1" ht="24.15" customHeight="1">
      <c r="A155" s="40"/>
      <c r="B155" s="41"/>
      <c r="C155" s="206" t="s">
        <v>293</v>
      </c>
      <c r="D155" s="206" t="s">
        <v>131</v>
      </c>
      <c r="E155" s="207" t="s">
        <v>978</v>
      </c>
      <c r="F155" s="208" t="s">
        <v>979</v>
      </c>
      <c r="G155" s="209" t="s">
        <v>217</v>
      </c>
      <c r="H155" s="210">
        <v>5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41</v>
      </c>
      <c r="O155" s="86"/>
      <c r="P155" s="215">
        <f>O155*H155</f>
        <v>0</v>
      </c>
      <c r="Q155" s="215">
        <v>0.002</v>
      </c>
      <c r="R155" s="215">
        <f>Q155*H155</f>
        <v>0.01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136</v>
      </c>
      <c r="AT155" s="217" t="s">
        <v>131</v>
      </c>
      <c r="AU155" s="217" t="s">
        <v>80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136</v>
      </c>
      <c r="BM155" s="217" t="s">
        <v>980</v>
      </c>
    </row>
    <row r="156" s="2" customFormat="1" ht="24.15" customHeight="1">
      <c r="A156" s="40"/>
      <c r="B156" s="41"/>
      <c r="C156" s="206" t="s">
        <v>299</v>
      </c>
      <c r="D156" s="206" t="s">
        <v>131</v>
      </c>
      <c r="E156" s="207" t="s">
        <v>981</v>
      </c>
      <c r="F156" s="208" t="s">
        <v>982</v>
      </c>
      <c r="G156" s="209" t="s">
        <v>217</v>
      </c>
      <c r="H156" s="210">
        <v>10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41</v>
      </c>
      <c r="O156" s="86"/>
      <c r="P156" s="215">
        <f>O156*H156</f>
        <v>0</v>
      </c>
      <c r="Q156" s="215">
        <v>0.002</v>
      </c>
      <c r="R156" s="215">
        <f>Q156*H156</f>
        <v>0.02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136</v>
      </c>
      <c r="AT156" s="217" t="s">
        <v>131</v>
      </c>
      <c r="AU156" s="217" t="s">
        <v>80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136</v>
      </c>
      <c r="BM156" s="217" t="s">
        <v>983</v>
      </c>
    </row>
    <row r="157" s="12" customFormat="1" ht="22.8" customHeight="1">
      <c r="A157" s="12"/>
      <c r="B157" s="190"/>
      <c r="C157" s="191"/>
      <c r="D157" s="192" t="s">
        <v>69</v>
      </c>
      <c r="E157" s="204" t="s">
        <v>677</v>
      </c>
      <c r="F157" s="204" t="s">
        <v>678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SUM(P158:P159)</f>
        <v>0</v>
      </c>
      <c r="Q157" s="198"/>
      <c r="R157" s="199">
        <f>SUM(R158:R159)</f>
        <v>0</v>
      </c>
      <c r="S157" s="198"/>
      <c r="T157" s="20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78</v>
      </c>
      <c r="AT157" s="202" t="s">
        <v>69</v>
      </c>
      <c r="AU157" s="202" t="s">
        <v>78</v>
      </c>
      <c r="AY157" s="201" t="s">
        <v>129</v>
      </c>
      <c r="BK157" s="203">
        <f>SUM(BK158:BK159)</f>
        <v>0</v>
      </c>
    </row>
    <row r="158" s="2" customFormat="1" ht="24.15" customHeight="1">
      <c r="A158" s="40"/>
      <c r="B158" s="41"/>
      <c r="C158" s="206" t="s">
        <v>306</v>
      </c>
      <c r="D158" s="206" t="s">
        <v>131</v>
      </c>
      <c r="E158" s="207" t="s">
        <v>984</v>
      </c>
      <c r="F158" s="208" t="s">
        <v>985</v>
      </c>
      <c r="G158" s="209" t="s">
        <v>237</v>
      </c>
      <c r="H158" s="210">
        <v>10.775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80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78</v>
      </c>
      <c r="BK158" s="218">
        <f>ROUND(I158*H158,2)</f>
        <v>0</v>
      </c>
      <c r="BL158" s="19" t="s">
        <v>136</v>
      </c>
      <c r="BM158" s="217" t="s">
        <v>986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987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80</v>
      </c>
    </row>
    <row r="160" s="12" customFormat="1" ht="25.92" customHeight="1">
      <c r="A160" s="12"/>
      <c r="B160" s="190"/>
      <c r="C160" s="191"/>
      <c r="D160" s="192" t="s">
        <v>69</v>
      </c>
      <c r="E160" s="193" t="s">
        <v>684</v>
      </c>
      <c r="F160" s="193" t="s">
        <v>685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P161</f>
        <v>0</v>
      </c>
      <c r="Q160" s="198"/>
      <c r="R160" s="199">
        <f>R161</f>
        <v>0.90599999999999992</v>
      </c>
      <c r="S160" s="198"/>
      <c r="T160" s="20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69</v>
      </c>
      <c r="AU160" s="202" t="s">
        <v>70</v>
      </c>
      <c r="AY160" s="201" t="s">
        <v>129</v>
      </c>
      <c r="BK160" s="203">
        <f>BK161</f>
        <v>0</v>
      </c>
    </row>
    <row r="161" s="12" customFormat="1" ht="22.8" customHeight="1">
      <c r="A161" s="12"/>
      <c r="B161" s="190"/>
      <c r="C161" s="191"/>
      <c r="D161" s="192" t="s">
        <v>69</v>
      </c>
      <c r="E161" s="204" t="s">
        <v>988</v>
      </c>
      <c r="F161" s="204" t="s">
        <v>989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SUM(P162:P179)</f>
        <v>0</v>
      </c>
      <c r="Q161" s="198"/>
      <c r="R161" s="199">
        <f>SUM(R162:R179)</f>
        <v>0.90599999999999992</v>
      </c>
      <c r="S161" s="198"/>
      <c r="T161" s="200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69</v>
      </c>
      <c r="AU161" s="202" t="s">
        <v>78</v>
      </c>
      <c r="AY161" s="201" t="s">
        <v>129</v>
      </c>
      <c r="BK161" s="203">
        <f>SUM(BK162:BK179)</f>
        <v>0</v>
      </c>
    </row>
    <row r="162" s="2" customFormat="1" ht="21.75" customHeight="1">
      <c r="A162" s="40"/>
      <c r="B162" s="41"/>
      <c r="C162" s="206" t="s">
        <v>312</v>
      </c>
      <c r="D162" s="206" t="s">
        <v>131</v>
      </c>
      <c r="E162" s="207" t="s">
        <v>990</v>
      </c>
      <c r="F162" s="208" t="s">
        <v>991</v>
      </c>
      <c r="G162" s="209" t="s">
        <v>217</v>
      </c>
      <c r="H162" s="210">
        <v>2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41</v>
      </c>
      <c r="O162" s="86"/>
      <c r="P162" s="215">
        <f>O162*H162</f>
        <v>0</v>
      </c>
      <c r="Q162" s="215">
        <v>0.001</v>
      </c>
      <c r="R162" s="215">
        <f>Q162*H162</f>
        <v>0.002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227</v>
      </c>
      <c r="AT162" s="217" t="s">
        <v>131</v>
      </c>
      <c r="AU162" s="217" t="s">
        <v>80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227</v>
      </c>
      <c r="BM162" s="217" t="s">
        <v>992</v>
      </c>
    </row>
    <row r="163" s="13" customFormat="1">
      <c r="A163" s="13"/>
      <c r="B163" s="224"/>
      <c r="C163" s="225"/>
      <c r="D163" s="226" t="s">
        <v>140</v>
      </c>
      <c r="E163" s="227" t="s">
        <v>19</v>
      </c>
      <c r="F163" s="228" t="s">
        <v>993</v>
      </c>
      <c r="G163" s="225"/>
      <c r="H163" s="229">
        <v>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140</v>
      </c>
      <c r="AU163" s="235" t="s">
        <v>80</v>
      </c>
      <c r="AV163" s="13" t="s">
        <v>80</v>
      </c>
      <c r="AW163" s="13" t="s">
        <v>32</v>
      </c>
      <c r="AX163" s="13" t="s">
        <v>70</v>
      </c>
      <c r="AY163" s="235" t="s">
        <v>129</v>
      </c>
    </row>
    <row r="164" s="14" customFormat="1">
      <c r="A164" s="14"/>
      <c r="B164" s="236"/>
      <c r="C164" s="237"/>
      <c r="D164" s="226" t="s">
        <v>140</v>
      </c>
      <c r="E164" s="238" t="s">
        <v>19</v>
      </c>
      <c r="F164" s="239" t="s">
        <v>142</v>
      </c>
      <c r="G164" s="237"/>
      <c r="H164" s="240">
        <v>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140</v>
      </c>
      <c r="AU164" s="246" t="s">
        <v>80</v>
      </c>
      <c r="AV164" s="14" t="s">
        <v>136</v>
      </c>
      <c r="AW164" s="14" t="s">
        <v>32</v>
      </c>
      <c r="AX164" s="14" t="s">
        <v>78</v>
      </c>
      <c r="AY164" s="246" t="s">
        <v>129</v>
      </c>
    </row>
    <row r="165" s="2" customFormat="1" ht="21.75" customHeight="1">
      <c r="A165" s="40"/>
      <c r="B165" s="41"/>
      <c r="C165" s="206" t="s">
        <v>318</v>
      </c>
      <c r="D165" s="206" t="s">
        <v>131</v>
      </c>
      <c r="E165" s="207" t="s">
        <v>994</v>
      </c>
      <c r="F165" s="208" t="s">
        <v>995</v>
      </c>
      <c r="G165" s="209" t="s">
        <v>217</v>
      </c>
      <c r="H165" s="210">
        <v>2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41</v>
      </c>
      <c r="O165" s="86"/>
      <c r="P165" s="215">
        <f>O165*H165</f>
        <v>0</v>
      </c>
      <c r="Q165" s="215">
        <v>0.14999999999999999</v>
      </c>
      <c r="R165" s="215">
        <f>Q165*H165</f>
        <v>0.29999999999999999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227</v>
      </c>
      <c r="AT165" s="217" t="s">
        <v>131</v>
      </c>
      <c r="AU165" s="217" t="s">
        <v>80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227</v>
      </c>
      <c r="BM165" s="217" t="s">
        <v>996</v>
      </c>
    </row>
    <row r="166" s="13" customFormat="1">
      <c r="A166" s="13"/>
      <c r="B166" s="224"/>
      <c r="C166" s="225"/>
      <c r="D166" s="226" t="s">
        <v>140</v>
      </c>
      <c r="E166" s="227" t="s">
        <v>19</v>
      </c>
      <c r="F166" s="228" t="s">
        <v>993</v>
      </c>
      <c r="G166" s="225"/>
      <c r="H166" s="229">
        <v>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140</v>
      </c>
      <c r="AU166" s="235" t="s">
        <v>80</v>
      </c>
      <c r="AV166" s="13" t="s">
        <v>80</v>
      </c>
      <c r="AW166" s="13" t="s">
        <v>32</v>
      </c>
      <c r="AX166" s="13" t="s">
        <v>70</v>
      </c>
      <c r="AY166" s="235" t="s">
        <v>129</v>
      </c>
    </row>
    <row r="167" s="14" customFormat="1">
      <c r="A167" s="14"/>
      <c r="B167" s="236"/>
      <c r="C167" s="237"/>
      <c r="D167" s="226" t="s">
        <v>140</v>
      </c>
      <c r="E167" s="238" t="s">
        <v>19</v>
      </c>
      <c r="F167" s="239" t="s">
        <v>142</v>
      </c>
      <c r="G167" s="237"/>
      <c r="H167" s="240">
        <v>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140</v>
      </c>
      <c r="AU167" s="246" t="s">
        <v>80</v>
      </c>
      <c r="AV167" s="14" t="s">
        <v>136</v>
      </c>
      <c r="AW167" s="14" t="s">
        <v>32</v>
      </c>
      <c r="AX167" s="14" t="s">
        <v>78</v>
      </c>
      <c r="AY167" s="246" t="s">
        <v>129</v>
      </c>
    </row>
    <row r="168" s="2" customFormat="1" ht="21.75" customHeight="1">
      <c r="A168" s="40"/>
      <c r="B168" s="41"/>
      <c r="C168" s="206" t="s">
        <v>323</v>
      </c>
      <c r="D168" s="206" t="s">
        <v>131</v>
      </c>
      <c r="E168" s="207" t="s">
        <v>997</v>
      </c>
      <c r="F168" s="208" t="s">
        <v>998</v>
      </c>
      <c r="G168" s="209" t="s">
        <v>217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41</v>
      </c>
      <c r="O168" s="86"/>
      <c r="P168" s="215">
        <f>O168*H168</f>
        <v>0</v>
      </c>
      <c r="Q168" s="215">
        <v>0.001</v>
      </c>
      <c r="R168" s="215">
        <f>Q168*H168</f>
        <v>0.001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227</v>
      </c>
      <c r="AT168" s="217" t="s">
        <v>131</v>
      </c>
      <c r="AU168" s="217" t="s">
        <v>80</v>
      </c>
      <c r="AY168" s="19" t="s">
        <v>129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78</v>
      </c>
      <c r="BK168" s="218">
        <f>ROUND(I168*H168,2)</f>
        <v>0</v>
      </c>
      <c r="BL168" s="19" t="s">
        <v>227</v>
      </c>
      <c r="BM168" s="217" t="s">
        <v>999</v>
      </c>
    </row>
    <row r="169" s="13" customFormat="1">
      <c r="A169" s="13"/>
      <c r="B169" s="224"/>
      <c r="C169" s="225"/>
      <c r="D169" s="226" t="s">
        <v>140</v>
      </c>
      <c r="E169" s="227" t="s">
        <v>19</v>
      </c>
      <c r="F169" s="228" t="s">
        <v>1000</v>
      </c>
      <c r="G169" s="225"/>
      <c r="H169" s="229">
        <v>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140</v>
      </c>
      <c r="AU169" s="235" t="s">
        <v>80</v>
      </c>
      <c r="AV169" s="13" t="s">
        <v>80</v>
      </c>
      <c r="AW169" s="13" t="s">
        <v>32</v>
      </c>
      <c r="AX169" s="13" t="s">
        <v>70</v>
      </c>
      <c r="AY169" s="235" t="s">
        <v>129</v>
      </c>
    </row>
    <row r="170" s="14" customFormat="1">
      <c r="A170" s="14"/>
      <c r="B170" s="236"/>
      <c r="C170" s="237"/>
      <c r="D170" s="226" t="s">
        <v>140</v>
      </c>
      <c r="E170" s="238" t="s">
        <v>19</v>
      </c>
      <c r="F170" s="239" t="s">
        <v>142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140</v>
      </c>
      <c r="AU170" s="246" t="s">
        <v>80</v>
      </c>
      <c r="AV170" s="14" t="s">
        <v>136</v>
      </c>
      <c r="AW170" s="14" t="s">
        <v>32</v>
      </c>
      <c r="AX170" s="14" t="s">
        <v>78</v>
      </c>
      <c r="AY170" s="246" t="s">
        <v>129</v>
      </c>
    </row>
    <row r="171" s="2" customFormat="1" ht="21.75" customHeight="1">
      <c r="A171" s="40"/>
      <c r="B171" s="41"/>
      <c r="C171" s="206" t="s">
        <v>329</v>
      </c>
      <c r="D171" s="206" t="s">
        <v>131</v>
      </c>
      <c r="E171" s="207" t="s">
        <v>1001</v>
      </c>
      <c r="F171" s="208" t="s">
        <v>1002</v>
      </c>
      <c r="G171" s="209" t="s">
        <v>217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41</v>
      </c>
      <c r="O171" s="86"/>
      <c r="P171" s="215">
        <f>O171*H171</f>
        <v>0</v>
      </c>
      <c r="Q171" s="215">
        <v>0.14999999999999999</v>
      </c>
      <c r="R171" s="215">
        <f>Q171*H171</f>
        <v>0.14999999999999999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227</v>
      </c>
      <c r="AT171" s="217" t="s">
        <v>131</v>
      </c>
      <c r="AU171" s="217" t="s">
        <v>80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78</v>
      </c>
      <c r="BK171" s="218">
        <f>ROUND(I171*H171,2)</f>
        <v>0</v>
      </c>
      <c r="BL171" s="19" t="s">
        <v>227</v>
      </c>
      <c r="BM171" s="217" t="s">
        <v>1003</v>
      </c>
    </row>
    <row r="172" s="13" customFormat="1">
      <c r="A172" s="13"/>
      <c r="B172" s="224"/>
      <c r="C172" s="225"/>
      <c r="D172" s="226" t="s">
        <v>140</v>
      </c>
      <c r="E172" s="227" t="s">
        <v>19</v>
      </c>
      <c r="F172" s="228" t="s">
        <v>1000</v>
      </c>
      <c r="G172" s="225"/>
      <c r="H172" s="229">
        <v>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140</v>
      </c>
      <c r="AU172" s="235" t="s">
        <v>80</v>
      </c>
      <c r="AV172" s="13" t="s">
        <v>80</v>
      </c>
      <c r="AW172" s="13" t="s">
        <v>32</v>
      </c>
      <c r="AX172" s="13" t="s">
        <v>70</v>
      </c>
      <c r="AY172" s="235" t="s">
        <v>129</v>
      </c>
    </row>
    <row r="173" s="14" customFormat="1">
      <c r="A173" s="14"/>
      <c r="B173" s="236"/>
      <c r="C173" s="237"/>
      <c r="D173" s="226" t="s">
        <v>140</v>
      </c>
      <c r="E173" s="238" t="s">
        <v>19</v>
      </c>
      <c r="F173" s="239" t="s">
        <v>142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140</v>
      </c>
      <c r="AU173" s="246" t="s">
        <v>80</v>
      </c>
      <c r="AV173" s="14" t="s">
        <v>136</v>
      </c>
      <c r="AW173" s="14" t="s">
        <v>32</v>
      </c>
      <c r="AX173" s="14" t="s">
        <v>78</v>
      </c>
      <c r="AY173" s="246" t="s">
        <v>129</v>
      </c>
    </row>
    <row r="174" s="2" customFormat="1" ht="24.15" customHeight="1">
      <c r="A174" s="40"/>
      <c r="B174" s="41"/>
      <c r="C174" s="206" t="s">
        <v>335</v>
      </c>
      <c r="D174" s="206" t="s">
        <v>131</v>
      </c>
      <c r="E174" s="207" t="s">
        <v>1004</v>
      </c>
      <c r="F174" s="208" t="s">
        <v>1005</v>
      </c>
      <c r="G174" s="209" t="s">
        <v>217</v>
      </c>
      <c r="H174" s="210">
        <v>3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41</v>
      </c>
      <c r="O174" s="86"/>
      <c r="P174" s="215">
        <f>O174*H174</f>
        <v>0</v>
      </c>
      <c r="Q174" s="215">
        <v>0.001</v>
      </c>
      <c r="R174" s="215">
        <f>Q174*H174</f>
        <v>0.0030000000000000001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227</v>
      </c>
      <c r="AT174" s="217" t="s">
        <v>131</v>
      </c>
      <c r="AU174" s="217" t="s">
        <v>80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227</v>
      </c>
      <c r="BM174" s="217" t="s">
        <v>1006</v>
      </c>
    </row>
    <row r="175" s="13" customFormat="1">
      <c r="A175" s="13"/>
      <c r="B175" s="224"/>
      <c r="C175" s="225"/>
      <c r="D175" s="226" t="s">
        <v>140</v>
      </c>
      <c r="E175" s="227" t="s">
        <v>19</v>
      </c>
      <c r="F175" s="228" t="s">
        <v>1007</v>
      </c>
      <c r="G175" s="225"/>
      <c r="H175" s="229">
        <v>3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140</v>
      </c>
      <c r="AU175" s="235" t="s">
        <v>80</v>
      </c>
      <c r="AV175" s="13" t="s">
        <v>80</v>
      </c>
      <c r="AW175" s="13" t="s">
        <v>32</v>
      </c>
      <c r="AX175" s="13" t="s">
        <v>70</v>
      </c>
      <c r="AY175" s="235" t="s">
        <v>129</v>
      </c>
    </row>
    <row r="176" s="14" customFormat="1">
      <c r="A176" s="14"/>
      <c r="B176" s="236"/>
      <c r="C176" s="237"/>
      <c r="D176" s="226" t="s">
        <v>140</v>
      </c>
      <c r="E176" s="238" t="s">
        <v>19</v>
      </c>
      <c r="F176" s="239" t="s">
        <v>142</v>
      </c>
      <c r="G176" s="237"/>
      <c r="H176" s="240">
        <v>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140</v>
      </c>
      <c r="AU176" s="246" t="s">
        <v>80</v>
      </c>
      <c r="AV176" s="14" t="s">
        <v>136</v>
      </c>
      <c r="AW176" s="14" t="s">
        <v>32</v>
      </c>
      <c r="AX176" s="14" t="s">
        <v>78</v>
      </c>
      <c r="AY176" s="246" t="s">
        <v>129</v>
      </c>
    </row>
    <row r="177" s="2" customFormat="1" ht="24.15" customHeight="1">
      <c r="A177" s="40"/>
      <c r="B177" s="41"/>
      <c r="C177" s="206" t="s">
        <v>341</v>
      </c>
      <c r="D177" s="206" t="s">
        <v>131</v>
      </c>
      <c r="E177" s="207" t="s">
        <v>1008</v>
      </c>
      <c r="F177" s="208" t="s">
        <v>1009</v>
      </c>
      <c r="G177" s="209" t="s">
        <v>217</v>
      </c>
      <c r="H177" s="210">
        <v>3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41</v>
      </c>
      <c r="O177" s="86"/>
      <c r="P177" s="215">
        <f>O177*H177</f>
        <v>0</v>
      </c>
      <c r="Q177" s="215">
        <v>0.14999999999999999</v>
      </c>
      <c r="R177" s="215">
        <f>Q177*H177</f>
        <v>0.44999999999999996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227</v>
      </c>
      <c r="AT177" s="217" t="s">
        <v>131</v>
      </c>
      <c r="AU177" s="217" t="s">
        <v>80</v>
      </c>
      <c r="AY177" s="19" t="s">
        <v>129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227</v>
      </c>
      <c r="BM177" s="217" t="s">
        <v>1010</v>
      </c>
    </row>
    <row r="178" s="13" customFormat="1">
      <c r="A178" s="13"/>
      <c r="B178" s="224"/>
      <c r="C178" s="225"/>
      <c r="D178" s="226" t="s">
        <v>140</v>
      </c>
      <c r="E178" s="227" t="s">
        <v>19</v>
      </c>
      <c r="F178" s="228" t="s">
        <v>1007</v>
      </c>
      <c r="G178" s="225"/>
      <c r="H178" s="229">
        <v>3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140</v>
      </c>
      <c r="AU178" s="235" t="s">
        <v>80</v>
      </c>
      <c r="AV178" s="13" t="s">
        <v>80</v>
      </c>
      <c r="AW178" s="13" t="s">
        <v>32</v>
      </c>
      <c r="AX178" s="13" t="s">
        <v>70</v>
      </c>
      <c r="AY178" s="235" t="s">
        <v>129</v>
      </c>
    </row>
    <row r="179" s="14" customFormat="1">
      <c r="A179" s="14"/>
      <c r="B179" s="236"/>
      <c r="C179" s="237"/>
      <c r="D179" s="226" t="s">
        <v>140</v>
      </c>
      <c r="E179" s="238" t="s">
        <v>19</v>
      </c>
      <c r="F179" s="239" t="s">
        <v>142</v>
      </c>
      <c r="G179" s="237"/>
      <c r="H179" s="240">
        <v>3</v>
      </c>
      <c r="I179" s="241"/>
      <c r="J179" s="237"/>
      <c r="K179" s="237"/>
      <c r="L179" s="242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140</v>
      </c>
      <c r="AU179" s="246" t="s">
        <v>80</v>
      </c>
      <c r="AV179" s="14" t="s">
        <v>136</v>
      </c>
      <c r="AW179" s="14" t="s">
        <v>32</v>
      </c>
      <c r="AX179" s="14" t="s">
        <v>78</v>
      </c>
      <c r="AY179" s="246" t="s">
        <v>129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1tt1CL6HdrdciyT955u06+tLOBdma76IheeZ7uPDKeYECCStWCD4MGbhm4nXoQ7FdVEpq8B1yuxL/uXxZO/R+g==" hashValue="1zKKD+E4zK1rcdT+6Gu7eBaJCZjOgkc7ZEBMADf6e5MoIgMEi587Q1kVhDDNFXmWDmGc1lpd/VJf2wUSWUzCIA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857312122"/>
    <hyperlink ref="F94" r:id="rId2" display="https://podminky.urs.cz/item/CS_URS_2025_01/857314122"/>
    <hyperlink ref="F99" r:id="rId3" display="https://podminky.urs.cz/item/CS_URS_2025_01/857442122"/>
    <hyperlink ref="F107" r:id="rId4" display="https://podminky.urs.cz/item/CS_URS_2025_01/857444122"/>
    <hyperlink ref="F112" r:id="rId5" display="https://podminky.urs.cz/item/CS_URS_2025_01/857472122"/>
    <hyperlink ref="F120" r:id="rId6" display="https://podminky.urs.cz/item/CS_URS_2025_01/857474122"/>
    <hyperlink ref="F128" r:id="rId7" display="https://podminky.urs.cz/item/CS_URS_2025_01/891311112"/>
    <hyperlink ref="F133" r:id="rId8" display="https://podminky.urs.cz/item/CS_URS_2025_01/891313321"/>
    <hyperlink ref="F138" r:id="rId9" display="https://podminky.urs.cz/item/CS_URS_2025_01/891441222"/>
    <hyperlink ref="F143" r:id="rId10" display="https://podminky.urs.cz/item/CS_URS_2025_01/891471222"/>
    <hyperlink ref="F148" r:id="rId11" display="https://podminky.urs.cz/item/CS_URS_2025_01/892471111"/>
    <hyperlink ref="F150" r:id="rId12" display="https://podminky.urs.cz/item/CS_URS_2025_01/892473122"/>
    <hyperlink ref="F152" r:id="rId13" display="https://podminky.urs.cz/item/CS_URS_2025_01/892482111"/>
    <hyperlink ref="F159" r:id="rId14" display="https://podminky.urs.cz/item/CS_URS_2025_01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Brno, areál Pisárky - armaturní šachta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27</v>
      </c>
      <c r="G12" s="40"/>
      <c r="H12" s="40"/>
      <c r="I12" s="134" t="s">
        <v>23</v>
      </c>
      <c r="J12" s="139" t="str">
        <f>'Rekapitulace stavby'!AN8</f>
        <v>24. 2. 2025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ROUND((SUM(BE85:BE113)),  2)</f>
        <v>0</v>
      </c>
      <c r="G33" s="40"/>
      <c r="H33" s="40"/>
      <c r="I33" s="150">
        <v>0.20999999999999999</v>
      </c>
      <c r="J33" s="149">
        <f>ROUND(((SUM(BE85:BE113))*I33),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ROUND((SUM(BF85:BF113)),  2)</f>
        <v>0</v>
      </c>
      <c r="G34" s="40"/>
      <c r="H34" s="40"/>
      <c r="I34" s="150">
        <v>0.12</v>
      </c>
      <c r="J34" s="149">
        <f>ROUND(((SUM(BF85:BF113))*I34),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ROUND((SUM(BG85:BG113)),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ROUND((SUM(BH85:BH113)),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ROUND((SUM(BI85:BI113)),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areál Pisárky - armaturní šachta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PS02 - Elektroinstalace a MaR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24. 2. 2025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1012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1013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1014</v>
      </c>
      <c r="E62" s="170"/>
      <c r="F62" s="170"/>
      <c r="G62" s="170"/>
      <c r="H62" s="170"/>
      <c r="I62" s="170"/>
      <c r="J62" s="171">
        <f>J94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1015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1016</v>
      </c>
      <c r="E64" s="170"/>
      <c r="F64" s="170"/>
      <c r="G64" s="170"/>
      <c r="H64" s="170"/>
      <c r="I64" s="170"/>
      <c r="J64" s="171">
        <f>J106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1017</v>
      </c>
      <c r="E65" s="170"/>
      <c r="F65" s="170"/>
      <c r="G65" s="170"/>
      <c r="H65" s="170"/>
      <c r="I65" s="170"/>
      <c r="J65" s="171">
        <f>J112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Brno, areál Pisárky - armaturní šachta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PS02 - Elektroinstalace a MaR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24. 2. 2025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55</v>
      </c>
      <c r="E84" s="182" t="s">
        <v>51</v>
      </c>
      <c r="F84" s="182" t="s">
        <v>52</v>
      </c>
      <c r="G84" s="182" t="s">
        <v>116</v>
      </c>
      <c r="H84" s="182" t="s">
        <v>117</v>
      </c>
      <c r="I84" s="182" t="s">
        <v>118</v>
      </c>
      <c r="J84" s="182" t="s">
        <v>98</v>
      </c>
      <c r="K84" s="183" t="s">
        <v>119</v>
      </c>
      <c r="L84" s="184"/>
      <c r="M84" s="94" t="s">
        <v>19</v>
      </c>
      <c r="N84" s="95" t="s">
        <v>40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P86+P90+P94+P103+P106+P112</f>
        <v>0</v>
      </c>
      <c r="Q85" s="98"/>
      <c r="R85" s="187">
        <f>R86+R90+R94+R103+R106+R112</f>
        <v>0</v>
      </c>
      <c r="S85" s="98"/>
      <c r="T85" s="188">
        <f>T86+T90+T94+T103+T106+T112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69</v>
      </c>
      <c r="AU85" s="19" t="s">
        <v>99</v>
      </c>
      <c r="BK85" s="189">
        <f>BK86+BK90+BK94+BK103+BK106+BK112</f>
        <v>0</v>
      </c>
    </row>
    <row r="86" s="12" customFormat="1" ht="25.92" customHeight="1">
      <c r="A86" s="12"/>
      <c r="B86" s="190"/>
      <c r="C86" s="191"/>
      <c r="D86" s="192" t="s">
        <v>69</v>
      </c>
      <c r="E86" s="193" t="s">
        <v>1018</v>
      </c>
      <c r="F86" s="193" t="s">
        <v>1019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SUM(P87:P89)</f>
        <v>0</v>
      </c>
      <c r="Q86" s="198"/>
      <c r="R86" s="199">
        <f>SUM(R87:R89)</f>
        <v>0</v>
      </c>
      <c r="S86" s="198"/>
      <c r="T86" s="20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78</v>
      </c>
      <c r="AT86" s="202" t="s">
        <v>69</v>
      </c>
      <c r="AU86" s="202" t="s">
        <v>70</v>
      </c>
      <c r="AY86" s="201" t="s">
        <v>129</v>
      </c>
      <c r="BK86" s="203">
        <f>SUM(BK87:BK89)</f>
        <v>0</v>
      </c>
    </row>
    <row r="87" s="2" customFormat="1" ht="16.5" customHeight="1">
      <c r="A87" s="40"/>
      <c r="B87" s="41"/>
      <c r="C87" s="206" t="s">
        <v>78</v>
      </c>
      <c r="D87" s="206" t="s">
        <v>131</v>
      </c>
      <c r="E87" s="207" t="s">
        <v>1020</v>
      </c>
      <c r="F87" s="208" t="s">
        <v>1021</v>
      </c>
      <c r="G87" s="209" t="s">
        <v>803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41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136</v>
      </c>
      <c r="AT87" s="217" t="s">
        <v>131</v>
      </c>
      <c r="AU87" s="217" t="s">
        <v>78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0</v>
      </c>
      <c r="BL87" s="19" t="s">
        <v>136</v>
      </c>
      <c r="BM87" s="217" t="s">
        <v>80</v>
      </c>
    </row>
    <row r="88" s="2" customFormat="1" ht="16.5" customHeight="1">
      <c r="A88" s="40"/>
      <c r="B88" s="41"/>
      <c r="C88" s="206" t="s">
        <v>80</v>
      </c>
      <c r="D88" s="206" t="s">
        <v>131</v>
      </c>
      <c r="E88" s="207" t="s">
        <v>1022</v>
      </c>
      <c r="F88" s="208" t="s">
        <v>1023</v>
      </c>
      <c r="G88" s="209" t="s">
        <v>803</v>
      </c>
      <c r="H88" s="210">
        <v>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136</v>
      </c>
      <c r="AT88" s="217" t="s">
        <v>131</v>
      </c>
      <c r="AU88" s="217" t="s">
        <v>78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136</v>
      </c>
      <c r="BM88" s="217" t="s">
        <v>136</v>
      </c>
    </row>
    <row r="89" s="2" customFormat="1" ht="16.5" customHeight="1">
      <c r="A89" s="40"/>
      <c r="B89" s="41"/>
      <c r="C89" s="206" t="s">
        <v>148</v>
      </c>
      <c r="D89" s="206" t="s">
        <v>131</v>
      </c>
      <c r="E89" s="207" t="s">
        <v>1024</v>
      </c>
      <c r="F89" s="208" t="s">
        <v>1025</v>
      </c>
      <c r="G89" s="209" t="s">
        <v>803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136</v>
      </c>
      <c r="AT89" s="217" t="s">
        <v>131</v>
      </c>
      <c r="AU89" s="217" t="s">
        <v>78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136</v>
      </c>
      <c r="BM89" s="217" t="s">
        <v>165</v>
      </c>
    </row>
    <row r="90" s="12" customFormat="1" ht="25.92" customHeight="1">
      <c r="A90" s="12"/>
      <c r="B90" s="190"/>
      <c r="C90" s="191"/>
      <c r="D90" s="192" t="s">
        <v>69</v>
      </c>
      <c r="E90" s="193" t="s">
        <v>1026</v>
      </c>
      <c r="F90" s="193" t="s">
        <v>1027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SUM(P91:P93)</f>
        <v>0</v>
      </c>
      <c r="Q90" s="198"/>
      <c r="R90" s="199">
        <f>SUM(R91:R93)</f>
        <v>0</v>
      </c>
      <c r="S90" s="198"/>
      <c r="T90" s="20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78</v>
      </c>
      <c r="AT90" s="202" t="s">
        <v>69</v>
      </c>
      <c r="AU90" s="202" t="s">
        <v>70</v>
      </c>
      <c r="AY90" s="201" t="s">
        <v>129</v>
      </c>
      <c r="BK90" s="203">
        <f>SUM(BK91:BK93)</f>
        <v>0</v>
      </c>
    </row>
    <row r="91" s="2" customFormat="1" ht="16.5" customHeight="1">
      <c r="A91" s="40"/>
      <c r="B91" s="41"/>
      <c r="C91" s="206" t="s">
        <v>136</v>
      </c>
      <c r="D91" s="206" t="s">
        <v>131</v>
      </c>
      <c r="E91" s="207" t="s">
        <v>1028</v>
      </c>
      <c r="F91" s="208" t="s">
        <v>1029</v>
      </c>
      <c r="G91" s="209" t="s">
        <v>794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136</v>
      </c>
      <c r="AT91" s="217" t="s">
        <v>131</v>
      </c>
      <c r="AU91" s="217" t="s">
        <v>78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136</v>
      </c>
      <c r="BM91" s="217" t="s">
        <v>179</v>
      </c>
    </row>
    <row r="92" s="2" customFormat="1" ht="16.5" customHeight="1">
      <c r="A92" s="40"/>
      <c r="B92" s="41"/>
      <c r="C92" s="206" t="s">
        <v>159</v>
      </c>
      <c r="D92" s="206" t="s">
        <v>131</v>
      </c>
      <c r="E92" s="207" t="s">
        <v>1030</v>
      </c>
      <c r="F92" s="208" t="s">
        <v>1031</v>
      </c>
      <c r="G92" s="209" t="s">
        <v>794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136</v>
      </c>
      <c r="AT92" s="217" t="s">
        <v>131</v>
      </c>
      <c r="AU92" s="217" t="s">
        <v>78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136</v>
      </c>
      <c r="BM92" s="217" t="s">
        <v>192</v>
      </c>
    </row>
    <row r="93" s="2" customFormat="1" ht="16.5" customHeight="1">
      <c r="A93" s="40"/>
      <c r="B93" s="41"/>
      <c r="C93" s="206" t="s">
        <v>165</v>
      </c>
      <c r="D93" s="206" t="s">
        <v>131</v>
      </c>
      <c r="E93" s="207" t="s">
        <v>1032</v>
      </c>
      <c r="F93" s="208" t="s">
        <v>1033</v>
      </c>
      <c r="G93" s="209" t="s">
        <v>794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41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78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136</v>
      </c>
      <c r="BM93" s="217" t="s">
        <v>8</v>
      </c>
    </row>
    <row r="94" s="12" customFormat="1" ht="25.92" customHeight="1">
      <c r="A94" s="12"/>
      <c r="B94" s="190"/>
      <c r="C94" s="191"/>
      <c r="D94" s="192" t="s">
        <v>69</v>
      </c>
      <c r="E94" s="193" t="s">
        <v>1034</v>
      </c>
      <c r="F94" s="193" t="s">
        <v>1035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SUM(P95:P102)</f>
        <v>0</v>
      </c>
      <c r="Q94" s="198"/>
      <c r="R94" s="199">
        <f>SUM(R95:R102)</f>
        <v>0</v>
      </c>
      <c r="S94" s="198"/>
      <c r="T94" s="200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78</v>
      </c>
      <c r="AT94" s="202" t="s">
        <v>69</v>
      </c>
      <c r="AU94" s="202" t="s">
        <v>70</v>
      </c>
      <c r="AY94" s="201" t="s">
        <v>129</v>
      </c>
      <c r="BK94" s="203">
        <f>SUM(BK95:BK102)</f>
        <v>0</v>
      </c>
    </row>
    <row r="95" s="2" customFormat="1" ht="16.5" customHeight="1">
      <c r="A95" s="40"/>
      <c r="B95" s="41"/>
      <c r="C95" s="206" t="s">
        <v>172</v>
      </c>
      <c r="D95" s="206" t="s">
        <v>131</v>
      </c>
      <c r="E95" s="207" t="s">
        <v>1036</v>
      </c>
      <c r="F95" s="208" t="s">
        <v>1037</v>
      </c>
      <c r="G95" s="209" t="s">
        <v>168</v>
      </c>
      <c r="H95" s="210">
        <v>10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136</v>
      </c>
      <c r="AT95" s="217" t="s">
        <v>131</v>
      </c>
      <c r="AU95" s="217" t="s">
        <v>78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136</v>
      </c>
      <c r="BM95" s="217" t="s">
        <v>214</v>
      </c>
    </row>
    <row r="96" s="2" customFormat="1" ht="16.5" customHeight="1">
      <c r="A96" s="40"/>
      <c r="B96" s="41"/>
      <c r="C96" s="206" t="s">
        <v>179</v>
      </c>
      <c r="D96" s="206" t="s">
        <v>131</v>
      </c>
      <c r="E96" s="207" t="s">
        <v>1038</v>
      </c>
      <c r="F96" s="208" t="s">
        <v>1039</v>
      </c>
      <c r="G96" s="209" t="s">
        <v>168</v>
      </c>
      <c r="H96" s="210">
        <v>35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78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136</v>
      </c>
      <c r="BM96" s="217" t="s">
        <v>227</v>
      </c>
    </row>
    <row r="97" s="2" customFormat="1" ht="16.5" customHeight="1">
      <c r="A97" s="40"/>
      <c r="B97" s="41"/>
      <c r="C97" s="206" t="s">
        <v>186</v>
      </c>
      <c r="D97" s="206" t="s">
        <v>131</v>
      </c>
      <c r="E97" s="207" t="s">
        <v>1040</v>
      </c>
      <c r="F97" s="208" t="s">
        <v>1039</v>
      </c>
      <c r="G97" s="209" t="s">
        <v>168</v>
      </c>
      <c r="H97" s="210">
        <v>35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41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136</v>
      </c>
      <c r="AT97" s="217" t="s">
        <v>131</v>
      </c>
      <c r="AU97" s="217" t="s">
        <v>78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136</v>
      </c>
      <c r="BM97" s="217" t="s">
        <v>240</v>
      </c>
    </row>
    <row r="98" s="2" customFormat="1" ht="16.5" customHeight="1">
      <c r="A98" s="40"/>
      <c r="B98" s="41"/>
      <c r="C98" s="206" t="s">
        <v>192</v>
      </c>
      <c r="D98" s="206" t="s">
        <v>131</v>
      </c>
      <c r="E98" s="207" t="s">
        <v>1041</v>
      </c>
      <c r="F98" s="208" t="s">
        <v>1039</v>
      </c>
      <c r="G98" s="209" t="s">
        <v>168</v>
      </c>
      <c r="H98" s="210">
        <v>35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78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136</v>
      </c>
      <c r="BM98" s="217" t="s">
        <v>250</v>
      </c>
    </row>
    <row r="99" s="2" customFormat="1" ht="16.5" customHeight="1">
      <c r="A99" s="40"/>
      <c r="B99" s="41"/>
      <c r="C99" s="206" t="s">
        <v>199</v>
      </c>
      <c r="D99" s="206" t="s">
        <v>131</v>
      </c>
      <c r="E99" s="207" t="s">
        <v>1042</v>
      </c>
      <c r="F99" s="208" t="s">
        <v>1037</v>
      </c>
      <c r="G99" s="209" t="s">
        <v>168</v>
      </c>
      <c r="H99" s="210">
        <v>40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41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136</v>
      </c>
      <c r="AT99" s="217" t="s">
        <v>131</v>
      </c>
      <c r="AU99" s="217" t="s">
        <v>78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136</v>
      </c>
      <c r="BM99" s="217" t="s">
        <v>260</v>
      </c>
    </row>
    <row r="100" s="2" customFormat="1" ht="16.5" customHeight="1">
      <c r="A100" s="40"/>
      <c r="B100" s="41"/>
      <c r="C100" s="206" t="s">
        <v>8</v>
      </c>
      <c r="D100" s="206" t="s">
        <v>131</v>
      </c>
      <c r="E100" s="207" t="s">
        <v>1043</v>
      </c>
      <c r="F100" s="208" t="s">
        <v>1037</v>
      </c>
      <c r="G100" s="209" t="s">
        <v>168</v>
      </c>
      <c r="H100" s="210">
        <v>40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78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136</v>
      </c>
      <c r="BM100" s="217" t="s">
        <v>272</v>
      </c>
    </row>
    <row r="101" s="2" customFormat="1" ht="16.5" customHeight="1">
      <c r="A101" s="40"/>
      <c r="B101" s="41"/>
      <c r="C101" s="206" t="s">
        <v>209</v>
      </c>
      <c r="D101" s="206" t="s">
        <v>131</v>
      </c>
      <c r="E101" s="207" t="s">
        <v>1044</v>
      </c>
      <c r="F101" s="208" t="s">
        <v>1037</v>
      </c>
      <c r="G101" s="209" t="s">
        <v>168</v>
      </c>
      <c r="H101" s="210">
        <v>60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41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136</v>
      </c>
      <c r="AT101" s="217" t="s">
        <v>131</v>
      </c>
      <c r="AU101" s="217" t="s">
        <v>78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136</v>
      </c>
      <c r="BM101" s="217" t="s">
        <v>283</v>
      </c>
    </row>
    <row r="102" s="2" customFormat="1" ht="16.5" customHeight="1">
      <c r="A102" s="40"/>
      <c r="B102" s="41"/>
      <c r="C102" s="206" t="s">
        <v>214</v>
      </c>
      <c r="D102" s="206" t="s">
        <v>131</v>
      </c>
      <c r="E102" s="207" t="s">
        <v>1045</v>
      </c>
      <c r="F102" s="208" t="s">
        <v>1046</v>
      </c>
      <c r="G102" s="209" t="s">
        <v>168</v>
      </c>
      <c r="H102" s="210">
        <v>120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136</v>
      </c>
      <c r="AT102" s="217" t="s">
        <v>131</v>
      </c>
      <c r="AU102" s="217" t="s">
        <v>78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136</v>
      </c>
      <c r="BM102" s="217" t="s">
        <v>293</v>
      </c>
    </row>
    <row r="103" s="12" customFormat="1" ht="25.92" customHeight="1">
      <c r="A103" s="12"/>
      <c r="B103" s="190"/>
      <c r="C103" s="191"/>
      <c r="D103" s="192" t="s">
        <v>69</v>
      </c>
      <c r="E103" s="193" t="s">
        <v>1047</v>
      </c>
      <c r="F103" s="193" t="s">
        <v>1048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78</v>
      </c>
      <c r="AT103" s="202" t="s">
        <v>69</v>
      </c>
      <c r="AU103" s="202" t="s">
        <v>70</v>
      </c>
      <c r="AY103" s="201" t="s">
        <v>129</v>
      </c>
      <c r="BK103" s="203">
        <f>SUM(BK104:BK105)</f>
        <v>0</v>
      </c>
    </row>
    <row r="104" s="2" customFormat="1" ht="16.5" customHeight="1">
      <c r="A104" s="40"/>
      <c r="B104" s="41"/>
      <c r="C104" s="206" t="s">
        <v>221</v>
      </c>
      <c r="D104" s="206" t="s">
        <v>131</v>
      </c>
      <c r="E104" s="207" t="s">
        <v>1049</v>
      </c>
      <c r="F104" s="208" t="s">
        <v>1050</v>
      </c>
      <c r="G104" s="209" t="s">
        <v>794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78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136</v>
      </c>
      <c r="BM104" s="217" t="s">
        <v>306</v>
      </c>
    </row>
    <row r="105" s="2" customFormat="1" ht="16.5" customHeight="1">
      <c r="A105" s="40"/>
      <c r="B105" s="41"/>
      <c r="C105" s="206" t="s">
        <v>227</v>
      </c>
      <c r="D105" s="206" t="s">
        <v>131</v>
      </c>
      <c r="E105" s="207" t="s">
        <v>1051</v>
      </c>
      <c r="F105" s="208" t="s">
        <v>1052</v>
      </c>
      <c r="G105" s="209" t="s">
        <v>794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41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136</v>
      </c>
      <c r="AT105" s="217" t="s">
        <v>131</v>
      </c>
      <c r="AU105" s="217" t="s">
        <v>78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0</v>
      </c>
      <c r="BL105" s="19" t="s">
        <v>136</v>
      </c>
      <c r="BM105" s="217" t="s">
        <v>318</v>
      </c>
    </row>
    <row r="106" s="12" customFormat="1" ht="25.92" customHeight="1">
      <c r="A106" s="12"/>
      <c r="B106" s="190"/>
      <c r="C106" s="191"/>
      <c r="D106" s="192" t="s">
        <v>69</v>
      </c>
      <c r="E106" s="193" t="s">
        <v>1053</v>
      </c>
      <c r="F106" s="193" t="s">
        <v>1054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SUM(P107:P111)</f>
        <v>0</v>
      </c>
      <c r="Q106" s="198"/>
      <c r="R106" s="199">
        <f>SUM(R107:R111)</f>
        <v>0</v>
      </c>
      <c r="S106" s="198"/>
      <c r="T106" s="20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78</v>
      </c>
      <c r="AT106" s="202" t="s">
        <v>69</v>
      </c>
      <c r="AU106" s="202" t="s">
        <v>70</v>
      </c>
      <c r="AY106" s="201" t="s">
        <v>129</v>
      </c>
      <c r="BK106" s="203">
        <f>SUM(BK107:BK111)</f>
        <v>0</v>
      </c>
    </row>
    <row r="107" s="2" customFormat="1" ht="16.5" customHeight="1">
      <c r="A107" s="40"/>
      <c r="B107" s="41"/>
      <c r="C107" s="206" t="s">
        <v>233</v>
      </c>
      <c r="D107" s="206" t="s">
        <v>131</v>
      </c>
      <c r="E107" s="207" t="s">
        <v>1055</v>
      </c>
      <c r="F107" s="208" t="s">
        <v>1056</v>
      </c>
      <c r="G107" s="209" t="s">
        <v>1057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78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136</v>
      </c>
      <c r="BM107" s="217" t="s">
        <v>329</v>
      </c>
    </row>
    <row r="108" s="2" customFormat="1" ht="16.5" customHeight="1">
      <c r="A108" s="40"/>
      <c r="B108" s="41"/>
      <c r="C108" s="206" t="s">
        <v>240</v>
      </c>
      <c r="D108" s="206" t="s">
        <v>131</v>
      </c>
      <c r="E108" s="207" t="s">
        <v>1058</v>
      </c>
      <c r="F108" s="208" t="s">
        <v>1059</v>
      </c>
      <c r="G108" s="209" t="s">
        <v>1057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136</v>
      </c>
      <c r="AT108" s="217" t="s">
        <v>131</v>
      </c>
      <c r="AU108" s="217" t="s">
        <v>78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136</v>
      </c>
      <c r="BM108" s="217" t="s">
        <v>341</v>
      </c>
    </row>
    <row r="109" s="2" customFormat="1" ht="16.5" customHeight="1">
      <c r="A109" s="40"/>
      <c r="B109" s="41"/>
      <c r="C109" s="206" t="s">
        <v>245</v>
      </c>
      <c r="D109" s="206" t="s">
        <v>131</v>
      </c>
      <c r="E109" s="207" t="s">
        <v>1060</v>
      </c>
      <c r="F109" s="208" t="s">
        <v>1061</v>
      </c>
      <c r="G109" s="209" t="s">
        <v>794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41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78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136</v>
      </c>
      <c r="BM109" s="217" t="s">
        <v>352</v>
      </c>
    </row>
    <row r="110" s="2" customFormat="1" ht="16.5" customHeight="1">
      <c r="A110" s="40"/>
      <c r="B110" s="41"/>
      <c r="C110" s="206" t="s">
        <v>250</v>
      </c>
      <c r="D110" s="206" t="s">
        <v>131</v>
      </c>
      <c r="E110" s="207" t="s">
        <v>1062</v>
      </c>
      <c r="F110" s="208" t="s">
        <v>1063</v>
      </c>
      <c r="G110" s="209" t="s">
        <v>794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136</v>
      </c>
      <c r="AT110" s="217" t="s">
        <v>131</v>
      </c>
      <c r="AU110" s="217" t="s">
        <v>78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136</v>
      </c>
      <c r="BM110" s="217" t="s">
        <v>367</v>
      </c>
    </row>
    <row r="111" s="2" customFormat="1" ht="16.5" customHeight="1">
      <c r="A111" s="40"/>
      <c r="B111" s="41"/>
      <c r="C111" s="206" t="s">
        <v>7</v>
      </c>
      <c r="D111" s="206" t="s">
        <v>131</v>
      </c>
      <c r="E111" s="207" t="s">
        <v>1064</v>
      </c>
      <c r="F111" s="208" t="s">
        <v>1065</v>
      </c>
      <c r="G111" s="209" t="s">
        <v>1057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78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136</v>
      </c>
      <c r="BM111" s="217" t="s">
        <v>381</v>
      </c>
    </row>
    <row r="112" s="12" customFormat="1" ht="25.92" customHeight="1">
      <c r="A112" s="12"/>
      <c r="B112" s="190"/>
      <c r="C112" s="191"/>
      <c r="D112" s="192" t="s">
        <v>69</v>
      </c>
      <c r="E112" s="193" t="s">
        <v>1066</v>
      </c>
      <c r="F112" s="193" t="s">
        <v>1067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</f>
        <v>0</v>
      </c>
      <c r="Q112" s="198"/>
      <c r="R112" s="199">
        <f>R113</f>
        <v>0</v>
      </c>
      <c r="S112" s="198"/>
      <c r="T112" s="20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78</v>
      </c>
      <c r="AT112" s="202" t="s">
        <v>69</v>
      </c>
      <c r="AU112" s="202" t="s">
        <v>70</v>
      </c>
      <c r="AY112" s="201" t="s">
        <v>129</v>
      </c>
      <c r="BK112" s="203">
        <f>BK113</f>
        <v>0</v>
      </c>
    </row>
    <row r="113" s="2" customFormat="1" ht="24.15" customHeight="1">
      <c r="A113" s="40"/>
      <c r="B113" s="41"/>
      <c r="C113" s="206" t="s">
        <v>260</v>
      </c>
      <c r="D113" s="206" t="s">
        <v>131</v>
      </c>
      <c r="E113" s="207" t="s">
        <v>1068</v>
      </c>
      <c r="F113" s="208" t="s">
        <v>1069</v>
      </c>
      <c r="G113" s="209" t="s">
        <v>794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71" t="s">
        <v>19</v>
      </c>
      <c r="N113" s="272" t="s">
        <v>41</v>
      </c>
      <c r="O113" s="269"/>
      <c r="P113" s="273">
        <f>O113*H113</f>
        <v>0</v>
      </c>
      <c r="Q113" s="273">
        <v>0</v>
      </c>
      <c r="R113" s="273">
        <f>Q113*H113</f>
        <v>0</v>
      </c>
      <c r="S113" s="273">
        <v>0</v>
      </c>
      <c r="T113" s="27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136</v>
      </c>
      <c r="AT113" s="217" t="s">
        <v>131</v>
      </c>
      <c r="AU113" s="217" t="s">
        <v>78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136</v>
      </c>
      <c r="BM113" s="217" t="s">
        <v>405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1wz606TuFmPh7m6DUM3UjtAsiIS4BYcaoM8r7GSR8jIusW5V48Vajp+mwXmzd4HKexSlZr9+Eg6TVa8wQApB7Q==" hashValue="kd+nMSHQW3Xm2t3E9Y5hH0sFqT3TcncmXvcibSA+Y1fv0V+of63CNdxb7KBY4ifcJJaMKuVnEDspq5pg5inwCw==" algorithmName="SHA-512" password="CC35"/>
  <autoFilter ref="C84:K11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Brno, areál Pisárky - armaturní šachta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27</v>
      </c>
      <c r="G12" s="40"/>
      <c r="H12" s="40"/>
      <c r="I12" s="134" t="s">
        <v>23</v>
      </c>
      <c r="J12" s="139" t="str">
        <f>'Rekapitulace stavby'!AN8</f>
        <v>24. 2. 2025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ROUND((SUM(BE80:BE111)),  2)</f>
        <v>0</v>
      </c>
      <c r="G33" s="40"/>
      <c r="H33" s="40"/>
      <c r="I33" s="150">
        <v>0.20999999999999999</v>
      </c>
      <c r="J33" s="149">
        <f>ROUND(((SUM(BE80:BE111))*I33),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ROUND((SUM(BF80:BF111)),  2)</f>
        <v>0</v>
      </c>
      <c r="G34" s="40"/>
      <c r="H34" s="40"/>
      <c r="I34" s="150">
        <v>0.12</v>
      </c>
      <c r="J34" s="149">
        <f>ROUND(((SUM(BF80:BF111))*I34),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ROUND((SUM(BG80:BG111)),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ROUND((SUM(BH80:BH111)),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ROUND((SUM(BI80:BI111)),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areál Pisárky - armaturní šachta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OVN - Ostatní a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24. 2. 2025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1071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114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Brno, areál Pisárky - armaturní šachta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OVN - Ostatní a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24. 2. 2025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31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33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115</v>
      </c>
      <c r="D79" s="182" t="s">
        <v>55</v>
      </c>
      <c r="E79" s="182" t="s">
        <v>51</v>
      </c>
      <c r="F79" s="182" t="s">
        <v>52</v>
      </c>
      <c r="G79" s="182" t="s">
        <v>116</v>
      </c>
      <c r="H79" s="182" t="s">
        <v>117</v>
      </c>
      <c r="I79" s="182" t="s">
        <v>118</v>
      </c>
      <c r="J79" s="182" t="s">
        <v>98</v>
      </c>
      <c r="K79" s="183" t="s">
        <v>119</v>
      </c>
      <c r="L79" s="184"/>
      <c r="M79" s="94" t="s">
        <v>19</v>
      </c>
      <c r="N79" s="95" t="s">
        <v>40</v>
      </c>
      <c r="O79" s="95" t="s">
        <v>120</v>
      </c>
      <c r="P79" s="95" t="s">
        <v>121</v>
      </c>
      <c r="Q79" s="95" t="s">
        <v>122</v>
      </c>
      <c r="R79" s="95" t="s">
        <v>123</v>
      </c>
      <c r="S79" s="95" t="s">
        <v>124</v>
      </c>
      <c r="T79" s="96" t="s">
        <v>125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126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69</v>
      </c>
      <c r="AU80" s="19" t="s">
        <v>99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69</v>
      </c>
      <c r="E81" s="193" t="s">
        <v>1072</v>
      </c>
      <c r="F81" s="193" t="s">
        <v>1073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SUM(P82:P111)</f>
        <v>0</v>
      </c>
      <c r="Q81" s="198"/>
      <c r="R81" s="199">
        <f>SUM(R82:R111)</f>
        <v>0</v>
      </c>
      <c r="S81" s="198"/>
      <c r="T81" s="200">
        <f>SUM(T82:T111)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78</v>
      </c>
      <c r="AT81" s="202" t="s">
        <v>69</v>
      </c>
      <c r="AU81" s="202" t="s">
        <v>70</v>
      </c>
      <c r="AY81" s="201" t="s">
        <v>129</v>
      </c>
      <c r="BK81" s="203">
        <f>SUM(BK82:BK111)</f>
        <v>0</v>
      </c>
    </row>
    <row r="82" s="2" customFormat="1" ht="16.5" customHeight="1">
      <c r="A82" s="40"/>
      <c r="B82" s="41"/>
      <c r="C82" s="206" t="s">
        <v>78</v>
      </c>
      <c r="D82" s="206" t="s">
        <v>131</v>
      </c>
      <c r="E82" s="207" t="s">
        <v>1074</v>
      </c>
      <c r="F82" s="208" t="s">
        <v>1075</v>
      </c>
      <c r="G82" s="209" t="s">
        <v>1076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41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136</v>
      </c>
      <c r="AT82" s="217" t="s">
        <v>131</v>
      </c>
      <c r="AU82" s="217" t="s">
        <v>78</v>
      </c>
      <c r="AY82" s="19" t="s">
        <v>129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78</v>
      </c>
      <c r="BK82" s="218">
        <f>ROUND(I82*H82,2)</f>
        <v>0</v>
      </c>
      <c r="BL82" s="19" t="s">
        <v>136</v>
      </c>
      <c r="BM82" s="217" t="s">
        <v>1077</v>
      </c>
    </row>
    <row r="83" s="2" customFormat="1" ht="37.8" customHeight="1">
      <c r="A83" s="40"/>
      <c r="B83" s="41"/>
      <c r="C83" s="206" t="s">
        <v>80</v>
      </c>
      <c r="D83" s="206" t="s">
        <v>131</v>
      </c>
      <c r="E83" s="207" t="s">
        <v>1078</v>
      </c>
      <c r="F83" s="208" t="s">
        <v>1079</v>
      </c>
      <c r="G83" s="209" t="s">
        <v>1076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41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136</v>
      </c>
      <c r="AT83" s="217" t="s">
        <v>131</v>
      </c>
      <c r="AU83" s="217" t="s">
        <v>78</v>
      </c>
      <c r="AY83" s="19" t="s">
        <v>129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78</v>
      </c>
      <c r="BK83" s="218">
        <f>ROUND(I83*H83,2)</f>
        <v>0</v>
      </c>
      <c r="BL83" s="19" t="s">
        <v>136</v>
      </c>
      <c r="BM83" s="217" t="s">
        <v>1080</v>
      </c>
    </row>
    <row r="84" s="2" customFormat="1">
      <c r="A84" s="40"/>
      <c r="B84" s="41"/>
      <c r="C84" s="42"/>
      <c r="D84" s="226" t="s">
        <v>1081</v>
      </c>
      <c r="E84" s="42"/>
      <c r="F84" s="278" t="s">
        <v>1082</v>
      </c>
      <c r="G84" s="42"/>
      <c r="H84" s="42"/>
      <c r="I84" s="221"/>
      <c r="J84" s="42"/>
      <c r="K84" s="42"/>
      <c r="L84" s="46"/>
      <c r="M84" s="222"/>
      <c r="N84" s="223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1081</v>
      </c>
      <c r="AU84" s="19" t="s">
        <v>78</v>
      </c>
    </row>
    <row r="85" s="2" customFormat="1" ht="16.5" customHeight="1">
      <c r="A85" s="40"/>
      <c r="B85" s="41"/>
      <c r="C85" s="206" t="s">
        <v>148</v>
      </c>
      <c r="D85" s="206" t="s">
        <v>131</v>
      </c>
      <c r="E85" s="207" t="s">
        <v>1083</v>
      </c>
      <c r="F85" s="208" t="s">
        <v>1084</v>
      </c>
      <c r="G85" s="209" t="s">
        <v>1076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41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136</v>
      </c>
      <c r="AT85" s="217" t="s">
        <v>131</v>
      </c>
      <c r="AU85" s="217" t="s">
        <v>78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78</v>
      </c>
      <c r="BK85" s="218">
        <f>ROUND(I85*H85,2)</f>
        <v>0</v>
      </c>
      <c r="BL85" s="19" t="s">
        <v>136</v>
      </c>
      <c r="BM85" s="217" t="s">
        <v>1085</v>
      </c>
    </row>
    <row r="86" s="2" customFormat="1" ht="16.5" customHeight="1">
      <c r="A86" s="40"/>
      <c r="B86" s="41"/>
      <c r="C86" s="206" t="s">
        <v>136</v>
      </c>
      <c r="D86" s="206" t="s">
        <v>131</v>
      </c>
      <c r="E86" s="207" t="s">
        <v>1086</v>
      </c>
      <c r="F86" s="208" t="s">
        <v>1087</v>
      </c>
      <c r="G86" s="209" t="s">
        <v>1076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136</v>
      </c>
      <c r="AT86" s="217" t="s">
        <v>131</v>
      </c>
      <c r="AU86" s="217" t="s">
        <v>78</v>
      </c>
      <c r="AY86" s="19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78</v>
      </c>
      <c r="BK86" s="218">
        <f>ROUND(I86*H86,2)</f>
        <v>0</v>
      </c>
      <c r="BL86" s="19" t="s">
        <v>136</v>
      </c>
      <c r="BM86" s="217" t="s">
        <v>1088</v>
      </c>
    </row>
    <row r="87" s="2" customFormat="1" ht="16.5" customHeight="1">
      <c r="A87" s="40"/>
      <c r="B87" s="41"/>
      <c r="C87" s="206" t="s">
        <v>159</v>
      </c>
      <c r="D87" s="206" t="s">
        <v>131</v>
      </c>
      <c r="E87" s="207" t="s">
        <v>1089</v>
      </c>
      <c r="F87" s="208" t="s">
        <v>1090</v>
      </c>
      <c r="G87" s="209" t="s">
        <v>1076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41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136</v>
      </c>
      <c r="AT87" s="217" t="s">
        <v>131</v>
      </c>
      <c r="AU87" s="217" t="s">
        <v>78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78</v>
      </c>
      <c r="BK87" s="218">
        <f>ROUND(I87*H87,2)</f>
        <v>0</v>
      </c>
      <c r="BL87" s="19" t="s">
        <v>136</v>
      </c>
      <c r="BM87" s="217" t="s">
        <v>1091</v>
      </c>
    </row>
    <row r="88" s="2" customFormat="1" ht="24.15" customHeight="1">
      <c r="A88" s="40"/>
      <c r="B88" s="41"/>
      <c r="C88" s="206" t="s">
        <v>165</v>
      </c>
      <c r="D88" s="206" t="s">
        <v>131</v>
      </c>
      <c r="E88" s="207" t="s">
        <v>1092</v>
      </c>
      <c r="F88" s="208" t="s">
        <v>1093</v>
      </c>
      <c r="G88" s="209" t="s">
        <v>1076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136</v>
      </c>
      <c r="AT88" s="217" t="s">
        <v>131</v>
      </c>
      <c r="AU88" s="217" t="s">
        <v>78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136</v>
      </c>
      <c r="BM88" s="217" t="s">
        <v>1094</v>
      </c>
    </row>
    <row r="89" s="2" customFormat="1" ht="37.8" customHeight="1">
      <c r="A89" s="40"/>
      <c r="B89" s="41"/>
      <c r="C89" s="206" t="s">
        <v>172</v>
      </c>
      <c r="D89" s="206" t="s">
        <v>131</v>
      </c>
      <c r="E89" s="207" t="s">
        <v>1095</v>
      </c>
      <c r="F89" s="208" t="s">
        <v>1096</v>
      </c>
      <c r="G89" s="209" t="s">
        <v>1076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136</v>
      </c>
      <c r="AT89" s="217" t="s">
        <v>131</v>
      </c>
      <c r="AU89" s="217" t="s">
        <v>78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136</v>
      </c>
      <c r="BM89" s="217" t="s">
        <v>1097</v>
      </c>
    </row>
    <row r="90" s="2" customFormat="1" ht="24.15" customHeight="1">
      <c r="A90" s="40"/>
      <c r="B90" s="41"/>
      <c r="C90" s="206" t="s">
        <v>179</v>
      </c>
      <c r="D90" s="206" t="s">
        <v>131</v>
      </c>
      <c r="E90" s="207" t="s">
        <v>1098</v>
      </c>
      <c r="F90" s="208" t="s">
        <v>1099</v>
      </c>
      <c r="G90" s="209" t="s">
        <v>1076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136</v>
      </c>
      <c r="AT90" s="217" t="s">
        <v>131</v>
      </c>
      <c r="AU90" s="217" t="s">
        <v>78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136</v>
      </c>
      <c r="BM90" s="217" t="s">
        <v>1100</v>
      </c>
    </row>
    <row r="91" s="2" customFormat="1" ht="16.5" customHeight="1">
      <c r="A91" s="40"/>
      <c r="B91" s="41"/>
      <c r="C91" s="206" t="s">
        <v>186</v>
      </c>
      <c r="D91" s="206" t="s">
        <v>131</v>
      </c>
      <c r="E91" s="207" t="s">
        <v>1101</v>
      </c>
      <c r="F91" s="208" t="s">
        <v>1102</v>
      </c>
      <c r="G91" s="209" t="s">
        <v>1076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136</v>
      </c>
      <c r="AT91" s="217" t="s">
        <v>131</v>
      </c>
      <c r="AU91" s="217" t="s">
        <v>78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136</v>
      </c>
      <c r="BM91" s="217" t="s">
        <v>1103</v>
      </c>
    </row>
    <row r="92" s="2" customFormat="1" ht="37.8" customHeight="1">
      <c r="A92" s="40"/>
      <c r="B92" s="41"/>
      <c r="C92" s="206" t="s">
        <v>192</v>
      </c>
      <c r="D92" s="206" t="s">
        <v>131</v>
      </c>
      <c r="E92" s="207" t="s">
        <v>1104</v>
      </c>
      <c r="F92" s="208" t="s">
        <v>1105</v>
      </c>
      <c r="G92" s="209" t="s">
        <v>1076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136</v>
      </c>
      <c r="AT92" s="217" t="s">
        <v>131</v>
      </c>
      <c r="AU92" s="217" t="s">
        <v>78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136</v>
      </c>
      <c r="BM92" s="217" t="s">
        <v>1106</v>
      </c>
    </row>
    <row r="93" s="2" customFormat="1" ht="16.5" customHeight="1">
      <c r="A93" s="40"/>
      <c r="B93" s="41"/>
      <c r="C93" s="206" t="s">
        <v>199</v>
      </c>
      <c r="D93" s="206" t="s">
        <v>131</v>
      </c>
      <c r="E93" s="207" t="s">
        <v>1107</v>
      </c>
      <c r="F93" s="208" t="s">
        <v>1108</v>
      </c>
      <c r="G93" s="209" t="s">
        <v>1076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41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78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136</v>
      </c>
      <c r="BM93" s="217" t="s">
        <v>1109</v>
      </c>
    </row>
    <row r="94" s="2" customFormat="1" ht="21.75" customHeight="1">
      <c r="A94" s="40"/>
      <c r="B94" s="41"/>
      <c r="C94" s="206" t="s">
        <v>8</v>
      </c>
      <c r="D94" s="206" t="s">
        <v>131</v>
      </c>
      <c r="E94" s="207" t="s">
        <v>1110</v>
      </c>
      <c r="F94" s="208" t="s">
        <v>1111</v>
      </c>
      <c r="G94" s="209" t="s">
        <v>1076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136</v>
      </c>
      <c r="AT94" s="217" t="s">
        <v>131</v>
      </c>
      <c r="AU94" s="217" t="s">
        <v>78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78</v>
      </c>
      <c r="BK94" s="218">
        <f>ROUND(I94*H94,2)</f>
        <v>0</v>
      </c>
      <c r="BL94" s="19" t="s">
        <v>136</v>
      </c>
      <c r="BM94" s="217" t="s">
        <v>1112</v>
      </c>
    </row>
    <row r="95" s="2" customFormat="1" ht="16.5" customHeight="1">
      <c r="A95" s="40"/>
      <c r="B95" s="41"/>
      <c r="C95" s="206" t="s">
        <v>209</v>
      </c>
      <c r="D95" s="206" t="s">
        <v>131</v>
      </c>
      <c r="E95" s="207" t="s">
        <v>1113</v>
      </c>
      <c r="F95" s="208" t="s">
        <v>1114</v>
      </c>
      <c r="G95" s="209" t="s">
        <v>1076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136</v>
      </c>
      <c r="AT95" s="217" t="s">
        <v>131</v>
      </c>
      <c r="AU95" s="217" t="s">
        <v>78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136</v>
      </c>
      <c r="BM95" s="217" t="s">
        <v>1115</v>
      </c>
    </row>
    <row r="96" s="2" customFormat="1" ht="24.15" customHeight="1">
      <c r="A96" s="40"/>
      <c r="B96" s="41"/>
      <c r="C96" s="206" t="s">
        <v>214</v>
      </c>
      <c r="D96" s="206" t="s">
        <v>131</v>
      </c>
      <c r="E96" s="207" t="s">
        <v>1116</v>
      </c>
      <c r="F96" s="208" t="s">
        <v>1117</v>
      </c>
      <c r="G96" s="209" t="s">
        <v>1076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78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136</v>
      </c>
      <c r="BM96" s="217" t="s">
        <v>1118</v>
      </c>
    </row>
    <row r="97" s="2" customFormat="1" ht="16.5" customHeight="1">
      <c r="A97" s="40"/>
      <c r="B97" s="41"/>
      <c r="C97" s="206" t="s">
        <v>221</v>
      </c>
      <c r="D97" s="206" t="s">
        <v>131</v>
      </c>
      <c r="E97" s="207" t="s">
        <v>1119</v>
      </c>
      <c r="F97" s="208" t="s">
        <v>1120</v>
      </c>
      <c r="G97" s="209" t="s">
        <v>1076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41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136</v>
      </c>
      <c r="AT97" s="217" t="s">
        <v>131</v>
      </c>
      <c r="AU97" s="217" t="s">
        <v>78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136</v>
      </c>
      <c r="BM97" s="217" t="s">
        <v>1121</v>
      </c>
    </row>
    <row r="98" s="2" customFormat="1" ht="16.5" customHeight="1">
      <c r="A98" s="40"/>
      <c r="B98" s="41"/>
      <c r="C98" s="206" t="s">
        <v>227</v>
      </c>
      <c r="D98" s="206" t="s">
        <v>131</v>
      </c>
      <c r="E98" s="207" t="s">
        <v>1122</v>
      </c>
      <c r="F98" s="208" t="s">
        <v>1123</v>
      </c>
      <c r="G98" s="209" t="s">
        <v>1076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78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136</v>
      </c>
      <c r="BM98" s="217" t="s">
        <v>1124</v>
      </c>
    </row>
    <row r="99" s="2" customFormat="1" ht="37.8" customHeight="1">
      <c r="A99" s="40"/>
      <c r="B99" s="41"/>
      <c r="C99" s="206" t="s">
        <v>233</v>
      </c>
      <c r="D99" s="206" t="s">
        <v>131</v>
      </c>
      <c r="E99" s="207" t="s">
        <v>1125</v>
      </c>
      <c r="F99" s="208" t="s">
        <v>1126</v>
      </c>
      <c r="G99" s="209" t="s">
        <v>1076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41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136</v>
      </c>
      <c r="AT99" s="217" t="s">
        <v>131</v>
      </c>
      <c r="AU99" s="217" t="s">
        <v>78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78</v>
      </c>
      <c r="BK99" s="218">
        <f>ROUND(I99*H99,2)</f>
        <v>0</v>
      </c>
      <c r="BL99" s="19" t="s">
        <v>136</v>
      </c>
      <c r="BM99" s="217" t="s">
        <v>1127</v>
      </c>
    </row>
    <row r="100" s="2" customFormat="1">
      <c r="A100" s="40"/>
      <c r="B100" s="41"/>
      <c r="C100" s="42"/>
      <c r="D100" s="226" t="s">
        <v>1081</v>
      </c>
      <c r="E100" s="42"/>
      <c r="F100" s="278" t="s">
        <v>1128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1081</v>
      </c>
      <c r="AU100" s="19" t="s">
        <v>78</v>
      </c>
    </row>
    <row r="101" s="2" customFormat="1" ht="24.15" customHeight="1">
      <c r="A101" s="40"/>
      <c r="B101" s="41"/>
      <c r="C101" s="206" t="s">
        <v>240</v>
      </c>
      <c r="D101" s="206" t="s">
        <v>131</v>
      </c>
      <c r="E101" s="207" t="s">
        <v>1129</v>
      </c>
      <c r="F101" s="208" t="s">
        <v>1130</v>
      </c>
      <c r="G101" s="209" t="s">
        <v>1076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41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136</v>
      </c>
      <c r="AT101" s="217" t="s">
        <v>131</v>
      </c>
      <c r="AU101" s="217" t="s">
        <v>78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136</v>
      </c>
      <c r="BM101" s="217" t="s">
        <v>1131</v>
      </c>
    </row>
    <row r="102" s="2" customFormat="1" ht="24.15" customHeight="1">
      <c r="A102" s="40"/>
      <c r="B102" s="41"/>
      <c r="C102" s="206" t="s">
        <v>245</v>
      </c>
      <c r="D102" s="206" t="s">
        <v>131</v>
      </c>
      <c r="E102" s="207" t="s">
        <v>1132</v>
      </c>
      <c r="F102" s="208" t="s">
        <v>1133</v>
      </c>
      <c r="G102" s="209" t="s">
        <v>1076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41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136</v>
      </c>
      <c r="AT102" s="217" t="s">
        <v>131</v>
      </c>
      <c r="AU102" s="217" t="s">
        <v>78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136</v>
      </c>
      <c r="BM102" s="217" t="s">
        <v>1134</v>
      </c>
    </row>
    <row r="103" s="2" customFormat="1" ht="16.5" customHeight="1">
      <c r="A103" s="40"/>
      <c r="B103" s="41"/>
      <c r="C103" s="206" t="s">
        <v>250</v>
      </c>
      <c r="D103" s="206" t="s">
        <v>131</v>
      </c>
      <c r="E103" s="207" t="s">
        <v>1135</v>
      </c>
      <c r="F103" s="208" t="s">
        <v>1136</v>
      </c>
      <c r="G103" s="209" t="s">
        <v>1076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41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136</v>
      </c>
      <c r="AT103" s="217" t="s">
        <v>131</v>
      </c>
      <c r="AU103" s="217" t="s">
        <v>78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136</v>
      </c>
      <c r="BM103" s="217" t="s">
        <v>1137</v>
      </c>
    </row>
    <row r="104" s="2" customFormat="1" ht="33" customHeight="1">
      <c r="A104" s="40"/>
      <c r="B104" s="41"/>
      <c r="C104" s="206" t="s">
        <v>7</v>
      </c>
      <c r="D104" s="206" t="s">
        <v>131</v>
      </c>
      <c r="E104" s="207" t="s">
        <v>1138</v>
      </c>
      <c r="F104" s="208" t="s">
        <v>1139</v>
      </c>
      <c r="G104" s="209" t="s">
        <v>1076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78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136</v>
      </c>
      <c r="BM104" s="217" t="s">
        <v>1140</v>
      </c>
    </row>
    <row r="105" s="2" customFormat="1" ht="16.5" customHeight="1">
      <c r="A105" s="40"/>
      <c r="B105" s="41"/>
      <c r="C105" s="206" t="s">
        <v>260</v>
      </c>
      <c r="D105" s="206" t="s">
        <v>131</v>
      </c>
      <c r="E105" s="207" t="s">
        <v>1141</v>
      </c>
      <c r="F105" s="208" t="s">
        <v>1142</v>
      </c>
      <c r="G105" s="209" t="s">
        <v>1076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41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136</v>
      </c>
      <c r="AT105" s="217" t="s">
        <v>131</v>
      </c>
      <c r="AU105" s="217" t="s">
        <v>78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78</v>
      </c>
      <c r="BK105" s="218">
        <f>ROUND(I105*H105,2)</f>
        <v>0</v>
      </c>
      <c r="BL105" s="19" t="s">
        <v>136</v>
      </c>
      <c r="BM105" s="217" t="s">
        <v>1143</v>
      </c>
    </row>
    <row r="106" s="2" customFormat="1" ht="24.15" customHeight="1">
      <c r="A106" s="40"/>
      <c r="B106" s="41"/>
      <c r="C106" s="206" t="s">
        <v>265</v>
      </c>
      <c r="D106" s="206" t="s">
        <v>131</v>
      </c>
      <c r="E106" s="207" t="s">
        <v>1144</v>
      </c>
      <c r="F106" s="208" t="s">
        <v>1145</v>
      </c>
      <c r="G106" s="209" t="s">
        <v>1076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136</v>
      </c>
      <c r="AT106" s="217" t="s">
        <v>131</v>
      </c>
      <c r="AU106" s="217" t="s">
        <v>78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136</v>
      </c>
      <c r="BM106" s="217" t="s">
        <v>1146</v>
      </c>
    </row>
    <row r="107" s="2" customFormat="1" ht="24.15" customHeight="1">
      <c r="A107" s="40"/>
      <c r="B107" s="41"/>
      <c r="C107" s="206" t="s">
        <v>272</v>
      </c>
      <c r="D107" s="206" t="s">
        <v>131</v>
      </c>
      <c r="E107" s="207" t="s">
        <v>1147</v>
      </c>
      <c r="F107" s="208" t="s">
        <v>1148</v>
      </c>
      <c r="G107" s="209" t="s">
        <v>1076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78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136</v>
      </c>
      <c r="BM107" s="217" t="s">
        <v>1149</v>
      </c>
    </row>
    <row r="108" s="2" customFormat="1" ht="24.15" customHeight="1">
      <c r="A108" s="40"/>
      <c r="B108" s="41"/>
      <c r="C108" s="206" t="s">
        <v>293</v>
      </c>
      <c r="D108" s="206" t="s">
        <v>131</v>
      </c>
      <c r="E108" s="207" t="s">
        <v>1150</v>
      </c>
      <c r="F108" s="208" t="s">
        <v>1151</v>
      </c>
      <c r="G108" s="209" t="s">
        <v>1076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136</v>
      </c>
      <c r="AT108" s="217" t="s">
        <v>131</v>
      </c>
      <c r="AU108" s="217" t="s">
        <v>78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136</v>
      </c>
      <c r="BM108" s="217" t="s">
        <v>1152</v>
      </c>
    </row>
    <row r="109" s="2" customFormat="1" ht="24.15" customHeight="1">
      <c r="A109" s="40"/>
      <c r="B109" s="41"/>
      <c r="C109" s="206" t="s">
        <v>278</v>
      </c>
      <c r="D109" s="206" t="s">
        <v>131</v>
      </c>
      <c r="E109" s="207" t="s">
        <v>1153</v>
      </c>
      <c r="F109" s="208" t="s">
        <v>1154</v>
      </c>
      <c r="G109" s="209" t="s">
        <v>1076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41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78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136</v>
      </c>
      <c r="BM109" s="217" t="s">
        <v>1155</v>
      </c>
    </row>
    <row r="110" s="2" customFormat="1" ht="16.5" customHeight="1">
      <c r="A110" s="40"/>
      <c r="B110" s="41"/>
      <c r="C110" s="206" t="s">
        <v>283</v>
      </c>
      <c r="D110" s="206" t="s">
        <v>131</v>
      </c>
      <c r="E110" s="207" t="s">
        <v>1156</v>
      </c>
      <c r="F110" s="208" t="s">
        <v>1157</v>
      </c>
      <c r="G110" s="209" t="s">
        <v>1076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136</v>
      </c>
      <c r="AT110" s="217" t="s">
        <v>131</v>
      </c>
      <c r="AU110" s="217" t="s">
        <v>78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136</v>
      </c>
      <c r="BM110" s="217" t="s">
        <v>1158</v>
      </c>
    </row>
    <row r="111" s="2" customFormat="1" ht="16.5" customHeight="1">
      <c r="A111" s="40"/>
      <c r="B111" s="41"/>
      <c r="C111" s="206" t="s">
        <v>288</v>
      </c>
      <c r="D111" s="206" t="s">
        <v>131</v>
      </c>
      <c r="E111" s="207" t="s">
        <v>1159</v>
      </c>
      <c r="F111" s="208" t="s">
        <v>1160</v>
      </c>
      <c r="G111" s="209" t="s">
        <v>1076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71" t="s">
        <v>19</v>
      </c>
      <c r="N111" s="272" t="s">
        <v>41</v>
      </c>
      <c r="O111" s="269"/>
      <c r="P111" s="273">
        <f>O111*H111</f>
        <v>0</v>
      </c>
      <c r="Q111" s="273">
        <v>0</v>
      </c>
      <c r="R111" s="273">
        <f>Q111*H111</f>
        <v>0</v>
      </c>
      <c r="S111" s="273">
        <v>0</v>
      </c>
      <c r="T111" s="27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78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136</v>
      </c>
      <c r="BM111" s="217" t="s">
        <v>1161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NjkNtD8Zu4YWhB3PZA5wV9SjLyuH64XA1tr3fhSRiXvdYsBKVSNAMB0bjrOHgT4VTVJwjh6FuFWHtSGjs7hlTA==" hashValue="CHXkinVmVdeZTp9fUifrMWr9JydC3cpI5gtZOBxYIolc9qudjohJZTLAFPpqWJITVdAnoQcmstQjrss9N0VXkw==" algorithmName="SHA-512" password="CC35"/>
  <autoFilter ref="C79:K11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1162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1163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1164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1165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1166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1167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1168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1169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1170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1171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1172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77</v>
      </c>
      <c r="F18" s="290" t="s">
        <v>1173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1174</v>
      </c>
      <c r="F19" s="290" t="s">
        <v>1175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1176</v>
      </c>
      <c r="F20" s="290" t="s">
        <v>1177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1178</v>
      </c>
      <c r="F21" s="290" t="s">
        <v>1179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1180</v>
      </c>
      <c r="F22" s="290" t="s">
        <v>1067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1181</v>
      </c>
      <c r="F23" s="290" t="s">
        <v>1182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1183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1184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1185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1186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1187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1188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1189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1190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1191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115</v>
      </c>
      <c r="F36" s="290"/>
      <c r="G36" s="290" t="s">
        <v>1192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1193</v>
      </c>
      <c r="F37" s="290"/>
      <c r="G37" s="290" t="s">
        <v>1194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51</v>
      </c>
      <c r="F38" s="290"/>
      <c r="G38" s="290" t="s">
        <v>1195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52</v>
      </c>
      <c r="F39" s="290"/>
      <c r="G39" s="290" t="s">
        <v>1196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116</v>
      </c>
      <c r="F40" s="290"/>
      <c r="G40" s="290" t="s">
        <v>1197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117</v>
      </c>
      <c r="F41" s="290"/>
      <c r="G41" s="290" t="s">
        <v>1198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1199</v>
      </c>
      <c r="F42" s="290"/>
      <c r="G42" s="290" t="s">
        <v>1200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1201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1202</v>
      </c>
      <c r="F44" s="290"/>
      <c r="G44" s="290" t="s">
        <v>1203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119</v>
      </c>
      <c r="F45" s="290"/>
      <c r="G45" s="290" t="s">
        <v>1204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1205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1206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1207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1208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1209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1210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1211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1212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1213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1214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1215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1216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1217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1218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1219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1220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1221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1222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1223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1224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1225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1226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1227</v>
      </c>
      <c r="D76" s="308"/>
      <c r="E76" s="308"/>
      <c r="F76" s="308" t="s">
        <v>1228</v>
      </c>
      <c r="G76" s="309"/>
      <c r="H76" s="308" t="s">
        <v>52</v>
      </c>
      <c r="I76" s="308" t="s">
        <v>55</v>
      </c>
      <c r="J76" s="308" t="s">
        <v>1229</v>
      </c>
      <c r="K76" s="307"/>
    </row>
    <row r="77" s="1" customFormat="1" ht="17.25" customHeight="1">
      <c r="B77" s="305"/>
      <c r="C77" s="310" t="s">
        <v>1230</v>
      </c>
      <c r="D77" s="310"/>
      <c r="E77" s="310"/>
      <c r="F77" s="311" t="s">
        <v>1231</v>
      </c>
      <c r="G77" s="312"/>
      <c r="H77" s="310"/>
      <c r="I77" s="310"/>
      <c r="J77" s="310" t="s">
        <v>1232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51</v>
      </c>
      <c r="D79" s="315"/>
      <c r="E79" s="315"/>
      <c r="F79" s="316" t="s">
        <v>1233</v>
      </c>
      <c r="G79" s="317"/>
      <c r="H79" s="293" t="s">
        <v>1234</v>
      </c>
      <c r="I79" s="293" t="s">
        <v>1235</v>
      </c>
      <c r="J79" s="293">
        <v>20</v>
      </c>
      <c r="K79" s="307"/>
    </row>
    <row r="80" s="1" customFormat="1" ht="15" customHeight="1">
      <c r="B80" s="305"/>
      <c r="C80" s="293" t="s">
        <v>1236</v>
      </c>
      <c r="D80" s="293"/>
      <c r="E80" s="293"/>
      <c r="F80" s="316" t="s">
        <v>1233</v>
      </c>
      <c r="G80" s="317"/>
      <c r="H80" s="293" t="s">
        <v>1237</v>
      </c>
      <c r="I80" s="293" t="s">
        <v>1235</v>
      </c>
      <c r="J80" s="293">
        <v>120</v>
      </c>
      <c r="K80" s="307"/>
    </row>
    <row r="81" s="1" customFormat="1" ht="15" customHeight="1">
      <c r="B81" s="318"/>
      <c r="C81" s="293" t="s">
        <v>1238</v>
      </c>
      <c r="D81" s="293"/>
      <c r="E81" s="293"/>
      <c r="F81" s="316" t="s">
        <v>1239</v>
      </c>
      <c r="G81" s="317"/>
      <c r="H81" s="293" t="s">
        <v>1240</v>
      </c>
      <c r="I81" s="293" t="s">
        <v>1235</v>
      </c>
      <c r="J81" s="293">
        <v>50</v>
      </c>
      <c r="K81" s="307"/>
    </row>
    <row r="82" s="1" customFormat="1" ht="15" customHeight="1">
      <c r="B82" s="318"/>
      <c r="C82" s="293" t="s">
        <v>1241</v>
      </c>
      <c r="D82" s="293"/>
      <c r="E82" s="293"/>
      <c r="F82" s="316" t="s">
        <v>1233</v>
      </c>
      <c r="G82" s="317"/>
      <c r="H82" s="293" t="s">
        <v>1242</v>
      </c>
      <c r="I82" s="293" t="s">
        <v>1243</v>
      </c>
      <c r="J82" s="293"/>
      <c r="K82" s="307"/>
    </row>
    <row r="83" s="1" customFormat="1" ht="15" customHeight="1">
      <c r="B83" s="318"/>
      <c r="C83" s="319" t="s">
        <v>1244</v>
      </c>
      <c r="D83" s="319"/>
      <c r="E83" s="319"/>
      <c r="F83" s="320" t="s">
        <v>1239</v>
      </c>
      <c r="G83" s="319"/>
      <c r="H83" s="319" t="s">
        <v>1245</v>
      </c>
      <c r="I83" s="319" t="s">
        <v>1235</v>
      </c>
      <c r="J83" s="319">
        <v>15</v>
      </c>
      <c r="K83" s="307"/>
    </row>
    <row r="84" s="1" customFormat="1" ht="15" customHeight="1">
      <c r="B84" s="318"/>
      <c r="C84" s="319" t="s">
        <v>1246</v>
      </c>
      <c r="D84" s="319"/>
      <c r="E84" s="319"/>
      <c r="F84" s="320" t="s">
        <v>1239</v>
      </c>
      <c r="G84" s="319"/>
      <c r="H84" s="319" t="s">
        <v>1247</v>
      </c>
      <c r="I84" s="319" t="s">
        <v>1235</v>
      </c>
      <c r="J84" s="319">
        <v>15</v>
      </c>
      <c r="K84" s="307"/>
    </row>
    <row r="85" s="1" customFormat="1" ht="15" customHeight="1">
      <c r="B85" s="318"/>
      <c r="C85" s="319" t="s">
        <v>1248</v>
      </c>
      <c r="D85" s="319"/>
      <c r="E85" s="319"/>
      <c r="F85" s="320" t="s">
        <v>1239</v>
      </c>
      <c r="G85" s="319"/>
      <c r="H85" s="319" t="s">
        <v>1249</v>
      </c>
      <c r="I85" s="319" t="s">
        <v>1235</v>
      </c>
      <c r="J85" s="319">
        <v>20</v>
      </c>
      <c r="K85" s="307"/>
    </row>
    <row r="86" s="1" customFormat="1" ht="15" customHeight="1">
      <c r="B86" s="318"/>
      <c r="C86" s="319" t="s">
        <v>1250</v>
      </c>
      <c r="D86" s="319"/>
      <c r="E86" s="319"/>
      <c r="F86" s="320" t="s">
        <v>1239</v>
      </c>
      <c r="G86" s="319"/>
      <c r="H86" s="319" t="s">
        <v>1251</v>
      </c>
      <c r="I86" s="319" t="s">
        <v>1235</v>
      </c>
      <c r="J86" s="319">
        <v>20</v>
      </c>
      <c r="K86" s="307"/>
    </row>
    <row r="87" s="1" customFormat="1" ht="15" customHeight="1">
      <c r="B87" s="318"/>
      <c r="C87" s="293" t="s">
        <v>1252</v>
      </c>
      <c r="D87" s="293"/>
      <c r="E87" s="293"/>
      <c r="F87" s="316" t="s">
        <v>1239</v>
      </c>
      <c r="G87" s="317"/>
      <c r="H87" s="293" t="s">
        <v>1253</v>
      </c>
      <c r="I87" s="293" t="s">
        <v>1235</v>
      </c>
      <c r="J87" s="293">
        <v>50</v>
      </c>
      <c r="K87" s="307"/>
    </row>
    <row r="88" s="1" customFormat="1" ht="15" customHeight="1">
      <c r="B88" s="318"/>
      <c r="C88" s="293" t="s">
        <v>1254</v>
      </c>
      <c r="D88" s="293"/>
      <c r="E88" s="293"/>
      <c r="F88" s="316" t="s">
        <v>1239</v>
      </c>
      <c r="G88" s="317"/>
      <c r="H88" s="293" t="s">
        <v>1255</v>
      </c>
      <c r="I88" s="293" t="s">
        <v>1235</v>
      </c>
      <c r="J88" s="293">
        <v>20</v>
      </c>
      <c r="K88" s="307"/>
    </row>
    <row r="89" s="1" customFormat="1" ht="15" customHeight="1">
      <c r="B89" s="318"/>
      <c r="C89" s="293" t="s">
        <v>1256</v>
      </c>
      <c r="D89" s="293"/>
      <c r="E89" s="293"/>
      <c r="F89" s="316" t="s">
        <v>1239</v>
      </c>
      <c r="G89" s="317"/>
      <c r="H89" s="293" t="s">
        <v>1257</v>
      </c>
      <c r="I89" s="293" t="s">
        <v>1235</v>
      </c>
      <c r="J89" s="293">
        <v>20</v>
      </c>
      <c r="K89" s="307"/>
    </row>
    <row r="90" s="1" customFormat="1" ht="15" customHeight="1">
      <c r="B90" s="318"/>
      <c r="C90" s="293" t="s">
        <v>1258</v>
      </c>
      <c r="D90" s="293"/>
      <c r="E90" s="293"/>
      <c r="F90" s="316" t="s">
        <v>1239</v>
      </c>
      <c r="G90" s="317"/>
      <c r="H90" s="293" t="s">
        <v>1259</v>
      </c>
      <c r="I90" s="293" t="s">
        <v>1235</v>
      </c>
      <c r="J90" s="293">
        <v>50</v>
      </c>
      <c r="K90" s="307"/>
    </row>
    <row r="91" s="1" customFormat="1" ht="15" customHeight="1">
      <c r="B91" s="318"/>
      <c r="C91" s="293" t="s">
        <v>1260</v>
      </c>
      <c r="D91" s="293"/>
      <c r="E91" s="293"/>
      <c r="F91" s="316" t="s">
        <v>1239</v>
      </c>
      <c r="G91" s="317"/>
      <c r="H91" s="293" t="s">
        <v>1260</v>
      </c>
      <c r="I91" s="293" t="s">
        <v>1235</v>
      </c>
      <c r="J91" s="293">
        <v>50</v>
      </c>
      <c r="K91" s="307"/>
    </row>
    <row r="92" s="1" customFormat="1" ht="15" customHeight="1">
      <c r="B92" s="318"/>
      <c r="C92" s="293" t="s">
        <v>1261</v>
      </c>
      <c r="D92" s="293"/>
      <c r="E92" s="293"/>
      <c r="F92" s="316" t="s">
        <v>1239</v>
      </c>
      <c r="G92" s="317"/>
      <c r="H92" s="293" t="s">
        <v>1262</v>
      </c>
      <c r="I92" s="293" t="s">
        <v>1235</v>
      </c>
      <c r="J92" s="293">
        <v>255</v>
      </c>
      <c r="K92" s="307"/>
    </row>
    <row r="93" s="1" customFormat="1" ht="15" customHeight="1">
      <c r="B93" s="318"/>
      <c r="C93" s="293" t="s">
        <v>1263</v>
      </c>
      <c r="D93" s="293"/>
      <c r="E93" s="293"/>
      <c r="F93" s="316" t="s">
        <v>1233</v>
      </c>
      <c r="G93" s="317"/>
      <c r="H93" s="293" t="s">
        <v>1264</v>
      </c>
      <c r="I93" s="293" t="s">
        <v>1265</v>
      </c>
      <c r="J93" s="293"/>
      <c r="K93" s="307"/>
    </row>
    <row r="94" s="1" customFormat="1" ht="15" customHeight="1">
      <c r="B94" s="318"/>
      <c r="C94" s="293" t="s">
        <v>1266</v>
      </c>
      <c r="D94" s="293"/>
      <c r="E94" s="293"/>
      <c r="F94" s="316" t="s">
        <v>1233</v>
      </c>
      <c r="G94" s="317"/>
      <c r="H94" s="293" t="s">
        <v>1267</v>
      </c>
      <c r="I94" s="293" t="s">
        <v>1268</v>
      </c>
      <c r="J94" s="293"/>
      <c r="K94" s="307"/>
    </row>
    <row r="95" s="1" customFormat="1" ht="15" customHeight="1">
      <c r="B95" s="318"/>
      <c r="C95" s="293" t="s">
        <v>1269</v>
      </c>
      <c r="D95" s="293"/>
      <c r="E95" s="293"/>
      <c r="F95" s="316" t="s">
        <v>1233</v>
      </c>
      <c r="G95" s="317"/>
      <c r="H95" s="293" t="s">
        <v>1269</v>
      </c>
      <c r="I95" s="293" t="s">
        <v>1268</v>
      </c>
      <c r="J95" s="293"/>
      <c r="K95" s="307"/>
    </row>
    <row r="96" s="1" customFormat="1" ht="15" customHeight="1">
      <c r="B96" s="318"/>
      <c r="C96" s="293" t="s">
        <v>36</v>
      </c>
      <c r="D96" s="293"/>
      <c r="E96" s="293"/>
      <c r="F96" s="316" t="s">
        <v>1233</v>
      </c>
      <c r="G96" s="317"/>
      <c r="H96" s="293" t="s">
        <v>1270</v>
      </c>
      <c r="I96" s="293" t="s">
        <v>1268</v>
      </c>
      <c r="J96" s="293"/>
      <c r="K96" s="307"/>
    </row>
    <row r="97" s="1" customFormat="1" ht="15" customHeight="1">
      <c r="B97" s="318"/>
      <c r="C97" s="293" t="s">
        <v>46</v>
      </c>
      <c r="D97" s="293"/>
      <c r="E97" s="293"/>
      <c r="F97" s="316" t="s">
        <v>1233</v>
      </c>
      <c r="G97" s="317"/>
      <c r="H97" s="293" t="s">
        <v>1271</v>
      </c>
      <c r="I97" s="293" t="s">
        <v>1268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1272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1227</v>
      </c>
      <c r="D103" s="308"/>
      <c r="E103" s="308"/>
      <c r="F103" s="308" t="s">
        <v>1228</v>
      </c>
      <c r="G103" s="309"/>
      <c r="H103" s="308" t="s">
        <v>52</v>
      </c>
      <c r="I103" s="308" t="s">
        <v>55</v>
      </c>
      <c r="J103" s="308" t="s">
        <v>1229</v>
      </c>
      <c r="K103" s="307"/>
    </row>
    <row r="104" s="1" customFormat="1" ht="17.25" customHeight="1">
      <c r="B104" s="305"/>
      <c r="C104" s="310" t="s">
        <v>1230</v>
      </c>
      <c r="D104" s="310"/>
      <c r="E104" s="310"/>
      <c r="F104" s="311" t="s">
        <v>1231</v>
      </c>
      <c r="G104" s="312"/>
      <c r="H104" s="310"/>
      <c r="I104" s="310"/>
      <c r="J104" s="310" t="s">
        <v>1232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51</v>
      </c>
      <c r="D106" s="315"/>
      <c r="E106" s="315"/>
      <c r="F106" s="316" t="s">
        <v>1233</v>
      </c>
      <c r="G106" s="293"/>
      <c r="H106" s="293" t="s">
        <v>1273</v>
      </c>
      <c r="I106" s="293" t="s">
        <v>1235</v>
      </c>
      <c r="J106" s="293">
        <v>20</v>
      </c>
      <c r="K106" s="307"/>
    </row>
    <row r="107" s="1" customFormat="1" ht="15" customHeight="1">
      <c r="B107" s="305"/>
      <c r="C107" s="293" t="s">
        <v>1236</v>
      </c>
      <c r="D107" s="293"/>
      <c r="E107" s="293"/>
      <c r="F107" s="316" t="s">
        <v>1233</v>
      </c>
      <c r="G107" s="293"/>
      <c r="H107" s="293" t="s">
        <v>1273</v>
      </c>
      <c r="I107" s="293" t="s">
        <v>1235</v>
      </c>
      <c r="J107" s="293">
        <v>120</v>
      </c>
      <c r="K107" s="307"/>
    </row>
    <row r="108" s="1" customFormat="1" ht="15" customHeight="1">
      <c r="B108" s="318"/>
      <c r="C108" s="293" t="s">
        <v>1238</v>
      </c>
      <c r="D108" s="293"/>
      <c r="E108" s="293"/>
      <c r="F108" s="316" t="s">
        <v>1239</v>
      </c>
      <c r="G108" s="293"/>
      <c r="H108" s="293" t="s">
        <v>1273</v>
      </c>
      <c r="I108" s="293" t="s">
        <v>1235</v>
      </c>
      <c r="J108" s="293">
        <v>50</v>
      </c>
      <c r="K108" s="307"/>
    </row>
    <row r="109" s="1" customFormat="1" ht="15" customHeight="1">
      <c r="B109" s="318"/>
      <c r="C109" s="293" t="s">
        <v>1241</v>
      </c>
      <c r="D109" s="293"/>
      <c r="E109" s="293"/>
      <c r="F109" s="316" t="s">
        <v>1233</v>
      </c>
      <c r="G109" s="293"/>
      <c r="H109" s="293" t="s">
        <v>1273</v>
      </c>
      <c r="I109" s="293" t="s">
        <v>1243</v>
      </c>
      <c r="J109" s="293"/>
      <c r="K109" s="307"/>
    </row>
    <row r="110" s="1" customFormat="1" ht="15" customHeight="1">
      <c r="B110" s="318"/>
      <c r="C110" s="293" t="s">
        <v>1252</v>
      </c>
      <c r="D110" s="293"/>
      <c r="E110" s="293"/>
      <c r="F110" s="316" t="s">
        <v>1239</v>
      </c>
      <c r="G110" s="293"/>
      <c r="H110" s="293" t="s">
        <v>1273</v>
      </c>
      <c r="I110" s="293" t="s">
        <v>1235</v>
      </c>
      <c r="J110" s="293">
        <v>50</v>
      </c>
      <c r="K110" s="307"/>
    </row>
    <row r="111" s="1" customFormat="1" ht="15" customHeight="1">
      <c r="B111" s="318"/>
      <c r="C111" s="293" t="s">
        <v>1260</v>
      </c>
      <c r="D111" s="293"/>
      <c r="E111" s="293"/>
      <c r="F111" s="316" t="s">
        <v>1239</v>
      </c>
      <c r="G111" s="293"/>
      <c r="H111" s="293" t="s">
        <v>1273</v>
      </c>
      <c r="I111" s="293" t="s">
        <v>1235</v>
      </c>
      <c r="J111" s="293">
        <v>50</v>
      </c>
      <c r="K111" s="307"/>
    </row>
    <row r="112" s="1" customFormat="1" ht="15" customHeight="1">
      <c r="B112" s="318"/>
      <c r="C112" s="293" t="s">
        <v>1258</v>
      </c>
      <c r="D112" s="293"/>
      <c r="E112" s="293"/>
      <c r="F112" s="316" t="s">
        <v>1239</v>
      </c>
      <c r="G112" s="293"/>
      <c r="H112" s="293" t="s">
        <v>1273</v>
      </c>
      <c r="I112" s="293" t="s">
        <v>1235</v>
      </c>
      <c r="J112" s="293">
        <v>50</v>
      </c>
      <c r="K112" s="307"/>
    </row>
    <row r="113" s="1" customFormat="1" ht="15" customHeight="1">
      <c r="B113" s="318"/>
      <c r="C113" s="293" t="s">
        <v>51</v>
      </c>
      <c r="D113" s="293"/>
      <c r="E113" s="293"/>
      <c r="F113" s="316" t="s">
        <v>1233</v>
      </c>
      <c r="G113" s="293"/>
      <c r="H113" s="293" t="s">
        <v>1274</v>
      </c>
      <c r="I113" s="293" t="s">
        <v>1235</v>
      </c>
      <c r="J113" s="293">
        <v>20</v>
      </c>
      <c r="K113" s="307"/>
    </row>
    <row r="114" s="1" customFormat="1" ht="15" customHeight="1">
      <c r="B114" s="318"/>
      <c r="C114" s="293" t="s">
        <v>1275</v>
      </c>
      <c r="D114" s="293"/>
      <c r="E114" s="293"/>
      <c r="F114" s="316" t="s">
        <v>1233</v>
      </c>
      <c r="G114" s="293"/>
      <c r="H114" s="293" t="s">
        <v>1276</v>
      </c>
      <c r="I114" s="293" t="s">
        <v>1235</v>
      </c>
      <c r="J114" s="293">
        <v>120</v>
      </c>
      <c r="K114" s="307"/>
    </row>
    <row r="115" s="1" customFormat="1" ht="15" customHeight="1">
      <c r="B115" s="318"/>
      <c r="C115" s="293" t="s">
        <v>36</v>
      </c>
      <c r="D115" s="293"/>
      <c r="E115" s="293"/>
      <c r="F115" s="316" t="s">
        <v>1233</v>
      </c>
      <c r="G115" s="293"/>
      <c r="H115" s="293" t="s">
        <v>1277</v>
      </c>
      <c r="I115" s="293" t="s">
        <v>1268</v>
      </c>
      <c r="J115" s="293"/>
      <c r="K115" s="307"/>
    </row>
    <row r="116" s="1" customFormat="1" ht="15" customHeight="1">
      <c r="B116" s="318"/>
      <c r="C116" s="293" t="s">
        <v>46</v>
      </c>
      <c r="D116" s="293"/>
      <c r="E116" s="293"/>
      <c r="F116" s="316" t="s">
        <v>1233</v>
      </c>
      <c r="G116" s="293"/>
      <c r="H116" s="293" t="s">
        <v>1278</v>
      </c>
      <c r="I116" s="293" t="s">
        <v>1268</v>
      </c>
      <c r="J116" s="293"/>
      <c r="K116" s="307"/>
    </row>
    <row r="117" s="1" customFormat="1" ht="15" customHeight="1">
      <c r="B117" s="318"/>
      <c r="C117" s="293" t="s">
        <v>55</v>
      </c>
      <c r="D117" s="293"/>
      <c r="E117" s="293"/>
      <c r="F117" s="316" t="s">
        <v>1233</v>
      </c>
      <c r="G117" s="293"/>
      <c r="H117" s="293" t="s">
        <v>1279</v>
      </c>
      <c r="I117" s="293" t="s">
        <v>1280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1281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1227</v>
      </c>
      <c r="D123" s="308"/>
      <c r="E123" s="308"/>
      <c r="F123" s="308" t="s">
        <v>1228</v>
      </c>
      <c r="G123" s="309"/>
      <c r="H123" s="308" t="s">
        <v>52</v>
      </c>
      <c r="I123" s="308" t="s">
        <v>55</v>
      </c>
      <c r="J123" s="308" t="s">
        <v>1229</v>
      </c>
      <c r="K123" s="337"/>
    </row>
    <row r="124" s="1" customFormat="1" ht="17.25" customHeight="1">
      <c r="B124" s="336"/>
      <c r="C124" s="310" t="s">
        <v>1230</v>
      </c>
      <c r="D124" s="310"/>
      <c r="E124" s="310"/>
      <c r="F124" s="311" t="s">
        <v>1231</v>
      </c>
      <c r="G124" s="312"/>
      <c r="H124" s="310"/>
      <c r="I124" s="310"/>
      <c r="J124" s="310" t="s">
        <v>1232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1236</v>
      </c>
      <c r="D126" s="315"/>
      <c r="E126" s="315"/>
      <c r="F126" s="316" t="s">
        <v>1233</v>
      </c>
      <c r="G126" s="293"/>
      <c r="H126" s="293" t="s">
        <v>1273</v>
      </c>
      <c r="I126" s="293" t="s">
        <v>1235</v>
      </c>
      <c r="J126" s="293">
        <v>120</v>
      </c>
      <c r="K126" s="341"/>
    </row>
    <row r="127" s="1" customFormat="1" ht="15" customHeight="1">
      <c r="B127" s="338"/>
      <c r="C127" s="293" t="s">
        <v>1282</v>
      </c>
      <c r="D127" s="293"/>
      <c r="E127" s="293"/>
      <c r="F127" s="316" t="s">
        <v>1233</v>
      </c>
      <c r="G127" s="293"/>
      <c r="H127" s="293" t="s">
        <v>1283</v>
      </c>
      <c r="I127" s="293" t="s">
        <v>1235</v>
      </c>
      <c r="J127" s="293" t="s">
        <v>1284</v>
      </c>
      <c r="K127" s="341"/>
    </row>
    <row r="128" s="1" customFormat="1" ht="15" customHeight="1">
      <c r="B128" s="338"/>
      <c r="C128" s="293" t="s">
        <v>1181</v>
      </c>
      <c r="D128" s="293"/>
      <c r="E128" s="293"/>
      <c r="F128" s="316" t="s">
        <v>1233</v>
      </c>
      <c r="G128" s="293"/>
      <c r="H128" s="293" t="s">
        <v>1285</v>
      </c>
      <c r="I128" s="293" t="s">
        <v>1235</v>
      </c>
      <c r="J128" s="293" t="s">
        <v>1284</v>
      </c>
      <c r="K128" s="341"/>
    </row>
    <row r="129" s="1" customFormat="1" ht="15" customHeight="1">
      <c r="B129" s="338"/>
      <c r="C129" s="293" t="s">
        <v>1244</v>
      </c>
      <c r="D129" s="293"/>
      <c r="E129" s="293"/>
      <c r="F129" s="316" t="s">
        <v>1239</v>
      </c>
      <c r="G129" s="293"/>
      <c r="H129" s="293" t="s">
        <v>1245</v>
      </c>
      <c r="I129" s="293" t="s">
        <v>1235</v>
      </c>
      <c r="J129" s="293">
        <v>15</v>
      </c>
      <c r="K129" s="341"/>
    </row>
    <row r="130" s="1" customFormat="1" ht="15" customHeight="1">
      <c r="B130" s="338"/>
      <c r="C130" s="319" t="s">
        <v>1246</v>
      </c>
      <c r="D130" s="319"/>
      <c r="E130" s="319"/>
      <c r="F130" s="320" t="s">
        <v>1239</v>
      </c>
      <c r="G130" s="319"/>
      <c r="H130" s="319" t="s">
        <v>1247</v>
      </c>
      <c r="I130" s="319" t="s">
        <v>1235</v>
      </c>
      <c r="J130" s="319">
        <v>15</v>
      </c>
      <c r="K130" s="341"/>
    </row>
    <row r="131" s="1" customFormat="1" ht="15" customHeight="1">
      <c r="B131" s="338"/>
      <c r="C131" s="319" t="s">
        <v>1248</v>
      </c>
      <c r="D131" s="319"/>
      <c r="E131" s="319"/>
      <c r="F131" s="320" t="s">
        <v>1239</v>
      </c>
      <c r="G131" s="319"/>
      <c r="H131" s="319" t="s">
        <v>1249</v>
      </c>
      <c r="I131" s="319" t="s">
        <v>1235</v>
      </c>
      <c r="J131" s="319">
        <v>20</v>
      </c>
      <c r="K131" s="341"/>
    </row>
    <row r="132" s="1" customFormat="1" ht="15" customHeight="1">
      <c r="B132" s="338"/>
      <c r="C132" s="319" t="s">
        <v>1250</v>
      </c>
      <c r="D132" s="319"/>
      <c r="E132" s="319"/>
      <c r="F132" s="320" t="s">
        <v>1239</v>
      </c>
      <c r="G132" s="319"/>
      <c r="H132" s="319" t="s">
        <v>1251</v>
      </c>
      <c r="I132" s="319" t="s">
        <v>1235</v>
      </c>
      <c r="J132" s="319">
        <v>20</v>
      </c>
      <c r="K132" s="341"/>
    </row>
    <row r="133" s="1" customFormat="1" ht="15" customHeight="1">
      <c r="B133" s="338"/>
      <c r="C133" s="293" t="s">
        <v>1238</v>
      </c>
      <c r="D133" s="293"/>
      <c r="E133" s="293"/>
      <c r="F133" s="316" t="s">
        <v>1239</v>
      </c>
      <c r="G133" s="293"/>
      <c r="H133" s="293" t="s">
        <v>1273</v>
      </c>
      <c r="I133" s="293" t="s">
        <v>1235</v>
      </c>
      <c r="J133" s="293">
        <v>50</v>
      </c>
      <c r="K133" s="341"/>
    </row>
    <row r="134" s="1" customFormat="1" ht="15" customHeight="1">
      <c r="B134" s="338"/>
      <c r="C134" s="293" t="s">
        <v>1252</v>
      </c>
      <c r="D134" s="293"/>
      <c r="E134" s="293"/>
      <c r="F134" s="316" t="s">
        <v>1239</v>
      </c>
      <c r="G134" s="293"/>
      <c r="H134" s="293" t="s">
        <v>1273</v>
      </c>
      <c r="I134" s="293" t="s">
        <v>1235</v>
      </c>
      <c r="J134" s="293">
        <v>50</v>
      </c>
      <c r="K134" s="341"/>
    </row>
    <row r="135" s="1" customFormat="1" ht="15" customHeight="1">
      <c r="B135" s="338"/>
      <c r="C135" s="293" t="s">
        <v>1258</v>
      </c>
      <c r="D135" s="293"/>
      <c r="E135" s="293"/>
      <c r="F135" s="316" t="s">
        <v>1239</v>
      </c>
      <c r="G135" s="293"/>
      <c r="H135" s="293" t="s">
        <v>1273</v>
      </c>
      <c r="I135" s="293" t="s">
        <v>1235</v>
      </c>
      <c r="J135" s="293">
        <v>50</v>
      </c>
      <c r="K135" s="341"/>
    </row>
    <row r="136" s="1" customFormat="1" ht="15" customHeight="1">
      <c r="B136" s="338"/>
      <c r="C136" s="293" t="s">
        <v>1260</v>
      </c>
      <c r="D136" s="293"/>
      <c r="E136" s="293"/>
      <c r="F136" s="316" t="s">
        <v>1239</v>
      </c>
      <c r="G136" s="293"/>
      <c r="H136" s="293" t="s">
        <v>1273</v>
      </c>
      <c r="I136" s="293" t="s">
        <v>1235</v>
      </c>
      <c r="J136" s="293">
        <v>50</v>
      </c>
      <c r="K136" s="341"/>
    </row>
    <row r="137" s="1" customFormat="1" ht="15" customHeight="1">
      <c r="B137" s="338"/>
      <c r="C137" s="293" t="s">
        <v>1261</v>
      </c>
      <c r="D137" s="293"/>
      <c r="E137" s="293"/>
      <c r="F137" s="316" t="s">
        <v>1239</v>
      </c>
      <c r="G137" s="293"/>
      <c r="H137" s="293" t="s">
        <v>1286</v>
      </c>
      <c r="I137" s="293" t="s">
        <v>1235</v>
      </c>
      <c r="J137" s="293">
        <v>255</v>
      </c>
      <c r="K137" s="341"/>
    </row>
    <row r="138" s="1" customFormat="1" ht="15" customHeight="1">
      <c r="B138" s="338"/>
      <c r="C138" s="293" t="s">
        <v>1263</v>
      </c>
      <c r="D138" s="293"/>
      <c r="E138" s="293"/>
      <c r="F138" s="316" t="s">
        <v>1233</v>
      </c>
      <c r="G138" s="293"/>
      <c r="H138" s="293" t="s">
        <v>1287</v>
      </c>
      <c r="I138" s="293" t="s">
        <v>1265</v>
      </c>
      <c r="J138" s="293"/>
      <c r="K138" s="341"/>
    </row>
    <row r="139" s="1" customFormat="1" ht="15" customHeight="1">
      <c r="B139" s="338"/>
      <c r="C139" s="293" t="s">
        <v>1266</v>
      </c>
      <c r="D139" s="293"/>
      <c r="E139" s="293"/>
      <c r="F139" s="316" t="s">
        <v>1233</v>
      </c>
      <c r="G139" s="293"/>
      <c r="H139" s="293" t="s">
        <v>1288</v>
      </c>
      <c r="I139" s="293" t="s">
        <v>1268</v>
      </c>
      <c r="J139" s="293"/>
      <c r="K139" s="341"/>
    </row>
    <row r="140" s="1" customFormat="1" ht="15" customHeight="1">
      <c r="B140" s="338"/>
      <c r="C140" s="293" t="s">
        <v>1269</v>
      </c>
      <c r="D140" s="293"/>
      <c r="E140" s="293"/>
      <c r="F140" s="316" t="s">
        <v>1233</v>
      </c>
      <c r="G140" s="293"/>
      <c r="H140" s="293" t="s">
        <v>1269</v>
      </c>
      <c r="I140" s="293" t="s">
        <v>1268</v>
      </c>
      <c r="J140" s="293"/>
      <c r="K140" s="341"/>
    </row>
    <row r="141" s="1" customFormat="1" ht="15" customHeight="1">
      <c r="B141" s="338"/>
      <c r="C141" s="293" t="s">
        <v>36</v>
      </c>
      <c r="D141" s="293"/>
      <c r="E141" s="293"/>
      <c r="F141" s="316" t="s">
        <v>1233</v>
      </c>
      <c r="G141" s="293"/>
      <c r="H141" s="293" t="s">
        <v>1289</v>
      </c>
      <c r="I141" s="293" t="s">
        <v>1268</v>
      </c>
      <c r="J141" s="293"/>
      <c r="K141" s="341"/>
    </row>
    <row r="142" s="1" customFormat="1" ht="15" customHeight="1">
      <c r="B142" s="338"/>
      <c r="C142" s="293" t="s">
        <v>1290</v>
      </c>
      <c r="D142" s="293"/>
      <c r="E142" s="293"/>
      <c r="F142" s="316" t="s">
        <v>1233</v>
      </c>
      <c r="G142" s="293"/>
      <c r="H142" s="293" t="s">
        <v>1291</v>
      </c>
      <c r="I142" s="293" t="s">
        <v>1268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1292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1227</v>
      </c>
      <c r="D148" s="308"/>
      <c r="E148" s="308"/>
      <c r="F148" s="308" t="s">
        <v>1228</v>
      </c>
      <c r="G148" s="309"/>
      <c r="H148" s="308" t="s">
        <v>52</v>
      </c>
      <c r="I148" s="308" t="s">
        <v>55</v>
      </c>
      <c r="J148" s="308" t="s">
        <v>1229</v>
      </c>
      <c r="K148" s="307"/>
    </row>
    <row r="149" s="1" customFormat="1" ht="17.25" customHeight="1">
      <c r="B149" s="305"/>
      <c r="C149" s="310" t="s">
        <v>1230</v>
      </c>
      <c r="D149" s="310"/>
      <c r="E149" s="310"/>
      <c r="F149" s="311" t="s">
        <v>1231</v>
      </c>
      <c r="G149" s="312"/>
      <c r="H149" s="310"/>
      <c r="I149" s="310"/>
      <c r="J149" s="310" t="s">
        <v>1232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1236</v>
      </c>
      <c r="D151" s="293"/>
      <c r="E151" s="293"/>
      <c r="F151" s="346" t="s">
        <v>1233</v>
      </c>
      <c r="G151" s="293"/>
      <c r="H151" s="345" t="s">
        <v>1273</v>
      </c>
      <c r="I151" s="345" t="s">
        <v>1235</v>
      </c>
      <c r="J151" s="345">
        <v>120</v>
      </c>
      <c r="K151" s="341"/>
    </row>
    <row r="152" s="1" customFormat="1" ht="15" customHeight="1">
      <c r="B152" s="318"/>
      <c r="C152" s="345" t="s">
        <v>1282</v>
      </c>
      <c r="D152" s="293"/>
      <c r="E152" s="293"/>
      <c r="F152" s="346" t="s">
        <v>1233</v>
      </c>
      <c r="G152" s="293"/>
      <c r="H152" s="345" t="s">
        <v>1293</v>
      </c>
      <c r="I152" s="345" t="s">
        <v>1235</v>
      </c>
      <c r="J152" s="345" t="s">
        <v>1284</v>
      </c>
      <c r="K152" s="341"/>
    </row>
    <row r="153" s="1" customFormat="1" ht="15" customHeight="1">
      <c r="B153" s="318"/>
      <c r="C153" s="345" t="s">
        <v>1181</v>
      </c>
      <c r="D153" s="293"/>
      <c r="E153" s="293"/>
      <c r="F153" s="346" t="s">
        <v>1233</v>
      </c>
      <c r="G153" s="293"/>
      <c r="H153" s="345" t="s">
        <v>1294</v>
      </c>
      <c r="I153" s="345" t="s">
        <v>1235</v>
      </c>
      <c r="J153" s="345" t="s">
        <v>1284</v>
      </c>
      <c r="K153" s="341"/>
    </row>
    <row r="154" s="1" customFormat="1" ht="15" customHeight="1">
      <c r="B154" s="318"/>
      <c r="C154" s="345" t="s">
        <v>1238</v>
      </c>
      <c r="D154" s="293"/>
      <c r="E154" s="293"/>
      <c r="F154" s="346" t="s">
        <v>1239</v>
      </c>
      <c r="G154" s="293"/>
      <c r="H154" s="345" t="s">
        <v>1273</v>
      </c>
      <c r="I154" s="345" t="s">
        <v>1235</v>
      </c>
      <c r="J154" s="345">
        <v>50</v>
      </c>
      <c r="K154" s="341"/>
    </row>
    <row r="155" s="1" customFormat="1" ht="15" customHeight="1">
      <c r="B155" s="318"/>
      <c r="C155" s="345" t="s">
        <v>1241</v>
      </c>
      <c r="D155" s="293"/>
      <c r="E155" s="293"/>
      <c r="F155" s="346" t="s">
        <v>1233</v>
      </c>
      <c r="G155" s="293"/>
      <c r="H155" s="345" t="s">
        <v>1273</v>
      </c>
      <c r="I155" s="345" t="s">
        <v>1243</v>
      </c>
      <c r="J155" s="345"/>
      <c r="K155" s="341"/>
    </row>
    <row r="156" s="1" customFormat="1" ht="15" customHeight="1">
      <c r="B156" s="318"/>
      <c r="C156" s="345" t="s">
        <v>1252</v>
      </c>
      <c r="D156" s="293"/>
      <c r="E156" s="293"/>
      <c r="F156" s="346" t="s">
        <v>1239</v>
      </c>
      <c r="G156" s="293"/>
      <c r="H156" s="345" t="s">
        <v>1273</v>
      </c>
      <c r="I156" s="345" t="s">
        <v>1235</v>
      </c>
      <c r="J156" s="345">
        <v>50</v>
      </c>
      <c r="K156" s="341"/>
    </row>
    <row r="157" s="1" customFormat="1" ht="15" customHeight="1">
      <c r="B157" s="318"/>
      <c r="C157" s="345" t="s">
        <v>1260</v>
      </c>
      <c r="D157" s="293"/>
      <c r="E157" s="293"/>
      <c r="F157" s="346" t="s">
        <v>1239</v>
      </c>
      <c r="G157" s="293"/>
      <c r="H157" s="345" t="s">
        <v>1273</v>
      </c>
      <c r="I157" s="345" t="s">
        <v>1235</v>
      </c>
      <c r="J157" s="345">
        <v>50</v>
      </c>
      <c r="K157" s="341"/>
    </row>
    <row r="158" s="1" customFormat="1" ht="15" customHeight="1">
      <c r="B158" s="318"/>
      <c r="C158" s="345" t="s">
        <v>1258</v>
      </c>
      <c r="D158" s="293"/>
      <c r="E158" s="293"/>
      <c r="F158" s="346" t="s">
        <v>1239</v>
      </c>
      <c r="G158" s="293"/>
      <c r="H158" s="345" t="s">
        <v>1273</v>
      </c>
      <c r="I158" s="345" t="s">
        <v>1235</v>
      </c>
      <c r="J158" s="345">
        <v>50</v>
      </c>
      <c r="K158" s="341"/>
    </row>
    <row r="159" s="1" customFormat="1" ht="15" customHeight="1">
      <c r="B159" s="318"/>
      <c r="C159" s="345" t="s">
        <v>97</v>
      </c>
      <c r="D159" s="293"/>
      <c r="E159" s="293"/>
      <c r="F159" s="346" t="s">
        <v>1233</v>
      </c>
      <c r="G159" s="293"/>
      <c r="H159" s="345" t="s">
        <v>1295</v>
      </c>
      <c r="I159" s="345" t="s">
        <v>1235</v>
      </c>
      <c r="J159" s="345" t="s">
        <v>1296</v>
      </c>
      <c r="K159" s="341"/>
    </row>
    <row r="160" s="1" customFormat="1" ht="15" customHeight="1">
      <c r="B160" s="318"/>
      <c r="C160" s="345" t="s">
        <v>1297</v>
      </c>
      <c r="D160" s="293"/>
      <c r="E160" s="293"/>
      <c r="F160" s="346" t="s">
        <v>1233</v>
      </c>
      <c r="G160" s="293"/>
      <c r="H160" s="345" t="s">
        <v>1298</v>
      </c>
      <c r="I160" s="345" t="s">
        <v>1268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1299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1227</v>
      </c>
      <c r="D166" s="308"/>
      <c r="E166" s="308"/>
      <c r="F166" s="308" t="s">
        <v>1228</v>
      </c>
      <c r="G166" s="350"/>
      <c r="H166" s="351" t="s">
        <v>52</v>
      </c>
      <c r="I166" s="351" t="s">
        <v>55</v>
      </c>
      <c r="J166" s="308" t="s">
        <v>1229</v>
      </c>
      <c r="K166" s="285"/>
    </row>
    <row r="167" s="1" customFormat="1" ht="17.25" customHeight="1">
      <c r="B167" s="286"/>
      <c r="C167" s="310" t="s">
        <v>1230</v>
      </c>
      <c r="D167" s="310"/>
      <c r="E167" s="310"/>
      <c r="F167" s="311" t="s">
        <v>1231</v>
      </c>
      <c r="G167" s="352"/>
      <c r="H167" s="353"/>
      <c r="I167" s="353"/>
      <c r="J167" s="310" t="s">
        <v>1232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1236</v>
      </c>
      <c r="D169" s="293"/>
      <c r="E169" s="293"/>
      <c r="F169" s="316" t="s">
        <v>1233</v>
      </c>
      <c r="G169" s="293"/>
      <c r="H169" s="293" t="s">
        <v>1273</v>
      </c>
      <c r="I169" s="293" t="s">
        <v>1235</v>
      </c>
      <c r="J169" s="293">
        <v>120</v>
      </c>
      <c r="K169" s="341"/>
    </row>
    <row r="170" s="1" customFormat="1" ht="15" customHeight="1">
      <c r="B170" s="318"/>
      <c r="C170" s="293" t="s">
        <v>1282</v>
      </c>
      <c r="D170" s="293"/>
      <c r="E170" s="293"/>
      <c r="F170" s="316" t="s">
        <v>1233</v>
      </c>
      <c r="G170" s="293"/>
      <c r="H170" s="293" t="s">
        <v>1283</v>
      </c>
      <c r="I170" s="293" t="s">
        <v>1235</v>
      </c>
      <c r="J170" s="293" t="s">
        <v>1284</v>
      </c>
      <c r="K170" s="341"/>
    </row>
    <row r="171" s="1" customFormat="1" ht="15" customHeight="1">
      <c r="B171" s="318"/>
      <c r="C171" s="293" t="s">
        <v>1181</v>
      </c>
      <c r="D171" s="293"/>
      <c r="E171" s="293"/>
      <c r="F171" s="316" t="s">
        <v>1233</v>
      </c>
      <c r="G171" s="293"/>
      <c r="H171" s="293" t="s">
        <v>1300</v>
      </c>
      <c r="I171" s="293" t="s">
        <v>1235</v>
      </c>
      <c r="J171" s="293" t="s">
        <v>1284</v>
      </c>
      <c r="K171" s="341"/>
    </row>
    <row r="172" s="1" customFormat="1" ht="15" customHeight="1">
      <c r="B172" s="318"/>
      <c r="C172" s="293" t="s">
        <v>1238</v>
      </c>
      <c r="D172" s="293"/>
      <c r="E172" s="293"/>
      <c r="F172" s="316" t="s">
        <v>1239</v>
      </c>
      <c r="G172" s="293"/>
      <c r="H172" s="293" t="s">
        <v>1300</v>
      </c>
      <c r="I172" s="293" t="s">
        <v>1235</v>
      </c>
      <c r="J172" s="293">
        <v>50</v>
      </c>
      <c r="K172" s="341"/>
    </row>
    <row r="173" s="1" customFormat="1" ht="15" customHeight="1">
      <c r="B173" s="318"/>
      <c r="C173" s="293" t="s">
        <v>1241</v>
      </c>
      <c r="D173" s="293"/>
      <c r="E173" s="293"/>
      <c r="F173" s="316" t="s">
        <v>1233</v>
      </c>
      <c r="G173" s="293"/>
      <c r="H173" s="293" t="s">
        <v>1300</v>
      </c>
      <c r="I173" s="293" t="s">
        <v>1243</v>
      </c>
      <c r="J173" s="293"/>
      <c r="K173" s="341"/>
    </row>
    <row r="174" s="1" customFormat="1" ht="15" customHeight="1">
      <c r="B174" s="318"/>
      <c r="C174" s="293" t="s">
        <v>1252</v>
      </c>
      <c r="D174" s="293"/>
      <c r="E174" s="293"/>
      <c r="F174" s="316" t="s">
        <v>1239</v>
      </c>
      <c r="G174" s="293"/>
      <c r="H174" s="293" t="s">
        <v>1300</v>
      </c>
      <c r="I174" s="293" t="s">
        <v>1235</v>
      </c>
      <c r="J174" s="293">
        <v>50</v>
      </c>
      <c r="K174" s="341"/>
    </row>
    <row r="175" s="1" customFormat="1" ht="15" customHeight="1">
      <c r="B175" s="318"/>
      <c r="C175" s="293" t="s">
        <v>1260</v>
      </c>
      <c r="D175" s="293"/>
      <c r="E175" s="293"/>
      <c r="F175" s="316" t="s">
        <v>1239</v>
      </c>
      <c r="G175" s="293"/>
      <c r="H175" s="293" t="s">
        <v>1300</v>
      </c>
      <c r="I175" s="293" t="s">
        <v>1235</v>
      </c>
      <c r="J175" s="293">
        <v>50</v>
      </c>
      <c r="K175" s="341"/>
    </row>
    <row r="176" s="1" customFormat="1" ht="15" customHeight="1">
      <c r="B176" s="318"/>
      <c r="C176" s="293" t="s">
        <v>1258</v>
      </c>
      <c r="D176" s="293"/>
      <c r="E176" s="293"/>
      <c r="F176" s="316" t="s">
        <v>1239</v>
      </c>
      <c r="G176" s="293"/>
      <c r="H176" s="293" t="s">
        <v>1300</v>
      </c>
      <c r="I176" s="293" t="s">
        <v>1235</v>
      </c>
      <c r="J176" s="293">
        <v>50</v>
      </c>
      <c r="K176" s="341"/>
    </row>
    <row r="177" s="1" customFormat="1" ht="15" customHeight="1">
      <c r="B177" s="318"/>
      <c r="C177" s="293" t="s">
        <v>115</v>
      </c>
      <c r="D177" s="293"/>
      <c r="E177" s="293"/>
      <c r="F177" s="316" t="s">
        <v>1233</v>
      </c>
      <c r="G177" s="293"/>
      <c r="H177" s="293" t="s">
        <v>1301</v>
      </c>
      <c r="I177" s="293" t="s">
        <v>1302</v>
      </c>
      <c r="J177" s="293"/>
      <c r="K177" s="341"/>
    </row>
    <row r="178" s="1" customFormat="1" ht="15" customHeight="1">
      <c r="B178" s="318"/>
      <c r="C178" s="293" t="s">
        <v>55</v>
      </c>
      <c r="D178" s="293"/>
      <c r="E178" s="293"/>
      <c r="F178" s="316" t="s">
        <v>1233</v>
      </c>
      <c r="G178" s="293"/>
      <c r="H178" s="293" t="s">
        <v>1303</v>
      </c>
      <c r="I178" s="293" t="s">
        <v>1304</v>
      </c>
      <c r="J178" s="293">
        <v>1</v>
      </c>
      <c r="K178" s="341"/>
    </row>
    <row r="179" s="1" customFormat="1" ht="15" customHeight="1">
      <c r="B179" s="318"/>
      <c r="C179" s="293" t="s">
        <v>51</v>
      </c>
      <c r="D179" s="293"/>
      <c r="E179" s="293"/>
      <c r="F179" s="316" t="s">
        <v>1233</v>
      </c>
      <c r="G179" s="293"/>
      <c r="H179" s="293" t="s">
        <v>1305</v>
      </c>
      <c r="I179" s="293" t="s">
        <v>1235</v>
      </c>
      <c r="J179" s="293">
        <v>20</v>
      </c>
      <c r="K179" s="341"/>
    </row>
    <row r="180" s="1" customFormat="1" ht="15" customHeight="1">
      <c r="B180" s="318"/>
      <c r="C180" s="293" t="s">
        <v>52</v>
      </c>
      <c r="D180" s="293"/>
      <c r="E180" s="293"/>
      <c r="F180" s="316" t="s">
        <v>1233</v>
      </c>
      <c r="G180" s="293"/>
      <c r="H180" s="293" t="s">
        <v>1306</v>
      </c>
      <c r="I180" s="293" t="s">
        <v>1235</v>
      </c>
      <c r="J180" s="293">
        <v>255</v>
      </c>
      <c r="K180" s="341"/>
    </row>
    <row r="181" s="1" customFormat="1" ht="15" customHeight="1">
      <c r="B181" s="318"/>
      <c r="C181" s="293" t="s">
        <v>116</v>
      </c>
      <c r="D181" s="293"/>
      <c r="E181" s="293"/>
      <c r="F181" s="316" t="s">
        <v>1233</v>
      </c>
      <c r="G181" s="293"/>
      <c r="H181" s="293" t="s">
        <v>1197</v>
      </c>
      <c r="I181" s="293" t="s">
        <v>1235</v>
      </c>
      <c r="J181" s="293">
        <v>10</v>
      </c>
      <c r="K181" s="341"/>
    </row>
    <row r="182" s="1" customFormat="1" ht="15" customHeight="1">
      <c r="B182" s="318"/>
      <c r="C182" s="293" t="s">
        <v>117</v>
      </c>
      <c r="D182" s="293"/>
      <c r="E182" s="293"/>
      <c r="F182" s="316" t="s">
        <v>1233</v>
      </c>
      <c r="G182" s="293"/>
      <c r="H182" s="293" t="s">
        <v>1307</v>
      </c>
      <c r="I182" s="293" t="s">
        <v>1268</v>
      </c>
      <c r="J182" s="293"/>
      <c r="K182" s="341"/>
    </row>
    <row r="183" s="1" customFormat="1" ht="15" customHeight="1">
      <c r="B183" s="318"/>
      <c r="C183" s="293" t="s">
        <v>1308</v>
      </c>
      <c r="D183" s="293"/>
      <c r="E183" s="293"/>
      <c r="F183" s="316" t="s">
        <v>1233</v>
      </c>
      <c r="G183" s="293"/>
      <c r="H183" s="293" t="s">
        <v>1309</v>
      </c>
      <c r="I183" s="293" t="s">
        <v>1268</v>
      </c>
      <c r="J183" s="293"/>
      <c r="K183" s="341"/>
    </row>
    <row r="184" s="1" customFormat="1" ht="15" customHeight="1">
      <c r="B184" s="318"/>
      <c r="C184" s="293" t="s">
        <v>1297</v>
      </c>
      <c r="D184" s="293"/>
      <c r="E184" s="293"/>
      <c r="F184" s="316" t="s">
        <v>1233</v>
      </c>
      <c r="G184" s="293"/>
      <c r="H184" s="293" t="s">
        <v>1310</v>
      </c>
      <c r="I184" s="293" t="s">
        <v>1268</v>
      </c>
      <c r="J184" s="293"/>
      <c r="K184" s="341"/>
    </row>
    <row r="185" s="1" customFormat="1" ht="15" customHeight="1">
      <c r="B185" s="318"/>
      <c r="C185" s="293" t="s">
        <v>119</v>
      </c>
      <c r="D185" s="293"/>
      <c r="E185" s="293"/>
      <c r="F185" s="316" t="s">
        <v>1239</v>
      </c>
      <c r="G185" s="293"/>
      <c r="H185" s="293" t="s">
        <v>1311</v>
      </c>
      <c r="I185" s="293" t="s">
        <v>1235</v>
      </c>
      <c r="J185" s="293">
        <v>50</v>
      </c>
      <c r="K185" s="341"/>
    </row>
    <row r="186" s="1" customFormat="1" ht="15" customHeight="1">
      <c r="B186" s="318"/>
      <c r="C186" s="293" t="s">
        <v>1312</v>
      </c>
      <c r="D186" s="293"/>
      <c r="E186" s="293"/>
      <c r="F186" s="316" t="s">
        <v>1239</v>
      </c>
      <c r="G186" s="293"/>
      <c r="H186" s="293" t="s">
        <v>1313</v>
      </c>
      <c r="I186" s="293" t="s">
        <v>1314</v>
      </c>
      <c r="J186" s="293"/>
      <c r="K186" s="341"/>
    </row>
    <row r="187" s="1" customFormat="1" ht="15" customHeight="1">
      <c r="B187" s="318"/>
      <c r="C187" s="293" t="s">
        <v>1315</v>
      </c>
      <c r="D187" s="293"/>
      <c r="E187" s="293"/>
      <c r="F187" s="316" t="s">
        <v>1239</v>
      </c>
      <c r="G187" s="293"/>
      <c r="H187" s="293" t="s">
        <v>1316</v>
      </c>
      <c r="I187" s="293" t="s">
        <v>1314</v>
      </c>
      <c r="J187" s="293"/>
      <c r="K187" s="341"/>
    </row>
    <row r="188" s="1" customFormat="1" ht="15" customHeight="1">
      <c r="B188" s="318"/>
      <c r="C188" s="293" t="s">
        <v>1317</v>
      </c>
      <c r="D188" s="293"/>
      <c r="E188" s="293"/>
      <c r="F188" s="316" t="s">
        <v>1239</v>
      </c>
      <c r="G188" s="293"/>
      <c r="H188" s="293" t="s">
        <v>1318</v>
      </c>
      <c r="I188" s="293" t="s">
        <v>1314</v>
      </c>
      <c r="J188" s="293"/>
      <c r="K188" s="341"/>
    </row>
    <row r="189" s="1" customFormat="1" ht="15" customHeight="1">
      <c r="B189" s="318"/>
      <c r="C189" s="354" t="s">
        <v>1319</v>
      </c>
      <c r="D189" s="293"/>
      <c r="E189" s="293"/>
      <c r="F189" s="316" t="s">
        <v>1239</v>
      </c>
      <c r="G189" s="293"/>
      <c r="H189" s="293" t="s">
        <v>1320</v>
      </c>
      <c r="I189" s="293" t="s">
        <v>1321</v>
      </c>
      <c r="J189" s="355" t="s">
        <v>1322</v>
      </c>
      <c r="K189" s="341"/>
    </row>
    <row r="190" s="17" customFormat="1" ht="15" customHeight="1">
      <c r="B190" s="356"/>
      <c r="C190" s="357" t="s">
        <v>1323</v>
      </c>
      <c r="D190" s="358"/>
      <c r="E190" s="358"/>
      <c r="F190" s="359" t="s">
        <v>1239</v>
      </c>
      <c r="G190" s="358"/>
      <c r="H190" s="358" t="s">
        <v>1324</v>
      </c>
      <c r="I190" s="358" t="s">
        <v>1321</v>
      </c>
      <c r="J190" s="360" t="s">
        <v>1322</v>
      </c>
      <c r="K190" s="361"/>
    </row>
    <row r="191" s="1" customFormat="1" ht="15" customHeight="1">
      <c r="B191" s="318"/>
      <c r="C191" s="354" t="s">
        <v>40</v>
      </c>
      <c r="D191" s="293"/>
      <c r="E191" s="293"/>
      <c r="F191" s="316" t="s">
        <v>1233</v>
      </c>
      <c r="G191" s="293"/>
      <c r="H191" s="290" t="s">
        <v>1325</v>
      </c>
      <c r="I191" s="293" t="s">
        <v>1326</v>
      </c>
      <c r="J191" s="293"/>
      <c r="K191" s="341"/>
    </row>
    <row r="192" s="1" customFormat="1" ht="15" customHeight="1">
      <c r="B192" s="318"/>
      <c r="C192" s="354" t="s">
        <v>1327</v>
      </c>
      <c r="D192" s="293"/>
      <c r="E192" s="293"/>
      <c r="F192" s="316" t="s">
        <v>1233</v>
      </c>
      <c r="G192" s="293"/>
      <c r="H192" s="293" t="s">
        <v>1328</v>
      </c>
      <c r="I192" s="293" t="s">
        <v>1268</v>
      </c>
      <c r="J192" s="293"/>
      <c r="K192" s="341"/>
    </row>
    <row r="193" s="1" customFormat="1" ht="15" customHeight="1">
      <c r="B193" s="318"/>
      <c r="C193" s="354" t="s">
        <v>1329</v>
      </c>
      <c r="D193" s="293"/>
      <c r="E193" s="293"/>
      <c r="F193" s="316" t="s">
        <v>1233</v>
      </c>
      <c r="G193" s="293"/>
      <c r="H193" s="293" t="s">
        <v>1330</v>
      </c>
      <c r="I193" s="293" t="s">
        <v>1268</v>
      </c>
      <c r="J193" s="293"/>
      <c r="K193" s="341"/>
    </row>
    <row r="194" s="1" customFormat="1" ht="15" customHeight="1">
      <c r="B194" s="318"/>
      <c r="C194" s="354" t="s">
        <v>1331</v>
      </c>
      <c r="D194" s="293"/>
      <c r="E194" s="293"/>
      <c r="F194" s="316" t="s">
        <v>1239</v>
      </c>
      <c r="G194" s="293"/>
      <c r="H194" s="293" t="s">
        <v>1332</v>
      </c>
      <c r="I194" s="293" t="s">
        <v>1268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1333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1334</v>
      </c>
      <c r="D201" s="363"/>
      <c r="E201" s="363"/>
      <c r="F201" s="363" t="s">
        <v>1335</v>
      </c>
      <c r="G201" s="364"/>
      <c r="H201" s="363" t="s">
        <v>1336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1326</v>
      </c>
      <c r="D203" s="293"/>
      <c r="E203" s="293"/>
      <c r="F203" s="316" t="s">
        <v>41</v>
      </c>
      <c r="G203" s="293"/>
      <c r="H203" s="293" t="s">
        <v>1337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42</v>
      </c>
      <c r="G204" s="293"/>
      <c r="H204" s="293" t="s">
        <v>1338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45</v>
      </c>
      <c r="G205" s="293"/>
      <c r="H205" s="293" t="s">
        <v>1339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43</v>
      </c>
      <c r="G206" s="293"/>
      <c r="H206" s="293" t="s">
        <v>1340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44</v>
      </c>
      <c r="G207" s="293"/>
      <c r="H207" s="293" t="s">
        <v>1341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1280</v>
      </c>
      <c r="D209" s="293"/>
      <c r="E209" s="293"/>
      <c r="F209" s="316" t="s">
        <v>77</v>
      </c>
      <c r="G209" s="293"/>
      <c r="H209" s="293" t="s">
        <v>1342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1176</v>
      </c>
      <c r="G210" s="293"/>
      <c r="H210" s="293" t="s">
        <v>1177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1174</v>
      </c>
      <c r="G211" s="293"/>
      <c r="H211" s="293" t="s">
        <v>1343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1178</v>
      </c>
      <c r="G212" s="354"/>
      <c r="H212" s="345" t="s">
        <v>1179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1180</v>
      </c>
      <c r="G213" s="354"/>
      <c r="H213" s="345" t="s">
        <v>1344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1304</v>
      </c>
      <c r="D215" s="293"/>
      <c r="E215" s="293"/>
      <c r="F215" s="316">
        <v>1</v>
      </c>
      <c r="G215" s="354"/>
      <c r="H215" s="345" t="s">
        <v>1345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1346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1347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1348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NBLenovo\Miloslav Výskala</dc:creator>
  <cp:lastModifiedBy>NBLenovo\Miloslav Výskala</cp:lastModifiedBy>
  <dcterms:created xsi:type="dcterms:W3CDTF">2025-05-26T12:46:59Z</dcterms:created>
  <dcterms:modified xsi:type="dcterms:W3CDTF">2025-05-26T12:47:04Z</dcterms:modified>
</cp:coreProperties>
</file>