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tinktprojekt.sharepoint.com/sites/instinkt-projekt/Sdilene dokumenty/24/Z/Z24_002 BD Cejl 23; Modernizace/80_Rozpočty/"/>
    </mc:Choice>
  </mc:AlternateContent>
  <xr:revisionPtr revIDLastSave="17" documentId="13_ncr:1_{B2626EE1-6C63-4F62-8D95-C24D5856F2DB}" xr6:coauthVersionLast="47" xr6:coauthVersionMax="47" xr10:uidLastSave="{1FD163AF-175F-4BA0-AEC6-47F85041C9AD}"/>
  <bookViews>
    <workbookView xWindow="-120" yWindow="-120" windowWidth="29040" windowHeight="15840" activeTab="3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D.1.1 Pol" sheetId="13" r:id="rId4"/>
    <sheet name="SO 01 D.1.4.1 Pol" sheetId="14" r:id="rId5"/>
    <sheet name="SO 01 D.1.4.2 Pol" sheetId="15" r:id="rId6"/>
    <sheet name="SO 01 D.1.4.4 Pol" sheetId="16" r:id="rId7"/>
    <sheet name="SO 01 D.1.4.5 Pol" sheetId="17" r:id="rId8"/>
  </sheets>
  <externalReferences>
    <externalReference r:id="rId9"/>
  </externalReferences>
  <definedNames>
    <definedName name="CelkemDPHVypocet" localSheetId="0">Stavba!$H$49</definedName>
    <definedName name="CenaCelkem">Stavba!$G$29</definedName>
    <definedName name="CenaCelkemBezDPH">Stavba!$G$28</definedName>
    <definedName name="CenaCelkemVypocet" localSheetId="0">Stavba!$I$49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D.1.1 Pol'!$1:$7</definedName>
    <definedName name="_xlnm.Print_Titles" localSheetId="4">'SO 01 D.1.4.1 Pol'!$1:$7</definedName>
    <definedName name="_xlnm.Print_Titles" localSheetId="5">'SO 01 D.1.4.2 Pol'!$1:$7</definedName>
    <definedName name="_xlnm.Print_Titles" localSheetId="6">'SO 01 D.1.4.4 Pol'!$1:$7</definedName>
    <definedName name="_xlnm.Print_Titles" localSheetId="7">'SO 01 D.1.4.5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Naklady'!$A$1:$Y$39</definedName>
    <definedName name="_xlnm.Print_Area" localSheetId="3">'SO 01 D.1.1 Pol'!$A$1:$Y$1906</definedName>
    <definedName name="_xlnm.Print_Area" localSheetId="4">'SO 01 D.1.4.1 Pol'!$A$1:$Y$323</definedName>
    <definedName name="_xlnm.Print_Area" localSheetId="5">'SO 01 D.1.4.2 Pol'!$A$1:$Y$115</definedName>
    <definedName name="_xlnm.Print_Area" localSheetId="6">'SO 01 D.1.4.4 Pol'!$A$1:$Y$326</definedName>
    <definedName name="_xlnm.Print_Area" localSheetId="7">'SO 01 D.1.4.5 Pol'!$A$1:$Y$120</definedName>
    <definedName name="_xlnm.Print_Area" localSheetId="0">Stavba!$A$1:$J$112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Stavba!$F$49</definedName>
    <definedName name="ZakladDPHZakl">Stavba!$G$25</definedName>
    <definedName name="ZakladDPHZaklVypocet" localSheetId="0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41" i="13" l="1"/>
  <c r="I111" i="1"/>
  <c r="I110" i="1"/>
  <c r="I108" i="1"/>
  <c r="I107" i="1"/>
  <c r="I106" i="1"/>
  <c r="I105" i="1"/>
  <c r="I104" i="1"/>
  <c r="I103" i="1"/>
  <c r="I94" i="1"/>
  <c r="I93" i="1"/>
  <c r="I92" i="1"/>
  <c r="I91" i="1"/>
  <c r="I90" i="1"/>
  <c r="I89" i="1"/>
  <c r="I88" i="1"/>
  <c r="I87" i="1"/>
  <c r="I86" i="1"/>
  <c r="I85" i="1"/>
  <c r="I84" i="1"/>
  <c r="I81" i="1"/>
  <c r="I80" i="1"/>
  <c r="I79" i="1"/>
  <c r="I73" i="1"/>
  <c r="G48" i="1"/>
  <c r="F48" i="1"/>
  <c r="G47" i="1"/>
  <c r="F47" i="1"/>
  <c r="G46" i="1"/>
  <c r="F46" i="1"/>
  <c r="G45" i="1"/>
  <c r="F45" i="1"/>
  <c r="G41" i="1"/>
  <c r="F41" i="1"/>
  <c r="G40" i="1"/>
  <c r="F40" i="1"/>
  <c r="G119" i="17"/>
  <c r="Q8" i="17"/>
  <c r="V8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V9" i="17"/>
  <c r="G12" i="17"/>
  <c r="M12" i="17" s="1"/>
  <c r="I12" i="17"/>
  <c r="I11" i="17" s="1"/>
  <c r="K12" i="17"/>
  <c r="K11" i="17" s="1"/>
  <c r="O12" i="17"/>
  <c r="Q12" i="17"/>
  <c r="V12" i="17"/>
  <c r="G14" i="17"/>
  <c r="I14" i="17"/>
  <c r="K14" i="17"/>
  <c r="M14" i="17"/>
  <c r="O14" i="17"/>
  <c r="O11" i="17" s="1"/>
  <c r="Q14" i="17"/>
  <c r="Q11" i="17" s="1"/>
  <c r="V14" i="17"/>
  <c r="V11" i="17" s="1"/>
  <c r="G16" i="17"/>
  <c r="M16" i="17" s="1"/>
  <c r="I16" i="17"/>
  <c r="K16" i="17"/>
  <c r="O16" i="17"/>
  <c r="Q16" i="17"/>
  <c r="V16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I30" i="17"/>
  <c r="K30" i="17"/>
  <c r="M30" i="17"/>
  <c r="O30" i="17"/>
  <c r="Q30" i="17"/>
  <c r="V30" i="17"/>
  <c r="G32" i="17"/>
  <c r="I32" i="17"/>
  <c r="K32" i="17"/>
  <c r="M32" i="17"/>
  <c r="O32" i="17"/>
  <c r="Q32" i="17"/>
  <c r="V32" i="17"/>
  <c r="G34" i="17"/>
  <c r="I34" i="17"/>
  <c r="K34" i="17"/>
  <c r="M34" i="17"/>
  <c r="O34" i="17"/>
  <c r="Q34" i="17"/>
  <c r="V34" i="17"/>
  <c r="G36" i="17"/>
  <c r="M36" i="17" s="1"/>
  <c r="I36" i="17"/>
  <c r="K36" i="17"/>
  <c r="O36" i="17"/>
  <c r="Q36" i="17"/>
  <c r="V36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I42" i="17"/>
  <c r="K42" i="17"/>
  <c r="M42" i="17"/>
  <c r="O42" i="17"/>
  <c r="Q42" i="17"/>
  <c r="V42" i="17"/>
  <c r="G44" i="17"/>
  <c r="I44" i="17"/>
  <c r="K44" i="17"/>
  <c r="M44" i="17"/>
  <c r="O44" i="17"/>
  <c r="Q44" i="17"/>
  <c r="V44" i="17"/>
  <c r="G46" i="17"/>
  <c r="I46" i="17"/>
  <c r="K46" i="17"/>
  <c r="M46" i="17"/>
  <c r="O46" i="17"/>
  <c r="Q46" i="17"/>
  <c r="V46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I54" i="17"/>
  <c r="K54" i="17"/>
  <c r="M54" i="17"/>
  <c r="O54" i="17"/>
  <c r="Q54" i="17"/>
  <c r="V54" i="17"/>
  <c r="O56" i="17"/>
  <c r="G57" i="17"/>
  <c r="I57" i="17"/>
  <c r="K57" i="17"/>
  <c r="M57" i="17"/>
  <c r="O57" i="17"/>
  <c r="Q57" i="17"/>
  <c r="Q56" i="17" s="1"/>
  <c r="V57" i="17"/>
  <c r="V56" i="17" s="1"/>
  <c r="G59" i="17"/>
  <c r="M59" i="17" s="1"/>
  <c r="I59" i="17"/>
  <c r="I56" i="17" s="1"/>
  <c r="K59" i="17"/>
  <c r="K56" i="17" s="1"/>
  <c r="O59" i="17"/>
  <c r="Q59" i="17"/>
  <c r="V59" i="17"/>
  <c r="G61" i="17"/>
  <c r="I61" i="17"/>
  <c r="K61" i="17"/>
  <c r="M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G66" i="17"/>
  <c r="I66" i="17"/>
  <c r="K66" i="17"/>
  <c r="M66" i="17"/>
  <c r="O66" i="17"/>
  <c r="Q66" i="17"/>
  <c r="V66" i="17"/>
  <c r="V65" i="17" s="1"/>
  <c r="G69" i="17"/>
  <c r="I69" i="17"/>
  <c r="K69" i="17"/>
  <c r="M69" i="17"/>
  <c r="O69" i="17"/>
  <c r="O68" i="17" s="1"/>
  <c r="Q69" i="17"/>
  <c r="Q68" i="17" s="1"/>
  <c r="V69" i="17"/>
  <c r="V68" i="17" s="1"/>
  <c r="G71" i="17"/>
  <c r="M71" i="17" s="1"/>
  <c r="I71" i="17"/>
  <c r="I68" i="17" s="1"/>
  <c r="K71" i="17"/>
  <c r="O71" i="17"/>
  <c r="Q71" i="17"/>
  <c r="V71" i="17"/>
  <c r="G73" i="17"/>
  <c r="I73" i="17"/>
  <c r="K73" i="17"/>
  <c r="M73" i="17"/>
  <c r="O73" i="17"/>
  <c r="Q73" i="17"/>
  <c r="V73" i="17"/>
  <c r="G75" i="17"/>
  <c r="I75" i="17"/>
  <c r="K75" i="17"/>
  <c r="M75" i="17"/>
  <c r="O75" i="17"/>
  <c r="Q75" i="17"/>
  <c r="V75" i="17"/>
  <c r="G77" i="17"/>
  <c r="I77" i="17"/>
  <c r="K77" i="17"/>
  <c r="M77" i="17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K68" i="17" s="1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M87" i="17"/>
  <c r="O87" i="17"/>
  <c r="Q87" i="17"/>
  <c r="V87" i="17"/>
  <c r="G89" i="17"/>
  <c r="I89" i="17"/>
  <c r="K89" i="17"/>
  <c r="M89" i="17"/>
  <c r="O89" i="17"/>
  <c r="Q89" i="17"/>
  <c r="V89" i="17"/>
  <c r="K91" i="17"/>
  <c r="G92" i="17"/>
  <c r="I92" i="17"/>
  <c r="K92" i="17"/>
  <c r="M92" i="17"/>
  <c r="O92" i="17"/>
  <c r="O91" i="17" s="1"/>
  <c r="Q92" i="17"/>
  <c r="Q91" i="17" s="1"/>
  <c r="V92" i="17"/>
  <c r="V91" i="17" s="1"/>
  <c r="G94" i="17"/>
  <c r="M94" i="17" s="1"/>
  <c r="M91" i="17" s="1"/>
  <c r="I94" i="17"/>
  <c r="I91" i="17" s="1"/>
  <c r="K94" i="17"/>
  <c r="O94" i="17"/>
  <c r="Q94" i="17"/>
  <c r="V94" i="17"/>
  <c r="G96" i="17"/>
  <c r="I96" i="17"/>
  <c r="K96" i="17"/>
  <c r="M96" i="17"/>
  <c r="O96" i="17"/>
  <c r="Q96" i="17"/>
  <c r="V96" i="17"/>
  <c r="G99" i="17"/>
  <c r="G98" i="17" s="1"/>
  <c r="I99" i="17"/>
  <c r="I98" i="17" s="1"/>
  <c r="K99" i="17"/>
  <c r="K98" i="17" s="1"/>
  <c r="M99" i="17"/>
  <c r="O99" i="17"/>
  <c r="O98" i="17" s="1"/>
  <c r="Q99" i="17"/>
  <c r="V99" i="17"/>
  <c r="G101" i="17"/>
  <c r="I101" i="17"/>
  <c r="K101" i="17"/>
  <c r="M101" i="17"/>
  <c r="O101" i="17"/>
  <c r="Q101" i="17"/>
  <c r="Q98" i="17" s="1"/>
  <c r="V101" i="17"/>
  <c r="V98" i="17" s="1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2" i="17"/>
  <c r="G111" i="17" s="1"/>
  <c r="I112" i="17"/>
  <c r="I111" i="17" s="1"/>
  <c r="K112" i="17"/>
  <c r="K111" i="17" s="1"/>
  <c r="M112" i="17"/>
  <c r="M111" i="17" s="1"/>
  <c r="O112" i="17"/>
  <c r="Q112" i="17"/>
  <c r="V112" i="17"/>
  <c r="G114" i="17"/>
  <c r="I114" i="17"/>
  <c r="K114" i="17"/>
  <c r="M114" i="17"/>
  <c r="O114" i="17"/>
  <c r="O111" i="17" s="1"/>
  <c r="Q114" i="17"/>
  <c r="Q111" i="17" s="1"/>
  <c r="V114" i="17"/>
  <c r="V111" i="17" s="1"/>
  <c r="G116" i="17"/>
  <c r="M116" i="17" s="1"/>
  <c r="I116" i="17"/>
  <c r="K116" i="17"/>
  <c r="O116" i="17"/>
  <c r="Q116" i="17"/>
  <c r="V116" i="17"/>
  <c r="AF119" i="17"/>
  <c r="G325" i="16"/>
  <c r="G9" i="16"/>
  <c r="G8" i="16" s="1"/>
  <c r="I9" i="16"/>
  <c r="I8" i="16" s="1"/>
  <c r="K9" i="16"/>
  <c r="K8" i="16" s="1"/>
  <c r="M9" i="16"/>
  <c r="O9" i="16"/>
  <c r="O8" i="16" s="1"/>
  <c r="Q9" i="16"/>
  <c r="V9" i="16"/>
  <c r="G11" i="16"/>
  <c r="I11" i="16"/>
  <c r="K11" i="16"/>
  <c r="M11" i="16"/>
  <c r="O11" i="16"/>
  <c r="Q11" i="16"/>
  <c r="Q8" i="16" s="1"/>
  <c r="V11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3" i="16"/>
  <c r="I33" i="16"/>
  <c r="K33" i="16"/>
  <c r="M33" i="16"/>
  <c r="O33" i="16"/>
  <c r="Q33" i="16"/>
  <c r="V33" i="16"/>
  <c r="G35" i="16"/>
  <c r="I35" i="16"/>
  <c r="K35" i="16"/>
  <c r="M35" i="16"/>
  <c r="O35" i="16"/>
  <c r="Q35" i="16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3" i="16"/>
  <c r="I43" i="16"/>
  <c r="K43" i="16"/>
  <c r="M43" i="16"/>
  <c r="O43" i="16"/>
  <c r="Q43" i="16"/>
  <c r="V43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7" i="16"/>
  <c r="I57" i="16"/>
  <c r="K57" i="16"/>
  <c r="M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I71" i="16"/>
  <c r="K71" i="16"/>
  <c r="M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G79" i="16"/>
  <c r="I79" i="16"/>
  <c r="K79" i="16"/>
  <c r="M79" i="16"/>
  <c r="O79" i="16"/>
  <c r="Q79" i="16"/>
  <c r="V79" i="16"/>
  <c r="G81" i="16"/>
  <c r="I81" i="16"/>
  <c r="K81" i="16"/>
  <c r="M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87" i="16"/>
  <c r="I87" i="16"/>
  <c r="K87" i="16"/>
  <c r="M87" i="16"/>
  <c r="O87" i="16"/>
  <c r="Q87" i="16"/>
  <c r="V87" i="16"/>
  <c r="G89" i="16"/>
  <c r="M89" i="16" s="1"/>
  <c r="I89" i="16"/>
  <c r="K89" i="16"/>
  <c r="O89" i="16"/>
  <c r="Q89" i="16"/>
  <c r="V89" i="16"/>
  <c r="G91" i="16"/>
  <c r="I91" i="16"/>
  <c r="K91" i="16"/>
  <c r="M91" i="16"/>
  <c r="O91" i="16"/>
  <c r="Q91" i="16"/>
  <c r="V91" i="16"/>
  <c r="G93" i="16"/>
  <c r="I93" i="16"/>
  <c r="K93" i="16"/>
  <c r="M93" i="16"/>
  <c r="O93" i="16"/>
  <c r="Q93" i="16"/>
  <c r="V93" i="16"/>
  <c r="G95" i="16"/>
  <c r="I95" i="16"/>
  <c r="K95" i="16"/>
  <c r="M95" i="16"/>
  <c r="O95" i="16"/>
  <c r="Q95" i="16"/>
  <c r="V95" i="16"/>
  <c r="G97" i="16"/>
  <c r="I97" i="16"/>
  <c r="K97" i="16"/>
  <c r="M97" i="16"/>
  <c r="O97" i="16"/>
  <c r="Q97" i="16"/>
  <c r="V97" i="16"/>
  <c r="G99" i="16"/>
  <c r="M99" i="16" s="1"/>
  <c r="I99" i="16"/>
  <c r="K99" i="16"/>
  <c r="O99" i="16"/>
  <c r="Q99" i="16"/>
  <c r="V99" i="16"/>
  <c r="G101" i="16"/>
  <c r="I101" i="16"/>
  <c r="K101" i="16"/>
  <c r="M101" i="16"/>
  <c r="O101" i="16"/>
  <c r="Q101" i="16"/>
  <c r="V101" i="16"/>
  <c r="G103" i="16"/>
  <c r="I103" i="16"/>
  <c r="K103" i="16"/>
  <c r="M103" i="16"/>
  <c r="O103" i="16"/>
  <c r="Q103" i="16"/>
  <c r="V103" i="16"/>
  <c r="G105" i="16"/>
  <c r="I105" i="16"/>
  <c r="K105" i="16"/>
  <c r="M105" i="16"/>
  <c r="O105" i="16"/>
  <c r="Q105" i="16"/>
  <c r="V105" i="16"/>
  <c r="G107" i="16"/>
  <c r="I107" i="16"/>
  <c r="K107" i="16"/>
  <c r="M107" i="16"/>
  <c r="O107" i="16"/>
  <c r="Q107" i="16"/>
  <c r="V107" i="16"/>
  <c r="G109" i="16"/>
  <c r="M109" i="16" s="1"/>
  <c r="I109" i="16"/>
  <c r="K109" i="16"/>
  <c r="O109" i="16"/>
  <c r="Q109" i="16"/>
  <c r="V109" i="16"/>
  <c r="G111" i="16"/>
  <c r="I111" i="16"/>
  <c r="K111" i="16"/>
  <c r="M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I115" i="16"/>
  <c r="K115" i="16"/>
  <c r="M115" i="16"/>
  <c r="O115" i="16"/>
  <c r="Q115" i="16"/>
  <c r="V115" i="16"/>
  <c r="G117" i="16"/>
  <c r="I117" i="16"/>
  <c r="K117" i="16"/>
  <c r="M117" i="16"/>
  <c r="O117" i="16"/>
  <c r="Q117" i="16"/>
  <c r="V117" i="16"/>
  <c r="G119" i="16"/>
  <c r="I119" i="16"/>
  <c r="K119" i="16"/>
  <c r="M119" i="16"/>
  <c r="O119" i="16"/>
  <c r="Q119" i="16"/>
  <c r="V119" i="16"/>
  <c r="G121" i="16"/>
  <c r="I121" i="16"/>
  <c r="K121" i="16"/>
  <c r="M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I125" i="16"/>
  <c r="K125" i="16"/>
  <c r="M125" i="16"/>
  <c r="O125" i="16"/>
  <c r="Q125" i="16"/>
  <c r="V125" i="16"/>
  <c r="G127" i="16"/>
  <c r="I127" i="16"/>
  <c r="K127" i="16"/>
  <c r="M127" i="16"/>
  <c r="O127" i="16"/>
  <c r="Q127" i="16"/>
  <c r="V127" i="16"/>
  <c r="G129" i="16"/>
  <c r="I129" i="16"/>
  <c r="K129" i="16"/>
  <c r="M129" i="16"/>
  <c r="O129" i="16"/>
  <c r="Q129" i="16"/>
  <c r="V129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I135" i="16"/>
  <c r="K135" i="16"/>
  <c r="M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G141" i="16"/>
  <c r="I141" i="16"/>
  <c r="K141" i="16"/>
  <c r="M141" i="16"/>
  <c r="O141" i="16"/>
  <c r="Q141" i="16"/>
  <c r="V141" i="16"/>
  <c r="G143" i="16"/>
  <c r="I143" i="16"/>
  <c r="K143" i="16"/>
  <c r="M143" i="16"/>
  <c r="O143" i="16"/>
  <c r="Q143" i="16"/>
  <c r="V143" i="16"/>
  <c r="G145" i="16"/>
  <c r="I145" i="16"/>
  <c r="K145" i="16"/>
  <c r="M145" i="16"/>
  <c r="O145" i="16"/>
  <c r="Q145" i="16"/>
  <c r="V145" i="16"/>
  <c r="G147" i="16"/>
  <c r="M147" i="16" s="1"/>
  <c r="I147" i="16"/>
  <c r="K147" i="16"/>
  <c r="O147" i="16"/>
  <c r="Q147" i="16"/>
  <c r="V147" i="16"/>
  <c r="G149" i="16"/>
  <c r="I149" i="16"/>
  <c r="K149" i="16"/>
  <c r="M149" i="16"/>
  <c r="O149" i="16"/>
  <c r="Q149" i="16"/>
  <c r="V149" i="16"/>
  <c r="G151" i="16"/>
  <c r="I151" i="16"/>
  <c r="K151" i="16"/>
  <c r="M151" i="16"/>
  <c r="O151" i="16"/>
  <c r="Q151" i="16"/>
  <c r="V151" i="16"/>
  <c r="G153" i="16"/>
  <c r="I153" i="16"/>
  <c r="K153" i="16"/>
  <c r="M153" i="16"/>
  <c r="O153" i="16"/>
  <c r="Q153" i="16"/>
  <c r="V153" i="16"/>
  <c r="G155" i="16"/>
  <c r="I155" i="16"/>
  <c r="K155" i="16"/>
  <c r="M155" i="16"/>
  <c r="O155" i="16"/>
  <c r="Q155" i="16"/>
  <c r="V155" i="16"/>
  <c r="G157" i="16"/>
  <c r="M157" i="16" s="1"/>
  <c r="I157" i="16"/>
  <c r="K157" i="16"/>
  <c r="O157" i="16"/>
  <c r="Q157" i="16"/>
  <c r="V157" i="16"/>
  <c r="G159" i="16"/>
  <c r="I159" i="16"/>
  <c r="K159" i="16"/>
  <c r="M159" i="16"/>
  <c r="O159" i="16"/>
  <c r="Q159" i="16"/>
  <c r="V159" i="16"/>
  <c r="G161" i="16"/>
  <c r="M161" i="16" s="1"/>
  <c r="I161" i="16"/>
  <c r="K161" i="16"/>
  <c r="O161" i="16"/>
  <c r="Q161" i="16"/>
  <c r="V161" i="16"/>
  <c r="G163" i="16"/>
  <c r="I163" i="16"/>
  <c r="K163" i="16"/>
  <c r="M163" i="16"/>
  <c r="O163" i="16"/>
  <c r="Q163" i="16"/>
  <c r="V163" i="16"/>
  <c r="G165" i="16"/>
  <c r="I165" i="16"/>
  <c r="K165" i="16"/>
  <c r="M165" i="16"/>
  <c r="O165" i="16"/>
  <c r="Q165" i="16"/>
  <c r="V165" i="16"/>
  <c r="G167" i="16"/>
  <c r="I167" i="16"/>
  <c r="K167" i="16"/>
  <c r="M167" i="16"/>
  <c r="O167" i="16"/>
  <c r="Q167" i="16"/>
  <c r="V167" i="16"/>
  <c r="G169" i="16"/>
  <c r="I169" i="16"/>
  <c r="K169" i="16"/>
  <c r="M169" i="16"/>
  <c r="O169" i="16"/>
  <c r="Q169" i="16"/>
  <c r="V169" i="16"/>
  <c r="G171" i="16"/>
  <c r="M171" i="16" s="1"/>
  <c r="I171" i="16"/>
  <c r="K171" i="16"/>
  <c r="O171" i="16"/>
  <c r="Q171" i="16"/>
  <c r="V171" i="16"/>
  <c r="G174" i="16"/>
  <c r="I174" i="16"/>
  <c r="K174" i="16"/>
  <c r="M174" i="16"/>
  <c r="O174" i="16"/>
  <c r="Q174" i="16"/>
  <c r="V174" i="16"/>
  <c r="G176" i="16"/>
  <c r="G173" i="16" s="1"/>
  <c r="I176" i="16"/>
  <c r="I173" i="16" s="1"/>
  <c r="K176" i="16"/>
  <c r="K173" i="16" s="1"/>
  <c r="M176" i="16"/>
  <c r="O176" i="16"/>
  <c r="O173" i="16" s="1"/>
  <c r="Q176" i="16"/>
  <c r="V176" i="16"/>
  <c r="G178" i="16"/>
  <c r="I178" i="16"/>
  <c r="K178" i="16"/>
  <c r="M178" i="16"/>
  <c r="O178" i="16"/>
  <c r="Q178" i="16"/>
  <c r="V178" i="16"/>
  <c r="G180" i="16"/>
  <c r="M180" i="16" s="1"/>
  <c r="I180" i="16"/>
  <c r="K180" i="16"/>
  <c r="O180" i="16"/>
  <c r="Q180" i="16"/>
  <c r="V180" i="16"/>
  <c r="G182" i="16"/>
  <c r="I182" i="16"/>
  <c r="K182" i="16"/>
  <c r="M182" i="16"/>
  <c r="O182" i="16"/>
  <c r="Q182" i="16"/>
  <c r="V182" i="16"/>
  <c r="G184" i="16"/>
  <c r="M184" i="16" s="1"/>
  <c r="I184" i="16"/>
  <c r="K184" i="16"/>
  <c r="O184" i="16"/>
  <c r="Q184" i="16"/>
  <c r="V184" i="16"/>
  <c r="G186" i="16"/>
  <c r="I186" i="16"/>
  <c r="K186" i="16"/>
  <c r="M186" i="16"/>
  <c r="O186" i="16"/>
  <c r="Q186" i="16"/>
  <c r="Q173" i="16" s="1"/>
  <c r="V186" i="16"/>
  <c r="G188" i="16"/>
  <c r="I188" i="16"/>
  <c r="K188" i="16"/>
  <c r="M188" i="16"/>
  <c r="O188" i="16"/>
  <c r="Q188" i="16"/>
  <c r="V188" i="16"/>
  <c r="G190" i="16"/>
  <c r="I190" i="16"/>
  <c r="K190" i="16"/>
  <c r="M190" i="16"/>
  <c r="O190" i="16"/>
  <c r="Q190" i="16"/>
  <c r="V190" i="16"/>
  <c r="G192" i="16"/>
  <c r="I192" i="16"/>
  <c r="K192" i="16"/>
  <c r="M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I196" i="16"/>
  <c r="K196" i="16"/>
  <c r="M196" i="16"/>
  <c r="O196" i="16"/>
  <c r="Q196" i="16"/>
  <c r="V196" i="16"/>
  <c r="V173" i="16" s="1"/>
  <c r="G198" i="16"/>
  <c r="I198" i="16"/>
  <c r="K198" i="16"/>
  <c r="M198" i="16"/>
  <c r="O198" i="16"/>
  <c r="Q198" i="16"/>
  <c r="V198" i="16"/>
  <c r="G200" i="16"/>
  <c r="I200" i="16"/>
  <c r="K200" i="16"/>
  <c r="M200" i="16"/>
  <c r="O200" i="16"/>
  <c r="Q200" i="16"/>
  <c r="V200" i="16"/>
  <c r="G202" i="16"/>
  <c r="I202" i="16"/>
  <c r="K202" i="16"/>
  <c r="M202" i="16"/>
  <c r="O202" i="16"/>
  <c r="Q202" i="16"/>
  <c r="V202" i="16"/>
  <c r="G204" i="16"/>
  <c r="M204" i="16" s="1"/>
  <c r="I204" i="16"/>
  <c r="K204" i="16"/>
  <c r="O204" i="16"/>
  <c r="Q204" i="16"/>
  <c r="V204" i="16"/>
  <c r="G206" i="16"/>
  <c r="I206" i="16"/>
  <c r="K206" i="16"/>
  <c r="M206" i="16"/>
  <c r="O206" i="16"/>
  <c r="Q206" i="16"/>
  <c r="V206" i="16"/>
  <c r="G208" i="16"/>
  <c r="M208" i="16" s="1"/>
  <c r="I208" i="16"/>
  <c r="K208" i="16"/>
  <c r="O208" i="16"/>
  <c r="Q208" i="16"/>
  <c r="V208" i="16"/>
  <c r="G210" i="16"/>
  <c r="I210" i="16"/>
  <c r="K210" i="16"/>
  <c r="M210" i="16"/>
  <c r="O210" i="16"/>
  <c r="Q210" i="16"/>
  <c r="V210" i="16"/>
  <c r="G212" i="16"/>
  <c r="I212" i="16"/>
  <c r="K212" i="16"/>
  <c r="M212" i="16"/>
  <c r="O212" i="16"/>
  <c r="Q212" i="16"/>
  <c r="V212" i="16"/>
  <c r="G214" i="16"/>
  <c r="I214" i="16"/>
  <c r="K214" i="16"/>
  <c r="M214" i="16"/>
  <c r="O214" i="16"/>
  <c r="Q214" i="16"/>
  <c r="V214" i="16"/>
  <c r="G216" i="16"/>
  <c r="I216" i="16"/>
  <c r="K216" i="16"/>
  <c r="M216" i="16"/>
  <c r="O216" i="16"/>
  <c r="Q216" i="16"/>
  <c r="V216" i="16"/>
  <c r="G218" i="16"/>
  <c r="M218" i="16" s="1"/>
  <c r="I218" i="16"/>
  <c r="K218" i="16"/>
  <c r="O218" i="16"/>
  <c r="Q218" i="16"/>
  <c r="V218" i="16"/>
  <c r="G220" i="16"/>
  <c r="I220" i="16"/>
  <c r="K220" i="16"/>
  <c r="M220" i="16"/>
  <c r="O220" i="16"/>
  <c r="Q220" i="16"/>
  <c r="V220" i="16"/>
  <c r="G222" i="16"/>
  <c r="I222" i="16"/>
  <c r="K222" i="16"/>
  <c r="M222" i="16"/>
  <c r="O222" i="16"/>
  <c r="Q222" i="16"/>
  <c r="V222" i="16"/>
  <c r="G224" i="16"/>
  <c r="I224" i="16"/>
  <c r="K224" i="16"/>
  <c r="M224" i="16"/>
  <c r="O224" i="16"/>
  <c r="Q224" i="16"/>
  <c r="V224" i="16"/>
  <c r="G226" i="16"/>
  <c r="I226" i="16"/>
  <c r="K226" i="16"/>
  <c r="M226" i="16"/>
  <c r="O226" i="16"/>
  <c r="Q226" i="16"/>
  <c r="V226" i="16"/>
  <c r="G228" i="16"/>
  <c r="M228" i="16" s="1"/>
  <c r="I228" i="16"/>
  <c r="K228" i="16"/>
  <c r="O228" i="16"/>
  <c r="Q228" i="16"/>
  <c r="V228" i="16"/>
  <c r="G230" i="16"/>
  <c r="I230" i="16"/>
  <c r="K230" i="16"/>
  <c r="M230" i="16"/>
  <c r="O230" i="16"/>
  <c r="Q230" i="16"/>
  <c r="V230" i="16"/>
  <c r="G232" i="16"/>
  <c r="M232" i="16" s="1"/>
  <c r="I232" i="16"/>
  <c r="K232" i="16"/>
  <c r="O232" i="16"/>
  <c r="Q232" i="16"/>
  <c r="V232" i="16"/>
  <c r="G234" i="16"/>
  <c r="I234" i="16"/>
  <c r="K234" i="16"/>
  <c r="M234" i="16"/>
  <c r="O234" i="16"/>
  <c r="Q234" i="16"/>
  <c r="V234" i="16"/>
  <c r="G236" i="16"/>
  <c r="I236" i="16"/>
  <c r="K236" i="16"/>
  <c r="M236" i="16"/>
  <c r="O236" i="16"/>
  <c r="Q236" i="16"/>
  <c r="V236" i="16"/>
  <c r="G238" i="16"/>
  <c r="I238" i="16"/>
  <c r="K238" i="16"/>
  <c r="M238" i="16"/>
  <c r="O238" i="16"/>
  <c r="Q238" i="16"/>
  <c r="V238" i="16"/>
  <c r="G240" i="16"/>
  <c r="I240" i="16"/>
  <c r="K240" i="16"/>
  <c r="M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I244" i="16"/>
  <c r="K244" i="16"/>
  <c r="M244" i="16"/>
  <c r="O244" i="16"/>
  <c r="Q244" i="16"/>
  <c r="V244" i="16"/>
  <c r="G246" i="16"/>
  <c r="I246" i="16"/>
  <c r="K246" i="16"/>
  <c r="M246" i="16"/>
  <c r="O246" i="16"/>
  <c r="Q246" i="16"/>
  <c r="V246" i="16"/>
  <c r="G248" i="16"/>
  <c r="I248" i="16"/>
  <c r="K248" i="16"/>
  <c r="M248" i="16"/>
  <c r="O248" i="16"/>
  <c r="Q248" i="16"/>
  <c r="V248" i="16"/>
  <c r="G250" i="16"/>
  <c r="I250" i="16"/>
  <c r="K250" i="16"/>
  <c r="M250" i="16"/>
  <c r="O250" i="16"/>
  <c r="Q250" i="16"/>
  <c r="V250" i="16"/>
  <c r="G252" i="16"/>
  <c r="M252" i="16" s="1"/>
  <c r="I252" i="16"/>
  <c r="K252" i="16"/>
  <c r="O252" i="16"/>
  <c r="Q252" i="16"/>
  <c r="V252" i="16"/>
  <c r="G254" i="16"/>
  <c r="I254" i="16"/>
  <c r="K254" i="16"/>
  <c r="M254" i="16"/>
  <c r="O254" i="16"/>
  <c r="Q254" i="16"/>
  <c r="V254" i="16"/>
  <c r="G256" i="16"/>
  <c r="M256" i="16" s="1"/>
  <c r="I256" i="16"/>
  <c r="K256" i="16"/>
  <c r="O256" i="16"/>
  <c r="Q256" i="16"/>
  <c r="V256" i="16"/>
  <c r="G258" i="16"/>
  <c r="I258" i="16"/>
  <c r="K258" i="16"/>
  <c r="M258" i="16"/>
  <c r="O258" i="16"/>
  <c r="Q258" i="16"/>
  <c r="V258" i="16"/>
  <c r="G260" i="16"/>
  <c r="I260" i="16"/>
  <c r="K260" i="16"/>
  <c r="M260" i="16"/>
  <c r="O260" i="16"/>
  <c r="Q260" i="16"/>
  <c r="V260" i="16"/>
  <c r="G262" i="16"/>
  <c r="I262" i="16"/>
  <c r="K262" i="16"/>
  <c r="M262" i="16"/>
  <c r="O262" i="16"/>
  <c r="Q262" i="16"/>
  <c r="V262" i="16"/>
  <c r="G264" i="16"/>
  <c r="I264" i="16"/>
  <c r="K264" i="16"/>
  <c r="M264" i="16"/>
  <c r="O264" i="16"/>
  <c r="Q264" i="16"/>
  <c r="V264" i="16"/>
  <c r="G266" i="16"/>
  <c r="M266" i="16" s="1"/>
  <c r="I266" i="16"/>
  <c r="K266" i="16"/>
  <c r="O266" i="16"/>
  <c r="Q266" i="16"/>
  <c r="V266" i="16"/>
  <c r="G268" i="16"/>
  <c r="I268" i="16"/>
  <c r="K268" i="16"/>
  <c r="M268" i="16"/>
  <c r="O268" i="16"/>
  <c r="Q268" i="16"/>
  <c r="V268" i="16"/>
  <c r="G270" i="16"/>
  <c r="I270" i="16"/>
  <c r="K270" i="16"/>
  <c r="M270" i="16"/>
  <c r="O270" i="16"/>
  <c r="Q270" i="16"/>
  <c r="V270" i="16"/>
  <c r="G272" i="16"/>
  <c r="I272" i="16"/>
  <c r="K272" i="16"/>
  <c r="M272" i="16"/>
  <c r="O272" i="16"/>
  <c r="Q272" i="16"/>
  <c r="V272" i="16"/>
  <c r="G274" i="16"/>
  <c r="I274" i="16"/>
  <c r="K274" i="16"/>
  <c r="M274" i="16"/>
  <c r="O274" i="16"/>
  <c r="Q274" i="16"/>
  <c r="V274" i="16"/>
  <c r="G276" i="16"/>
  <c r="M276" i="16" s="1"/>
  <c r="I276" i="16"/>
  <c r="K276" i="16"/>
  <c r="O276" i="16"/>
  <c r="Q276" i="16"/>
  <c r="V276" i="16"/>
  <c r="G278" i="16"/>
  <c r="I278" i="16"/>
  <c r="K278" i="16"/>
  <c r="M278" i="16"/>
  <c r="O278" i="16"/>
  <c r="Q278" i="16"/>
  <c r="V278" i="16"/>
  <c r="G280" i="16"/>
  <c r="M280" i="16" s="1"/>
  <c r="I280" i="16"/>
  <c r="K280" i="16"/>
  <c r="O280" i="16"/>
  <c r="Q280" i="16"/>
  <c r="V280" i="16"/>
  <c r="G282" i="16"/>
  <c r="I282" i="16"/>
  <c r="K282" i="16"/>
  <c r="M282" i="16"/>
  <c r="O282" i="16"/>
  <c r="Q282" i="16"/>
  <c r="V282" i="16"/>
  <c r="G284" i="16"/>
  <c r="I284" i="16"/>
  <c r="K284" i="16"/>
  <c r="M284" i="16"/>
  <c r="O284" i="16"/>
  <c r="Q284" i="16"/>
  <c r="V284" i="16"/>
  <c r="G286" i="16"/>
  <c r="I286" i="16"/>
  <c r="K286" i="16"/>
  <c r="M286" i="16"/>
  <c r="O286" i="16"/>
  <c r="Q286" i="16"/>
  <c r="V286" i="16"/>
  <c r="G288" i="16"/>
  <c r="I288" i="16"/>
  <c r="K288" i="16"/>
  <c r="M288" i="16"/>
  <c r="O288" i="16"/>
  <c r="Q288" i="16"/>
  <c r="V288" i="16"/>
  <c r="G290" i="16"/>
  <c r="M290" i="16" s="1"/>
  <c r="I290" i="16"/>
  <c r="K290" i="16"/>
  <c r="O290" i="16"/>
  <c r="Q290" i="16"/>
  <c r="V290" i="16"/>
  <c r="G292" i="16"/>
  <c r="I292" i="16"/>
  <c r="K292" i="16"/>
  <c r="M292" i="16"/>
  <c r="O292" i="16"/>
  <c r="Q292" i="16"/>
  <c r="V292" i="16"/>
  <c r="G294" i="16"/>
  <c r="I294" i="16"/>
  <c r="K294" i="16"/>
  <c r="M294" i="16"/>
  <c r="O294" i="16"/>
  <c r="Q294" i="16"/>
  <c r="V294" i="16"/>
  <c r="G296" i="16"/>
  <c r="I296" i="16"/>
  <c r="K296" i="16"/>
  <c r="M296" i="16"/>
  <c r="O296" i="16"/>
  <c r="Q296" i="16"/>
  <c r="V296" i="16"/>
  <c r="G298" i="16"/>
  <c r="I298" i="16"/>
  <c r="K298" i="16"/>
  <c r="M298" i="16"/>
  <c r="O298" i="16"/>
  <c r="Q298" i="16"/>
  <c r="V298" i="16"/>
  <c r="G300" i="16"/>
  <c r="M300" i="16" s="1"/>
  <c r="I300" i="16"/>
  <c r="K300" i="16"/>
  <c r="O300" i="16"/>
  <c r="Q300" i="16"/>
  <c r="V300" i="16"/>
  <c r="G302" i="16"/>
  <c r="I302" i="16"/>
  <c r="K302" i="16"/>
  <c r="M302" i="16"/>
  <c r="O302" i="16"/>
  <c r="Q302" i="16"/>
  <c r="V302" i="16"/>
  <c r="G304" i="16"/>
  <c r="M304" i="16" s="1"/>
  <c r="I304" i="16"/>
  <c r="K304" i="16"/>
  <c r="O304" i="16"/>
  <c r="Q304" i="16"/>
  <c r="V304" i="16"/>
  <c r="G306" i="16"/>
  <c r="I306" i="16"/>
  <c r="K306" i="16"/>
  <c r="M306" i="16"/>
  <c r="O306" i="16"/>
  <c r="Q306" i="16"/>
  <c r="V306" i="16"/>
  <c r="G308" i="16"/>
  <c r="I308" i="16"/>
  <c r="K308" i="16"/>
  <c r="M308" i="16"/>
  <c r="O308" i="16"/>
  <c r="Q308" i="16"/>
  <c r="V308" i="16"/>
  <c r="G310" i="16"/>
  <c r="I310" i="16"/>
  <c r="K310" i="16"/>
  <c r="M310" i="16"/>
  <c r="O310" i="16"/>
  <c r="Q310" i="16"/>
  <c r="V310" i="16"/>
  <c r="G312" i="16"/>
  <c r="I312" i="16"/>
  <c r="K312" i="16"/>
  <c r="M312" i="16"/>
  <c r="O312" i="16"/>
  <c r="Q312" i="16"/>
  <c r="V312" i="16"/>
  <c r="G314" i="16"/>
  <c r="M314" i="16" s="1"/>
  <c r="I314" i="16"/>
  <c r="K314" i="16"/>
  <c r="O314" i="16"/>
  <c r="Q314" i="16"/>
  <c r="V314" i="16"/>
  <c r="G316" i="16"/>
  <c r="I316" i="16"/>
  <c r="K316" i="16"/>
  <c r="M316" i="16"/>
  <c r="O316" i="16"/>
  <c r="Q316" i="16"/>
  <c r="V316" i="16"/>
  <c r="G318" i="16"/>
  <c r="I318" i="16"/>
  <c r="K318" i="16"/>
  <c r="M318" i="16"/>
  <c r="O318" i="16"/>
  <c r="Q318" i="16"/>
  <c r="V318" i="16"/>
  <c r="G320" i="16"/>
  <c r="I320" i="16"/>
  <c r="K320" i="16"/>
  <c r="M320" i="16"/>
  <c r="O320" i="16"/>
  <c r="Q320" i="16"/>
  <c r="V320" i="16"/>
  <c r="G322" i="16"/>
  <c r="I322" i="16"/>
  <c r="K322" i="16"/>
  <c r="M322" i="16"/>
  <c r="O322" i="16"/>
  <c r="Q322" i="16"/>
  <c r="V322" i="16"/>
  <c r="AF325" i="16"/>
  <c r="G114" i="15"/>
  <c r="Q8" i="15"/>
  <c r="V8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V9" i="15"/>
  <c r="G26" i="15"/>
  <c r="M26" i="15" s="1"/>
  <c r="I26" i="15"/>
  <c r="I25" i="15" s="1"/>
  <c r="K26" i="15"/>
  <c r="K25" i="15" s="1"/>
  <c r="O26" i="15"/>
  <c r="Q26" i="15"/>
  <c r="V26" i="15"/>
  <c r="G28" i="15"/>
  <c r="I28" i="15"/>
  <c r="K28" i="15"/>
  <c r="M28" i="15"/>
  <c r="O28" i="15"/>
  <c r="O25" i="15" s="1"/>
  <c r="Q28" i="15"/>
  <c r="Q25" i="15" s="1"/>
  <c r="V28" i="15"/>
  <c r="V25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I40" i="15"/>
  <c r="K40" i="15"/>
  <c r="M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8" i="15"/>
  <c r="G57" i="15" s="1"/>
  <c r="I58" i="15"/>
  <c r="I57" i="15" s="1"/>
  <c r="K58" i="15"/>
  <c r="K57" i="15" s="1"/>
  <c r="M58" i="15"/>
  <c r="O58" i="15"/>
  <c r="O57" i="15" s="1"/>
  <c r="Q58" i="15"/>
  <c r="V58" i="15"/>
  <c r="G60" i="15"/>
  <c r="I60" i="15"/>
  <c r="K60" i="15"/>
  <c r="M60" i="15"/>
  <c r="O60" i="15"/>
  <c r="Q60" i="15"/>
  <c r="Q57" i="15" s="1"/>
  <c r="V60" i="15"/>
  <c r="V57" i="15" s="1"/>
  <c r="G64" i="15"/>
  <c r="M64" i="15" s="1"/>
  <c r="I64" i="15"/>
  <c r="K64" i="15"/>
  <c r="O64" i="15"/>
  <c r="Q64" i="15"/>
  <c r="V64" i="15"/>
  <c r="G68" i="15"/>
  <c r="I68" i="15"/>
  <c r="K68" i="15"/>
  <c r="M68" i="15"/>
  <c r="O68" i="15"/>
  <c r="Q68" i="15"/>
  <c r="V68" i="15"/>
  <c r="G72" i="15"/>
  <c r="M72" i="15" s="1"/>
  <c r="I72" i="15"/>
  <c r="K72" i="15"/>
  <c r="O72" i="15"/>
  <c r="Q72" i="15"/>
  <c r="V72" i="15"/>
  <c r="G76" i="15"/>
  <c r="I76" i="15"/>
  <c r="K76" i="15"/>
  <c r="M76" i="15"/>
  <c r="O76" i="15"/>
  <c r="Q76" i="15"/>
  <c r="V76" i="15"/>
  <c r="G80" i="15"/>
  <c r="I80" i="15"/>
  <c r="K80" i="15"/>
  <c r="M80" i="15"/>
  <c r="O80" i="15"/>
  <c r="Q80" i="15"/>
  <c r="V80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V88" i="15"/>
  <c r="G94" i="15"/>
  <c r="I94" i="15"/>
  <c r="K94" i="15"/>
  <c r="M94" i="15"/>
  <c r="O94" i="15"/>
  <c r="Q94" i="15"/>
  <c r="V94" i="15"/>
  <c r="G98" i="15"/>
  <c r="I98" i="15"/>
  <c r="K98" i="15"/>
  <c r="M98" i="15"/>
  <c r="O98" i="15"/>
  <c r="Q98" i="15"/>
  <c r="V98" i="15"/>
  <c r="G100" i="15"/>
  <c r="I100" i="15"/>
  <c r="K100" i="15"/>
  <c r="M100" i="15"/>
  <c r="O100" i="15"/>
  <c r="Q100" i="15"/>
  <c r="V100" i="15"/>
  <c r="G102" i="15"/>
  <c r="I102" i="15"/>
  <c r="K102" i="15"/>
  <c r="M102" i="15"/>
  <c r="O102" i="15"/>
  <c r="Q102" i="15"/>
  <c r="V102" i="15"/>
  <c r="I107" i="15"/>
  <c r="K107" i="15"/>
  <c r="G108" i="15"/>
  <c r="I108" i="15"/>
  <c r="K108" i="15"/>
  <c r="M108" i="15"/>
  <c r="O108" i="15"/>
  <c r="O107" i="15" s="1"/>
  <c r="Q108" i="15"/>
  <c r="Q107" i="15" s="1"/>
  <c r="V108" i="15"/>
  <c r="V107" i="15" s="1"/>
  <c r="G110" i="15"/>
  <c r="M110" i="15" s="1"/>
  <c r="I110" i="15"/>
  <c r="K110" i="15"/>
  <c r="O110" i="15"/>
  <c r="Q110" i="15"/>
  <c r="V110" i="15"/>
  <c r="AF114" i="15"/>
  <c r="G322" i="14"/>
  <c r="G9" i="14"/>
  <c r="I9" i="14"/>
  <c r="K9" i="14"/>
  <c r="M9" i="14"/>
  <c r="O9" i="14"/>
  <c r="O8" i="14" s="1"/>
  <c r="Q9" i="14"/>
  <c r="V9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O19" i="14"/>
  <c r="Q19" i="14"/>
  <c r="G20" i="14"/>
  <c r="I20" i="14"/>
  <c r="K20" i="14"/>
  <c r="M20" i="14"/>
  <c r="O20" i="14"/>
  <c r="Q20" i="14"/>
  <c r="V20" i="14"/>
  <c r="V19" i="14" s="1"/>
  <c r="G22" i="14"/>
  <c r="G19" i="14" s="1"/>
  <c r="I22" i="14"/>
  <c r="I19" i="14" s="1"/>
  <c r="K22" i="14"/>
  <c r="K19" i="14" s="1"/>
  <c r="M22" i="14"/>
  <c r="M19" i="14" s="1"/>
  <c r="O22" i="14"/>
  <c r="Q22" i="14"/>
  <c r="V22" i="14"/>
  <c r="K24" i="14"/>
  <c r="O24" i="14"/>
  <c r="Q24" i="14"/>
  <c r="V24" i="14"/>
  <c r="G25" i="14"/>
  <c r="I25" i="14"/>
  <c r="I24" i="14" s="1"/>
  <c r="K25" i="14"/>
  <c r="O25" i="14"/>
  <c r="Q25" i="14"/>
  <c r="V25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M27" i="14" s="1"/>
  <c r="O30" i="14"/>
  <c r="O27" i="14" s="1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V36" i="14"/>
  <c r="G37" i="14"/>
  <c r="I37" i="14"/>
  <c r="K37" i="14"/>
  <c r="O37" i="14"/>
  <c r="Q37" i="14"/>
  <c r="V37" i="14"/>
  <c r="G42" i="14"/>
  <c r="I42" i="14"/>
  <c r="I36" i="14" s="1"/>
  <c r="K42" i="14"/>
  <c r="K36" i="14" s="1"/>
  <c r="M42" i="14"/>
  <c r="O42" i="14"/>
  <c r="O36" i="14" s="1"/>
  <c r="Q42" i="14"/>
  <c r="Q36" i="14" s="1"/>
  <c r="V42" i="14"/>
  <c r="G44" i="14"/>
  <c r="I44" i="14"/>
  <c r="K44" i="14"/>
  <c r="M44" i="14"/>
  <c r="O44" i="14"/>
  <c r="Q44" i="14"/>
  <c r="V44" i="14"/>
  <c r="G48" i="14"/>
  <c r="I48" i="14"/>
  <c r="K48" i="14"/>
  <c r="M48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8" i="14"/>
  <c r="M68" i="14" s="1"/>
  <c r="I68" i="14"/>
  <c r="K68" i="14"/>
  <c r="O68" i="14"/>
  <c r="Q68" i="14"/>
  <c r="V68" i="14"/>
  <c r="G74" i="14"/>
  <c r="I74" i="14"/>
  <c r="K74" i="14"/>
  <c r="M74" i="14"/>
  <c r="O74" i="14"/>
  <c r="Q74" i="14"/>
  <c r="V74" i="14"/>
  <c r="G81" i="14"/>
  <c r="I81" i="14"/>
  <c r="K81" i="14"/>
  <c r="M81" i="14"/>
  <c r="O81" i="14"/>
  <c r="Q81" i="14"/>
  <c r="V81" i="14"/>
  <c r="G87" i="14"/>
  <c r="I87" i="14"/>
  <c r="K87" i="14"/>
  <c r="M87" i="14"/>
  <c r="O87" i="14"/>
  <c r="Q87" i="14"/>
  <c r="V87" i="14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G95" i="14"/>
  <c r="I95" i="14"/>
  <c r="K95" i="14"/>
  <c r="M95" i="14"/>
  <c r="O95" i="14"/>
  <c r="Q95" i="14"/>
  <c r="V95" i="14"/>
  <c r="G97" i="14"/>
  <c r="I97" i="14"/>
  <c r="K97" i="14"/>
  <c r="M97" i="14"/>
  <c r="O97" i="14"/>
  <c r="Q97" i="14"/>
  <c r="V97" i="14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0" i="14"/>
  <c r="G105" i="14" s="1"/>
  <c r="I110" i="14"/>
  <c r="K110" i="14"/>
  <c r="M110" i="14"/>
  <c r="O110" i="14"/>
  <c r="Q110" i="14"/>
  <c r="V110" i="14"/>
  <c r="G112" i="14"/>
  <c r="I112" i="14"/>
  <c r="K112" i="14"/>
  <c r="M112" i="14"/>
  <c r="O112" i="14"/>
  <c r="Q112" i="14"/>
  <c r="V112" i="14"/>
  <c r="G122" i="14"/>
  <c r="M122" i="14" s="1"/>
  <c r="I122" i="14"/>
  <c r="K122" i="14"/>
  <c r="O122" i="14"/>
  <c r="Q122" i="14"/>
  <c r="V122" i="14"/>
  <c r="G131" i="14"/>
  <c r="I131" i="14"/>
  <c r="K131" i="14"/>
  <c r="M131" i="14"/>
  <c r="O131" i="14"/>
  <c r="Q131" i="14"/>
  <c r="V131" i="14"/>
  <c r="G133" i="14"/>
  <c r="I133" i="14"/>
  <c r="K133" i="14"/>
  <c r="M133" i="14"/>
  <c r="O133" i="14"/>
  <c r="Q133" i="14"/>
  <c r="V133" i="14"/>
  <c r="G137" i="14"/>
  <c r="I137" i="14"/>
  <c r="K137" i="14"/>
  <c r="M137" i="14"/>
  <c r="O137" i="14"/>
  <c r="Q137" i="14"/>
  <c r="V137" i="14"/>
  <c r="G142" i="14"/>
  <c r="I142" i="14"/>
  <c r="K142" i="14"/>
  <c r="M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I146" i="14"/>
  <c r="K146" i="14"/>
  <c r="M146" i="14"/>
  <c r="O146" i="14"/>
  <c r="Q146" i="14"/>
  <c r="V146" i="14"/>
  <c r="G148" i="14"/>
  <c r="M148" i="14" s="1"/>
  <c r="I148" i="14"/>
  <c r="K148" i="14"/>
  <c r="O148" i="14"/>
  <c r="Q148" i="14"/>
  <c r="V148" i="14"/>
  <c r="G152" i="14"/>
  <c r="I152" i="14"/>
  <c r="K152" i="14"/>
  <c r="M152" i="14"/>
  <c r="O152" i="14"/>
  <c r="Q152" i="14"/>
  <c r="V152" i="14"/>
  <c r="G158" i="14"/>
  <c r="I158" i="14"/>
  <c r="K158" i="14"/>
  <c r="M158" i="14"/>
  <c r="O158" i="14"/>
  <c r="Q158" i="14"/>
  <c r="V158" i="14"/>
  <c r="G165" i="14"/>
  <c r="I165" i="14"/>
  <c r="K165" i="14"/>
  <c r="M165" i="14"/>
  <c r="O165" i="14"/>
  <c r="Q165" i="14"/>
  <c r="V165" i="14"/>
  <c r="G173" i="14"/>
  <c r="I173" i="14"/>
  <c r="K173" i="14"/>
  <c r="M173" i="14"/>
  <c r="O173" i="14"/>
  <c r="Q173" i="14"/>
  <c r="V173" i="14"/>
  <c r="G181" i="14"/>
  <c r="M181" i="14" s="1"/>
  <c r="I181" i="14"/>
  <c r="K181" i="14"/>
  <c r="O181" i="14"/>
  <c r="Q181" i="14"/>
  <c r="V181" i="14"/>
  <c r="G185" i="14"/>
  <c r="I185" i="14"/>
  <c r="K185" i="14"/>
  <c r="M185" i="14"/>
  <c r="O185" i="14"/>
  <c r="Q185" i="14"/>
  <c r="V185" i="14"/>
  <c r="G197" i="14"/>
  <c r="I197" i="14"/>
  <c r="K197" i="14"/>
  <c r="M197" i="14"/>
  <c r="O197" i="14"/>
  <c r="Q197" i="14"/>
  <c r="V197" i="14"/>
  <c r="G199" i="14"/>
  <c r="I199" i="14"/>
  <c r="K199" i="14"/>
  <c r="M199" i="14"/>
  <c r="O199" i="14"/>
  <c r="Q199" i="14"/>
  <c r="V199" i="14"/>
  <c r="G201" i="14"/>
  <c r="I201" i="14"/>
  <c r="K201" i="14"/>
  <c r="M201" i="14"/>
  <c r="O201" i="14"/>
  <c r="Q201" i="14"/>
  <c r="V201" i="14"/>
  <c r="G203" i="14"/>
  <c r="M203" i="14" s="1"/>
  <c r="I203" i="14"/>
  <c r="K203" i="14"/>
  <c r="O203" i="14"/>
  <c r="Q203" i="14"/>
  <c r="V203" i="14"/>
  <c r="G205" i="14"/>
  <c r="I205" i="14"/>
  <c r="K205" i="14"/>
  <c r="M205" i="14"/>
  <c r="O205" i="14"/>
  <c r="Q205" i="14"/>
  <c r="V205" i="14"/>
  <c r="G207" i="14"/>
  <c r="M207" i="14" s="1"/>
  <c r="I207" i="14"/>
  <c r="K207" i="14"/>
  <c r="O207" i="14"/>
  <c r="Q207" i="14"/>
  <c r="V207" i="14"/>
  <c r="G209" i="14"/>
  <c r="I209" i="14"/>
  <c r="K209" i="14"/>
  <c r="M209" i="14"/>
  <c r="O209" i="14"/>
  <c r="Q209" i="14"/>
  <c r="V209" i="14"/>
  <c r="G211" i="14"/>
  <c r="I211" i="14"/>
  <c r="K211" i="14"/>
  <c r="M211" i="14"/>
  <c r="O211" i="14"/>
  <c r="Q211" i="14"/>
  <c r="V211" i="14"/>
  <c r="G215" i="14"/>
  <c r="M215" i="14" s="1"/>
  <c r="I215" i="14"/>
  <c r="K215" i="14"/>
  <c r="O215" i="14"/>
  <c r="Q215" i="14"/>
  <c r="V215" i="14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I221" i="14"/>
  <c r="K221" i="14"/>
  <c r="M221" i="14"/>
  <c r="O221" i="14"/>
  <c r="Q221" i="14"/>
  <c r="V221" i="14"/>
  <c r="G223" i="14"/>
  <c r="I223" i="14"/>
  <c r="K223" i="14"/>
  <c r="M223" i="14"/>
  <c r="O223" i="14"/>
  <c r="Q223" i="14"/>
  <c r="V223" i="14"/>
  <c r="G225" i="14"/>
  <c r="I225" i="14"/>
  <c r="K225" i="14"/>
  <c r="M225" i="14"/>
  <c r="O225" i="14"/>
  <c r="Q225" i="14"/>
  <c r="V225" i="14"/>
  <c r="G227" i="14"/>
  <c r="I227" i="14"/>
  <c r="K227" i="14"/>
  <c r="M227" i="14"/>
  <c r="O227" i="14"/>
  <c r="Q227" i="14"/>
  <c r="V227" i="14"/>
  <c r="G229" i="14"/>
  <c r="M229" i="14" s="1"/>
  <c r="I229" i="14"/>
  <c r="K229" i="14"/>
  <c r="O229" i="14"/>
  <c r="Q229" i="14"/>
  <c r="V229" i="14"/>
  <c r="G231" i="14"/>
  <c r="I231" i="14"/>
  <c r="K231" i="14"/>
  <c r="M231" i="14"/>
  <c r="O231" i="14"/>
  <c r="Q231" i="14"/>
  <c r="V231" i="14"/>
  <c r="G233" i="14"/>
  <c r="M233" i="14" s="1"/>
  <c r="I233" i="14"/>
  <c r="K233" i="14"/>
  <c r="O233" i="14"/>
  <c r="Q233" i="14"/>
  <c r="V233" i="14"/>
  <c r="G235" i="14"/>
  <c r="I235" i="14"/>
  <c r="K235" i="14"/>
  <c r="M235" i="14"/>
  <c r="O235" i="14"/>
  <c r="Q235" i="14"/>
  <c r="V235" i="14"/>
  <c r="G237" i="14"/>
  <c r="I237" i="14"/>
  <c r="K237" i="14"/>
  <c r="M237" i="14"/>
  <c r="O237" i="14"/>
  <c r="Q237" i="14"/>
  <c r="V237" i="14"/>
  <c r="G239" i="14"/>
  <c r="I239" i="14"/>
  <c r="K239" i="14"/>
  <c r="M239" i="14"/>
  <c r="O239" i="14"/>
  <c r="Q239" i="14"/>
  <c r="V239" i="14"/>
  <c r="G241" i="14"/>
  <c r="I241" i="14"/>
  <c r="K241" i="14"/>
  <c r="M241" i="14"/>
  <c r="O241" i="14"/>
  <c r="Q241" i="14"/>
  <c r="V241" i="14"/>
  <c r="G243" i="14"/>
  <c r="M243" i="14" s="1"/>
  <c r="I243" i="14"/>
  <c r="K243" i="14"/>
  <c r="O243" i="14"/>
  <c r="Q243" i="14"/>
  <c r="V243" i="14"/>
  <c r="G245" i="14"/>
  <c r="I245" i="14"/>
  <c r="K245" i="14"/>
  <c r="M245" i="14"/>
  <c r="O245" i="14"/>
  <c r="Q245" i="14"/>
  <c r="V245" i="14"/>
  <c r="G248" i="14"/>
  <c r="G247" i="14" s="1"/>
  <c r="I248" i="14"/>
  <c r="K248" i="14"/>
  <c r="M248" i="14"/>
  <c r="O248" i="14"/>
  <c r="Q248" i="14"/>
  <c r="V248" i="14"/>
  <c r="G250" i="14"/>
  <c r="I250" i="14"/>
  <c r="K250" i="14"/>
  <c r="M250" i="14"/>
  <c r="O250" i="14"/>
  <c r="Q250" i="14"/>
  <c r="V250" i="14"/>
  <c r="G252" i="14"/>
  <c r="M252" i="14" s="1"/>
  <c r="I252" i="14"/>
  <c r="K252" i="14"/>
  <c r="O252" i="14"/>
  <c r="Q252" i="14"/>
  <c r="V252" i="14"/>
  <c r="G254" i="14"/>
  <c r="I254" i="14"/>
  <c r="K254" i="14"/>
  <c r="M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0" i="14"/>
  <c r="I260" i="14"/>
  <c r="K260" i="14"/>
  <c r="M260" i="14"/>
  <c r="O260" i="14"/>
  <c r="Q260" i="14"/>
  <c r="V260" i="14"/>
  <c r="G262" i="14"/>
  <c r="M262" i="14" s="1"/>
  <c r="I262" i="14"/>
  <c r="K262" i="14"/>
  <c r="O262" i="14"/>
  <c r="Q262" i="14"/>
  <c r="V262" i="14"/>
  <c r="G264" i="14"/>
  <c r="I264" i="14"/>
  <c r="K264" i="14"/>
  <c r="M264" i="14"/>
  <c r="O264" i="14"/>
  <c r="Q264" i="14"/>
  <c r="V264" i="14"/>
  <c r="G266" i="14"/>
  <c r="M266" i="14" s="1"/>
  <c r="I266" i="14"/>
  <c r="K266" i="14"/>
  <c r="O266" i="14"/>
  <c r="Q266" i="14"/>
  <c r="V266" i="14"/>
  <c r="G268" i="14"/>
  <c r="I268" i="14"/>
  <c r="K268" i="14"/>
  <c r="M268" i="14"/>
  <c r="O268" i="14"/>
  <c r="Q268" i="14"/>
  <c r="V268" i="14"/>
  <c r="G270" i="14"/>
  <c r="I270" i="14"/>
  <c r="K270" i="14"/>
  <c r="M270" i="14"/>
  <c r="O270" i="14"/>
  <c r="Q270" i="14"/>
  <c r="V270" i="14"/>
  <c r="G272" i="14"/>
  <c r="I272" i="14"/>
  <c r="K272" i="14"/>
  <c r="M272" i="14"/>
  <c r="O272" i="14"/>
  <c r="Q272" i="14"/>
  <c r="V272" i="14"/>
  <c r="G274" i="14"/>
  <c r="I274" i="14"/>
  <c r="K274" i="14"/>
  <c r="M274" i="14"/>
  <c r="O274" i="14"/>
  <c r="Q274" i="14"/>
  <c r="V274" i="14"/>
  <c r="G276" i="14"/>
  <c r="I276" i="14"/>
  <c r="G277" i="14"/>
  <c r="I277" i="14"/>
  <c r="K277" i="14"/>
  <c r="M277" i="14"/>
  <c r="O277" i="14"/>
  <c r="Q277" i="14"/>
  <c r="V277" i="14"/>
  <c r="V276" i="14" s="1"/>
  <c r="G279" i="14"/>
  <c r="M279" i="14" s="1"/>
  <c r="I279" i="14"/>
  <c r="K279" i="14"/>
  <c r="O279" i="14"/>
  <c r="Q279" i="14"/>
  <c r="V279" i="14"/>
  <c r="G281" i="14"/>
  <c r="I281" i="14"/>
  <c r="K281" i="14"/>
  <c r="K276" i="14" s="1"/>
  <c r="M281" i="14"/>
  <c r="O281" i="14"/>
  <c r="Q281" i="14"/>
  <c r="V281" i="14"/>
  <c r="G284" i="14"/>
  <c r="I284" i="14"/>
  <c r="I283" i="14" s="1"/>
  <c r="K284" i="14"/>
  <c r="K283" i="14" s="1"/>
  <c r="O284" i="14"/>
  <c r="Q284" i="14"/>
  <c r="V284" i="14"/>
  <c r="G286" i="14"/>
  <c r="I286" i="14"/>
  <c r="K286" i="14"/>
  <c r="M286" i="14"/>
  <c r="O286" i="14"/>
  <c r="O283" i="14" s="1"/>
  <c r="Q286" i="14"/>
  <c r="Q283" i="14" s="1"/>
  <c r="V286" i="14"/>
  <c r="V283" i="14" s="1"/>
  <c r="G288" i="14"/>
  <c r="M288" i="14" s="1"/>
  <c r="I288" i="14"/>
  <c r="K288" i="14"/>
  <c r="O288" i="14"/>
  <c r="Q288" i="14"/>
  <c r="V288" i="14"/>
  <c r="Q290" i="14"/>
  <c r="V290" i="14"/>
  <c r="G291" i="14"/>
  <c r="I291" i="14"/>
  <c r="K291" i="14"/>
  <c r="M291" i="14"/>
  <c r="O291" i="14"/>
  <c r="Q291" i="14"/>
  <c r="V291" i="14"/>
  <c r="G293" i="14"/>
  <c r="G290" i="14" s="1"/>
  <c r="I293" i="14"/>
  <c r="I290" i="14" s="1"/>
  <c r="K293" i="14"/>
  <c r="K290" i="14" s="1"/>
  <c r="M293" i="14"/>
  <c r="M290" i="14" s="1"/>
  <c r="O293" i="14"/>
  <c r="O290" i="14" s="1"/>
  <c r="Q293" i="14"/>
  <c r="V293" i="14"/>
  <c r="Q295" i="14"/>
  <c r="G296" i="14"/>
  <c r="I296" i="14"/>
  <c r="I295" i="14" s="1"/>
  <c r="K296" i="14"/>
  <c r="K295" i="14" s="1"/>
  <c r="O296" i="14"/>
  <c r="Q296" i="14"/>
  <c r="V296" i="14"/>
  <c r="G298" i="14"/>
  <c r="I298" i="14"/>
  <c r="K298" i="14"/>
  <c r="M298" i="14"/>
  <c r="O298" i="14"/>
  <c r="O295" i="14" s="1"/>
  <c r="Q298" i="14"/>
  <c r="V298" i="14"/>
  <c r="V295" i="14" s="1"/>
  <c r="G300" i="14"/>
  <c r="M300" i="14" s="1"/>
  <c r="I300" i="14"/>
  <c r="K300" i="14"/>
  <c r="O300" i="14"/>
  <c r="Q300" i="14"/>
  <c r="V300" i="14"/>
  <c r="O302" i="14"/>
  <c r="G303" i="14"/>
  <c r="I303" i="14"/>
  <c r="K303" i="14"/>
  <c r="M303" i="14"/>
  <c r="O303" i="14"/>
  <c r="Q303" i="14"/>
  <c r="V303" i="14"/>
  <c r="G305" i="14"/>
  <c r="I305" i="14"/>
  <c r="I302" i="14" s="1"/>
  <c r="K305" i="14"/>
  <c r="K302" i="14" s="1"/>
  <c r="M305" i="14"/>
  <c r="M302" i="14" s="1"/>
  <c r="O305" i="14"/>
  <c r="Q305" i="14"/>
  <c r="V305" i="14"/>
  <c r="G307" i="14"/>
  <c r="I307" i="14"/>
  <c r="K307" i="14"/>
  <c r="M307" i="14"/>
  <c r="O307" i="14"/>
  <c r="Q307" i="14"/>
  <c r="Q302" i="14" s="1"/>
  <c r="V307" i="14"/>
  <c r="G309" i="14"/>
  <c r="M309" i="14" s="1"/>
  <c r="I309" i="14"/>
  <c r="K309" i="14"/>
  <c r="O309" i="14"/>
  <c r="Q309" i="14"/>
  <c r="V309" i="14"/>
  <c r="G311" i="14"/>
  <c r="I311" i="14"/>
  <c r="K311" i="14"/>
  <c r="M311" i="14"/>
  <c r="O311" i="14"/>
  <c r="Q311" i="14"/>
  <c r="V311" i="14"/>
  <c r="G313" i="14"/>
  <c r="I313" i="14"/>
  <c r="K313" i="14"/>
  <c r="M313" i="14"/>
  <c r="O313" i="14"/>
  <c r="Q313" i="14"/>
  <c r="V313" i="14"/>
  <c r="G315" i="14"/>
  <c r="I315" i="14"/>
  <c r="K315" i="14"/>
  <c r="M315" i="14"/>
  <c r="O315" i="14"/>
  <c r="Q315" i="14"/>
  <c r="V315" i="14"/>
  <c r="G317" i="14"/>
  <c r="I317" i="14"/>
  <c r="K317" i="14"/>
  <c r="M317" i="14"/>
  <c r="O317" i="14"/>
  <c r="Q317" i="14"/>
  <c r="V317" i="14"/>
  <c r="AF322" i="14"/>
  <c r="BA1853" i="13"/>
  <c r="BA1843" i="13"/>
  <c r="BA1327" i="13"/>
  <c r="BA1305" i="13"/>
  <c r="BA1006" i="13"/>
  <c r="BA993" i="13"/>
  <c r="BA983" i="13"/>
  <c r="BA849" i="13"/>
  <c r="BA840" i="13"/>
  <c r="BA831" i="13"/>
  <c r="BA740" i="13"/>
  <c r="BA725" i="13"/>
  <c r="BA620" i="13"/>
  <c r="BA202" i="13"/>
  <c r="BA185" i="13"/>
  <c r="BA179" i="13"/>
  <c r="BA172" i="13"/>
  <c r="BA147" i="13"/>
  <c r="BA125" i="13"/>
  <c r="BA10" i="13"/>
  <c r="G8" i="13"/>
  <c r="G9" i="13"/>
  <c r="M9" i="13" s="1"/>
  <c r="I9" i="13"/>
  <c r="K9" i="13"/>
  <c r="O9" i="13"/>
  <c r="Q9" i="13"/>
  <c r="V9" i="13"/>
  <c r="G19" i="13"/>
  <c r="M19" i="13" s="1"/>
  <c r="I19" i="13"/>
  <c r="K19" i="13"/>
  <c r="O19" i="13"/>
  <c r="Q19" i="13"/>
  <c r="V19" i="13"/>
  <c r="G25" i="13"/>
  <c r="M25" i="13" s="1"/>
  <c r="I25" i="13"/>
  <c r="K25" i="13"/>
  <c r="K8" i="13" s="1"/>
  <c r="O25" i="13"/>
  <c r="Q25" i="13"/>
  <c r="V25" i="13"/>
  <c r="G31" i="13"/>
  <c r="M31" i="13" s="1"/>
  <c r="I31" i="13"/>
  <c r="K31" i="13"/>
  <c r="O31" i="13"/>
  <c r="Q31" i="13"/>
  <c r="V31" i="13"/>
  <c r="G37" i="13"/>
  <c r="I37" i="13"/>
  <c r="K37" i="13"/>
  <c r="M37" i="13"/>
  <c r="O37" i="13"/>
  <c r="Q37" i="13"/>
  <c r="V37" i="13"/>
  <c r="G43" i="13"/>
  <c r="I43" i="13"/>
  <c r="K43" i="13"/>
  <c r="M43" i="13"/>
  <c r="O43" i="13"/>
  <c r="Q43" i="13"/>
  <c r="V43" i="13"/>
  <c r="G48" i="13"/>
  <c r="M48" i="13" s="1"/>
  <c r="I48" i="13"/>
  <c r="K48" i="13"/>
  <c r="O48" i="13"/>
  <c r="Q48" i="13"/>
  <c r="V48" i="13"/>
  <c r="G59" i="13"/>
  <c r="I66" i="1" s="1"/>
  <c r="G60" i="13"/>
  <c r="M60" i="13" s="1"/>
  <c r="I60" i="13"/>
  <c r="K60" i="13"/>
  <c r="O60" i="13"/>
  <c r="Q60" i="13"/>
  <c r="V60" i="13"/>
  <c r="V59" i="13" s="1"/>
  <c r="G73" i="13"/>
  <c r="I73" i="13"/>
  <c r="K73" i="13"/>
  <c r="M73" i="13"/>
  <c r="O73" i="13"/>
  <c r="Q73" i="13"/>
  <c r="V73" i="13"/>
  <c r="G86" i="13"/>
  <c r="M86" i="13" s="1"/>
  <c r="I86" i="13"/>
  <c r="K86" i="13"/>
  <c r="O86" i="13"/>
  <c r="Q86" i="13"/>
  <c r="V86" i="13"/>
  <c r="G97" i="13"/>
  <c r="M97" i="13" s="1"/>
  <c r="I97" i="13"/>
  <c r="K97" i="13"/>
  <c r="O97" i="13"/>
  <c r="Q97" i="13"/>
  <c r="V97" i="13"/>
  <c r="G111" i="13"/>
  <c r="M111" i="13" s="1"/>
  <c r="I111" i="13"/>
  <c r="K111" i="13"/>
  <c r="O111" i="13"/>
  <c r="Q111" i="13"/>
  <c r="V111" i="13"/>
  <c r="G124" i="13"/>
  <c r="M124" i="13" s="1"/>
  <c r="I124" i="13"/>
  <c r="K124" i="13"/>
  <c r="O124" i="13"/>
  <c r="Q124" i="13"/>
  <c r="V124" i="13"/>
  <c r="G137" i="13"/>
  <c r="M137" i="13" s="1"/>
  <c r="I137" i="13"/>
  <c r="K137" i="13"/>
  <c r="O137" i="13"/>
  <c r="Q137" i="13"/>
  <c r="V137" i="13"/>
  <c r="G146" i="13"/>
  <c r="I146" i="13"/>
  <c r="K146" i="13"/>
  <c r="O146" i="13"/>
  <c r="Q146" i="13"/>
  <c r="V146" i="13"/>
  <c r="G171" i="13"/>
  <c r="M171" i="13" s="1"/>
  <c r="I171" i="13"/>
  <c r="K171" i="13"/>
  <c r="O171" i="13"/>
  <c r="Q171" i="13"/>
  <c r="V171" i="13"/>
  <c r="G178" i="13"/>
  <c r="M178" i="13" s="1"/>
  <c r="I178" i="13"/>
  <c r="K178" i="13"/>
  <c r="O178" i="13"/>
  <c r="Q178" i="13"/>
  <c r="V178" i="13"/>
  <c r="G184" i="13"/>
  <c r="M184" i="13" s="1"/>
  <c r="I184" i="13"/>
  <c r="K184" i="13"/>
  <c r="O184" i="13"/>
  <c r="Q184" i="13"/>
  <c r="V184" i="13"/>
  <c r="G201" i="13"/>
  <c r="M201" i="13" s="1"/>
  <c r="I201" i="13"/>
  <c r="K201" i="13"/>
  <c r="O201" i="13"/>
  <c r="Q201" i="13"/>
  <c r="V201" i="13"/>
  <c r="G210" i="13"/>
  <c r="M210" i="13" s="1"/>
  <c r="I210" i="13"/>
  <c r="K210" i="13"/>
  <c r="O210" i="13"/>
  <c r="Q210" i="13"/>
  <c r="V210" i="13"/>
  <c r="G218" i="13"/>
  <c r="M218" i="13" s="1"/>
  <c r="I218" i="13"/>
  <c r="K218" i="13"/>
  <c r="O218" i="13"/>
  <c r="Q218" i="13"/>
  <c r="V218" i="13"/>
  <c r="G228" i="13"/>
  <c r="I228" i="13"/>
  <c r="K228" i="13"/>
  <c r="M228" i="13"/>
  <c r="O228" i="13"/>
  <c r="Q228" i="13"/>
  <c r="V228" i="13"/>
  <c r="G238" i="13"/>
  <c r="I238" i="13"/>
  <c r="K238" i="13"/>
  <c r="M238" i="13"/>
  <c r="O238" i="13"/>
  <c r="Q238" i="13"/>
  <c r="V238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69" i="13"/>
  <c r="I369" i="13"/>
  <c r="K369" i="13"/>
  <c r="M369" i="13"/>
  <c r="O369" i="13"/>
  <c r="Q369" i="13"/>
  <c r="V369" i="13"/>
  <c r="G387" i="13"/>
  <c r="M387" i="13" s="1"/>
  <c r="I387" i="13"/>
  <c r="K387" i="13"/>
  <c r="O387" i="13"/>
  <c r="Q387" i="13"/>
  <c r="V387" i="13"/>
  <c r="G393" i="13"/>
  <c r="M393" i="13" s="1"/>
  <c r="I393" i="13"/>
  <c r="K393" i="13"/>
  <c r="O393" i="13"/>
  <c r="Q393" i="13"/>
  <c r="V393" i="13"/>
  <c r="G411" i="13"/>
  <c r="M411" i="13" s="1"/>
  <c r="I411" i="13"/>
  <c r="K411" i="13"/>
  <c r="O411" i="13"/>
  <c r="Q411" i="13"/>
  <c r="V411" i="13"/>
  <c r="G415" i="13"/>
  <c r="I415" i="13"/>
  <c r="K415" i="13"/>
  <c r="M415" i="13"/>
  <c r="O415" i="13"/>
  <c r="Q415" i="13"/>
  <c r="V415" i="13"/>
  <c r="G425" i="13"/>
  <c r="M425" i="13" s="1"/>
  <c r="I425" i="13"/>
  <c r="K425" i="13"/>
  <c r="O425" i="13"/>
  <c r="Q425" i="13"/>
  <c r="V425" i="13"/>
  <c r="G429" i="13"/>
  <c r="M429" i="13" s="1"/>
  <c r="I429" i="13"/>
  <c r="K429" i="13"/>
  <c r="O429" i="13"/>
  <c r="Q429" i="13"/>
  <c r="V429" i="13"/>
  <c r="G437" i="13"/>
  <c r="M437" i="13" s="1"/>
  <c r="I437" i="13"/>
  <c r="K437" i="13"/>
  <c r="O437" i="13"/>
  <c r="Q437" i="13"/>
  <c r="V437" i="13"/>
  <c r="G449" i="13"/>
  <c r="I449" i="13"/>
  <c r="K449" i="13"/>
  <c r="M449" i="13"/>
  <c r="O449" i="13"/>
  <c r="Q449" i="13"/>
  <c r="V449" i="13"/>
  <c r="G453" i="13"/>
  <c r="M453" i="13" s="1"/>
  <c r="I453" i="13"/>
  <c r="K453" i="13"/>
  <c r="O453" i="13"/>
  <c r="Q453" i="13"/>
  <c r="V453" i="13"/>
  <c r="G457" i="13"/>
  <c r="M457" i="13" s="1"/>
  <c r="I457" i="13"/>
  <c r="K457" i="13"/>
  <c r="O457" i="13"/>
  <c r="Q457" i="13"/>
  <c r="V457" i="13"/>
  <c r="G463" i="13"/>
  <c r="M463" i="13" s="1"/>
  <c r="I463" i="13"/>
  <c r="K463" i="13"/>
  <c r="O463" i="13"/>
  <c r="Q463" i="13"/>
  <c r="V463" i="13"/>
  <c r="V471" i="13"/>
  <c r="G472" i="13"/>
  <c r="G471" i="13" s="1"/>
  <c r="I68" i="1" s="1"/>
  <c r="I472" i="13"/>
  <c r="I471" i="13" s="1"/>
  <c r="K472" i="13"/>
  <c r="K471" i="13" s="1"/>
  <c r="M472" i="13"/>
  <c r="M471" i="13" s="1"/>
  <c r="O472" i="13"/>
  <c r="O471" i="13" s="1"/>
  <c r="Q472" i="13"/>
  <c r="Q471" i="13" s="1"/>
  <c r="V472" i="13"/>
  <c r="G478" i="13"/>
  <c r="I478" i="13"/>
  <c r="K478" i="13"/>
  <c r="O478" i="13"/>
  <c r="Q478" i="13"/>
  <c r="V478" i="13"/>
  <c r="G484" i="13"/>
  <c r="I484" i="13"/>
  <c r="K484" i="13"/>
  <c r="M484" i="13"/>
  <c r="O484" i="13"/>
  <c r="Q484" i="13"/>
  <c r="V484" i="13"/>
  <c r="G492" i="13"/>
  <c r="M492" i="13" s="1"/>
  <c r="I492" i="13"/>
  <c r="K492" i="13"/>
  <c r="O492" i="13"/>
  <c r="Q492" i="13"/>
  <c r="V492" i="13"/>
  <c r="G497" i="13"/>
  <c r="M497" i="13" s="1"/>
  <c r="I497" i="13"/>
  <c r="K497" i="13"/>
  <c r="O497" i="13"/>
  <c r="Q497" i="13"/>
  <c r="V497" i="13"/>
  <c r="G501" i="13"/>
  <c r="I501" i="13"/>
  <c r="K501" i="13"/>
  <c r="M501" i="13"/>
  <c r="O501" i="13"/>
  <c r="Q501" i="13"/>
  <c r="V501" i="13"/>
  <c r="G505" i="13"/>
  <c r="M505" i="13" s="1"/>
  <c r="I505" i="13"/>
  <c r="K505" i="13"/>
  <c r="O505" i="13"/>
  <c r="Q505" i="13"/>
  <c r="V505" i="13"/>
  <c r="G509" i="13"/>
  <c r="I509" i="13"/>
  <c r="K509" i="13"/>
  <c r="M509" i="13"/>
  <c r="O509" i="13"/>
  <c r="Q509" i="13"/>
  <c r="V509" i="13"/>
  <c r="G513" i="13"/>
  <c r="M513" i="13" s="1"/>
  <c r="I513" i="13"/>
  <c r="K513" i="13"/>
  <c r="O513" i="13"/>
  <c r="Q513" i="13"/>
  <c r="V513" i="13"/>
  <c r="G522" i="13"/>
  <c r="I522" i="13"/>
  <c r="K522" i="13"/>
  <c r="M522" i="13"/>
  <c r="O522" i="13"/>
  <c r="Q522" i="13"/>
  <c r="V522" i="13"/>
  <c r="G528" i="13"/>
  <c r="M528" i="13" s="1"/>
  <c r="I528" i="13"/>
  <c r="K528" i="13"/>
  <c r="O528" i="13"/>
  <c r="Q528" i="13"/>
  <c r="V528" i="13"/>
  <c r="G532" i="13"/>
  <c r="M532" i="13" s="1"/>
  <c r="I532" i="13"/>
  <c r="K532" i="13"/>
  <c r="O532" i="13"/>
  <c r="Q532" i="13"/>
  <c r="V532" i="13"/>
  <c r="G619" i="13"/>
  <c r="I619" i="13"/>
  <c r="K619" i="13"/>
  <c r="M619" i="13"/>
  <c r="O619" i="13"/>
  <c r="Q619" i="13"/>
  <c r="V619" i="13"/>
  <c r="G635" i="13"/>
  <c r="M635" i="13" s="1"/>
  <c r="I635" i="13"/>
  <c r="K635" i="13"/>
  <c r="O635" i="13"/>
  <c r="Q635" i="13"/>
  <c r="V635" i="13"/>
  <c r="G672" i="13"/>
  <c r="I672" i="13"/>
  <c r="K672" i="13"/>
  <c r="M672" i="13"/>
  <c r="O672" i="13"/>
  <c r="Q672" i="13"/>
  <c r="V672" i="13"/>
  <c r="G690" i="13"/>
  <c r="M690" i="13" s="1"/>
  <c r="I690" i="13"/>
  <c r="K690" i="13"/>
  <c r="O690" i="13"/>
  <c r="Q690" i="13"/>
  <c r="V690" i="13"/>
  <c r="G706" i="13"/>
  <c r="M706" i="13" s="1"/>
  <c r="I706" i="13"/>
  <c r="K706" i="13"/>
  <c r="O706" i="13"/>
  <c r="Q706" i="13"/>
  <c r="V706" i="13"/>
  <c r="G711" i="13"/>
  <c r="G705" i="13" s="1"/>
  <c r="I70" i="1" s="1"/>
  <c r="I711" i="13"/>
  <c r="K711" i="13"/>
  <c r="M711" i="13"/>
  <c r="O711" i="13"/>
  <c r="Q711" i="13"/>
  <c r="V711" i="13"/>
  <c r="G716" i="13"/>
  <c r="M716" i="13" s="1"/>
  <c r="I716" i="13"/>
  <c r="K716" i="13"/>
  <c r="O716" i="13"/>
  <c r="Q716" i="13"/>
  <c r="V716" i="13"/>
  <c r="G720" i="13"/>
  <c r="M720" i="13" s="1"/>
  <c r="I720" i="13"/>
  <c r="K720" i="13"/>
  <c r="O720" i="13"/>
  <c r="Q720" i="13"/>
  <c r="V720" i="13"/>
  <c r="G724" i="13"/>
  <c r="I724" i="13"/>
  <c r="K724" i="13"/>
  <c r="M724" i="13"/>
  <c r="O724" i="13"/>
  <c r="Q724" i="13"/>
  <c r="V724" i="13"/>
  <c r="G739" i="13"/>
  <c r="M739" i="13" s="1"/>
  <c r="I739" i="13"/>
  <c r="K739" i="13"/>
  <c r="O739" i="13"/>
  <c r="Q739" i="13"/>
  <c r="V739" i="13"/>
  <c r="G746" i="13"/>
  <c r="M746" i="13" s="1"/>
  <c r="I746" i="13"/>
  <c r="K746" i="13"/>
  <c r="O746" i="13"/>
  <c r="Q746" i="13"/>
  <c r="V746" i="13"/>
  <c r="G752" i="13"/>
  <c r="M752" i="13" s="1"/>
  <c r="I752" i="13"/>
  <c r="K752" i="13"/>
  <c r="O752" i="13"/>
  <c r="Q752" i="13"/>
  <c r="V752" i="13"/>
  <c r="G757" i="13"/>
  <c r="M757" i="13" s="1"/>
  <c r="I757" i="13"/>
  <c r="K757" i="13"/>
  <c r="O757" i="13"/>
  <c r="Q757" i="13"/>
  <c r="V757" i="13"/>
  <c r="G761" i="13"/>
  <c r="I761" i="13"/>
  <c r="K761" i="13"/>
  <c r="M761" i="13"/>
  <c r="O761" i="13"/>
  <c r="Q761" i="13"/>
  <c r="V761" i="13"/>
  <c r="G765" i="13"/>
  <c r="M765" i="13" s="1"/>
  <c r="I765" i="13"/>
  <c r="K765" i="13"/>
  <c r="O765" i="13"/>
  <c r="Q765" i="13"/>
  <c r="V765" i="13"/>
  <c r="G770" i="13"/>
  <c r="M770" i="13" s="1"/>
  <c r="I770" i="13"/>
  <c r="K770" i="13"/>
  <c r="O770" i="13"/>
  <c r="Q770" i="13"/>
  <c r="V770" i="13"/>
  <c r="G780" i="13"/>
  <c r="I780" i="13"/>
  <c r="K780" i="13"/>
  <c r="M780" i="13"/>
  <c r="O780" i="13"/>
  <c r="Q780" i="13"/>
  <c r="V780" i="13"/>
  <c r="G790" i="13"/>
  <c r="M790" i="13" s="1"/>
  <c r="I790" i="13"/>
  <c r="K790" i="13"/>
  <c r="O790" i="13"/>
  <c r="Q790" i="13"/>
  <c r="V790" i="13"/>
  <c r="G799" i="13"/>
  <c r="M799" i="13" s="1"/>
  <c r="I799" i="13"/>
  <c r="K799" i="13"/>
  <c r="O799" i="13"/>
  <c r="Q799" i="13"/>
  <c r="V799" i="13"/>
  <c r="G808" i="13"/>
  <c r="M808" i="13" s="1"/>
  <c r="I808" i="13"/>
  <c r="K808" i="13"/>
  <c r="O808" i="13"/>
  <c r="Q808" i="13"/>
  <c r="V808" i="13"/>
  <c r="G817" i="13"/>
  <c r="M817" i="13" s="1"/>
  <c r="I817" i="13"/>
  <c r="K817" i="13"/>
  <c r="O817" i="13"/>
  <c r="Q817" i="13"/>
  <c r="V817" i="13"/>
  <c r="G822" i="13"/>
  <c r="M822" i="13" s="1"/>
  <c r="M821" i="13" s="1"/>
  <c r="I822" i="13"/>
  <c r="K822" i="13"/>
  <c r="O822" i="13"/>
  <c r="Q822" i="13"/>
  <c r="V822" i="13"/>
  <c r="G830" i="13"/>
  <c r="M830" i="13" s="1"/>
  <c r="I830" i="13"/>
  <c r="K830" i="13"/>
  <c r="O830" i="13"/>
  <c r="Q830" i="13"/>
  <c r="V830" i="13"/>
  <c r="G839" i="13"/>
  <c r="I839" i="13"/>
  <c r="K839" i="13"/>
  <c r="M839" i="13"/>
  <c r="O839" i="13"/>
  <c r="Q839" i="13"/>
  <c r="V839" i="13"/>
  <c r="G848" i="13"/>
  <c r="M848" i="13" s="1"/>
  <c r="I848" i="13"/>
  <c r="K848" i="13"/>
  <c r="O848" i="13"/>
  <c r="Q848" i="13"/>
  <c r="V848" i="13"/>
  <c r="G858" i="13"/>
  <c r="I858" i="13"/>
  <c r="K858" i="13"/>
  <c r="M858" i="13"/>
  <c r="O858" i="13"/>
  <c r="O857" i="13" s="1"/>
  <c r="Q858" i="13"/>
  <c r="V858" i="13"/>
  <c r="G865" i="13"/>
  <c r="I865" i="13"/>
  <c r="K865" i="13"/>
  <c r="M865" i="13"/>
  <c r="O865" i="13"/>
  <c r="Q865" i="13"/>
  <c r="V865" i="13"/>
  <c r="G871" i="13"/>
  <c r="M871" i="13" s="1"/>
  <c r="I871" i="13"/>
  <c r="K871" i="13"/>
  <c r="O871" i="13"/>
  <c r="Q871" i="13"/>
  <c r="V871" i="13"/>
  <c r="G876" i="13"/>
  <c r="M876" i="13" s="1"/>
  <c r="I876" i="13"/>
  <c r="K876" i="13"/>
  <c r="O876" i="13"/>
  <c r="Q876" i="13"/>
  <c r="V876" i="13"/>
  <c r="G880" i="13"/>
  <c r="I880" i="13"/>
  <c r="K880" i="13"/>
  <c r="M880" i="13"/>
  <c r="O880" i="13"/>
  <c r="Q880" i="13"/>
  <c r="V880" i="13"/>
  <c r="G885" i="13"/>
  <c r="I885" i="13"/>
  <c r="K885" i="13"/>
  <c r="M885" i="13"/>
  <c r="O885" i="13"/>
  <c r="Q885" i="13"/>
  <c r="V885" i="13"/>
  <c r="G890" i="13"/>
  <c r="I890" i="13"/>
  <c r="K890" i="13"/>
  <c r="M890" i="13"/>
  <c r="O890" i="13"/>
  <c r="Q890" i="13"/>
  <c r="V890" i="13"/>
  <c r="G895" i="13"/>
  <c r="I895" i="13"/>
  <c r="K895" i="13"/>
  <c r="M895" i="13"/>
  <c r="O895" i="13"/>
  <c r="Q895" i="13"/>
  <c r="V895" i="13"/>
  <c r="G900" i="13"/>
  <c r="M900" i="13" s="1"/>
  <c r="I900" i="13"/>
  <c r="K900" i="13"/>
  <c r="O900" i="13"/>
  <c r="Q900" i="13"/>
  <c r="V900" i="13"/>
  <c r="G906" i="13"/>
  <c r="M906" i="13" s="1"/>
  <c r="I906" i="13"/>
  <c r="K906" i="13"/>
  <c r="O906" i="13"/>
  <c r="Q906" i="13"/>
  <c r="V906" i="13"/>
  <c r="G908" i="13"/>
  <c r="M908" i="13" s="1"/>
  <c r="I908" i="13"/>
  <c r="K908" i="13"/>
  <c r="O908" i="13"/>
  <c r="Q908" i="13"/>
  <c r="V908" i="13"/>
  <c r="G914" i="13"/>
  <c r="I914" i="13"/>
  <c r="K914" i="13"/>
  <c r="K913" i="13" s="1"/>
  <c r="M914" i="13"/>
  <c r="O914" i="13"/>
  <c r="Q914" i="13"/>
  <c r="V914" i="13"/>
  <c r="G971" i="13"/>
  <c r="I971" i="13"/>
  <c r="K971" i="13"/>
  <c r="M971" i="13"/>
  <c r="O971" i="13"/>
  <c r="Q971" i="13"/>
  <c r="V971" i="13"/>
  <c r="G975" i="13"/>
  <c r="M975" i="13" s="1"/>
  <c r="I975" i="13"/>
  <c r="K975" i="13"/>
  <c r="O975" i="13"/>
  <c r="Q975" i="13"/>
  <c r="V975" i="13"/>
  <c r="G979" i="13"/>
  <c r="M979" i="13" s="1"/>
  <c r="I979" i="13"/>
  <c r="K979" i="13"/>
  <c r="O979" i="13"/>
  <c r="O913" i="13" s="1"/>
  <c r="Q979" i="13"/>
  <c r="V979" i="13"/>
  <c r="G982" i="13"/>
  <c r="M982" i="13" s="1"/>
  <c r="I982" i="13"/>
  <c r="K982" i="13"/>
  <c r="O982" i="13"/>
  <c r="Q982" i="13"/>
  <c r="V982" i="13"/>
  <c r="G992" i="13"/>
  <c r="M992" i="13" s="1"/>
  <c r="I992" i="13"/>
  <c r="K992" i="13"/>
  <c r="O992" i="13"/>
  <c r="Q992" i="13"/>
  <c r="V992" i="13"/>
  <c r="G999" i="13"/>
  <c r="M999" i="13" s="1"/>
  <c r="I999" i="13"/>
  <c r="K999" i="13"/>
  <c r="O999" i="13"/>
  <c r="Q999" i="13"/>
  <c r="V999" i="13"/>
  <c r="G1005" i="13"/>
  <c r="M1005" i="13" s="1"/>
  <c r="I1005" i="13"/>
  <c r="K1005" i="13"/>
  <c r="O1005" i="13"/>
  <c r="Q1005" i="13"/>
  <c r="V1005" i="13"/>
  <c r="G1011" i="13"/>
  <c r="M1011" i="13" s="1"/>
  <c r="I1011" i="13"/>
  <c r="K1011" i="13"/>
  <c r="O1011" i="13"/>
  <c r="Q1011" i="13"/>
  <c r="V1011" i="13"/>
  <c r="G1019" i="13"/>
  <c r="M1019" i="13" s="1"/>
  <c r="I1019" i="13"/>
  <c r="K1019" i="13"/>
  <c r="O1019" i="13"/>
  <c r="Q1019" i="13"/>
  <c r="V1019" i="13"/>
  <c r="G1027" i="13"/>
  <c r="M1027" i="13" s="1"/>
  <c r="I1027" i="13"/>
  <c r="K1027" i="13"/>
  <c r="O1027" i="13"/>
  <c r="Q1027" i="13"/>
  <c r="V1027" i="13"/>
  <c r="G1035" i="13"/>
  <c r="I1035" i="13"/>
  <c r="K1035" i="13"/>
  <c r="M1035" i="13"/>
  <c r="O1035" i="13"/>
  <c r="Q1035" i="13"/>
  <c r="V1035" i="13"/>
  <c r="G1040" i="13"/>
  <c r="I1040" i="13"/>
  <c r="K1040" i="13"/>
  <c r="M1040" i="13"/>
  <c r="O1040" i="13"/>
  <c r="Q1040" i="13"/>
  <c r="V1040" i="13"/>
  <c r="G1053" i="13"/>
  <c r="I1053" i="13"/>
  <c r="K1053" i="13"/>
  <c r="M1053" i="13"/>
  <c r="O1053" i="13"/>
  <c r="Q1053" i="13"/>
  <c r="V1053" i="13"/>
  <c r="G1064" i="13"/>
  <c r="M1064" i="13" s="1"/>
  <c r="I1064" i="13"/>
  <c r="K1064" i="13"/>
  <c r="O1064" i="13"/>
  <c r="Q1064" i="13"/>
  <c r="V1064" i="13"/>
  <c r="G1077" i="13"/>
  <c r="M1077" i="13" s="1"/>
  <c r="I1077" i="13"/>
  <c r="K1077" i="13"/>
  <c r="O1077" i="13"/>
  <c r="Q1077" i="13"/>
  <c r="V1077" i="13"/>
  <c r="G1081" i="13"/>
  <c r="M1081" i="13" s="1"/>
  <c r="I1081" i="13"/>
  <c r="K1081" i="13"/>
  <c r="O1081" i="13"/>
  <c r="Q1081" i="13"/>
  <c r="V1081" i="13"/>
  <c r="G1089" i="13"/>
  <c r="M1089" i="13" s="1"/>
  <c r="I1089" i="13"/>
  <c r="K1089" i="13"/>
  <c r="O1089" i="13"/>
  <c r="Q1089" i="13"/>
  <c r="V1089" i="13"/>
  <c r="G1097" i="13"/>
  <c r="I1097" i="13"/>
  <c r="K1097" i="13"/>
  <c r="M1097" i="13"/>
  <c r="O1097" i="13"/>
  <c r="Q1097" i="13"/>
  <c r="V1097" i="13"/>
  <c r="G1101" i="13"/>
  <c r="M1101" i="13" s="1"/>
  <c r="I1101" i="13"/>
  <c r="K1101" i="13"/>
  <c r="O1101" i="13"/>
  <c r="Q1101" i="13"/>
  <c r="V1101" i="13"/>
  <c r="G1111" i="13"/>
  <c r="M1111" i="13" s="1"/>
  <c r="I1111" i="13"/>
  <c r="K1111" i="13"/>
  <c r="O1111" i="13"/>
  <c r="Q1111" i="13"/>
  <c r="V1111" i="13"/>
  <c r="G1121" i="13"/>
  <c r="M1121" i="13" s="1"/>
  <c r="I1121" i="13"/>
  <c r="K1121" i="13"/>
  <c r="O1121" i="13"/>
  <c r="Q1121" i="13"/>
  <c r="V1121" i="13"/>
  <c r="G1137" i="13"/>
  <c r="I1137" i="13"/>
  <c r="K1137" i="13"/>
  <c r="M1137" i="13"/>
  <c r="O1137" i="13"/>
  <c r="Q1137" i="13"/>
  <c r="V1137" i="13"/>
  <c r="G1145" i="13"/>
  <c r="I1145" i="13"/>
  <c r="K1145" i="13"/>
  <c r="M1145" i="13"/>
  <c r="O1145" i="13"/>
  <c r="Q1145" i="13"/>
  <c r="V1145" i="13"/>
  <c r="G1157" i="13"/>
  <c r="M1157" i="13" s="1"/>
  <c r="I1157" i="13"/>
  <c r="K1157" i="13"/>
  <c r="O1157" i="13"/>
  <c r="Q1157" i="13"/>
  <c r="V1157" i="13"/>
  <c r="G1161" i="13"/>
  <c r="M1161" i="13" s="1"/>
  <c r="I1161" i="13"/>
  <c r="K1161" i="13"/>
  <c r="O1161" i="13"/>
  <c r="Q1161" i="13"/>
  <c r="V1161" i="13"/>
  <c r="G1165" i="13"/>
  <c r="M1165" i="13" s="1"/>
  <c r="I1165" i="13"/>
  <c r="K1165" i="13"/>
  <c r="O1165" i="13"/>
  <c r="Q1165" i="13"/>
  <c r="V1165" i="13"/>
  <c r="G1169" i="13"/>
  <c r="I1169" i="13"/>
  <c r="K1169" i="13"/>
  <c r="M1169" i="13"/>
  <c r="O1169" i="13"/>
  <c r="Q1169" i="13"/>
  <c r="V1169" i="13"/>
  <c r="G1173" i="13"/>
  <c r="I1173" i="13"/>
  <c r="K1173" i="13"/>
  <c r="M1173" i="13"/>
  <c r="O1173" i="13"/>
  <c r="Q1173" i="13"/>
  <c r="V1173" i="13"/>
  <c r="G1181" i="13"/>
  <c r="I1181" i="13"/>
  <c r="K1181" i="13"/>
  <c r="M1181" i="13"/>
  <c r="O1181" i="13"/>
  <c r="Q1181" i="13"/>
  <c r="V1181" i="13"/>
  <c r="G1194" i="13"/>
  <c r="I1194" i="13"/>
  <c r="K1194" i="13"/>
  <c r="M1194" i="13"/>
  <c r="O1194" i="13"/>
  <c r="Q1194" i="13"/>
  <c r="V1194" i="13"/>
  <c r="G1199" i="13"/>
  <c r="M1199" i="13" s="1"/>
  <c r="I1199" i="13"/>
  <c r="K1199" i="13"/>
  <c r="O1199" i="13"/>
  <c r="Q1199" i="13"/>
  <c r="V1199" i="13"/>
  <c r="G1204" i="13"/>
  <c r="M1204" i="13" s="1"/>
  <c r="I1204" i="13"/>
  <c r="K1204" i="13"/>
  <c r="O1204" i="13"/>
  <c r="Q1204" i="13"/>
  <c r="V1204" i="13"/>
  <c r="G1217" i="13"/>
  <c r="M1217" i="13" s="1"/>
  <c r="I1217" i="13"/>
  <c r="K1217" i="13"/>
  <c r="O1217" i="13"/>
  <c r="Q1217" i="13"/>
  <c r="V1217" i="13"/>
  <c r="G1221" i="13"/>
  <c r="I1221" i="13"/>
  <c r="K1221" i="13"/>
  <c r="M1221" i="13"/>
  <c r="O1221" i="13"/>
  <c r="Q1221" i="13"/>
  <c r="V1221" i="13"/>
  <c r="G1225" i="13"/>
  <c r="I1225" i="13"/>
  <c r="K1225" i="13"/>
  <c r="M1225" i="13"/>
  <c r="O1225" i="13"/>
  <c r="Q1225" i="13"/>
  <c r="V1225" i="13"/>
  <c r="G1239" i="13"/>
  <c r="I1239" i="13"/>
  <c r="K1239" i="13"/>
  <c r="M1239" i="13"/>
  <c r="O1239" i="13"/>
  <c r="Q1239" i="13"/>
  <c r="V1239" i="13"/>
  <c r="G1249" i="13"/>
  <c r="I1249" i="13"/>
  <c r="K1249" i="13"/>
  <c r="M1249" i="13"/>
  <c r="O1249" i="13"/>
  <c r="Q1249" i="13"/>
  <c r="V1249" i="13"/>
  <c r="G1259" i="13"/>
  <c r="M1259" i="13" s="1"/>
  <c r="I1259" i="13"/>
  <c r="K1259" i="13"/>
  <c r="O1259" i="13"/>
  <c r="Q1259" i="13"/>
  <c r="V1259" i="13"/>
  <c r="G1263" i="13"/>
  <c r="M1263" i="13" s="1"/>
  <c r="I1263" i="13"/>
  <c r="K1263" i="13"/>
  <c r="O1263" i="13"/>
  <c r="Q1263" i="13"/>
  <c r="V1263" i="13"/>
  <c r="Q1273" i="13"/>
  <c r="G1274" i="13"/>
  <c r="G1273" i="13" s="1"/>
  <c r="I77" i="1" s="1"/>
  <c r="I1274" i="13"/>
  <c r="I1273" i="13" s="1"/>
  <c r="K1274" i="13"/>
  <c r="K1273" i="13" s="1"/>
  <c r="M1274" i="13"/>
  <c r="M1273" i="13" s="1"/>
  <c r="O1274" i="13"/>
  <c r="O1273" i="13" s="1"/>
  <c r="Q1274" i="13"/>
  <c r="V1274" i="13"/>
  <c r="V1273" i="13" s="1"/>
  <c r="G1283" i="13"/>
  <c r="I1283" i="13"/>
  <c r="K1283" i="13"/>
  <c r="O1283" i="13"/>
  <c r="Q1283" i="13"/>
  <c r="V1283" i="13"/>
  <c r="G1285" i="13"/>
  <c r="M1285" i="13" s="1"/>
  <c r="I1285" i="13"/>
  <c r="K1285" i="13"/>
  <c r="O1285" i="13"/>
  <c r="Q1285" i="13"/>
  <c r="V1285" i="13"/>
  <c r="G1287" i="13"/>
  <c r="M1287" i="13" s="1"/>
  <c r="I1287" i="13"/>
  <c r="K1287" i="13"/>
  <c r="O1287" i="13"/>
  <c r="Q1287" i="13"/>
  <c r="V1287" i="13"/>
  <c r="G1290" i="13"/>
  <c r="I1290" i="13"/>
  <c r="I1289" i="13" s="1"/>
  <c r="K1290" i="13"/>
  <c r="M1290" i="13"/>
  <c r="O1290" i="13"/>
  <c r="Q1290" i="13"/>
  <c r="V1290" i="13"/>
  <c r="G1296" i="13"/>
  <c r="M1296" i="13" s="1"/>
  <c r="I1296" i="13"/>
  <c r="K1296" i="13"/>
  <c r="O1296" i="13"/>
  <c r="Q1296" i="13"/>
  <c r="V1296" i="13"/>
  <c r="G1304" i="13"/>
  <c r="M1304" i="13" s="1"/>
  <c r="I1304" i="13"/>
  <c r="K1304" i="13"/>
  <c r="O1304" i="13"/>
  <c r="Q1304" i="13"/>
  <c r="V1304" i="13"/>
  <c r="G1310" i="13"/>
  <c r="M1310" i="13" s="1"/>
  <c r="I1310" i="13"/>
  <c r="K1310" i="13"/>
  <c r="O1310" i="13"/>
  <c r="Q1310" i="13"/>
  <c r="V1310" i="13"/>
  <c r="G1314" i="13"/>
  <c r="M1314" i="13" s="1"/>
  <c r="I1314" i="13"/>
  <c r="K1314" i="13"/>
  <c r="O1314" i="13"/>
  <c r="Q1314" i="13"/>
  <c r="V1314" i="13"/>
  <c r="G1319" i="13"/>
  <c r="M1319" i="13" s="1"/>
  <c r="I1319" i="13"/>
  <c r="K1319" i="13"/>
  <c r="O1319" i="13"/>
  <c r="Q1319" i="13"/>
  <c r="V1319" i="13"/>
  <c r="G1326" i="13"/>
  <c r="I1326" i="13"/>
  <c r="K1326" i="13"/>
  <c r="M1326" i="13"/>
  <c r="O1326" i="13"/>
  <c r="O1313" i="13" s="1"/>
  <c r="Q1326" i="13"/>
  <c r="V1326" i="13"/>
  <c r="G1335" i="13"/>
  <c r="M1335" i="13" s="1"/>
  <c r="I1335" i="13"/>
  <c r="K1335" i="13"/>
  <c r="O1335" i="13"/>
  <c r="Q1335" i="13"/>
  <c r="V1335" i="13"/>
  <c r="G1339" i="13"/>
  <c r="I1339" i="13"/>
  <c r="K1339" i="13"/>
  <c r="M1339" i="13"/>
  <c r="O1339" i="13"/>
  <c r="Q1339" i="13"/>
  <c r="V1339" i="13"/>
  <c r="G1343" i="13"/>
  <c r="M1343" i="13" s="1"/>
  <c r="I1343" i="13"/>
  <c r="K1343" i="13"/>
  <c r="O1343" i="13"/>
  <c r="Q1343" i="13"/>
  <c r="V1343" i="13"/>
  <c r="G1348" i="13"/>
  <c r="M1348" i="13" s="1"/>
  <c r="I1348" i="13"/>
  <c r="K1348" i="13"/>
  <c r="O1348" i="13"/>
  <c r="Q1348" i="13"/>
  <c r="V1348" i="13"/>
  <c r="G1353" i="13"/>
  <c r="I1353" i="13"/>
  <c r="K1353" i="13"/>
  <c r="M1353" i="13"/>
  <c r="O1353" i="13"/>
  <c r="Q1353" i="13"/>
  <c r="V1353" i="13"/>
  <c r="G1357" i="13"/>
  <c r="I1357" i="13"/>
  <c r="K1357" i="13"/>
  <c r="K1356" i="13" s="1"/>
  <c r="M1357" i="13"/>
  <c r="O1357" i="13"/>
  <c r="Q1357" i="13"/>
  <c r="V1357" i="13"/>
  <c r="G1365" i="13"/>
  <c r="M1365" i="13" s="1"/>
  <c r="I1365" i="13"/>
  <c r="K1365" i="13"/>
  <c r="O1365" i="13"/>
  <c r="Q1365" i="13"/>
  <c r="V1365" i="13"/>
  <c r="G1378" i="13"/>
  <c r="I1378" i="13"/>
  <c r="K1378" i="13"/>
  <c r="M1378" i="13"/>
  <c r="O1378" i="13"/>
  <c r="Q1378" i="13"/>
  <c r="V1378" i="13"/>
  <c r="G1383" i="13"/>
  <c r="I1383" i="13"/>
  <c r="K1383" i="13"/>
  <c r="M1383" i="13"/>
  <c r="O1383" i="13"/>
  <c r="Q1383" i="13"/>
  <c r="V1383" i="13"/>
  <c r="G1388" i="13"/>
  <c r="M1388" i="13" s="1"/>
  <c r="I1388" i="13"/>
  <c r="K1388" i="13"/>
  <c r="O1388" i="13"/>
  <c r="Q1388" i="13"/>
  <c r="V1388" i="13"/>
  <c r="G1402" i="13"/>
  <c r="I1402" i="13"/>
  <c r="K1402" i="13"/>
  <c r="M1402" i="13"/>
  <c r="O1402" i="13"/>
  <c r="Q1402" i="13"/>
  <c r="V1402" i="13"/>
  <c r="G1410" i="13"/>
  <c r="M1410" i="13" s="1"/>
  <c r="I1410" i="13"/>
  <c r="K1410" i="13"/>
  <c r="O1410" i="13"/>
  <c r="Q1410" i="13"/>
  <c r="V1410" i="13"/>
  <c r="G1424" i="13"/>
  <c r="M1424" i="13" s="1"/>
  <c r="I1424" i="13"/>
  <c r="K1424" i="13"/>
  <c r="O1424" i="13"/>
  <c r="Q1424" i="13"/>
  <c r="V1424" i="13"/>
  <c r="V1427" i="13"/>
  <c r="G1428" i="13"/>
  <c r="M1428" i="13" s="1"/>
  <c r="M1427" i="13" s="1"/>
  <c r="I1428" i="13"/>
  <c r="I1427" i="13" s="1"/>
  <c r="K1428" i="13"/>
  <c r="K1427" i="13" s="1"/>
  <c r="O1428" i="13"/>
  <c r="O1427" i="13" s="1"/>
  <c r="Q1428" i="13"/>
  <c r="Q1427" i="13" s="1"/>
  <c r="V1428" i="13"/>
  <c r="G1431" i="13"/>
  <c r="I1431" i="13"/>
  <c r="K1431" i="13"/>
  <c r="O1431" i="13"/>
  <c r="Q1431" i="13"/>
  <c r="V1431" i="13"/>
  <c r="G1433" i="13"/>
  <c r="I1433" i="13"/>
  <c r="K1433" i="13"/>
  <c r="M1433" i="13"/>
  <c r="O1433" i="13"/>
  <c r="Q1433" i="13"/>
  <c r="V1433" i="13"/>
  <c r="G1435" i="13"/>
  <c r="M1435" i="13" s="1"/>
  <c r="I1435" i="13"/>
  <c r="K1435" i="13"/>
  <c r="O1435" i="13"/>
  <c r="Q1435" i="13"/>
  <c r="V1435" i="13"/>
  <c r="G1437" i="13"/>
  <c r="I1437" i="13"/>
  <c r="K1437" i="13"/>
  <c r="M1437" i="13"/>
  <c r="O1437" i="13"/>
  <c r="Q1437" i="13"/>
  <c r="V1437" i="13"/>
  <c r="G1439" i="13"/>
  <c r="I1439" i="13"/>
  <c r="K1439" i="13"/>
  <c r="M1439" i="13"/>
  <c r="O1439" i="13"/>
  <c r="Q1439" i="13"/>
  <c r="V1439" i="13"/>
  <c r="G1441" i="13"/>
  <c r="I1441" i="13"/>
  <c r="K1441" i="13"/>
  <c r="M1441" i="13"/>
  <c r="O1441" i="13"/>
  <c r="Q1441" i="13"/>
  <c r="V1441" i="13"/>
  <c r="G1451" i="13"/>
  <c r="I1451" i="13"/>
  <c r="K1451" i="13"/>
  <c r="M1451" i="13"/>
  <c r="O1451" i="13"/>
  <c r="Q1451" i="13"/>
  <c r="V1451" i="13"/>
  <c r="G1455" i="13"/>
  <c r="M1455" i="13" s="1"/>
  <c r="I1455" i="13"/>
  <c r="I1454" i="13" s="1"/>
  <c r="K1455" i="13"/>
  <c r="K1454" i="13" s="1"/>
  <c r="O1455" i="13"/>
  <c r="Q1455" i="13"/>
  <c r="V1455" i="13"/>
  <c r="G1459" i="13"/>
  <c r="M1459" i="13" s="1"/>
  <c r="I1459" i="13"/>
  <c r="K1459" i="13"/>
  <c r="O1459" i="13"/>
  <c r="Q1459" i="13"/>
  <c r="V1459" i="13"/>
  <c r="G1463" i="13"/>
  <c r="M1463" i="13" s="1"/>
  <c r="I1463" i="13"/>
  <c r="K1463" i="13"/>
  <c r="O1463" i="13"/>
  <c r="Q1463" i="13"/>
  <c r="V1463" i="13"/>
  <c r="G1465" i="13"/>
  <c r="I1465" i="13"/>
  <c r="K1465" i="13"/>
  <c r="M1465" i="13"/>
  <c r="O1465" i="13"/>
  <c r="Q1465" i="13"/>
  <c r="V1465" i="13"/>
  <c r="G1467" i="13"/>
  <c r="I1467" i="13"/>
  <c r="K1467" i="13"/>
  <c r="M1467" i="13"/>
  <c r="O1467" i="13"/>
  <c r="Q1467" i="13"/>
  <c r="V1467" i="13"/>
  <c r="G1469" i="13"/>
  <c r="M1469" i="13" s="1"/>
  <c r="I1469" i="13"/>
  <c r="K1469" i="13"/>
  <c r="O1469" i="13"/>
  <c r="Q1469" i="13"/>
  <c r="V1469" i="13"/>
  <c r="G1471" i="13"/>
  <c r="I1471" i="13"/>
  <c r="K1471" i="13"/>
  <c r="M1471" i="13"/>
  <c r="O1471" i="13"/>
  <c r="Q1471" i="13"/>
  <c r="V1471" i="13"/>
  <c r="G1473" i="13"/>
  <c r="M1473" i="13" s="1"/>
  <c r="I1473" i="13"/>
  <c r="K1473" i="13"/>
  <c r="O1473" i="13"/>
  <c r="Q1473" i="13"/>
  <c r="V1473" i="13"/>
  <c r="G1475" i="13"/>
  <c r="M1475" i="13" s="1"/>
  <c r="I1475" i="13"/>
  <c r="K1475" i="13"/>
  <c r="O1475" i="13"/>
  <c r="Q1475" i="13"/>
  <c r="V1475" i="13"/>
  <c r="G1477" i="13"/>
  <c r="M1477" i="13" s="1"/>
  <c r="I1477" i="13"/>
  <c r="K1477" i="13"/>
  <c r="O1477" i="13"/>
  <c r="Q1477" i="13"/>
  <c r="V1477" i="13"/>
  <c r="G1479" i="13"/>
  <c r="M1479" i="13" s="1"/>
  <c r="I1479" i="13"/>
  <c r="K1479" i="13"/>
  <c r="O1479" i="13"/>
  <c r="Q1479" i="13"/>
  <c r="V1479" i="13"/>
  <c r="G1481" i="13"/>
  <c r="I1481" i="13"/>
  <c r="K1481" i="13"/>
  <c r="M1481" i="13"/>
  <c r="O1481" i="13"/>
  <c r="Q1481" i="13"/>
  <c r="V1481" i="13"/>
  <c r="G1483" i="13"/>
  <c r="M1483" i="13" s="1"/>
  <c r="I1483" i="13"/>
  <c r="K1483" i="13"/>
  <c r="O1483" i="13"/>
  <c r="Q1483" i="13"/>
  <c r="V1483" i="13"/>
  <c r="G1486" i="13"/>
  <c r="I1486" i="13"/>
  <c r="I1485" i="13" s="1"/>
  <c r="K1486" i="13"/>
  <c r="K1485" i="13" s="1"/>
  <c r="M1486" i="13"/>
  <c r="O1486" i="13"/>
  <c r="O1485" i="13" s="1"/>
  <c r="Q1486" i="13"/>
  <c r="Q1485" i="13" s="1"/>
  <c r="V1486" i="13"/>
  <c r="G1491" i="13"/>
  <c r="G1485" i="13" s="1"/>
  <c r="I100" i="1" s="1"/>
  <c r="I1491" i="13"/>
  <c r="K1491" i="13"/>
  <c r="O1491" i="13"/>
  <c r="Q1491" i="13"/>
  <c r="V1491" i="13"/>
  <c r="G1497" i="13"/>
  <c r="M1497" i="13" s="1"/>
  <c r="I1497" i="13"/>
  <c r="K1497" i="13"/>
  <c r="O1497" i="13"/>
  <c r="Q1497" i="13"/>
  <c r="V1497" i="13"/>
  <c r="G1501" i="13"/>
  <c r="M1501" i="13" s="1"/>
  <c r="I1501" i="13"/>
  <c r="K1501" i="13"/>
  <c r="O1501" i="13"/>
  <c r="Q1501" i="13"/>
  <c r="V1501" i="13"/>
  <c r="G1506" i="13"/>
  <c r="I1506" i="13"/>
  <c r="K1506" i="13"/>
  <c r="M1506" i="13"/>
  <c r="O1506" i="13"/>
  <c r="Q1506" i="13"/>
  <c r="V1506" i="13"/>
  <c r="G1510" i="13"/>
  <c r="I1510" i="13"/>
  <c r="I1496" i="13" s="1"/>
  <c r="K1510" i="13"/>
  <c r="M1510" i="13"/>
  <c r="O1510" i="13"/>
  <c r="Q1510" i="13"/>
  <c r="V1510" i="13"/>
  <c r="G1571" i="13"/>
  <c r="I1571" i="13"/>
  <c r="K1571" i="13"/>
  <c r="M1571" i="13"/>
  <c r="O1571" i="13"/>
  <c r="Q1571" i="13"/>
  <c r="V1571" i="13"/>
  <c r="G1575" i="13"/>
  <c r="M1575" i="13" s="1"/>
  <c r="I1575" i="13"/>
  <c r="K1575" i="13"/>
  <c r="O1575" i="13"/>
  <c r="Q1575" i="13"/>
  <c r="V1575" i="13"/>
  <c r="G1579" i="13"/>
  <c r="M1579" i="13" s="1"/>
  <c r="I1579" i="13"/>
  <c r="K1579" i="13"/>
  <c r="O1579" i="13"/>
  <c r="Q1579" i="13"/>
  <c r="V1579" i="13"/>
  <c r="G1582" i="13"/>
  <c r="M1582" i="13" s="1"/>
  <c r="I1582" i="13"/>
  <c r="K1582" i="13"/>
  <c r="O1582" i="13"/>
  <c r="Q1582" i="13"/>
  <c r="V1582" i="13"/>
  <c r="G1586" i="13"/>
  <c r="I1586" i="13"/>
  <c r="K1586" i="13"/>
  <c r="M1586" i="13"/>
  <c r="O1586" i="13"/>
  <c r="Q1586" i="13"/>
  <c r="V1586" i="13"/>
  <c r="G1590" i="13"/>
  <c r="M1590" i="13" s="1"/>
  <c r="I1590" i="13"/>
  <c r="K1590" i="13"/>
  <c r="O1590" i="13"/>
  <c r="Q1590" i="13"/>
  <c r="V1590" i="13"/>
  <c r="G1658" i="13"/>
  <c r="I1658" i="13"/>
  <c r="K1658" i="13"/>
  <c r="M1658" i="13"/>
  <c r="O1658" i="13"/>
  <c r="Q1658" i="13"/>
  <c r="V1658" i="13"/>
  <c r="G1737" i="13"/>
  <c r="M1737" i="13" s="1"/>
  <c r="I1737" i="13"/>
  <c r="K1737" i="13"/>
  <c r="O1737" i="13"/>
  <c r="Q1737" i="13"/>
  <c r="V1737" i="13"/>
  <c r="G1842" i="13"/>
  <c r="M1842" i="13" s="1"/>
  <c r="I1842" i="13"/>
  <c r="K1842" i="13"/>
  <c r="O1842" i="13"/>
  <c r="Q1842" i="13"/>
  <c r="V1842" i="13"/>
  <c r="G1849" i="13"/>
  <c r="M1849" i="13" s="1"/>
  <c r="I1849" i="13"/>
  <c r="K1849" i="13"/>
  <c r="K1848" i="13" s="1"/>
  <c r="O1849" i="13"/>
  <c r="Q1849" i="13"/>
  <c r="V1849" i="13"/>
  <c r="G1860" i="13"/>
  <c r="I1860" i="13"/>
  <c r="K1860" i="13"/>
  <c r="M1860" i="13"/>
  <c r="O1860" i="13"/>
  <c r="Q1860" i="13"/>
  <c r="V1860" i="13"/>
  <c r="G1866" i="13"/>
  <c r="M1866" i="13" s="1"/>
  <c r="I1866" i="13"/>
  <c r="K1866" i="13"/>
  <c r="O1866" i="13"/>
  <c r="Q1866" i="13"/>
  <c r="V1866" i="13"/>
  <c r="G1872" i="13"/>
  <c r="M1872" i="13" s="1"/>
  <c r="I1872" i="13"/>
  <c r="K1872" i="13"/>
  <c r="O1872" i="13"/>
  <c r="Q1872" i="13"/>
  <c r="V1872" i="13"/>
  <c r="G1879" i="13"/>
  <c r="M1879" i="13" s="1"/>
  <c r="I1879" i="13"/>
  <c r="K1879" i="13"/>
  <c r="O1879" i="13"/>
  <c r="Q1879" i="13"/>
  <c r="V1879" i="13"/>
  <c r="G1885" i="13"/>
  <c r="M1885" i="13" s="1"/>
  <c r="I1885" i="13"/>
  <c r="K1885" i="13"/>
  <c r="O1885" i="13"/>
  <c r="Q1885" i="13"/>
  <c r="V1885" i="13"/>
  <c r="G1892" i="13"/>
  <c r="I1892" i="13"/>
  <c r="K1892" i="13"/>
  <c r="M1892" i="13"/>
  <c r="O1892" i="13"/>
  <c r="Q1892" i="13"/>
  <c r="V1892" i="13"/>
  <c r="G1898" i="13"/>
  <c r="I1898" i="13"/>
  <c r="K1898" i="13"/>
  <c r="M1898" i="13"/>
  <c r="O1898" i="13"/>
  <c r="Q1898" i="13"/>
  <c r="V1898" i="13"/>
  <c r="AF1905" i="13"/>
  <c r="G44" i="1" s="1"/>
  <c r="G38" i="12"/>
  <c r="BA32" i="12"/>
  <c r="BA28" i="12"/>
  <c r="BA25" i="12"/>
  <c r="BA22" i="12"/>
  <c r="BA16" i="12"/>
  <c r="BA13" i="12"/>
  <c r="BA10" i="12"/>
  <c r="O8" i="12"/>
  <c r="G9" i="12"/>
  <c r="AE38" i="12" s="1"/>
  <c r="I9" i="12"/>
  <c r="K9" i="12"/>
  <c r="M9" i="12"/>
  <c r="O9" i="12"/>
  <c r="Q9" i="12"/>
  <c r="Q8" i="12" s="1"/>
  <c r="V9" i="12"/>
  <c r="V8" i="12" s="1"/>
  <c r="G12" i="12"/>
  <c r="M12" i="12" s="1"/>
  <c r="M8" i="12" s="1"/>
  <c r="I12" i="12"/>
  <c r="I8" i="12" s="1"/>
  <c r="K12" i="12"/>
  <c r="K8" i="12" s="1"/>
  <c r="O12" i="12"/>
  <c r="Q12" i="12"/>
  <c r="V12" i="12"/>
  <c r="G15" i="12"/>
  <c r="I15" i="12"/>
  <c r="K15" i="12"/>
  <c r="M15" i="12"/>
  <c r="O15" i="12"/>
  <c r="Q15" i="12"/>
  <c r="V15" i="12"/>
  <c r="G18" i="12"/>
  <c r="G19" i="12"/>
  <c r="I19" i="12"/>
  <c r="I18" i="12" s="1"/>
  <c r="K19" i="12"/>
  <c r="K18" i="12" s="1"/>
  <c r="M19" i="12"/>
  <c r="O19" i="12"/>
  <c r="O18" i="12" s="1"/>
  <c r="Q19" i="12"/>
  <c r="Q18" i="12" s="1"/>
  <c r="V19" i="12"/>
  <c r="G21" i="12"/>
  <c r="I21" i="12"/>
  <c r="K21" i="12"/>
  <c r="M21" i="12"/>
  <c r="O21" i="12"/>
  <c r="Q21" i="12"/>
  <c r="V21" i="12"/>
  <c r="V18" i="12" s="1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AF38" i="12"/>
  <c r="I20" i="1"/>
  <c r="I19" i="1"/>
  <c r="I18" i="1"/>
  <c r="H48" i="1"/>
  <c r="I48" i="1" s="1"/>
  <c r="H47" i="1"/>
  <c r="I47" i="1" s="1"/>
  <c r="H46" i="1"/>
  <c r="I46" i="1" s="1"/>
  <c r="H45" i="1"/>
  <c r="I45" i="1" s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M8" i="13" l="1"/>
  <c r="V1581" i="13"/>
  <c r="I1430" i="13"/>
  <c r="Q1313" i="13"/>
  <c r="G39" i="1"/>
  <c r="G49" i="1" s="1"/>
  <c r="G25" i="1" s="1"/>
  <c r="A25" i="1" s="1"/>
  <c r="A26" i="1" s="1"/>
  <c r="G26" i="1" s="1"/>
  <c r="G1430" i="13"/>
  <c r="I97" i="1" s="1"/>
  <c r="K769" i="13"/>
  <c r="I65" i="1"/>
  <c r="O1848" i="13"/>
  <c r="Q1581" i="13"/>
  <c r="K1496" i="13"/>
  <c r="O1581" i="13"/>
  <c r="V981" i="13"/>
  <c r="M59" i="13"/>
  <c r="M705" i="13"/>
  <c r="K145" i="13"/>
  <c r="K705" i="13"/>
  <c r="Q1496" i="13"/>
  <c r="V1430" i="13"/>
  <c r="G981" i="13"/>
  <c r="I76" i="1" s="1"/>
  <c r="Q705" i="13"/>
  <c r="I705" i="13"/>
  <c r="O477" i="13"/>
  <c r="G43" i="1"/>
  <c r="V821" i="13"/>
  <c r="O705" i="13"/>
  <c r="Q477" i="13"/>
  <c r="V1848" i="13"/>
  <c r="O981" i="13"/>
  <c r="K857" i="13"/>
  <c r="O821" i="13"/>
  <c r="K477" i="13"/>
  <c r="I981" i="13"/>
  <c r="O1430" i="13"/>
  <c r="Q981" i="13"/>
  <c r="M857" i="13"/>
  <c r="Q1848" i="13"/>
  <c r="K1430" i="13"/>
  <c r="Q1282" i="13"/>
  <c r="I857" i="13"/>
  <c r="I477" i="13"/>
  <c r="V145" i="13"/>
  <c r="O1496" i="13"/>
  <c r="M1462" i="13"/>
  <c r="G857" i="13"/>
  <c r="I74" i="1" s="1"/>
  <c r="K821" i="13"/>
  <c r="Q145" i="13"/>
  <c r="K59" i="13"/>
  <c r="K981" i="13"/>
  <c r="V1496" i="13"/>
  <c r="K1581" i="13"/>
  <c r="Q1462" i="13"/>
  <c r="V1289" i="13"/>
  <c r="O1282" i="13"/>
  <c r="I1581" i="13"/>
  <c r="K1462" i="13"/>
  <c r="V1454" i="13"/>
  <c r="Q1289" i="13"/>
  <c r="K1282" i="13"/>
  <c r="I821" i="13"/>
  <c r="Q769" i="13"/>
  <c r="I769" i="13"/>
  <c r="V477" i="13"/>
  <c r="O145" i="13"/>
  <c r="I59" i="13"/>
  <c r="Q1430" i="13"/>
  <c r="O1462" i="13"/>
  <c r="I1356" i="13"/>
  <c r="O1289" i="13"/>
  <c r="Q857" i="13"/>
  <c r="G769" i="13"/>
  <c r="I71" i="1" s="1"/>
  <c r="I1462" i="13"/>
  <c r="K1313" i="13"/>
  <c r="G1462" i="13"/>
  <c r="I99" i="1" s="1"/>
  <c r="Q1454" i="13"/>
  <c r="I1282" i="13"/>
  <c r="O1454" i="13"/>
  <c r="I1313" i="13"/>
  <c r="M1491" i="13"/>
  <c r="M1485" i="13" s="1"/>
  <c r="M1313" i="13"/>
  <c r="K1289" i="13"/>
  <c r="V1282" i="13"/>
  <c r="Q913" i="13"/>
  <c r="I913" i="13"/>
  <c r="Q59" i="13"/>
  <c r="V1313" i="13"/>
  <c r="G913" i="13"/>
  <c r="I75" i="1" s="1"/>
  <c r="O769" i="13"/>
  <c r="O59" i="13"/>
  <c r="I8" i="13"/>
  <c r="M56" i="17"/>
  <c r="M11" i="17"/>
  <c r="M98" i="17"/>
  <c r="M68" i="17"/>
  <c r="G91" i="17"/>
  <c r="G68" i="17"/>
  <c r="G56" i="17"/>
  <c r="AE119" i="17"/>
  <c r="G11" i="17"/>
  <c r="M173" i="16"/>
  <c r="M8" i="16"/>
  <c r="AE325" i="16"/>
  <c r="M25" i="15"/>
  <c r="M107" i="15"/>
  <c r="M57" i="15"/>
  <c r="G107" i="15"/>
  <c r="AE114" i="15"/>
  <c r="G25" i="15"/>
  <c r="Q247" i="14"/>
  <c r="M37" i="14"/>
  <c r="M36" i="14" s="1"/>
  <c r="G36" i="14"/>
  <c r="G283" i="14"/>
  <c r="AE322" i="14"/>
  <c r="G302" i="14"/>
  <c r="Q105" i="14"/>
  <c r="V302" i="14"/>
  <c r="O105" i="14"/>
  <c r="M25" i="14"/>
  <c r="M24" i="14" s="1"/>
  <c r="G24" i="14"/>
  <c r="Q276" i="14"/>
  <c r="M105" i="14"/>
  <c r="O276" i="14"/>
  <c r="K105" i="14"/>
  <c r="V48" i="14"/>
  <c r="M276" i="14"/>
  <c r="V105" i="14"/>
  <c r="I105" i="14"/>
  <c r="Q48" i="14"/>
  <c r="O247" i="14"/>
  <c r="O48" i="14"/>
  <c r="M8" i="14"/>
  <c r="M247" i="14"/>
  <c r="K27" i="14"/>
  <c r="K8" i="14"/>
  <c r="M296" i="14"/>
  <c r="M295" i="14" s="1"/>
  <c r="G295" i="14"/>
  <c r="K247" i="14"/>
  <c r="I27" i="14"/>
  <c r="V8" i="14"/>
  <c r="I8" i="14"/>
  <c r="M284" i="14"/>
  <c r="M283" i="14" s="1"/>
  <c r="V247" i="14"/>
  <c r="I247" i="14"/>
  <c r="G27" i="14"/>
  <c r="Q8" i="14"/>
  <c r="G8" i="14"/>
  <c r="M981" i="13"/>
  <c r="M1848" i="13"/>
  <c r="M1356" i="13"/>
  <c r="M1496" i="13"/>
  <c r="M1581" i="13"/>
  <c r="M913" i="13"/>
  <c r="M1289" i="13"/>
  <c r="M769" i="13"/>
  <c r="G1496" i="13"/>
  <c r="I101" i="1" s="1"/>
  <c r="G1454" i="13"/>
  <c r="I98" i="1" s="1"/>
  <c r="G1289" i="13"/>
  <c r="I82" i="1" s="1"/>
  <c r="Q821" i="13"/>
  <c r="I145" i="13"/>
  <c r="G145" i="13"/>
  <c r="I67" i="1" s="1"/>
  <c r="I1848" i="13"/>
  <c r="G1356" i="13"/>
  <c r="I95" i="1" s="1"/>
  <c r="G1848" i="13"/>
  <c r="I109" i="1" s="1"/>
  <c r="G1313" i="13"/>
  <c r="I83" i="1" s="1"/>
  <c r="V857" i="13"/>
  <c r="M1454" i="13"/>
  <c r="G1427" i="13"/>
  <c r="I96" i="1" s="1"/>
  <c r="V1356" i="13"/>
  <c r="V8" i="13"/>
  <c r="V1462" i="13"/>
  <c r="Q1356" i="13"/>
  <c r="V705" i="13"/>
  <c r="Q8" i="13"/>
  <c r="G1581" i="13"/>
  <c r="I102" i="1" s="1"/>
  <c r="O1356" i="13"/>
  <c r="O8" i="13"/>
  <c r="M1283" i="13"/>
  <c r="M1282" i="13" s="1"/>
  <c r="G1282" i="13"/>
  <c r="I78" i="1" s="1"/>
  <c r="V913" i="13"/>
  <c r="AE1905" i="13"/>
  <c r="V1485" i="13"/>
  <c r="M1431" i="13"/>
  <c r="M1430" i="13" s="1"/>
  <c r="V769" i="13"/>
  <c r="M478" i="13"/>
  <c r="M477" i="13" s="1"/>
  <c r="G477" i="13"/>
  <c r="I69" i="1" s="1"/>
  <c r="G821" i="13"/>
  <c r="I72" i="1" s="1"/>
  <c r="M146" i="13"/>
  <c r="M145" i="13" s="1"/>
  <c r="M18" i="12"/>
  <c r="G8" i="12"/>
  <c r="I17" i="1" l="1"/>
  <c r="I16" i="1"/>
  <c r="I112" i="1"/>
  <c r="F39" i="1"/>
  <c r="F44" i="1"/>
  <c r="H44" i="1" s="1"/>
  <c r="I44" i="1" s="1"/>
  <c r="F43" i="1"/>
  <c r="H43" i="1" s="1"/>
  <c r="I43" i="1" s="1"/>
  <c r="G1905" i="13"/>
  <c r="I21" i="1" l="1"/>
  <c r="H39" i="1"/>
  <c r="H49" i="1" s="1"/>
  <c r="F49" i="1"/>
  <c r="J103" i="1"/>
  <c r="J87" i="1"/>
  <c r="J83" i="1"/>
  <c r="J66" i="1"/>
  <c r="J102" i="1"/>
  <c r="J99" i="1"/>
  <c r="J89" i="1"/>
  <c r="J72" i="1"/>
  <c r="J105" i="1"/>
  <c r="J95" i="1"/>
  <c r="J84" i="1"/>
  <c r="J81" i="1"/>
  <c r="J108" i="1"/>
  <c r="J80" i="1"/>
  <c r="J101" i="1"/>
  <c r="J90" i="1"/>
  <c r="J98" i="1"/>
  <c r="J78" i="1"/>
  <c r="J96" i="1"/>
  <c r="J68" i="1"/>
  <c r="J73" i="1"/>
  <c r="J67" i="1"/>
  <c r="J109" i="1"/>
  <c r="J82" i="1"/>
  <c r="J86" i="1"/>
  <c r="J91" i="1"/>
  <c r="J79" i="1"/>
  <c r="J104" i="1"/>
  <c r="J85" i="1"/>
  <c r="J110" i="1"/>
  <c r="J88" i="1"/>
  <c r="J74" i="1"/>
  <c r="J70" i="1"/>
  <c r="J97" i="1"/>
  <c r="J92" i="1"/>
  <c r="J76" i="1"/>
  <c r="J75" i="1"/>
  <c r="J65" i="1"/>
  <c r="J94" i="1"/>
  <c r="J71" i="1"/>
  <c r="J111" i="1"/>
  <c r="J100" i="1"/>
  <c r="J93" i="1"/>
  <c r="J106" i="1"/>
  <c r="J69" i="1"/>
  <c r="J77" i="1"/>
  <c r="J107" i="1"/>
  <c r="J112" i="1" l="1"/>
  <c r="I39" i="1"/>
  <c r="I49" i="1" s="1"/>
  <c r="G23" i="1"/>
  <c r="G28" i="1"/>
  <c r="A23" i="1" l="1"/>
  <c r="A24" i="1" s="1"/>
  <c r="G24" i="1" s="1"/>
  <c r="A27" i="1" s="1"/>
  <c r="A29" i="1" s="1"/>
  <c r="G29" i="1" s="1"/>
  <c r="G27" i="1" s="1"/>
  <c r="J41" i="1"/>
  <c r="J39" i="1"/>
  <c r="J49" i="1" s="1"/>
  <c r="J46" i="1"/>
  <c r="J48" i="1"/>
  <c r="J44" i="1"/>
  <c r="J45" i="1"/>
  <c r="J40" i="1"/>
  <c r="J47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A20C4CE-1A32-4339-A507-BD264CCBF8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06F059-A6E7-48A1-8B8A-6FDCDE59A1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FAC2A531-C6AE-429A-9D40-B85BFB2745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A92FE3-A1B4-4273-9B03-AE5B503E8D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D4083F52-F2E6-4B19-AFE6-76FE3EFD20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B50930-1AD2-4011-B3E6-0C27F8FDD8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6B15439-94CA-445F-A716-25081B248F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7F7CFC-B63F-48AF-A156-A1C6744B3D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10E7BE0C-19B2-4CC4-BAFC-74549827E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98506-4D6A-4BC5-A7CB-D6E82CCACB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5092D319-40E3-48DA-B8F9-D454FBFACB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6A39FF-B93E-49B6-AA55-2C9A036A1B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<sst xmlns="http://schemas.openxmlformats.org/spreadsheetml/2006/main" count="9017" uniqueCount="1825">
  <si>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</si>
  <si>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</si>
  <si>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</si>
  <si>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</si>
  <si>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</si>
  <si>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</si>
  <si>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</si>
  <si>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</si>
  <si>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</si>
  <si>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</si>
  <si>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</si>
  <si>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</si>
  <si>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</si>
  <si>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</si>
  <si>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</si>
  <si>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</si>
  <si>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</si>
  <si>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</si>
  <si>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</si>
  <si>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</si>
  <si>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</si>
  <si>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</si>
  <si>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</si>
  <si>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</si>
  <si>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</si>
  <si>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</si>
  <si>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</si>
  <si>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</si>
  <si>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</si>
  <si>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</si>
  <si>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</si>
  <si>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</si>
  <si>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</si>
  <si>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</si>
  <si>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</si>
  <si>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</si>
  <si>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</si>
  <si>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</si>
  <si>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</si>
  <si>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</si>
  <si>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</si>
  <si>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INPR/N042</t>
  </si>
  <si>
    <t>REKONSTRUKCE OBJEKTU K BYDLENÍ CEJL 23, BRNO</t>
  </si>
  <si>
    <t>Stavba</t>
  </si>
  <si>
    <t>Ostatní a vedlejší náklady</t>
  </si>
  <si>
    <t>00</t>
  </si>
  <si>
    <t>VEDLEJŠÍ A OSTATNÍ NÁKLADY</t>
  </si>
  <si>
    <t>Stavební objekt</t>
  </si>
  <si>
    <t>SO 01</t>
  </si>
  <si>
    <t xml:space="preserve"> REKONSTRUKCE OBJEKTU K BYDLENÍ CEJL 23, BRNO</t>
  </si>
  <si>
    <t>D.1.1</t>
  </si>
  <si>
    <t>ARCHITEKTONICKO - STAVEBNÍ ŘEŠENÍ</t>
  </si>
  <si>
    <t>D.1.4.1</t>
  </si>
  <si>
    <t>ZTI</t>
  </si>
  <si>
    <t>D.1.4.2</t>
  </si>
  <si>
    <t>ÚT</t>
  </si>
  <si>
    <t>D.1.4.4</t>
  </si>
  <si>
    <t>ELEKTRO - SILNOPROUD</t>
  </si>
  <si>
    <t>D.1.4.5</t>
  </si>
  <si>
    <t>SLABOPROUDÉ INSTALACE</t>
  </si>
  <si>
    <t>Celkem za stavbu</t>
  </si>
  <si>
    <t>CZK</t>
  </si>
  <si>
    <t>#POPS</t>
  </si>
  <si>
    <t>Popis stavby: INPR/N042 - REKONSTRUKCE OBJEKTU K BYDLENÍ CEJL 23, BRNO</t>
  </si>
  <si>
    <t>#POPO</t>
  </si>
  <si>
    <t>Popis objektu: 00 - VEDLEJŠÍ A OSTATNÍ NÁKLADY</t>
  </si>
  <si>
    <t>#POPR</t>
  </si>
  <si>
    <t>Popis rozpočtu: 00 - VEDLEJŠÍ A OSTATNÍ NÁKLADY</t>
  </si>
  <si>
    <t>Popis objektu: SO 01 -  REKONSTRUKCE OBJEKTU K BYDLENÍ CEJL 23, BRNO</t>
  </si>
  <si>
    <t>Popis rozpočtu: D.1.1 - ARCHITEKTONICKO - STAVEBNÍ ŘEŠENÍ</t>
  </si>
  <si>
    <t>Popis rozpočtu: D.1.4.1 - ZTI</t>
  </si>
  <si>
    <t>Popis rozpočtu: D.1.4.2 - ÚT</t>
  </si>
  <si>
    <t>Popis rozpočtu: D.1.4.4 - ELEKTRO - SILNOPROUD</t>
  </si>
  <si>
    <t>Popis rozpočtu: D.1.4.5 - SLABOPROUDÉ INSTALACE</t>
  </si>
  <si>
    <t>Rekapitulace dílů</t>
  </si>
  <si>
    <t>Typ dílu</t>
  </si>
  <si>
    <t>1</t>
  </si>
  <si>
    <t>Zemní práce</t>
  </si>
  <si>
    <t>3</t>
  </si>
  <si>
    <t>Svislé a kompletní konstrukce</t>
  </si>
  <si>
    <t>399</t>
  </si>
  <si>
    <t>Sádrokartonové 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</si>
  <si>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</si>
  <si>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</si>
  <si>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</si>
  <si>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</si>
  <si>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</si>
  <si>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</si>
  <si>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</si>
  <si>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</si>
  <si>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</si>
  <si>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</si>
  <si>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</si>
  <si>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</si>
  <si>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</si>
  <si>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</si>
  <si>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</si>
  <si>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</si>
  <si>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</si>
  <si>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</si>
  <si>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</si>
  <si>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</si>
  <si>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</si>
  <si>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</si>
  <si>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M21_Př</t>
  </si>
  <si>
    <t>Zednické přípomoce pro elektropráce</t>
  </si>
  <si>
    <t>VRN1</t>
  </si>
  <si>
    <t>Průzkumné, zeměměřičské a projektové práce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</si>
  <si>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</si>
  <si>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</si>
  <si>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</si>
  <si>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</si>
  <si>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</si>
  <si>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</si>
  <si>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</si>
  <si>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</si>
  <si>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</si>
  <si>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</si>
  <si>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</si>
  <si>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</si>
  <si>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</si>
  <si>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</si>
  <si>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protipožární ochrana</t>
  </si>
  <si>
    <t>730_1</t>
  </si>
  <si>
    <t>ÚT - Soustava 0 - pripojeni</t>
  </si>
  <si>
    <t>730_2</t>
  </si>
  <si>
    <t>ÚT - V1 - 4-6np</t>
  </si>
  <si>
    <t>730_3</t>
  </si>
  <si>
    <t>ÚT - V2 - 4-6np</t>
  </si>
  <si>
    <t>732</t>
  </si>
  <si>
    <t>Ústřední vytápění - strojovny</t>
  </si>
  <si>
    <t>733</t>
  </si>
  <si>
    <t>Ústřední vytápění - rozvodné potrubí</t>
  </si>
  <si>
    <t>751</t>
  </si>
  <si>
    <t>Vzduchotechnika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</si>
  <si>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</si>
  <si>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</si>
  <si>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</si>
  <si>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</si>
  <si>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</si>
  <si>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</si>
  <si>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</si>
  <si>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</si>
  <si>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767_VO</t>
  </si>
  <si>
    <t>Vnější výplně otvorů ( vč. přesunu hmot )</t>
  </si>
  <si>
    <t>775</t>
  </si>
  <si>
    <t>Podlahy vlysové a parketové</t>
  </si>
  <si>
    <t>781</t>
  </si>
  <si>
    <t>Obklady keramické</t>
  </si>
  <si>
    <t>784</t>
  </si>
  <si>
    <t>Malby</t>
  </si>
  <si>
    <t>M21</t>
  </si>
  <si>
    <t>Elektromontáže</t>
  </si>
  <si>
    <t>M21_DZ</t>
  </si>
  <si>
    <t>Elektro - Dodávky zařízení (specifikace)</t>
  </si>
  <si>
    <t>M21_HZS</t>
  </si>
  <si>
    <t>Elektro - práce v HZS</t>
  </si>
  <si>
    <t>M21_M</t>
  </si>
  <si>
    <t>Elektro - Materiály</t>
  </si>
  <si>
    <t>M21_O</t>
  </si>
  <si>
    <t>Ostatní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</si>
  <si>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</si>
  <si>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</si>
  <si>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</si>
  <si>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</si>
  <si>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</si>
  <si>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</si>
  <si>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</si>
  <si>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</si>
  <si>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</si>
  <si>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</si>
  <si>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</si>
  <si>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</si>
  <si>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</si>
  <si>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</si>
  <si>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</si>
  <si>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</si>
  <si>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</si>
  <si>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</si>
  <si>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</si>
  <si>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</si>
  <si>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</si>
  <si>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</si>
  <si>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</si>
  <si>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</si>
  <si>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</si>
  <si>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</si>
  <si>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</si>
  <si>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</si>
  <si>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</si>
  <si>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</si>
  <si>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</si>
  <si>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</si>
  <si>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</si>
  <si>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</si>
  <si>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</si>
  <si>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</si>
  <si>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</si>
  <si>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</si>
  <si>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</si>
  <si>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 xml:space="preserve">sada  </t>
  </si>
  <si>
    <t>RTS 25/ I</t>
  </si>
  <si>
    <t>Indiv</t>
  </si>
  <si>
    <t>VRN</t>
  </si>
  <si>
    <t>Běžná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</si>
  <si>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</si>
  <si>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</si>
  <si>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</si>
  <si>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</si>
  <si>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</si>
  <si>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</si>
  <si>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</si>
  <si>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</si>
  <si>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</si>
  <si>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</si>
  <si>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ON_OS_01</t>
  </si>
  <si>
    <t>Zpracování dodavatelské projektové dokumentace, ( DÍLENSKÉ, VÝROBNÍ ATD )</t>
  </si>
  <si>
    <t>sada</t>
  </si>
  <si>
    <t>Vlastní</t>
  </si>
  <si>
    <t>Práce</t>
  </si>
  <si>
    <t>POL1_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</si>
  <si>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</si>
  <si>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</si>
  <si>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</si>
  <si>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</si>
  <si>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</si>
  <si>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</si>
  <si>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</si>
  <si>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</si>
  <si>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</si>
  <si>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VV</t>
  </si>
  <si>
    <t>005281010R</t>
  </si>
  <si>
    <t>Propagace</t>
  </si>
  <si>
    <t>Soubor</t>
  </si>
  <si>
    <t>Náklady spojené s povinnou publicitou, pokud ji objednatel požaduje. Zahrnuje zejména náklady na propagační a informační billboardy, tabule, internetovou propagaci, tiskoviny apod.</t>
  </si>
  <si>
    <t>ON_10</t>
  </si>
  <si>
    <t>Dodatečný stavebně - technický průzkum</t>
  </si>
  <si>
    <t xml:space="preserve">hod   </t>
  </si>
  <si>
    <t>vč. kontroly stavu trámů a posouzení nutnosti impregnace  - podrobně - viz TZ</t>
  </si>
  <si>
    <t>SUM</t>
  </si>
  <si>
    <t>END</t>
  </si>
  <si>
    <t>Položkový soupis prací a dodávek</t>
  </si>
  <si>
    <t>132201210R00</t>
  </si>
  <si>
    <t xml:space="preserve">Hloubení rýh šířky přes 60 do 200 cm do 50 m3, v hornině 3, hloubení strojně </t>
  </si>
  <si>
    <t>m3</t>
  </si>
  <si>
    <t>800-1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</si>
  <si>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</si>
  <si>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</si>
  <si>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 xml:space="preserve">předpokládaná skladba : </t>
  </si>
  <si>
    <t xml:space="preserve">100mm mazanina : </t>
  </si>
  <si>
    <t xml:space="preserve">izolace proti vodě : </t>
  </si>
  <si>
    <t xml:space="preserve">150mm podkaldní beton se sítí : </t>
  </si>
  <si>
    <t xml:space="preserve">750mm výkop : </t>
  </si>
  <si>
    <t xml:space="preserve">č.v. 100 : </t>
  </si>
  <si>
    <t>0,6*7,69*0,75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</si>
  <si>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</si>
  <si>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</si>
  <si>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</si>
  <si>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</si>
  <si>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</si>
  <si>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0,6*7,69*0,75*10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</si>
  <si>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</si>
  <si>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</si>
  <si>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</si>
  <si>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</si>
  <si>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</si>
  <si>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0,6*7,69*0,75*2</t>
  </si>
  <si>
    <t>199000002R00</t>
  </si>
  <si>
    <t>Poplatky za skládku horniny 1- 4, skupina 17 05 04 z Katalogu odpadů</t>
  </si>
  <si>
    <t>174100050RAD</t>
  </si>
  <si>
    <t>Zásyp jam, rýh a šachet štěrkopískem, dovoz ze vzdálenosti 15 000 m, Kamenivo nestanovené těžené; frakce 0,0 až 32,0 mm</t>
  </si>
  <si>
    <t>AP-HSV</t>
  </si>
  <si>
    <t>Agregovaná položka</t>
  </si>
  <si>
    <t>POL2_</t>
  </si>
  <si>
    <t>sypaninou s vodorovnou přepravou k místu zásypu, uložením ve vrstvách a zhutněním.</t>
  </si>
  <si>
    <t xml:space="preserve">-250 - podsyp a obsyp kanalizace - viz ZTI : </t>
  </si>
  <si>
    <t>0,6*7,69*0,5</t>
  </si>
  <si>
    <t>317234410RT2</t>
  </si>
  <si>
    <t>Vyzdívka mezi nosníky cementovou</t>
  </si>
  <si>
    <t>801-4</t>
  </si>
  <si>
    <t>jakýmikoliv cihlami pálenými na jakoukoliv maltu,</t>
  </si>
  <si>
    <t xml:space="preserve">č.v. 102, 202, SKŘ : </t>
  </si>
  <si>
    <t>1,2*0,14*0,14*1,15</t>
  </si>
  <si>
    <t xml:space="preserve">č.v. 103, 203, SKŘ : </t>
  </si>
  <si>
    <t>(0,7+1,3)*0,14*0,14*1,15</t>
  </si>
  <si>
    <t xml:space="preserve">č.v. 104, 204, SKŘ : </t>
  </si>
  <si>
    <t>(1,2*2+1,25)*0,14*0,14*1,15</t>
  </si>
  <si>
    <t xml:space="preserve">č.v. 105, 205, SKŘ : </t>
  </si>
  <si>
    <t>1,2*2*0,14*0,14*1,15</t>
  </si>
  <si>
    <t xml:space="preserve">č.v. 106, 206, SKŘ : </t>
  </si>
  <si>
    <t>317314130R00</t>
  </si>
  <si>
    <t>Podbetonování zhlaví nosníků zdivo šířky 300 mm</t>
  </si>
  <si>
    <t>kus</t>
  </si>
  <si>
    <t>betonem C 16/20. Tloušťka lože 50 mm, délka 200 mm.</t>
  </si>
  <si>
    <t>2*2</t>
  </si>
  <si>
    <t>317314144R00</t>
  </si>
  <si>
    <t>Podbetonování zhlaví nosníků zdivo šířky 440 mm</t>
  </si>
  <si>
    <t>2*2*2</t>
  </si>
  <si>
    <t>317944313RT2</t>
  </si>
  <si>
    <t>Dodání a osazení válcovaných nosníků do připravených otvorů profil I 140</t>
  </si>
  <si>
    <t>t</t>
  </si>
  <si>
    <t>bez zazdění hlav, s nařezáním nosníků na potřebný rozměr,</t>
  </si>
  <si>
    <t xml:space="preserve">profil bude upřesněn ve výrobní dokumentaci zhotovitele : </t>
  </si>
  <si>
    <t>1,2*16,0*2/1000</t>
  </si>
  <si>
    <t>(0,7+1,3)*16,0*2/1000</t>
  </si>
  <si>
    <t>(1,2*2+1,25)*16,0*2/1000</t>
  </si>
  <si>
    <t>1,2*2*16,0*2/1000</t>
  </si>
  <si>
    <t>346244381RT2</t>
  </si>
  <si>
    <t>Plentování ocelových nosníků jednostranné výšky do 200 mm</t>
  </si>
  <si>
    <t>m2</t>
  </si>
  <si>
    <t>801-1</t>
  </si>
  <si>
    <t>jakýmikoliv cihlami,</t>
  </si>
  <si>
    <t>1,2*0,14*2*1,15</t>
  </si>
  <si>
    <t>(0,7+1,3)*0,14*2*1,15</t>
  </si>
  <si>
    <t>(1,2*2+1,25)*0,14*2*1,15</t>
  </si>
  <si>
    <t>1,2*2*0,14*2*1,15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</si>
  <si>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</si>
  <si>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</si>
  <si>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</si>
  <si>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1,2*0,14*2*1,15*1,5</t>
  </si>
  <si>
    <t>(0,7+1,3)*0,14*2*1,15*1,5</t>
  </si>
  <si>
    <t>(1,2*2+1,25)*0,14*2*1,15*1,5</t>
  </si>
  <si>
    <t>1,2*2*0,14*2*1,15*1,5</t>
  </si>
  <si>
    <t>34902</t>
  </si>
  <si>
    <t>Zednické osazení a podezdívka sprchových koutů</t>
  </si>
  <si>
    <t xml:space="preserve">ks    </t>
  </si>
  <si>
    <t xml:space="preserve">č.v. 202 : </t>
  </si>
  <si>
    <t>2</t>
  </si>
  <si>
    <t xml:space="preserve">č.v. 204 : </t>
  </si>
  <si>
    <t xml:space="preserve">č.v. 205 : 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</si>
  <si>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</si>
  <si>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</si>
  <si>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</si>
  <si>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 xml:space="preserve">213 : </t>
  </si>
  <si>
    <t>3,08*(2,9)</t>
  </si>
  <si>
    <t xml:space="preserve">223 : </t>
  </si>
  <si>
    <t>3,08*(0,6+0,4+0,45+0,84+1,55+1,8)</t>
  </si>
  <si>
    <t>-0,7*2,0</t>
  </si>
  <si>
    <t xml:space="preserve">č.v. 203 : </t>
  </si>
  <si>
    <t xml:space="preserve">315 : </t>
  </si>
  <si>
    <t>3,065*1,0</t>
  </si>
  <si>
    <t xml:space="preserve">412 : </t>
  </si>
  <si>
    <t>3,189*1,0</t>
  </si>
  <si>
    <t xml:space="preserve">422 : </t>
  </si>
  <si>
    <t>3,189*(1,2+0,9)</t>
  </si>
  <si>
    <t xml:space="preserve">523 : </t>
  </si>
  <si>
    <t xml:space="preserve">č.v. 206 : </t>
  </si>
  <si>
    <t xml:space="preserve">612 : </t>
  </si>
  <si>
    <t>3,18*1,0</t>
  </si>
  <si>
    <t xml:space="preserve">623 : </t>
  </si>
  <si>
    <t>342013322RT3</t>
  </si>
  <si>
    <t>Příčky z desek sádrokartonových dvojité opláštění, jednoduchá konstrukce CW 100 tloušťka příčky 150 mm, desky protipožární, tloušťky 12,5 mm, tloušťka izolace 100 mm, požární odolnost EI 90</t>
  </si>
  <si>
    <t xml:space="preserve">vč. úpravy pro osazení zárubní ( pouzder ) : </t>
  </si>
  <si>
    <t xml:space="preserve">vč. úpravy profilů pro danou konstrukční výšku : </t>
  </si>
  <si>
    <t xml:space="preserve">č.v. 201 : </t>
  </si>
  <si>
    <t>4,18*(1,6+0,75)</t>
  </si>
  <si>
    <t>342261213RS3</t>
  </si>
  <si>
    <t>Příčky z desek sádrokartonových dvojité opláštění, jednoduchá konstrukce CW 100 tloušťka příčky 150 mm, desky impregnované, tloušťky 12,5 mm, tloušťka izolace 80 mm, požární odolnost EI 60</t>
  </si>
  <si>
    <t>3,08*0,9</t>
  </si>
  <si>
    <t>342262112RS1</t>
  </si>
  <si>
    <t>Příčky z desek sádrokartonových dvojité opláštění, dvojitá konstrukce CW 75  tloušťka příčky 205 mm, desky standard, tloušťky 12,5 mm, tl. izolace 2 x 60 mm, požární odolnost EI 60</t>
  </si>
  <si>
    <t xml:space="preserve">211-222 : </t>
  </si>
  <si>
    <t>3,08*2,22</t>
  </si>
  <si>
    <t xml:space="preserve">214-222 : </t>
  </si>
  <si>
    <t>3,08*6,0</t>
  </si>
  <si>
    <t xml:space="preserve">411-421 : </t>
  </si>
  <si>
    <t>3,189*1,59</t>
  </si>
  <si>
    <t xml:space="preserve">511-521 : </t>
  </si>
  <si>
    <t xml:space="preserve">611-621 : </t>
  </si>
  <si>
    <t>3,18*1,59</t>
  </si>
  <si>
    <t>342262113RS1</t>
  </si>
  <si>
    <t>Příčky z desek sádrokartonových dvojité opláštění, dvojitá konstrukce CW 100 tloušťka příčky 255 mm, desky standard, tloušťky 12,5 mm, tl. izolace 2 x 80 mm, požární odolnost EI 60</t>
  </si>
  <si>
    <t xml:space="preserve">211,221,214 : </t>
  </si>
  <si>
    <t>3,08*2,8</t>
  </si>
  <si>
    <t>-0,8*2,0</t>
  </si>
  <si>
    <t>342263310R00</t>
  </si>
  <si>
    <t>Úpravy, doplňkové práce a příplatky pro sádrokartonové a sádrovláknité příčky úpravy příček pro osazení zařizovacích předmět  úprava pro osazení umývadla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</si>
  <si>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</si>
  <si>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</si>
  <si>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</si>
  <si>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</si>
  <si>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</si>
  <si>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</si>
  <si>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342091043R00</t>
  </si>
  <si>
    <t>Úpravy, doplňkové práce a příplatky pro sádrokartonové a sádrovláknité příčky příplatky za nestandardní povrchovou úpravu Q3</t>
  </si>
  <si>
    <t xml:space="preserve">výměra - viz položka 342264051RT1 : </t>
  </si>
  <si>
    <t>99,62</t>
  </si>
  <si>
    <t xml:space="preserve">výměra - viz položka 342264051RT3 : </t>
  </si>
  <si>
    <t>35,92</t>
  </si>
  <si>
    <t>3,08*(2,9)*2</t>
  </si>
  <si>
    <t>3,08*(0,6+0,4+0,45+0,84+1,55+1,8)*2</t>
  </si>
  <si>
    <t>-0,7*2,0*2</t>
  </si>
  <si>
    <t>3,065*1,0*2</t>
  </si>
  <si>
    <t>3,189*1,0*2</t>
  </si>
  <si>
    <t>3,189*(1,2+0,9)*2</t>
  </si>
  <si>
    <t>3,18*1,0*2</t>
  </si>
  <si>
    <t>4,18*(1,6+0,75)*2</t>
  </si>
  <si>
    <t>3,08*0,9*2</t>
  </si>
  <si>
    <t>3,08*2,22*2</t>
  </si>
  <si>
    <t>3,08*6,0*2</t>
  </si>
  <si>
    <t>3,189*1,59*2</t>
  </si>
  <si>
    <t>3,18*1,59*2</t>
  </si>
  <si>
    <t>3,08*2,8*2</t>
  </si>
  <si>
    <t>-0,8*2,0*2</t>
  </si>
  <si>
    <t>4,18*(5,95+0,6+1,6+0,25)</t>
  </si>
  <si>
    <t>3,08*1,845</t>
  </si>
  <si>
    <t>3,08*2,2</t>
  </si>
  <si>
    <t xml:space="preserve">414 : </t>
  </si>
  <si>
    <t>3,189*6,0</t>
  </si>
  <si>
    <t xml:space="preserve">515 : </t>
  </si>
  <si>
    <t>1,0*2,0</t>
  </si>
  <si>
    <t xml:space="preserve">613 : </t>
  </si>
  <si>
    <t>3,18*6,0</t>
  </si>
  <si>
    <t xml:space="preserve">614 : </t>
  </si>
  <si>
    <t>3,08*(1,15+0,8)</t>
  </si>
  <si>
    <t>3,189*(1,22+1,0)</t>
  </si>
  <si>
    <t>3,189*(0,8+0,8+1,45)</t>
  </si>
  <si>
    <t>3,18*(1,22+1,0)</t>
  </si>
  <si>
    <t>3,18*(0,8+0,8+1,45)</t>
  </si>
  <si>
    <t>3,08*1,4</t>
  </si>
  <si>
    <t>3,189*1,62</t>
  </si>
  <si>
    <t xml:space="preserve">513 : </t>
  </si>
  <si>
    <t>3,189*2,4</t>
  </si>
  <si>
    <t>3,18*1,62</t>
  </si>
  <si>
    <t xml:space="preserve">výměra - viz položka 781475124RX1 : </t>
  </si>
  <si>
    <t>-150,425</t>
  </si>
  <si>
    <t xml:space="preserve">výměra - viz položka 612451121R00 : </t>
  </si>
  <si>
    <t>63,9715</t>
  </si>
  <si>
    <t>342266211RT2</t>
  </si>
  <si>
    <t>Předstěny opláštěné sádrokartonovými deskami suchá omítka - předstěna lepená tloušťka desky 12,5 mm, protipožární</t>
  </si>
  <si>
    <t>342266111RT1</t>
  </si>
  <si>
    <t>Předstěny opláštěné sádrokartonovými deskami obklad stěn sádrokartonem na ocelovou konstrukci z profilů CW 50 tloušťka desky 12,5 mm, standard, tloušťka izolace 50 mm</t>
  </si>
  <si>
    <t>342266111RT3</t>
  </si>
  <si>
    <t>Předstěny opláštěné sádrokartonovými deskami obklad stěn sádrokartonem na ocelovou konstrukci z profilů CW 50 tloušťka desky 12,5 mm, impregnovaná, tloušťka izolace 50 mm</t>
  </si>
  <si>
    <t>342266111RT9</t>
  </si>
  <si>
    <t>Předstěny opláštěné sádrokartonovými deskami obklad stěn sádrokartonem na ocelovou konstrukci z profilů CW 50 tloušťka desky 12,5 mm, standard, tloušťka izolace 140 mm</t>
  </si>
  <si>
    <t xml:space="preserve">611 : </t>
  </si>
  <si>
    <t>3,18*1,1</t>
  </si>
  <si>
    <t>-0,57*1,23</t>
  </si>
  <si>
    <t>342266111RU1</t>
  </si>
  <si>
    <t>Předstěny opláštěné sádrokartonovými deskami obklad stěn sádrokartonem na ocelovou konstrukci z profilů CW 50 tloušťka desky 12,5 mm, impregnovaná, tloušťka izolace 140 mm</t>
  </si>
  <si>
    <t>342264051RT1</t>
  </si>
  <si>
    <t>Podhledy na kovové konstrukci opláštěné deskami sádrokartonovými nosná konstrukce z profilů CD s přímým uchycením 1x deska, tloušťky 12,5 mm, standard, bez izolace</t>
  </si>
  <si>
    <t>12,3+22,2+21,3+6,45+23,41+12,48+1,48</t>
  </si>
  <si>
    <t>342264051RT3</t>
  </si>
  <si>
    <t>Podhledy na kovové konstrukci opláštěné deskami sádrokartonovými nosná konstrukce z profilů CD s přímým uchycením 1x deska, tloušťky 12,5 mm, impregnovaná, bez izolace</t>
  </si>
  <si>
    <t>5,53+4,92</t>
  </si>
  <si>
    <t>4,83+5,27</t>
  </si>
  <si>
    <t>5,27</t>
  </si>
  <si>
    <t>342264098RT1</t>
  </si>
  <si>
    <t>Příplatky k podhledům sádrokartonovým příplatek k podhledu sádrokartonovému za plochu do 2 m2</t>
  </si>
  <si>
    <t>1,48</t>
  </si>
  <si>
    <t>342264098RT2</t>
  </si>
  <si>
    <t>Příplatky k podhledům sádrokartonovým příplatek k podhledu sádrokartonovému za plochu přes 2 do 5 m2</t>
  </si>
  <si>
    <t>4,92</t>
  </si>
  <si>
    <t>4,83</t>
  </si>
  <si>
    <t>342264098RT3</t>
  </si>
  <si>
    <t>Příplatky k podhledům sádrokartonovým příplatek k podhledu sádrokartonovému za plochu přes 5 do 10 m2</t>
  </si>
  <si>
    <t>6,45</t>
  </si>
  <si>
    <t>5,53</t>
  </si>
  <si>
    <t>34226_XX</t>
  </si>
  <si>
    <t>Oplaštění sloupů, OK profilů, odskoky, plochy nezměřitelné ( do 1m2 ) atd..., nezahrnuté ve skladbách, zesílení konstrukcí</t>
  </si>
  <si>
    <t xml:space="preserve">napříč patry : </t>
  </si>
  <si>
    <t>5</t>
  </si>
  <si>
    <t>3429_03</t>
  </si>
  <si>
    <t>Úprava sádrokartonové příčky vyztužením pro zavěšení mobiliáře atd..</t>
  </si>
  <si>
    <t xml:space="preserve">m     </t>
  </si>
  <si>
    <t>20</t>
  </si>
  <si>
    <t>34299_01</t>
  </si>
  <si>
    <t>Příplatek k podhledu - úprava pro montáž svítidel, mřížek, rev. dvířek atd....</t>
  </si>
  <si>
    <t>399238211RT2</t>
  </si>
  <si>
    <t>Zapravení otvorů pl.1 m2, sádrokartonem tl. 10cm, GKBI</t>
  </si>
  <si>
    <t xml:space="preserve">č.v. 104 : </t>
  </si>
  <si>
    <t>0,21*2,1</t>
  </si>
  <si>
    <t xml:space="preserve">č.v. 105 : </t>
  </si>
  <si>
    <t xml:space="preserve">č.v. 106 : </t>
  </si>
  <si>
    <t>413231231RT2</t>
  </si>
  <si>
    <t>Zazdívka zhlaví jakýmikoliv cihlami pálenými stropních trámů o průřezu trámu přes 4000 mm2</t>
  </si>
  <si>
    <t xml:space="preserve">bude upřesněno po odstranění stávajícího záklopu : </t>
  </si>
  <si>
    <t xml:space="preserve">trám dle STP cca 210/260 : </t>
  </si>
  <si>
    <t>601016142RT1</t>
  </si>
  <si>
    <t xml:space="preserve">Omítka stropů a podhledů z hotových směsí vrstva štuková, vápenocementová,  , tloušťka vrstvy 3 mm,  </t>
  </si>
  <si>
    <t>po jednotlivých vrstvách</t>
  </si>
  <si>
    <t>Včetně pomocného lešení.</t>
  </si>
  <si>
    <t xml:space="preserve">výměra - viz položka 611421311R00 : </t>
  </si>
  <si>
    <t>248,13</t>
  </si>
  <si>
    <t>601031113R00</t>
  </si>
  <si>
    <t>Omítka stropů a podhledů z hotových směsí doplňkové práce potažení rákosovou rohoží dvojnásobné</t>
  </si>
  <si>
    <t>30*1,5</t>
  </si>
  <si>
    <t>(248,13-45,0)*0,33</t>
  </si>
  <si>
    <t>602016142RT1</t>
  </si>
  <si>
    <t xml:space="preserve">Omítka stěn z hotových směsí vrstva štuková, vápenocementová,  , tloušťka vrstvy 3 mm,  </t>
  </si>
  <si>
    <t xml:space="preserve">výměra - viz položka 612421311R00 : </t>
  </si>
  <si>
    <t>876,84633</t>
  </si>
  <si>
    <t>601011198R00</t>
  </si>
  <si>
    <t>Penetrace savých minerálních podkladů zpevňující (nové omítky a zdivo), stropů</t>
  </si>
  <si>
    <t>248,13*0,2</t>
  </si>
  <si>
    <t>601011199R00</t>
  </si>
  <si>
    <t>Penetrace velmi savých minerálních podkladů zpevňující (lehké betony a staré omítky), stropů</t>
  </si>
  <si>
    <t>POL1_1</t>
  </si>
  <si>
    <t>248,13*0,8</t>
  </si>
  <si>
    <t>602011198R00</t>
  </si>
  <si>
    <t>Penetrace savých minerálních podkladů zpevňující (nové omítky a zdivo), stěn</t>
  </si>
  <si>
    <t>876,84633*0,2</t>
  </si>
  <si>
    <t>602011199R00</t>
  </si>
  <si>
    <t>Penetrace velmi savých minerálních podkladů zpevňující (lehké betony a staré omítky), stěn</t>
  </si>
  <si>
    <t>876,84633*0,8</t>
  </si>
  <si>
    <t>611421311R00</t>
  </si>
  <si>
    <t>Oprava vnitřních vápenných omítek stropů železobetonových rovných tvárnicových a kleneb v množství opravované plochy  v množství opravované plochy přes 10 do 30 %, hrubých</t>
  </si>
  <si>
    <t>Včetně pomocného pracovního lešení o výšce podlahy do 1900 mm a pro zatížení do 1,5 kPa.</t>
  </si>
  <si>
    <t>(5,02+6,2+24,69+15,24+7,49+27,96+15,26)</t>
  </si>
  <si>
    <t>(12,34+21,35+25,31+6,45+12,34+1,48+23,28)</t>
  </si>
  <si>
    <t>(6,45+23,31+12,48+1,48)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</si>
  <si>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</si>
  <si>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</si>
  <si>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</si>
  <si>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na cca 10-ti% plochy : </t>
  </si>
  <si>
    <t>248,13/100*20/100*10</t>
  </si>
  <si>
    <t>612409991RT2</t>
  </si>
  <si>
    <t>Začištění omítek kolem oken, dveří a obkladů apod. s použitím suché maltové směsi</t>
  </si>
  <si>
    <t>m</t>
  </si>
  <si>
    <t>150</t>
  </si>
  <si>
    <t>612421311R00</t>
  </si>
  <si>
    <t>Oprava vnitřních vápenných omítek stěn v množství opravované plochy přes 10 do 30 %, hrubých</t>
  </si>
  <si>
    <t xml:space="preserve">211 : </t>
  </si>
  <si>
    <t>3,08*(2,665+1,7+1,725)</t>
  </si>
  <si>
    <t>-(0,7*2,0+0,9*2,0+0,8*2,0)</t>
  </si>
  <si>
    <t xml:space="preserve">212 : </t>
  </si>
  <si>
    <t>3,08*(1,0+1,75+1,8+3,7)</t>
  </si>
  <si>
    <t>-(0,7*2,0+0,89*1,4+0,75*1,4+0,55*1,28)</t>
  </si>
  <si>
    <t>1,08*(1,845+2,75)</t>
  </si>
  <si>
    <t xml:space="preserve">214 : </t>
  </si>
  <si>
    <t>3,08*(4,115+2,2+6,0)</t>
  </si>
  <si>
    <t>-(0,8*2,0+1,34*1,7+2,06*1,7)</t>
  </si>
  <si>
    <t xml:space="preserve">215 : </t>
  </si>
  <si>
    <t>3,08*(2,54*2+6,0*2)</t>
  </si>
  <si>
    <t>-(0,8*2,0+2,06*1,7)</t>
  </si>
  <si>
    <t xml:space="preserve">221 : </t>
  </si>
  <si>
    <t>3,08*(3,175+1,2+0,2+0,9)</t>
  </si>
  <si>
    <t>-(0,8*2,0)</t>
  </si>
  <si>
    <t xml:space="preserve">222 : </t>
  </si>
  <si>
    <t>3,08*(4,2+4,565+1,2+0,55)</t>
  </si>
  <si>
    <t>-(1,34*1,7+2,06*1,7)</t>
  </si>
  <si>
    <t>3,08*(2,864*2+0,2*2+5,341*2)</t>
  </si>
  <si>
    <t>-(0,8*2,0+3,08*0,9+1,15*1,8)</t>
  </si>
  <si>
    <t xml:space="preserve">411 : </t>
  </si>
  <si>
    <t>3,189*(3,44*2-1,59+5,0)</t>
  </si>
  <si>
    <t>-(0,9*2,0*2+1,0*2,6+0,57*1,23+0,8*2,0*2)</t>
  </si>
  <si>
    <t>1,189*(1,6+1,343+2,44+1,515)</t>
  </si>
  <si>
    <t xml:space="preserve">413, 414 : </t>
  </si>
  <si>
    <t>3,189*(6,0*3+3,558*2+3,71+3,71-2,352+1,5+1,0*2)</t>
  </si>
  <si>
    <t>-(0,8*2,0+0,9*2,0+1,65*1,7+0,85*1,7*3)</t>
  </si>
  <si>
    <t xml:space="preserve">421 : </t>
  </si>
  <si>
    <t>3,189*(1,975+3,58*2-1,59)</t>
  </si>
  <si>
    <t>-(0,9*2,0+0,8*2,0*2+0,7*2,0)</t>
  </si>
  <si>
    <t>1,189*(2,54+0,9+1,994)</t>
  </si>
  <si>
    <t xml:space="preserve">423 : </t>
  </si>
  <si>
    <t>3,189*(3,0+3,05+3,988+4,088)</t>
  </si>
  <si>
    <t>-(0,8*2,0+0,65*2,0+1,15*1,8)</t>
  </si>
  <si>
    <t xml:space="preserve">424 : </t>
  </si>
  <si>
    <t>3,189*(1,3*2+1,1*2)</t>
  </si>
  <si>
    <t>-(0,65*2,0+0,57*0,8)</t>
  </si>
  <si>
    <t xml:space="preserve">425 : </t>
  </si>
  <si>
    <t>3,189*(3,884*2+6,0*2)</t>
  </si>
  <si>
    <t>-(0,9*2,0+1,634*1,7)</t>
  </si>
  <si>
    <t xml:space="preserve">521 : </t>
  </si>
  <si>
    <t>3,089*(3,58*2-1,59+1,9*2)</t>
  </si>
  <si>
    <t>-(0,8*2,0+0,9*2,0+0,9*2,0+0,7*2,0)</t>
  </si>
  <si>
    <t xml:space="preserve">522 : </t>
  </si>
  <si>
    <t>3,089*(3,885*2+6,0*2)</t>
  </si>
  <si>
    <t>-(1,0*2,1+0,9*2,0+1,65*1,7)</t>
  </si>
  <si>
    <t>1,089*(2,54+0,9+1,994)</t>
  </si>
  <si>
    <t xml:space="preserve">525 : </t>
  </si>
  <si>
    <t>3,089*(1,3*2+1,1*2)</t>
  </si>
  <si>
    <t xml:space="preserve">524 : </t>
  </si>
  <si>
    <t>3,089*(4,112+3,938+3,064)</t>
  </si>
  <si>
    <t>3,18*(5,177*2-1,1)</t>
  </si>
  <si>
    <t>-(1,0*2,72+0,9*2,0*2+0,8*2,0)</t>
  </si>
  <si>
    <t xml:space="preserve">613, 614 : </t>
  </si>
  <si>
    <t>3,18*(6,0*3+3,558*2+3,71+3,71-2,352+1,5+1,0*2)</t>
  </si>
  <si>
    <t>-(0,8*2,0+0,9*2,0+1,65*1,7+0,85*1,7*3+0,9*2,0*2)</t>
  </si>
  <si>
    <t xml:space="preserve">621 : </t>
  </si>
  <si>
    <t>1,18*(2,54+0,9+1,994)</t>
  </si>
  <si>
    <t xml:space="preserve">624 : </t>
  </si>
  <si>
    <t>3,18*(3,0+3,05+3,988+4,088)</t>
  </si>
  <si>
    <t xml:space="preserve">625 : </t>
  </si>
  <si>
    <t>3,18*(1,3*2+1,1*2)</t>
  </si>
  <si>
    <t xml:space="preserve">622 : </t>
  </si>
  <si>
    <t>3,18*(3,884*2+6,0*2)</t>
  </si>
  <si>
    <t xml:space="preserve">nezměřitelné 5% : </t>
  </si>
  <si>
    <t>835,09174/100*5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</si>
  <si>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</si>
  <si>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</si>
  <si>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</si>
  <si>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oprava ostění po výměně výplní otvorů : </t>
  </si>
  <si>
    <t>0,25*(1,7+1,7)*2*1,5</t>
  </si>
  <si>
    <t>0,45*(0,89*2+0,75*2+0,55*2+1,4*2+1,4*2+1,28*2+1,15*2+1,8*2+0,57*2+1,8*2)</t>
  </si>
  <si>
    <t>0,45*(0,89*2+1,8*2+0,57*2+1,23*2+0,9+2,72*2+0,57*2+1,8*2)</t>
  </si>
  <si>
    <t>0,45*(0,89*2+1,8*2+0,57*2+1,23*2+1,0+2,72*2+0,57*2+0,8*2+0,57*2+1,8*2)</t>
  </si>
  <si>
    <t>0,45*(0,89*2+1,8*2+0,57*2+1,23*2+0,9*2+2,72*2+1,15*2+1,8*2+0,57*2+1,8*2+0,57*2+0,8*2)</t>
  </si>
  <si>
    <t>0,45*(0,89*2+1,8*2+0,57*2+1,23*2+1,0+2,72*2+1,15*2+1,8*2+0,57*2+0,8*2+0,57*2+1,8*2)</t>
  </si>
  <si>
    <t>612451121R00</t>
  </si>
  <si>
    <t>Omítky vnitřního zdiva cementové hladké</t>
  </si>
  <si>
    <t>v podlaží i ve schodišti, zdiva cihelného, kamenného, smíšeného nebo betonového</t>
  </si>
  <si>
    <t xml:space="preserve">Z : </t>
  </si>
  <si>
    <t>2,0*(2,9+1,845)</t>
  </si>
  <si>
    <t>2,0*(1,8+1,143+2,44+1,515)</t>
  </si>
  <si>
    <t>-(0,8*2,0+0,89*1,2)</t>
  </si>
  <si>
    <t>0,35*(1,2*2+0,89)</t>
  </si>
  <si>
    <t>0,35*(1,2*2+0,57)</t>
  </si>
  <si>
    <t>2,0*(2,54+1,994+0,9)</t>
  </si>
  <si>
    <t>612481211RT2</t>
  </si>
  <si>
    <t>Vyztužení povrchu vnitřních stěn sklotextilní síťovinou s dodávkou síťoviny a stěrkového tmelu</t>
  </si>
  <si>
    <t>876,84633/100*20/100*10</t>
  </si>
  <si>
    <t>613473115Rss</t>
  </si>
  <si>
    <t>Příplatek za zabudované rohovníky</t>
  </si>
  <si>
    <t>602011188RT7</t>
  </si>
  <si>
    <t>Omítka stěn z hotových směsí vrchní tenkovrstvá, silikonová, zatřená, tloušťka vrstvy 2 mm, probarvená</t>
  </si>
  <si>
    <t xml:space="preserve">odměřeno kreslícím programem : </t>
  </si>
  <si>
    <t>455,88</t>
  </si>
  <si>
    <t>602016195R00</t>
  </si>
  <si>
    <t>Omítka stěn z hotových směsí Doplňkové práce pro omítky stěn z hotových směsí  hloubková penetrace stěn silikátová</t>
  </si>
  <si>
    <t>455,88*0,3</t>
  </si>
  <si>
    <t>455,88*0,7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</si>
  <si>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</si>
  <si>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</si>
  <si>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</si>
  <si>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1,7*1,7+1,15*1,8</t>
  </si>
  <si>
    <t>0,89*1,4+0,75*1,4+0,55*1,28+1,15*1,8+1,15*1,8+0,57*1,8</t>
  </si>
  <si>
    <t>0,89*1,8+0,57*1,23+0,9*2,72+1,0*1,8+1,15*1,8+0,57*0,8+0,57*1,8</t>
  </si>
  <si>
    <t>0,89*1,8+0,57*1,23+1,0*2,02+1,15*1,8+1,0*1,8+0,57*0,8+0,57*1,8</t>
  </si>
  <si>
    <t>622311834RV1</t>
  </si>
  <si>
    <t xml:space="preserve">Zateplení fasády  , minerálními deskami s podélným vláknem, tloušťky 140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</si>
  <si>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</si>
  <si>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</si>
  <si>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</si>
  <si>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622421121RT2</t>
  </si>
  <si>
    <t xml:space="preserve">Omítky vnější stěn vápenocementové hrubé zatřené, ze suché maltové směsi,  </t>
  </si>
  <si>
    <t xml:space="preserve">dorovnání pod KZS : </t>
  </si>
  <si>
    <t xml:space="preserve">na cca 30-ti% plochy : </t>
  </si>
  <si>
    <t>455,88/100*30</t>
  </si>
  <si>
    <t>622481211RT2</t>
  </si>
  <si>
    <t>Vyztužení povrchových úprav vnějších stěn stěrkou s výztužnou sklotextilní tkaninou, s dodávkou sítě a stěrkového tmelu</t>
  </si>
  <si>
    <t>455,88/100*10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</si>
  <si>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</si>
  <si>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</si>
  <si>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</si>
  <si>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</si>
  <si>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622311737SS</t>
  </si>
  <si>
    <t>D + M doplňků KZS, lišty, rohovníky, APU profily, dilatační profily atd</t>
  </si>
  <si>
    <t xml:space="preserve">m2    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</si>
  <si>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</si>
  <si>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</si>
  <si>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</si>
  <si>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</si>
  <si>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0,6*7,69*0,1</t>
  </si>
  <si>
    <t>631315611R00</t>
  </si>
  <si>
    <t xml:space="preserve">Mazanina z betonu prostého tl. přes 120 do 240 mm třídy C 16/20 ,  </t>
  </si>
  <si>
    <t>0,6*7,69*0,15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</si>
  <si>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</si>
  <si>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</si>
  <si>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</si>
  <si>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</si>
  <si>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</si>
  <si>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</si>
  <si>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</si>
  <si>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</si>
  <si>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</si>
  <si>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0,6*7,69*4,4*1,33/1000</t>
  </si>
  <si>
    <t>663612222R00</t>
  </si>
  <si>
    <t>Sponkování rýh v podlahách</t>
  </si>
  <si>
    <t>(7,69*2+0,15)*2</t>
  </si>
  <si>
    <t>289970111R00</t>
  </si>
  <si>
    <t>Geotextílie separační, filtrační, zpevňující polypropylén, 300 g/m2</t>
  </si>
  <si>
    <t>800-2</t>
  </si>
  <si>
    <t xml:space="preserve">podrobný rozpis výměr - viz položka 952901111R00 : </t>
  </si>
  <si>
    <t xml:space="preserve">P/01 : </t>
  </si>
  <si>
    <t>309,3</t>
  </si>
  <si>
    <t xml:space="preserve">P/02 : </t>
  </si>
  <si>
    <t>86,54</t>
  </si>
  <si>
    <t>631591211R00</t>
  </si>
  <si>
    <t>Násyp pod podlahy z lehkých materiálů z minerálního porobetonového granulátu</t>
  </si>
  <si>
    <t>pod  mazaniny a dlažby, popř. na plochých střechách vodorovný nebo ve spádu s udusáním a urovnáním povrchu</t>
  </si>
  <si>
    <t>309,3*0,03</t>
  </si>
  <si>
    <t>86,54*0,03</t>
  </si>
  <si>
    <t>635111022R30</t>
  </si>
  <si>
    <t>Podlaha ze sádrovláknitých desek tl. 30 mm</t>
  </si>
  <si>
    <t>Umístění okrajových pásků, úprava dílců na potřebný rozměr, položení dílců, lepení spojů, sešroubování v místě spojů, zatmelení spár.</t>
  </si>
  <si>
    <t>635111131R00</t>
  </si>
  <si>
    <t>D + M Dřevovláknitých desek pod plovoucí podlahy tl. 5,5mm</t>
  </si>
  <si>
    <t>Umístění okrajových pásků, úprava dílců na potřebný rozměr, položení dílce sestávajícího ze dvou podlahových desek a z dřevovláknité (desky jsou plošně slepeny k sobě již z výroby), lepení spojů, sešroubování v místě spojů, zatmelení spár.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</si>
  <si>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</si>
  <si>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</si>
  <si>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</si>
  <si>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</si>
  <si>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Včetně kotvení lešení.</t>
  </si>
  <si>
    <t xml:space="preserve">půdorysy, řezy, pohledy : </t>
  </si>
  <si>
    <t xml:space="preserve">č.v. 100-109, č.v. 200-209 : </t>
  </si>
  <si>
    <t>24,54*(4,0+5,0+10,0+7,0+1,5)*1,1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</si>
  <si>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</si>
  <si>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</si>
  <si>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24,54*(4,0+5,0+10,0+7,0+1,5)*1,1*5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</si>
  <si>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</si>
  <si>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</si>
  <si>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</si>
  <si>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</si>
  <si>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 xml:space="preserve">výměra - viz položka 952901111R00 : </t>
  </si>
  <si>
    <t>648,761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</si>
  <si>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</si>
  <si>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</si>
  <si>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</si>
  <si>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</si>
  <si>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944945012R00</t>
  </si>
  <si>
    <t>Montáž záchytné stříšky šířky do 2 m</t>
  </si>
  <si>
    <t>(4,0+5,0+10,0+7,0+1,5)*1,1</t>
  </si>
  <si>
    <t>944945192R00</t>
  </si>
  <si>
    <t>Montáž záchytné stříšky příplatek k ceně za každý další i započatý měsíc použití záchytné stříšky  šířky do 2 m</t>
  </si>
  <si>
    <t>944945812R00</t>
  </si>
  <si>
    <t>Demontáž záchytné stříšky šířky do 2 m</t>
  </si>
  <si>
    <t>zřizované současně s lehkým nebo těžkým lešením,</t>
  </si>
  <si>
    <t>942991121Rxx</t>
  </si>
  <si>
    <t>Montáž, Pronájem a Demontáž stavebního výtahu</t>
  </si>
  <si>
    <t>den</t>
  </si>
  <si>
    <t>70921155R</t>
  </si>
  <si>
    <t>síťovina ochranná HDPE; se stabilizací proti UV; š = 2 500,0 mm; l = 20,000 m; hustota 1 : 1; plošná hmotnost 70 g/m2; stínění 70 %</t>
  </si>
  <si>
    <t>SPCM</t>
  </si>
  <si>
    <t>RTS 23/ II</t>
  </si>
  <si>
    <t>Specifikace</t>
  </si>
  <si>
    <t>POL3_</t>
  </si>
  <si>
    <t>24,54*(4,0+5,0+10,0+7,0+1,5)*1,1*1,15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</si>
  <si>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</si>
  <si>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</si>
  <si>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mimo kompletní bytové jednotky je uvažováno cca 4m2 na 1 měněný otvor či stavební ůpravu : </t>
  </si>
  <si>
    <t xml:space="preserve">č.v. 200 : </t>
  </si>
  <si>
    <t>0,6*7,69*1,5</t>
  </si>
  <si>
    <t>28,0/2</t>
  </si>
  <si>
    <t xml:space="preserve">stávající : </t>
  </si>
  <si>
    <t>15,97</t>
  </si>
  <si>
    <t xml:space="preserve">Byt č. 1 : </t>
  </si>
  <si>
    <t>5,02+24,69+15,24</t>
  </si>
  <si>
    <t>6,2+5,53</t>
  </si>
  <si>
    <t xml:space="preserve">Byt č. 2 : </t>
  </si>
  <si>
    <t>7,49+20,0+15,26</t>
  </si>
  <si>
    <t>6,2+5,53+7,96</t>
  </si>
  <si>
    <t>4*4,0</t>
  </si>
  <si>
    <t>15,92</t>
  </si>
  <si>
    <t xml:space="preserve">Byt č. 3 : </t>
  </si>
  <si>
    <t>12,34+16,0+25,31</t>
  </si>
  <si>
    <t>5,35+4,83</t>
  </si>
  <si>
    <t xml:space="preserve">Byt č. 4 : </t>
  </si>
  <si>
    <t>6,45+12,34+1,48+17,0</t>
  </si>
  <si>
    <t>5,27+6,28</t>
  </si>
  <si>
    <t>25,38+11,14+4,95+1,08+15,92</t>
  </si>
  <si>
    <t xml:space="preserve">Byt č. 5 : </t>
  </si>
  <si>
    <t>6,45+23,31+12,48+1,48</t>
  </si>
  <si>
    <t>5,31+5,27</t>
  </si>
  <si>
    <t xml:space="preserve">Byt č. 6 : </t>
  </si>
  <si>
    <t>12,3+22,2+15,0</t>
  </si>
  <si>
    <t>4,83+6,3</t>
  </si>
  <si>
    <t xml:space="preserve">Byt č. 7 : </t>
  </si>
  <si>
    <t>6,5+17,0+12,48+1,48</t>
  </si>
  <si>
    <t>6,41+5,27</t>
  </si>
  <si>
    <t>95_03.1</t>
  </si>
  <si>
    <t>Zakrývání stávajících prostor, vybavení, podhledů, parapetů, oken atd...</t>
  </si>
  <si>
    <t>539,041*2</t>
  </si>
  <si>
    <t>95_04</t>
  </si>
  <si>
    <t>Zakrývání stávajících prostor geotextilií, OSB deskami</t>
  </si>
  <si>
    <t>539,041*0,33</t>
  </si>
  <si>
    <t>95_05</t>
  </si>
  <si>
    <t>zapravení po ZTI rozvodech/stoupačkách</t>
  </si>
  <si>
    <t>962031123R00</t>
  </si>
  <si>
    <t>Bourání příček z cihel pálených děrovaných, tloušťky 80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</si>
  <si>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</si>
  <si>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</si>
  <si>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</si>
  <si>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 xml:space="preserve">č.v. 102 : </t>
  </si>
  <si>
    <t>3,08*(1,645+1,72+1,508+1,033+6,0+0,75+0,9)</t>
  </si>
  <si>
    <t>-(0,7*2,0+0,8*2,0+0,9*2,0)</t>
  </si>
  <si>
    <t>3,189*(1,28+0,96)</t>
  </si>
  <si>
    <t>-0,65*2,0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</si>
  <si>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</si>
  <si>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</si>
  <si>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</si>
  <si>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0,375*3,08*(0,49+1,3+0,53)</t>
  </si>
  <si>
    <t>-0,375*1,3*2,02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</si>
  <si>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</si>
  <si>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</si>
  <si>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</si>
  <si>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 xml:space="preserve">vč. kompletní skladby podlahy : </t>
  </si>
  <si>
    <t xml:space="preserve">č.v. 103- č.v 106 : </t>
  </si>
  <si>
    <t>0,25*1,096*1,8*4</t>
  </si>
  <si>
    <t>964061341R00</t>
  </si>
  <si>
    <t>Uvolnění zhlaví trámu ze zdiva cihelného, o průřezu zhlaví přes 0,05m2</t>
  </si>
  <si>
    <t>při jeho výměně pro jakoukoliv délku uložení, včetně pomocného lešení o výšce podlahy do 1900 mm a pro zatížení do 1,5 kPa  (150 kg/m2),</t>
  </si>
  <si>
    <t>965042141R00</t>
  </si>
  <si>
    <t>Bourání podkladů pod dlažby nebo litých celistvých dlažeb a mazanin  betonových nebo z litého asfaltu, tloušťky do 100 mm, plochy přes 4 m2</t>
  </si>
  <si>
    <t>965042241R00</t>
  </si>
  <si>
    <t>Bourání podkladů pod dlažby nebo litých celistvých dlažeb a mazanin  betonových nebo z litého asfaltu, tloušťky přes 100 mm, plochy přes 4 m2</t>
  </si>
  <si>
    <t>965049112R00</t>
  </si>
  <si>
    <t>Bourání podkladů pod dlažby nebo litých celistvých dlažeb a mazanin  příplatek za bourání mazanin vyztužených svařovanou sítí, tloušťky přes 100 mm</t>
  </si>
  <si>
    <t>965081713R00</t>
  </si>
  <si>
    <t>Bourání podlah z keramických dlaždic, tloušťky do 10 mm, plochy přes 1 m2</t>
  </si>
  <si>
    <t>bez podkladního lože, s jakoukoliv výplní spár</t>
  </si>
  <si>
    <t xml:space="preserve">odhad - viz STP : </t>
  </si>
  <si>
    <t>50</t>
  </si>
  <si>
    <t>965082923R00</t>
  </si>
  <si>
    <t>Odstranění násypu pod podlahami a ochranného na střechách tloušťky do 100 mm, plochy přes 2 m2</t>
  </si>
  <si>
    <t xml:space="preserve">STÁVAJÍCÍ skladba : </t>
  </si>
  <si>
    <t xml:space="preserve">prkna  25mm s polštáří : </t>
  </si>
  <si>
    <t xml:space="preserve">škvárový násyp 60mm : </t>
  </si>
  <si>
    <t xml:space="preserve">záklop 25mm : </t>
  </si>
  <si>
    <t xml:space="preserve">parkety 20mm : </t>
  </si>
  <si>
    <t>309,3*0,06</t>
  </si>
  <si>
    <t>86,54*0,06</t>
  </si>
  <si>
    <t>970231100R00</t>
  </si>
  <si>
    <t>Řezání cihelného zdiva hloubka řezu 100 mm</t>
  </si>
  <si>
    <t>3,08*10</t>
  </si>
  <si>
    <t>3,189*2</t>
  </si>
  <si>
    <t>2,1</t>
  </si>
  <si>
    <t>970231300R00</t>
  </si>
  <si>
    <t>Řezání cihelného zdiva hloubka řezu 300 mm</t>
  </si>
  <si>
    <t>2*2,1</t>
  </si>
  <si>
    <t>2*(3,08-2,0)</t>
  </si>
  <si>
    <t xml:space="preserve">č.v. 103 : </t>
  </si>
  <si>
    <t>(0,57+1,8*2)</t>
  </si>
  <si>
    <t>2,1*2</t>
  </si>
  <si>
    <t>970231400R00</t>
  </si>
  <si>
    <t>Řezání cihelného zdiva hloubka řezu 400 mm</t>
  </si>
  <si>
    <t>2*3,08</t>
  </si>
  <si>
    <t>970241100R00</t>
  </si>
  <si>
    <t>Řezání prostého betonu hloubka řezu 100 mm</t>
  </si>
  <si>
    <t>(7,69*2+0,15)</t>
  </si>
  <si>
    <t>970251150R00</t>
  </si>
  <si>
    <t>Řezání železobetonu hloubka řezu 150 mm</t>
  </si>
  <si>
    <t>970251250R00</t>
  </si>
  <si>
    <t>Řezání železobetonu hloubka řezu 250 mm</t>
  </si>
  <si>
    <t>1,8*4</t>
  </si>
  <si>
    <t>971033521R00</t>
  </si>
  <si>
    <t>Vybourání otvorů ve zdivu cihelném z jakýchkoliv cihel pálených  na jakoukoliv maltu vápenou nebo vápenocementovou, plochy do 1 m2, tloušťky do 100 mm</t>
  </si>
  <si>
    <t>základovém nebo nadzákladovém,</t>
  </si>
  <si>
    <t>Včetně pomocného lešení o výšce podlahy do 1900 mm a pro zatížení do 1,5 kPa  (150 kg/m2).</t>
  </si>
  <si>
    <t>971033561R00</t>
  </si>
  <si>
    <t>Vybourání otvorů ve zdivu cihelném z jakýchkoliv cihel pálených  na jakoukoliv maltu vápenou nebo vápenocementovou, plochy do 1 m2, tloušťky do 600 mm</t>
  </si>
  <si>
    <t>0,45*0,75*1,0</t>
  </si>
  <si>
    <t>971033641R00</t>
  </si>
  <si>
    <t>Vybourání otvorů ve zdivu cihelném z jakýchkoliv cihel pálených  na jakoukoliv maltu vápenou nebo vápenocementovou, plochy do 4 m2, tloušťky do 300 mm</t>
  </si>
  <si>
    <t>0,3*0,9*2,1</t>
  </si>
  <si>
    <t>0,3*(0,9*3,08-0,8*2,0)</t>
  </si>
  <si>
    <t>0,3*0,57*1,8</t>
  </si>
  <si>
    <t>0,3*1,0*2,1</t>
  </si>
  <si>
    <t>971033651R00</t>
  </si>
  <si>
    <t>Vybourání otvorů ve zdivu cihelném z jakýchkoliv cihel pálených  na jakoukoliv maltu vápenou nebo vápenocementovou, plochy do 4 m2, tloušťky do 600 mm</t>
  </si>
  <si>
    <t>0,45*0,9*2,72</t>
  </si>
  <si>
    <t>0,45*0,89*1,8</t>
  </si>
  <si>
    <t>974031664R00</t>
  </si>
  <si>
    <t>Vysekání rýh v jakémkoliv zdivu cihelném pro vtahování nosníků do zdí, před vybouráním otvorů  do hloubky 150 mm, při výšce nosníku do 150 mm</t>
  </si>
  <si>
    <t>1,2*2*1,15</t>
  </si>
  <si>
    <t>(0,7*2+1,3*2)*1,15</t>
  </si>
  <si>
    <t>(1,2*2+1,25)*2*1,15</t>
  </si>
  <si>
    <t>1,2*2*2*1,15</t>
  </si>
  <si>
    <t>976071111R00</t>
  </si>
  <si>
    <t>Vybourání kovových doplňkových konstrukcí madel a zábradlí  v jakémkoliv zdivu</t>
  </si>
  <si>
    <t>(1,096*2+1,8)*4</t>
  </si>
  <si>
    <t>978012141R00</t>
  </si>
  <si>
    <t>Otlučení omítek vápenných nebo vápenocementových vnitřních s vyškrabáním spár, s očištěním zdiva stropů rákosovaných, v rozsahu do 30 %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</si>
  <si>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</si>
  <si>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</si>
  <si>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</si>
  <si>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</si>
  <si>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>711140102R00</t>
  </si>
  <si>
    <t>Odstranění izolace proti vodě - pásy přitavením vodorovné, 2 vrstvy</t>
  </si>
  <si>
    <t>800-711</t>
  </si>
  <si>
    <t>0,6*7,69</t>
  </si>
  <si>
    <t>762522811R00</t>
  </si>
  <si>
    <t>Demontáž podlah s polštáři , z prken, tloušťky do 32 mm</t>
  </si>
  <si>
    <t>800-762</t>
  </si>
  <si>
    <t>762822840R00</t>
  </si>
  <si>
    <t>Demontáž stropnic z řeziva průřezové plochy přes 450 do 540 cm2</t>
  </si>
  <si>
    <t>30</t>
  </si>
  <si>
    <t>762841812R00</t>
  </si>
  <si>
    <t>Demontáž podbití stropů a střech do 60° z prken tl. do 35 mm s omítkou</t>
  </si>
  <si>
    <t>775521800R00</t>
  </si>
  <si>
    <t>Demontáž podlah vlysových přibíjených včetně lišt</t>
  </si>
  <si>
    <t>800-775</t>
  </si>
  <si>
    <t>776511820RT2</t>
  </si>
  <si>
    <t>Odstranění povlakových podlah z nášlapné plochy lepených, s podložkou, z ploch přes 10 do 20 m2</t>
  </si>
  <si>
    <t>250</t>
  </si>
  <si>
    <t>965_07.1</t>
  </si>
  <si>
    <t>Demontáž stříšky nad balkony, - odvoz a likvidace</t>
  </si>
  <si>
    <t xml:space="preserve">pohled dvorní - č.v. 109 : </t>
  </si>
  <si>
    <t>965_07.2</t>
  </si>
  <si>
    <t>Demontáž vnějších výplní otvorů vč. parapetů, zárubní, - odvoz a likvidace</t>
  </si>
  <si>
    <t xml:space="preserve">č.v. 101 : </t>
  </si>
  <si>
    <t>1,7*1,7</t>
  </si>
  <si>
    <t>0,89*1,4+0,75*1,4+0,55*1,28+1,15*1,8+0,57*1,8</t>
  </si>
  <si>
    <t>0,89*1,8+0,57*1,23</t>
  </si>
  <si>
    <t>0,57*1,23+0,8*2,0+1,15*1,8+0,57*1,8+0,57*0,8</t>
  </si>
  <si>
    <t>0,89*1,8+0,57*1,23+0,9*2,02+0,57*0,8+0,57*1,8</t>
  </si>
  <si>
    <t>968061125RC0</t>
  </si>
  <si>
    <t>Vyvěšení dřevěných a plastových dveřních křídel pl. do 2 m2, odvoz a likvidace</t>
  </si>
  <si>
    <t>5+2</t>
  </si>
  <si>
    <t>968072455R0Z</t>
  </si>
  <si>
    <t>Vybourání dveřních zárubní pl. do 2 m2</t>
  </si>
  <si>
    <t>0,65*2,0+0,8*2,0+0,8*2,0+0,7*2,0+0,9*2,0</t>
  </si>
  <si>
    <t>0,65*2,0+0,8*2,0+1,0*2,02</t>
  </si>
  <si>
    <t>0,8*2,0*2</t>
  </si>
  <si>
    <t>0,65*2,0+0,8*2,0*3</t>
  </si>
  <si>
    <t>968072456R0Z</t>
  </si>
  <si>
    <t>Vybourání dveřních zárubní pl. nad 2 m2</t>
  </si>
  <si>
    <t>1,3*2,02</t>
  </si>
  <si>
    <t>970231450R00</t>
  </si>
  <si>
    <t>Řezání cihelného zdiva hl. řezu 450 mm</t>
  </si>
  <si>
    <t>2,72*2</t>
  </si>
  <si>
    <t>0,6*2+1,8*2</t>
  </si>
  <si>
    <t>0,75*2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</si>
  <si>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</si>
  <si>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</si>
  <si>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</si>
  <si>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</si>
  <si>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</si>
  <si>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</si>
  <si>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8,9,10,11,12,13,15,16,17,18,19,20,21,22,23,24,25,26,27,28,29,30,34,37,38,39,40,41,42,43,44,45,46,47, : </t>
  </si>
  <si>
    <t xml:space="preserve">48,49,50,51,52,53,54,55,56,57,58,59,60,61,62,65,66,67,69,70,71,72,73,74,75,76,78,81,82,85,86,90,91, : </t>
  </si>
  <si>
    <t xml:space="preserve">92,93,105,106,107,108,116,117,123,124, : </t>
  </si>
  <si>
    <t>Součet: : 122,05878</t>
  </si>
  <si>
    <t>994-1.12</t>
  </si>
  <si>
    <t>D + M hasící přístroj s hasící schopností dle PBŘ</t>
  </si>
  <si>
    <t>994-PU</t>
  </si>
  <si>
    <t>D + M protipožárních ucpávek, viz zpráva PBŘ</t>
  </si>
  <si>
    <t>994-T</t>
  </si>
  <si>
    <t>D + M Výstražné a bezpečnostní tabulky, viz zpráva PBŘ</t>
  </si>
  <si>
    <t>711799312RN2</t>
  </si>
  <si>
    <t>D + M hydroizolařní fólie, specifikace dle PD</t>
  </si>
  <si>
    <t>Dodávka a montáž fólie, spojovací pásky včetně spojovacích prostředků.</t>
  </si>
  <si>
    <t>711140031RAB</t>
  </si>
  <si>
    <t>Izolace proti vodě asfalt. pásy přitavením vodorovná 1x penetrace asfaltovou emulzí, 1 x pás izolační z modif.asfaltu tl. 4 mm vložka skelná tkanina, s posypem + 1 x pás izolační z modif.asfaltu tl. 4..., Pás hydroizolační asfaltový tl = 4,0 mm; funkce: protiradonová, parobrzdná; nosná vložka: PES rohož; asfalt: modifikovaný; horní strana: minerální ...</t>
  </si>
  <si>
    <t>AP-PSV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</si>
  <si>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</si>
  <si>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</si>
  <si>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</si>
  <si>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</si>
  <si>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>150,425/100*30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</si>
  <si>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</si>
  <si>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</si>
  <si>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</si>
  <si>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713111111R00</t>
  </si>
  <si>
    <t xml:space="preserve">Montáž tepelné izolace stropů kladené vrchem, volně,  </t>
  </si>
  <si>
    <t>800-713</t>
  </si>
  <si>
    <t xml:space="preserve">nad 6.NP : </t>
  </si>
  <si>
    <t xml:space="preserve">ST1 - NAD POHLED : </t>
  </si>
  <si>
    <t>(60,63+49,09)</t>
  </si>
  <si>
    <t>713111221RK6</t>
  </si>
  <si>
    <t>Montáž tepelné izolace stropů parotěsná zábrana zavěšených podhledů s přelepením spojů, včetně dodávky fólie</t>
  </si>
  <si>
    <t>včetně dodávky fólie a spojovacích prostředků.</t>
  </si>
  <si>
    <t>713121131R00</t>
  </si>
  <si>
    <t>Izolace podlah kročejová jednovrstvá voštinová, tloušťky 30 mm</t>
  </si>
  <si>
    <t>Nařezání izolace na potřebný rozměr. Položení voštinové izolace na podklad, zasypání voštin a srovnání voštinového zásypu včetně dodávky izolace a zásypu.</t>
  </si>
  <si>
    <t>713111130R99</t>
  </si>
  <si>
    <t>Montáž tepelné izolace vložená mezi stropní trámy</t>
  </si>
  <si>
    <t>Kalkul</t>
  </si>
  <si>
    <t>713111211R0A</t>
  </si>
  <si>
    <t>D + M  parozábrany, podlah s překrytím latěmi</t>
  </si>
  <si>
    <t>63151374.AR</t>
  </si>
  <si>
    <t>Výrobek izolační pro budovy z minerální vlny (MW) tvar: deska; tl = 100 mm; OH = 30 kg/m3; lambda = 0,037 W/(m.K)</t>
  </si>
  <si>
    <t xml:space="preserve">ST1 : </t>
  </si>
  <si>
    <t>(60,63+49,09)*1,02</t>
  </si>
  <si>
    <t>63151379.AR</t>
  </si>
  <si>
    <t>Výrobek izolační pro budovy z minerální vlny (MW) tvar: deska; tl = 200 mm; OH = 30 kg/m3; lambda = 0,037 W/(m.K)</t>
  </si>
  <si>
    <t>998713203R00</t>
  </si>
  <si>
    <t>Přesun hmot pro izolace tepelné v objektech výšky do 24 m</t>
  </si>
  <si>
    <t>50 m vodorovně</t>
  </si>
  <si>
    <t>762811210R00</t>
  </si>
  <si>
    <t>Záklop stropů montáž  z hrubých prken, vrchního na sraz, spáry zakryty lepenkovými pásy nebo lištami</t>
  </si>
  <si>
    <t>762811811R00</t>
  </si>
  <si>
    <t>Demontáž záklopů stropů vrchních, zapuštěných z hrubých prken tloušťky do 32 mm</t>
  </si>
  <si>
    <t>762822140R00</t>
  </si>
  <si>
    <t>Stropnice montáž  z hraněného a polohraněného řeziva s trámovými výměnami, průřezové plochy přes 450 do 540 cm2</t>
  </si>
  <si>
    <t>762841110R00</t>
  </si>
  <si>
    <t>Podbíjení stropů a střech rovných montáž  z hrubých prken, na sraz</t>
  </si>
  <si>
    <t>762895000R00</t>
  </si>
  <si>
    <t>Spojovací a ochranné prostředky hřebíky, svory, impregnace</t>
  </si>
  <si>
    <t>309,3*0,024*1,15</t>
  </si>
  <si>
    <t>86,54*0,024*1,15</t>
  </si>
  <si>
    <t>30*0,21*0,26*1,15</t>
  </si>
  <si>
    <t>30*1,5*0,024*1,15</t>
  </si>
  <si>
    <t>762441112XX</t>
  </si>
  <si>
    <t>Ošetření stávajících trámů stropu,  impregnace, očištění, kontrola zhlaví,, předpoklad výměny 20% nosných prvků</t>
  </si>
  <si>
    <t>60515797RF</t>
  </si>
  <si>
    <t>řezivo jehličnaté</t>
  </si>
  <si>
    <t>RTS 23/ I</t>
  </si>
  <si>
    <t>998762203R00</t>
  </si>
  <si>
    <t>Přesun hmot pro konstrukce tesařské v objektech výšky do 24 m</t>
  </si>
  <si>
    <t>764_01</t>
  </si>
  <si>
    <t>Klempířské výrobky - neuvedené v samostatných položkách, 1,5% z PSV</t>
  </si>
  <si>
    <t>POL99_4</t>
  </si>
  <si>
    <t>D.1.01</t>
  </si>
  <si>
    <t>D + M Dveře 1kř 700/1970 prosklené s prahem, zárubeň, kování, kompletně dle výkresu - Výpis dveří D.1.1.213</t>
  </si>
  <si>
    <t>D.1.02</t>
  </si>
  <si>
    <t>D + M Dveře 1kř 700/1970 plné s prahem, zárubeň, kování, kompletně dle výkresu - Výpis dveří D.1.1.213</t>
  </si>
  <si>
    <t>D.1.03</t>
  </si>
  <si>
    <t>D + M Dveře 1kř 800/1970 plné s prahem, zárubeň, kování, kompletně dle výkresu - Výpis dveří D.1.1.213</t>
  </si>
  <si>
    <t>D.1.04</t>
  </si>
  <si>
    <t>D + M Dveře 1kř 900/1970 plné s prahem, zárubeň, kování - EI 30 DP3 - bezpečnostní, kompletně dle výkresu - Výpis dveří D.1.1.213</t>
  </si>
  <si>
    <t>T/KL</t>
  </si>
  <si>
    <t>D + M Kuchyňské linky, kompletně dle PD</t>
  </si>
  <si>
    <t>T/R_01</t>
  </si>
  <si>
    <t>6</t>
  </si>
  <si>
    <t>998766203R00</t>
  </si>
  <si>
    <t>Přesun hmot pro konstrukce truhlářské v objektech výšky do 24 m</t>
  </si>
  <si>
    <t>800-766</t>
  </si>
  <si>
    <t>Z/01</t>
  </si>
  <si>
    <t>D + M Zábradlí francouzských oken, kompletně dle PD</t>
  </si>
  <si>
    <t>1,2*4</t>
  </si>
  <si>
    <t>998767203R00</t>
  </si>
  <si>
    <t>Přesun hmot pro kovové stavební doplňk. konstrukce v objektech výšky do 24 m</t>
  </si>
  <si>
    <t>800-767</t>
  </si>
  <si>
    <t>POL7_7</t>
  </si>
  <si>
    <t>O/01</t>
  </si>
  <si>
    <t>D + M Okno plastové 1700/1700 vč. parapetů, kompletně viz D.1.1.212 - Výpis oken</t>
  </si>
  <si>
    <t>O/02</t>
  </si>
  <si>
    <t>D + M Okno plastové 570/1230 vč. parapetů, kompletně viz D.1.1.212 - Výpis oken</t>
  </si>
  <si>
    <t>O/03</t>
  </si>
  <si>
    <t>D + M Okno plastové 570/1800 vč. parapetů, kompletně viz D.1.1.212 - Výpis oken</t>
  </si>
  <si>
    <t>O/04</t>
  </si>
  <si>
    <t>D + M Okno plastové 570/800 vč. parapetů, kompletně viz D.1.1.212 - Výpis oken</t>
  </si>
  <si>
    <t>O/05</t>
  </si>
  <si>
    <t>D + M Okno plastové 1150/1800 vč. parapetů, kompletně viz D.1.1.212 - Výpis oken</t>
  </si>
  <si>
    <t>O/06</t>
  </si>
  <si>
    <t>O/07</t>
  </si>
  <si>
    <t>D + M Okno plastové 550/1280 vč. parapetů, kompletně viz D.1.1.212 - Výpis oken</t>
  </si>
  <si>
    <t>O/08</t>
  </si>
  <si>
    <t>D + M Okno plastové 750/1400 vč. parapetů, kompletně viz D.1.1.212 - Výpis oken</t>
  </si>
  <si>
    <t>O/09</t>
  </si>
  <si>
    <t>D + M Okno plastové 890/1400 vč. parapetů, kompletně viz D.1.1.212 - Výpis oken</t>
  </si>
  <si>
    <t>O/10</t>
  </si>
  <si>
    <t>D + M Balkonové dveře s nadsvětlíkem  plastové 2000+720/900 vč. parapetů, kompletně viz D.1.1.212 - Výpis oken</t>
  </si>
  <si>
    <t>O/11</t>
  </si>
  <si>
    <t>D + M Okno plastové 1150/1000 vč. parapetů, kompletně viz D.1.1.212 - Výpis oken</t>
  </si>
  <si>
    <t>775540020RXX</t>
  </si>
  <si>
    <t>Podlaha laminátová s HDF jádrem, vč. lišt</t>
  </si>
  <si>
    <t>Součtová</t>
  </si>
  <si>
    <t>775540030RXX</t>
  </si>
  <si>
    <t>Podlaha laminátová vhodná do koupelen</t>
  </si>
  <si>
    <t>771578011R00</t>
  </si>
  <si>
    <t>Zvláštní úpravy spár spára podlaha-stěna silikonem</t>
  </si>
  <si>
    <t>800-771</t>
  </si>
  <si>
    <t>POL1_7</t>
  </si>
  <si>
    <t>150,425*0,33</t>
  </si>
  <si>
    <t>781101210RT2</t>
  </si>
  <si>
    <t>Příprava podkladu pod obklady penetrace podkladu pod obklady</t>
  </si>
  <si>
    <t>včetně dodávky materiálu.</t>
  </si>
  <si>
    <t>150,425</t>
  </si>
  <si>
    <t>781491001RT1</t>
  </si>
  <si>
    <t>Lišty k obkladům bez dodávky materiálu</t>
  </si>
  <si>
    <t>781475124RX1</t>
  </si>
  <si>
    <t>Obklad vnitřní stěn keramický, do tmele, rozměr dle PD, vč. tmele a spárovací hmoty</t>
  </si>
  <si>
    <t xml:space="preserve">S : </t>
  </si>
  <si>
    <t>2,0*(1,0+1,4+0,5+1,3+0,8+1,55+0,45+0,84+1,7)</t>
  </si>
  <si>
    <t>-(0,7*2,0+0,57*1,2)</t>
  </si>
  <si>
    <t>0,35*(0,57+1,2*2)</t>
  </si>
  <si>
    <t>2,0*1,0</t>
  </si>
  <si>
    <t>2,0*(0,9+0,8+0,9+2,0)</t>
  </si>
  <si>
    <t>2,0*(1,0+0,9+1,38+0,7+0,7+1,25)</t>
  </si>
  <si>
    <t>-0,57*1,2</t>
  </si>
  <si>
    <t xml:space="preserve">stávající koupelna - doplnění : </t>
  </si>
  <si>
    <t>2,0*2,5</t>
  </si>
  <si>
    <t>078884567Z</t>
  </si>
  <si>
    <t>Obkládačka - dle výběru zadavatele</t>
  </si>
  <si>
    <t>150,425*1,15</t>
  </si>
  <si>
    <t>59760111.XX</t>
  </si>
  <si>
    <t>Lišta rohová, ukončující na obklad</t>
  </si>
  <si>
    <t>RTS 13/ I</t>
  </si>
  <si>
    <t>998781203R00</t>
  </si>
  <si>
    <t>Přesun hmot pro obklady keramické v objektech výšky do 24 m</t>
  </si>
  <si>
    <t>784402801R00</t>
  </si>
  <si>
    <t>Odstranění maleb oškrabáním, v místnostech do 3,8 m</t>
  </si>
  <si>
    <t>800-784</t>
  </si>
  <si>
    <t xml:space="preserve">výměra - viz položka 784011111R00 : </t>
  </si>
  <si>
    <t>1001,77602</t>
  </si>
  <si>
    <t>784497941R00</t>
  </si>
  <si>
    <t>Ostatní práce rozmývání podkladu, v místnostech do 3,8 m</t>
  </si>
  <si>
    <t>784011111R00</t>
  </si>
  <si>
    <t xml:space="preserve">Ostatní práce oprášení/ometení podkladu,  ,   </t>
  </si>
  <si>
    <t xml:space="preserve">odpočet plocha nových omítek : </t>
  </si>
  <si>
    <t>-1252,22003/100*20</t>
  </si>
  <si>
    <t>784450020RA0</t>
  </si>
  <si>
    <t>Malby z malířských směsí disperzní, penetrace jednonásobná, malba dvojnásobná, bílá</t>
  </si>
  <si>
    <t>784450025RA0</t>
  </si>
  <si>
    <t>Malby z malířských směsí disperzní na SDK, penetrace jednonásobná, malba dvojnásobná, bílá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</si>
  <si>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</si>
  <si>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</si>
  <si>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</si>
  <si>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ostatní dotčené prostory mimo byty : </t>
  </si>
  <si>
    <t xml:space="preserve">bude upřesněno dle rozsahu poškození : </t>
  </si>
  <si>
    <t>500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</si>
  <si>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</si>
  <si>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</si>
  <si>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</si>
  <si>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</si>
  <si>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</si>
  <si>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</si>
  <si>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</si>
  <si>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</si>
  <si>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</si>
  <si>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</si>
  <si>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</si>
  <si>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90,91,92,93,94,95,97,98,99,100,101,102,103,104,105,106,107,108,109,110,111,112,113,114,115,116,117, : </t>
  </si>
  <si>
    <t xml:space="preserve">118,119,123,124,125,143, : </t>
  </si>
  <si>
    <t>Součet: : 105,72699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</si>
  <si>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</si>
  <si>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</si>
  <si>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</si>
  <si>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</si>
  <si>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Součet: : 528,63495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</si>
  <si>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</si>
  <si>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</si>
  <si>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</si>
  <si>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</si>
  <si>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</si>
  <si>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740,08893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</si>
  <si>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</si>
  <si>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</si>
  <si>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</si>
  <si>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</si>
  <si>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</si>
  <si>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317,18097</t>
  </si>
  <si>
    <t>979990107R00</t>
  </si>
  <si>
    <t>Poplatek za uložení, směs betonu, cihel a dřeva,  , skupina 17 09 04 z Katalogu odpadů</t>
  </si>
  <si>
    <t>122101102</t>
  </si>
  <si>
    <t>Odkopávky a prokopávky nezapažené v hornině tř. 1 a 2 objem do 1000 m3</t>
  </si>
  <si>
    <t>162201102</t>
  </si>
  <si>
    <t>Vodorovné přemístění do 50 m výkopku/sypaniny z horniny tř. 1 až 4</t>
  </si>
  <si>
    <t>174102101</t>
  </si>
  <si>
    <t>Zásyp jam, šachet a rýh do 30 m3 sypaninou se zhutněním při překopech inženýrských sítí</t>
  </si>
  <si>
    <t>175111109</t>
  </si>
  <si>
    <t>Příplatek k obsypání potrubí za ruční prohození sypaninysítem, uložené do 3 m</t>
  </si>
  <si>
    <t>58156562</t>
  </si>
  <si>
    <t>písek podsypový spárovací frakce 0/1</t>
  </si>
  <si>
    <t>kg</t>
  </si>
  <si>
    <t>POL3_0</t>
  </si>
  <si>
    <t>894811131</t>
  </si>
  <si>
    <t>Revizní šachta z PVC typ přímý, DN 400/160 tlak 12,5 t hl od 860 do 1230 mm</t>
  </si>
  <si>
    <t>998276101</t>
  </si>
  <si>
    <t>Přesun hmot pro trubní vedení z trub z plastických hmot otevřený výkop</t>
  </si>
  <si>
    <t>013254000</t>
  </si>
  <si>
    <t>Dokumentace skutečného provedení stavby</t>
  </si>
  <si>
    <t>kpl</t>
  </si>
  <si>
    <t>0900_02</t>
  </si>
  <si>
    <t>Demontáže stávajcícíh zařizovacích předmětů a zaslepení odboček stávajících aktivních vodovodů a, kanalizací.</t>
  </si>
  <si>
    <t>0900_03</t>
  </si>
  <si>
    <t>Demontáže stávajcícíh zařizovacích plynových předmětů a zaslepení odboček stávajících aktivních, plynovodů.</t>
  </si>
  <si>
    <t>090001000_01</t>
  </si>
  <si>
    <t>Ostatní náklady_stavební přípomoce, odvoz a lividace sutě</t>
  </si>
  <si>
    <t>091002000</t>
  </si>
  <si>
    <t>Ostatní náklady související s objektem_koordinace prací s nájemníky, prostoje a jiné</t>
  </si>
  <si>
    <t>Kpl</t>
  </si>
  <si>
    <t>713411121</t>
  </si>
  <si>
    <t>Montáž izolace tepelné potrubí pásy nebo rohožemi s Al fólií staženými drátem 1x</t>
  </si>
  <si>
    <t xml:space="preserve">2*4,5*(0,16*3,14) : </t>
  </si>
  <si>
    <t xml:space="preserve">4,522*1,15 'Přepočtené koeficientem množství : </t>
  </si>
  <si>
    <t>5,2</t>
  </si>
  <si>
    <t>998713203</t>
  </si>
  <si>
    <t>Přesun hmot procentní pro izolace tepelné v objektech v přes 12 do 24 m</t>
  </si>
  <si>
    <t>63141781</t>
  </si>
  <si>
    <t>rohož izolační z minerální vlny lamelová s Al fólií 50-60kg/m3 tl 20mm</t>
  </si>
  <si>
    <t xml:space="preserve">5,2*1,05 'Přepočtené koeficientem množství : </t>
  </si>
  <si>
    <t>5,46</t>
  </si>
  <si>
    <t>721140802</t>
  </si>
  <si>
    <t>Demontáž potrubí litinové DN do 100</t>
  </si>
  <si>
    <t>721140806</t>
  </si>
  <si>
    <t>Demontáž potrubí litinové DN přes 100 do 200</t>
  </si>
  <si>
    <t>721171809</t>
  </si>
  <si>
    <t>Demontáž potrubí z PVC D přes 114 do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</si>
  <si>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</si>
  <si>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</si>
  <si>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</si>
  <si>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</si>
  <si>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</si>
  <si>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</si>
  <si>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721174005</t>
  </si>
  <si>
    <t>Potrubí kanalizační z PP svodné DN 110</t>
  </si>
  <si>
    <t>721174025</t>
  </si>
  <si>
    <t>Potrubí kanalizační z PP odpadní DN 110</t>
  </si>
  <si>
    <t xml:space="preserve">28*2+29-10 : </t>
  </si>
  <si>
    <t xml:space="preserve">75*1,15 'Přepočtené koeficientem množství : </t>
  </si>
  <si>
    <t>86,25</t>
  </si>
  <si>
    <t>721174042</t>
  </si>
  <si>
    <t>Potrubí kanalizační z PP připojovací DN 40</t>
  </si>
  <si>
    <t xml:space="preserve">(1,5+2+2)+2*(1,5+1+1+1) : </t>
  </si>
  <si>
    <t xml:space="preserve">4*(1+1) : </t>
  </si>
  <si>
    <t xml:space="preserve">22,5*1,15 'Přepočtené koeficientem množství : </t>
  </si>
  <si>
    <t>25,875</t>
  </si>
  <si>
    <t>721174043</t>
  </si>
  <si>
    <t>Potrubí kanalizační z PP připojovací DN 50</t>
  </si>
  <si>
    <t xml:space="preserve">1,5+1+1+1 : </t>
  </si>
  <si>
    <t xml:space="preserve">2*(1,2+1+1) : </t>
  </si>
  <si>
    <t xml:space="preserve">(1,3+4,7+1)*4 : </t>
  </si>
  <si>
    <t xml:space="preserve">38,9*1,15 'Přepočtené koeficientem množství : </t>
  </si>
  <si>
    <t>44,735</t>
  </si>
  <si>
    <t>721174045</t>
  </si>
  <si>
    <t>Potrubí kanalizační z PP připojovací DN 110</t>
  </si>
  <si>
    <t xml:space="preserve">1,5+1,8*2+4*1,8 : </t>
  </si>
  <si>
    <t xml:space="preserve">5*1 : </t>
  </si>
  <si>
    <t xml:space="preserve">17,3*1,2 'Přepočtené koeficientem množství : </t>
  </si>
  <si>
    <t>20,76</t>
  </si>
  <si>
    <t>721174063</t>
  </si>
  <si>
    <t>Potrubí kanalizační z PP větrací DN 110</t>
  </si>
  <si>
    <t>721175212</t>
  </si>
  <si>
    <t>Potrubí kanalizační z PP odpadní odhlučněné třívrstvé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</si>
  <si>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</si>
  <si>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</si>
  <si>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</si>
  <si>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</si>
  <si>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</si>
  <si>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</si>
  <si>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721211501_01</t>
  </si>
  <si>
    <t>Vpusť sklepní s vodorovným odtokem DN 110 mřížka plast 170x240_s mechanickou zápachovou uzávěrkou,, vč spádového obetonování</t>
  </si>
  <si>
    <t>721226511</t>
  </si>
  <si>
    <t>Zápachová uzávěrka podomítková pro pračku a myčku DN 40</t>
  </si>
  <si>
    <t>721290111</t>
  </si>
  <si>
    <t>Zkouška těsnosti potrubí kanalizace vodou DN do 125</t>
  </si>
  <si>
    <t>998721203</t>
  </si>
  <si>
    <t>Přesun hmot procentní pro vnitřní kanalizaci v objektech v přes 12 do 24 m</t>
  </si>
  <si>
    <t>722_01</t>
  </si>
  <si>
    <t>Zabezpečovací sestava pojistného ventilu, expazní nádoby, manometru a uzavíracích prvků k zásobníku, teplé vody</t>
  </si>
  <si>
    <t>722_01.1</t>
  </si>
  <si>
    <t>Automatický termostatický vyvažovací ventil pro cirkulaci DN15</t>
  </si>
  <si>
    <t>722170807</t>
  </si>
  <si>
    <t>Demontáž rozvodů vody z plastů D přes 50 do 110</t>
  </si>
  <si>
    <t>722174022</t>
  </si>
  <si>
    <t>Potrubí vodovodní plastové PPR svar polyfúze PN 20 D 20x3,4 mm</t>
  </si>
  <si>
    <t xml:space="preserve">Studená : </t>
  </si>
  <si>
    <t xml:space="preserve">4*(5+5*1)+(5,3+5*1)+2*(6+5*1) : </t>
  </si>
  <si>
    <t xml:space="preserve">Teplá : </t>
  </si>
  <si>
    <t xml:space="preserve">4*(5+3*1)+(5+3*1)+2*(3+3*1) : </t>
  </si>
  <si>
    <t xml:space="preserve">Cirkulace : </t>
  </si>
  <si>
    <t xml:space="preserve">13,5+8+8+12,5 : </t>
  </si>
  <si>
    <t xml:space="preserve">166,3*1,15 'Přepočtené koeficientem množství : </t>
  </si>
  <si>
    <t>191,245</t>
  </si>
  <si>
    <t>722174023</t>
  </si>
  <si>
    <t>Potrubí vodovodní plastové PPR svar polyfúze PN 20 D 25x4,2 mm</t>
  </si>
  <si>
    <t xml:space="preserve">studená : </t>
  </si>
  <si>
    <t xml:space="preserve">12,4+4*3+4+3+3+6 : </t>
  </si>
  <si>
    <t xml:space="preserve">2+12+15 : </t>
  </si>
  <si>
    <t>109,8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</si>
  <si>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</si>
  <si>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</si>
  <si>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</si>
  <si>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</si>
  <si>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 xml:space="preserve">29,6+23 : </t>
  </si>
  <si>
    <t>52,6</t>
  </si>
  <si>
    <t>722174026</t>
  </si>
  <si>
    <t>Potrubí vodovodní plastové PPR svar polyfúze PN 20 D 50x8,4 mm</t>
  </si>
  <si>
    <t xml:space="preserve">3+2+12 : </t>
  </si>
  <si>
    <t xml:space="preserve">17*1,15 'Přepočtené koeficientem množství : </t>
  </si>
  <si>
    <t>19,55</t>
  </si>
  <si>
    <t>722174073</t>
  </si>
  <si>
    <t>Potrubí vodovodní plastové kompenzační smyčka PPR svar polyfúze PN 20 D 25x4,2 mm</t>
  </si>
  <si>
    <t>722174074</t>
  </si>
  <si>
    <t>Potrubí vodovodní plastové kompenzační smyčka PPR svar polyfúze PN 20 D 32x5,4 mm</t>
  </si>
  <si>
    <t>722174075</t>
  </si>
  <si>
    <t>Potrubí vodovodní plastové kompenzační smyčka PPR svar polyfúze PN 20 D 40x6,7 mm</t>
  </si>
  <si>
    <t>722181221</t>
  </si>
  <si>
    <t>Ochrana vodovodního potrubí přilepenými termoizolačními trubicemi z PE tl přes 6 do 9 mm DN do 22 mm</t>
  </si>
  <si>
    <t xml:space="preserve">72,3*1,15 'Přepočtené koeficientem množství : </t>
  </si>
  <si>
    <t>83,145</t>
  </si>
  <si>
    <t>722181222</t>
  </si>
  <si>
    <t>Ochrana vodovodního potrubí přilepenými termoizolačními trubicemi z PE tl přes 6 do 9 mm DN přes 22, do 45 mm</t>
  </si>
  <si>
    <t xml:space="preserve">40,4 : </t>
  </si>
  <si>
    <t xml:space="preserve">40,4*1,15 'Přepočtené koeficientem množství : </t>
  </si>
  <si>
    <t>46,46</t>
  </si>
  <si>
    <t>722181232</t>
  </si>
  <si>
    <t>Ochrana vodovodního potrubí přilepenými termoizolačními trubicemi z PE tl přes 9 do 13 mm DN přes 22, do 45 mm</t>
  </si>
  <si>
    <t xml:space="preserve">d32 : </t>
  </si>
  <si>
    <t xml:space="preserve">25 : </t>
  </si>
  <si>
    <t xml:space="preserve">25*1,15 'Přepočtené koeficientem množství : </t>
  </si>
  <si>
    <t>28,75</t>
  </si>
  <si>
    <t>722181241</t>
  </si>
  <si>
    <t>Ochrana vodovodního potrubí přilepenými termoizolačními trubicemi z PE tl přes 13 do 20 mm DN do 22, mm</t>
  </si>
  <si>
    <t xml:space="preserve">teplá : </t>
  </si>
  <si>
    <t xml:space="preserve">52 : </t>
  </si>
  <si>
    <t xml:space="preserve">cirkulace : </t>
  </si>
  <si>
    <t xml:space="preserve">42 : </t>
  </si>
  <si>
    <t xml:space="preserve">94*1,15 'Přepočtené koeficientem množství : </t>
  </si>
  <si>
    <t>108,1</t>
  </si>
  <si>
    <t>722181242</t>
  </si>
  <si>
    <t>Ochrana vodovodního potrubí přilepenými termoizolačními trubicemi z PE tl přes 13 do 20 mm DN přes, 22 do 45 mm</t>
  </si>
  <si>
    <t xml:space="preserve">40 : </t>
  </si>
  <si>
    <t xml:space="preserve">29 : </t>
  </si>
  <si>
    <t xml:space="preserve">69*1,15 'Přepočtené koeficientem množství : </t>
  </si>
  <si>
    <t>79,35</t>
  </si>
  <si>
    <t>722181243</t>
  </si>
  <si>
    <t>Ochrana vodovodního potrubí přilepenými termoizolačními trubicemi z PE tl přes 13 do 20 mm DN přes, 45 do 63 mm</t>
  </si>
  <si>
    <t>722181252</t>
  </si>
  <si>
    <t>Ochrana vodovodního potrubí přilepenými termoizolačními trubicemi z PE tl přes 20 do 25 mm DN přes, 22 do 45 mm</t>
  </si>
  <si>
    <t xml:space="preserve">d40 : </t>
  </si>
  <si>
    <t xml:space="preserve">29,6 : </t>
  </si>
  <si>
    <t xml:space="preserve">20 : </t>
  </si>
  <si>
    <t xml:space="preserve">23 : </t>
  </si>
  <si>
    <t xml:space="preserve">72,6*1,15 'Přepočtené koeficientem množství : </t>
  </si>
  <si>
    <t>83,49</t>
  </si>
  <si>
    <t>722182013</t>
  </si>
  <si>
    <t>Podpůrný žlab pro potrubí D 32</t>
  </si>
  <si>
    <t>722182014</t>
  </si>
  <si>
    <t>Podpůrný žlab pro potrubí D 40</t>
  </si>
  <si>
    <t>722182015</t>
  </si>
  <si>
    <t>Podpůrný žlab pro potrubí D 50</t>
  </si>
  <si>
    <t>722190401</t>
  </si>
  <si>
    <t>Vyvedení a upevnění výpustku DN do 25</t>
  </si>
  <si>
    <t>722190403</t>
  </si>
  <si>
    <t>Vyvedení a upevnění výpustku DN přes 50 do 100</t>
  </si>
  <si>
    <t>722212440</t>
  </si>
  <si>
    <t>Orientační štítky na zeď</t>
  </si>
  <si>
    <t>soubor</t>
  </si>
  <si>
    <t>722220111</t>
  </si>
  <si>
    <t>Nástěnka pro výtokový ventil G 1/2" s jedním závitem</t>
  </si>
  <si>
    <t>722220112</t>
  </si>
  <si>
    <t>Nástěnka pro výtokový ventil G 3/4" s jedním závitem</t>
  </si>
  <si>
    <t xml:space="preserve">14 : </t>
  </si>
  <si>
    <t>14</t>
  </si>
  <si>
    <t>722220121</t>
  </si>
  <si>
    <t>Nástěnka pro baterii G 1/2" s jedním závitem</t>
  </si>
  <si>
    <t>pár</t>
  </si>
  <si>
    <t>722224115</t>
  </si>
  <si>
    <t>Kohout plnicí nebo vypouštěcí G 1/2" PN 10 s jedním závitem</t>
  </si>
  <si>
    <t>722224121</t>
  </si>
  <si>
    <t>Ventil odvodňovací G 1/4" s jedním závitem</t>
  </si>
  <si>
    <t>722231073</t>
  </si>
  <si>
    <t>Ventil zpětný mosazný G 3/4" PN 10 do 110°C se dvěma závity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</si>
  <si>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</si>
  <si>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</si>
  <si>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</si>
  <si>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</si>
  <si>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722232046</t>
  </si>
  <si>
    <t>Kohout kulový přímý G 5/4" PN 42 do 185°C vnitřní závit</t>
  </si>
  <si>
    <t>722232047</t>
  </si>
  <si>
    <t>Kohout kulový přímý G 6/4" PN 42 do 185°C vnitřní závit</t>
  </si>
  <si>
    <t>722232064</t>
  </si>
  <si>
    <t>Kohout kulový přímý G 5/4" PN 42 do 185°C vnitřní závit s vypouštěním</t>
  </si>
  <si>
    <t>722262225_01</t>
  </si>
  <si>
    <t>Vodoměr závitový jednovtokový suchoběžný dálkový odečet do 40°C G 1/2"x 110 R80 Qn 1,6 m3/h montážní, poloha vodorovná a svislá</t>
  </si>
  <si>
    <t>722262302_01</t>
  </si>
  <si>
    <t>Vodoměr závitový vícevtokový mokroběžný do 40°C G 5/4"x 150 mm Qn 6 m3/h montážní poloha vodorovná a, svislá dálkový odečet</t>
  </si>
  <si>
    <t>722263208_01</t>
  </si>
  <si>
    <t>Vodoměr závitový jednovtokový suchoběžný dálkový odečet do 100°C G 1/2"x 110 R80 Qn 1,6 m3/h, montážní poloha vodorovná a svislá</t>
  </si>
  <si>
    <t>722290234</t>
  </si>
  <si>
    <t>Proplach a dezinfekce vodovodního potrubí DN do 80</t>
  </si>
  <si>
    <t>722290246</t>
  </si>
  <si>
    <t>Zkouška těsnosti vodovodního potrubí plastového DN do 40</t>
  </si>
  <si>
    <t>722290249</t>
  </si>
  <si>
    <t>Zkouška těsnosti vodovodního potrubí plastového DN přes 40 do 90</t>
  </si>
  <si>
    <t>998722203</t>
  </si>
  <si>
    <t>Přesun hmot procentní pro vnitřní vodovod v objektech v přes 12 do 24 m</t>
  </si>
  <si>
    <t>725112022</t>
  </si>
  <si>
    <t>Klozet keramický závěsný na nosné stěny odpad vodorovný</t>
  </si>
  <si>
    <t>725212115</t>
  </si>
  <si>
    <t>Umyvadlo keramické bílé nábytkové šířky 600 mm včetně skříňky s jednou zásuvkou</t>
  </si>
  <si>
    <t>725241112</t>
  </si>
  <si>
    <t>Vanička sprchová akrylátová čtvercová 900x900 mm</t>
  </si>
  <si>
    <t>725241142</t>
  </si>
  <si>
    <t>Vanička sprchová akrylátová čtvrtkruhová 900x900 mm</t>
  </si>
  <si>
    <t>725244103</t>
  </si>
  <si>
    <t>Dveře sprchové rámové se skleněnou výplní tl. 5 mm otvíravé jednokřídlové do niky na vaničku šířky, 900 mm</t>
  </si>
  <si>
    <t>725244813</t>
  </si>
  <si>
    <t>Zástěna sprchová rohová rámová se skleněnou výplní tl. 4 a 5 mm dveře posuvné dvoudílné na, čtvrtkruhovou vaničku 900x900 mm</t>
  </si>
  <si>
    <t>725813111</t>
  </si>
  <si>
    <t>Ventil rohový bez připojovací trubičky nebo flexi hadičky G 1/2"</t>
  </si>
  <si>
    <t>725813112</t>
  </si>
  <si>
    <t>Ventil rohový pračkový G 3/4"</t>
  </si>
  <si>
    <t>725813113</t>
  </si>
  <si>
    <t>Ventil rohový kombinovaný G 1/2" x G 3/4"</t>
  </si>
  <si>
    <t>725822611</t>
  </si>
  <si>
    <t>Baterie umyvadlová stojánková páková bez výpusti</t>
  </si>
  <si>
    <t>725841312</t>
  </si>
  <si>
    <t>Baterie sprchová nástěnná páková</t>
  </si>
  <si>
    <t>725980121</t>
  </si>
  <si>
    <t>Dvířka 15/15</t>
  </si>
  <si>
    <t>725980123</t>
  </si>
  <si>
    <t>Dvířka 30/30</t>
  </si>
  <si>
    <t>998725203</t>
  </si>
  <si>
    <t>Přesun hmot procentní pro zařizovací předměty v objektech v přes 12 do 24 m</t>
  </si>
  <si>
    <t>726131001</t>
  </si>
  <si>
    <t>Instalační předstěna pro umyvadlo do v 1120 mm se stojánkovou baterií do lehkých stěn s kovovou kcí</t>
  </si>
  <si>
    <t>726131041</t>
  </si>
  <si>
    <t>Instalační předstěna pro klozet závěsný v 1120 mm s ovládáním zepředu do lehkých stěn s kovovou kcí</t>
  </si>
  <si>
    <t>998726213</t>
  </si>
  <si>
    <t>Přesun hmot procentní pro instalační prefabrikáty v objektech v přes 12 do 24 m</t>
  </si>
  <si>
    <t>727111001_01</t>
  </si>
  <si>
    <t>Protipožární ucpávky pro kanalizační potrubí</t>
  </si>
  <si>
    <t>727111001_02</t>
  </si>
  <si>
    <t>protipožární ucpávky pro vodovodní potrubí</t>
  </si>
  <si>
    <t>998727203</t>
  </si>
  <si>
    <t>Přesun hmot procentní pro protipožární ochranu v objektech v přes 12 do 24 m</t>
  </si>
  <si>
    <t>732421201</t>
  </si>
  <si>
    <t>Čerpadlo teplovodní mokroběžné závitové cirkulační DN 15 výtlak do 0,9 m průtok 0,35 m3/h pro TUV</t>
  </si>
  <si>
    <t>998732201</t>
  </si>
  <si>
    <t>Přesun hmot procentní pro strojovny v objektech v do 6 m</t>
  </si>
  <si>
    <t>733120815</t>
  </si>
  <si>
    <t>Demontáž potrubí ocelového hladkého D do 38</t>
  </si>
  <si>
    <t>733120819</t>
  </si>
  <si>
    <t>Demontáž potrubí ocelového hladkého D přes 38 do 60,3</t>
  </si>
  <si>
    <t>733190801</t>
  </si>
  <si>
    <t>Odřezání objímky dvojité DN do 50</t>
  </si>
  <si>
    <t>751133011_01</t>
  </si>
  <si>
    <t>D+M ventilátoru diagonálního nízkotlakého potrubního nevýbušného D do 100 mm 75m3/h ovládání na, světlo</t>
  </si>
  <si>
    <t>751322012</t>
  </si>
  <si>
    <t>Montáž talířového ventilu D přes 100 do 200 mm</t>
  </si>
  <si>
    <t>751398041</t>
  </si>
  <si>
    <t>Montáž protidešťové žaluzie nebo žaluziové klapky na kruhové potrubí D do 300 mm</t>
  </si>
  <si>
    <t>751511181</t>
  </si>
  <si>
    <t>Montáž potrubí plechového skupiny I kruhového bez příruby tloušťky plechu 0,6 mm D do 100 mm</t>
  </si>
  <si>
    <t>998751201</t>
  </si>
  <si>
    <t>Přesun hmot procentní pro vzduchotechniku v objektech v do 12 m</t>
  </si>
  <si>
    <t>42972202</t>
  </si>
  <si>
    <t>ventil talířový pro přívod a odvod vzduchu plastový D 125mm</t>
  </si>
  <si>
    <t>42972901</t>
  </si>
  <si>
    <t>žaluzie protidešťová plastová s pevnými lamelami, pro potrubí D 160mm</t>
  </si>
  <si>
    <t>42981010</t>
  </si>
  <si>
    <t>trouba spirálně vinutá Pz D 100mm, l=3000mm</t>
  </si>
  <si>
    <t xml:space="preserve">6*1,2 'Přepočtené koeficientem množství : </t>
  </si>
  <si>
    <t>7,2</t>
  </si>
  <si>
    <t>M</t>
  </si>
  <si>
    <t>Předávací stanice</t>
  </si>
  <si>
    <t>zar</t>
  </si>
  <si>
    <t>vč.příslušenství, regulace</t>
  </si>
  <si>
    <t>dle spec.</t>
  </si>
  <si>
    <t>dle specifikace tepláren</t>
  </si>
  <si>
    <t/>
  </si>
  <si>
    <t>potrubí</t>
  </si>
  <si>
    <t>není součástí</t>
  </si>
  <si>
    <t>potrubí	K	primární potrubí	není součástí</t>
  </si>
  <si>
    <t>ostatní neuvedené tvarovky</t>
  </si>
  <si>
    <t>K</t>
  </si>
  <si>
    <t>potrubi ocel</t>
  </si>
  <si>
    <t>R-položka</t>
  </si>
  <si>
    <t>POL12_0</t>
  </si>
  <si>
    <t>dn32</t>
  </si>
  <si>
    <t>vč.tvarovek, nateru</t>
  </si>
  <si>
    <t>tepel.izolace z kamen.vlny</t>
  </si>
  <si>
    <t>pro potrubí dn32</t>
  </si>
  <si>
    <t>tl.35mm</t>
  </si>
  <si>
    <t>článkové těleso - stávajćí</t>
  </si>
  <si>
    <t>telesa</t>
  </si>
  <si>
    <t>odpojeni / pripojeni</t>
  </si>
  <si>
    <t>Uzavírací radiátorové šroubení</t>
  </si>
  <si>
    <t>ks</t>
  </si>
  <si>
    <t>dn15</t>
  </si>
  <si>
    <t>Regulux/Regutec</t>
  </si>
  <si>
    <t>Termostatický radiátorový ventil s automatickým omezením průtoku</t>
  </si>
  <si>
    <t>eclipse f</t>
  </si>
  <si>
    <t>Termostatická hlavice</t>
  </si>
  <si>
    <t>Poměrový indikátor</t>
  </si>
  <si>
    <t>tepel.izolace z PE</t>
  </si>
  <si>
    <t>pro potrubí dn15</t>
  </si>
  <si>
    <t>tl.15mm</t>
  </si>
  <si>
    <t>eclipse</t>
  </si>
  <si>
    <t>Trubkové otopné těleso s ocelovými profily vč. odvzdušňovací a zaslepovací zátky</t>
  </si>
  <si>
    <t>+ el.těleso 400W</t>
  </si>
  <si>
    <t>vc.prislusenstvi</t>
  </si>
  <si>
    <t>Termostatický radiátorový H-ventil s automatickým omezením průtoku</t>
  </si>
  <si>
    <t>Termostatický ventil s omezovačem průtoku pro dvoutrubkové systémy</t>
  </si>
  <si>
    <t>demontáž</t>
  </si>
  <si>
    <t>POL1_9</t>
  </si>
  <si>
    <t>Montáž, spojovací a uchytávací materiál, tlaková zkouška, zaregulování, vytápěcí zkouška</t>
  </si>
  <si>
    <t>materiálové položky (M)</t>
  </si>
  <si>
    <t xml:space="preserve">	M	výrobní dokumentace</t>
  </si>
  <si>
    <t xml:space="preserve">	M	ostatní komponenty</t>
  </si>
  <si>
    <t xml:space="preserve">	M	zprovoznění,dopojení</t>
  </si>
  <si>
    <t>210010005</t>
  </si>
  <si>
    <t>trubka oheb.el.inst. R=32mm (PU)</t>
  </si>
  <si>
    <t>210010301</t>
  </si>
  <si>
    <t>krab.přístrojová (1901; KP 68; KZ 3) bez zapojení</t>
  </si>
  <si>
    <t>210010321</t>
  </si>
  <si>
    <t>krab.odboč.s víčkem.svor.(1903;KR 68) kruh.vč.zap.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</si>
  <si>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</si>
  <si>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</si>
  <si>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</si>
  <si>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</si>
  <si>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</si>
  <si>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</si>
  <si>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210100006</t>
  </si>
  <si>
    <t>ukonč.vod.v rozv.vč.zap.a konc.do 50 mm2</t>
  </si>
  <si>
    <t>210100007</t>
  </si>
  <si>
    <t>ukonč.vod.v rozv.vč.zap.a konc.do 70 mm2</t>
  </si>
  <si>
    <t>210110021</t>
  </si>
  <si>
    <t>spín.nást.prost.venk./mokré 1-pólový - řazení 1</t>
  </si>
  <si>
    <t>210110041</t>
  </si>
  <si>
    <t>spín.zápust.vč.zap.1-pólový - řazení 1</t>
  </si>
  <si>
    <t>210110043</t>
  </si>
  <si>
    <t>sériový přep.stříd. - řazení 5/5A zápust.vč.zap.</t>
  </si>
  <si>
    <t>210110045</t>
  </si>
  <si>
    <t>střídavý přepínač - řazení 6 zápust.vč.zap.</t>
  </si>
  <si>
    <t>210110046</t>
  </si>
  <si>
    <t>křížový přepínač - řazení 7 zápust.vč.zap.</t>
  </si>
  <si>
    <t>210111021</t>
  </si>
  <si>
    <t>zás.v krabici prost.vlhké 10/16A 250V 2P+Z</t>
  </si>
  <si>
    <t>210190001</t>
  </si>
  <si>
    <t>mont.oceloplech.rozvodnic do 20kg</t>
  </si>
  <si>
    <t>210190005</t>
  </si>
  <si>
    <t>mont.oceloplech.rozvodnic do 200kg</t>
  </si>
  <si>
    <t>210220022</t>
  </si>
  <si>
    <t>uzem. v zemi FeZn R=8-10 mm vč.svorek;propoj.aj. FeZn 10mm poplastovaný</t>
  </si>
  <si>
    <t>210220361</t>
  </si>
  <si>
    <t>tyčový zemnič vč.zaražení do země a připoj. do 2m 2,0m</t>
  </si>
  <si>
    <t>210800108</t>
  </si>
  <si>
    <t>CYKY-j 3x10 mm2 750V (PO)</t>
  </si>
  <si>
    <t>210800548</t>
  </si>
  <si>
    <t>CY 10 mm2 zelenožlutý (PU)</t>
  </si>
  <si>
    <t>215112221</t>
  </si>
  <si>
    <t>ovladač tlač. 1/0 zapínací 1-pólový</t>
  </si>
  <si>
    <t>320410003</t>
  </si>
  <si>
    <t>Celk.prohl.el.zar.a vyhot.rev.zpr.do 500.tis.mont.</t>
  </si>
  <si>
    <t>objem</t>
  </si>
  <si>
    <t>320410004</t>
  </si>
  <si>
    <t>Celk.prohl.za kazdych 250.tis.mont.nad 500.tis.</t>
  </si>
  <si>
    <t>460260011</t>
  </si>
  <si>
    <t>pevné spojení pás.zemničů (nerozeb.)</t>
  </si>
  <si>
    <t>n30031001</t>
  </si>
  <si>
    <t>Montáž ventilátoru radiální d99mm</t>
  </si>
  <si>
    <t>Pol__0077</t>
  </si>
  <si>
    <t>Demontáže</t>
  </si>
  <si>
    <t>hod.</t>
  </si>
  <si>
    <t>Pol__0078</t>
  </si>
  <si>
    <t>Koordinace prací</t>
  </si>
  <si>
    <t>Pol__0079</t>
  </si>
  <si>
    <t>Neměřitelné práce</t>
  </si>
  <si>
    <t>Pol__0080</t>
  </si>
  <si>
    <t>Propojení na stávající zařízení</t>
  </si>
  <si>
    <t>Pol__0081</t>
  </si>
  <si>
    <t>Úprava rozvaděče</t>
  </si>
  <si>
    <t>Pol__0082</t>
  </si>
  <si>
    <t>Zhotovení projektové dokumentace</t>
  </si>
  <si>
    <t>o210010022</t>
  </si>
  <si>
    <t>trubka tuhá el.inst.z PVC typ 1525 R=20mm (PU) příchytka</t>
  </si>
  <si>
    <t>trubka tuhá el.inst.z PVC typ 1525 R=20mm (PU) spojka</t>
  </si>
  <si>
    <t>trubka tuhá el.inst.z PVC typ 1525 R=25mm (PU)</t>
  </si>
  <si>
    <t>trubka tuhá el.inst.z PVC typ 1525 R=25mm (PU) spojka</t>
  </si>
  <si>
    <t>o210010023</t>
  </si>
  <si>
    <t>trubka tuhá el.inst.z PVC typ 1529 R=32mm (PU) příchytka</t>
  </si>
  <si>
    <t>trubka tuhá el.inst.z PVC typ 1529 R=32mm (PU) spojka</t>
  </si>
  <si>
    <t>o210010066</t>
  </si>
  <si>
    <t>trubka inst.ocel.závit. typ 6042 R=50mm (PU) koncovka</t>
  </si>
  <si>
    <t>trubka inst.ocel.závit. typ 6042 R=50mm (PU) koleno</t>
  </si>
  <si>
    <t>trubka inst.ocel.závit. typ 6042 R=50mm (PU) spojka</t>
  </si>
  <si>
    <t>o210111001</t>
  </si>
  <si>
    <t>zás.vestav.10/16A 48/250/380V vč.zap. 2P+Z dvojitá pootočená</t>
  </si>
  <si>
    <t>o210800105</t>
  </si>
  <si>
    <t>CYKY-o 3x1.5 mm2 750V (PO)</t>
  </si>
  <si>
    <t>o210810045</t>
  </si>
  <si>
    <t>CYKY-o 3x1,5 mm2 (PU)</t>
  </si>
  <si>
    <t>o215202111</t>
  </si>
  <si>
    <t>svít.zářiv.prům.stropní přisaz. 1 zdroj 32W</t>
  </si>
  <si>
    <t>21081005o7</t>
  </si>
  <si>
    <t>CYKY-j 5x4 mm2 750V (PU)</t>
  </si>
  <si>
    <t>97103-5151</t>
  </si>
  <si>
    <t>vybour.otv.cihl.malt.cem. do R=60mm tl.do 450mm</t>
  </si>
  <si>
    <t>97103-5181</t>
  </si>
  <si>
    <t>vybour.otv.cihl.malt.cem. do R=60mm tl.do 900mm</t>
  </si>
  <si>
    <t>97303-1324</t>
  </si>
  <si>
    <t>vysek.zdi cihl.malt.váp.kapsy do 0.1m2 hl.do 150mm</t>
  </si>
  <si>
    <t>97303-1616</t>
  </si>
  <si>
    <t>vysek.zdi cihl.kapsy-krab.&lt;100x100x50mm</t>
  </si>
  <si>
    <t>97403-1121</t>
  </si>
  <si>
    <t>vysek.rýh cihla do hl.30mm š.do 30mm</t>
  </si>
  <si>
    <t>97403-1122</t>
  </si>
  <si>
    <t>vysek.rýh cihla do hl.30mm š.do 70mm</t>
  </si>
  <si>
    <t>97403-1133</t>
  </si>
  <si>
    <t>vysek.rýh cihla do hl.50mm š.do 100mm</t>
  </si>
  <si>
    <t>97403-1153</t>
  </si>
  <si>
    <t>vysek.rýh cihla do hl.100mm š.do 100mm</t>
  </si>
  <si>
    <t>97404-9153</t>
  </si>
  <si>
    <t>vysek.rýh bet.zdi do hl.100mm š.do 100mm</t>
  </si>
  <si>
    <t>o210010002</t>
  </si>
  <si>
    <t>trubka oheb.el.inst. R=20mm (PU) 750N</t>
  </si>
  <si>
    <t>o210010003</t>
  </si>
  <si>
    <t>trubka oheb.el.inst.  R=25mm (PO)</t>
  </si>
  <si>
    <t>o210010021</t>
  </si>
  <si>
    <t>trubka tuhá el.inst.z PVC typ 1525 R=25mm (PU) příchytka</t>
  </si>
  <si>
    <t>trubka tuhá el.inst.z PVC typ 1525 R=20mm (PU)</t>
  </si>
  <si>
    <t>trubka tuhá el.inst.z PVC typ 1529 R=32mm (PU)</t>
  </si>
  <si>
    <t>o210010064</t>
  </si>
  <si>
    <t>trubka inst.ocel.závit. typ 6029 R=50mm (PU) příchytka</t>
  </si>
  <si>
    <t>trubka inst.ocel.závit. typ 6042 R=50mm (PU)</t>
  </si>
  <si>
    <t>o210010301</t>
  </si>
  <si>
    <t>krab.přístrojová (1901; KP 68; KZ 3) vč. propojení N, PE a příp. ovládacích vodičů</t>
  </si>
  <si>
    <t>o210010412</t>
  </si>
  <si>
    <t>krab. odbočná typ nástěnna IP55 80x80x52</t>
  </si>
  <si>
    <t>o210110061</t>
  </si>
  <si>
    <t>automatický doběhový spínač CS3-1b</t>
  </si>
  <si>
    <t>o210110082</t>
  </si>
  <si>
    <t>svorkovnice vývodová</t>
  </si>
  <si>
    <t>zás.vestav.10/16A 48/250/380V vč.zap. 2P+Z</t>
  </si>
  <si>
    <t>o210800004</t>
  </si>
  <si>
    <t>CY 6 mm2 zelenožlutý (PO)</t>
  </si>
  <si>
    <t>o210800005</t>
  </si>
  <si>
    <t>CY 10 mm2 zelenožlutý (PO)</t>
  </si>
  <si>
    <t>CYKY-j 3x1.5 mm2 750V (PO)</t>
  </si>
  <si>
    <t>o210800106</t>
  </si>
  <si>
    <t>CYKY-j 3x2.5 mm2 750V (PO)</t>
  </si>
  <si>
    <t>o210800112</t>
  </si>
  <si>
    <t>CYKY-j 5x6 mm2 750V (PO)</t>
  </si>
  <si>
    <t>o210800113</t>
  </si>
  <si>
    <t>CYKY-j 5x10 mm2 750V (PO)</t>
  </si>
  <si>
    <t>o210800115</t>
  </si>
  <si>
    <t>CYKY-j 5x1.5 mm2 750V (PO)</t>
  </si>
  <si>
    <t>o210800116</t>
  </si>
  <si>
    <t>CYKY-j 5x2.5 mm2 750V (PO)</t>
  </si>
  <si>
    <t>o210802349</t>
  </si>
  <si>
    <t>CYSY 5gx2.5 mm2 (PU)</t>
  </si>
  <si>
    <t>CYKY-j 3x1.5 mm2 750V (PU)</t>
  </si>
  <si>
    <t>o210810046</t>
  </si>
  <si>
    <t>CYKY-j 3x2.5 mm2 750V (PU)</t>
  </si>
  <si>
    <t>o210810111</t>
  </si>
  <si>
    <t>CYKY-j 4x50 1kV (PU)</t>
  </si>
  <si>
    <t>svít.zářiv.prům.stropní přisaz. 1 zdroj 18W</t>
  </si>
  <si>
    <t>1001110</t>
  </si>
  <si>
    <t>Vodič CY  6 H07V-U zeleno-žlutá</t>
  </si>
  <si>
    <t>1006586</t>
  </si>
  <si>
    <t>Vodič CY 10 H07V-U zeleno-žlutá</t>
  </si>
  <si>
    <t>1109614</t>
  </si>
  <si>
    <t>kryt spínače jednoduchý bílá</t>
  </si>
  <si>
    <t>KS</t>
  </si>
  <si>
    <t>1109702</t>
  </si>
  <si>
    <t>kryt spínače dělený bílá</t>
  </si>
  <si>
    <t>1110818</t>
  </si>
  <si>
    <t>Kryt rámeček 1-násobný bílá</t>
  </si>
  <si>
    <t>1257856</t>
  </si>
  <si>
    <t>Kabel CYKY-O  3x 1,5 /100m</t>
  </si>
  <si>
    <t>1257864</t>
  </si>
  <si>
    <t>Kabel CYKY-J  3x 1,5 /100m</t>
  </si>
  <si>
    <t>01</t>
  </si>
  <si>
    <t>Propojovací bloky do stávajícího ER v 1NP pro spoení max. 2x 5x10</t>
  </si>
  <si>
    <t>1002278</t>
  </si>
  <si>
    <t>Krabice univerzální  o73,5x43mm spojovatelná</t>
  </si>
  <si>
    <t>1006666</t>
  </si>
  <si>
    <t>Krabice univerzální  s víčkem  o73,5x43mm</t>
  </si>
  <si>
    <t>1015351</t>
  </si>
  <si>
    <t>Kabel 1-CYKY-J 4x 50</t>
  </si>
  <si>
    <t>1063505</t>
  </si>
  <si>
    <t>Kabel H05VV-F 5G2,5 bílá / kruhy</t>
  </si>
  <si>
    <t>1100185</t>
  </si>
  <si>
    <t>přístroj spínače 7 (7So) strojek křížový</t>
  </si>
  <si>
    <t>rámeček 1-násobný bílá</t>
  </si>
  <si>
    <t>1216826</t>
  </si>
  <si>
    <t>spínač nástěnný 1 IP44 šedá</t>
  </si>
  <si>
    <t>1216835</t>
  </si>
  <si>
    <t>zásuvka nástěnná 1-násobná IP44 šedá</t>
  </si>
  <si>
    <t>1235760</t>
  </si>
  <si>
    <t>Ventilátor radiální D100MM</t>
  </si>
  <si>
    <t>1236807</t>
  </si>
  <si>
    <t>přístroj spínače 1 (1So) strojek bezšroubový</t>
  </si>
  <si>
    <t>1236808</t>
  </si>
  <si>
    <t>přístroj spínače 5 strojek sériový bezšroubový</t>
  </si>
  <si>
    <t>1236809</t>
  </si>
  <si>
    <t>přístroj spínače 6 (6So) strojek střídavý bezšroubový</t>
  </si>
  <si>
    <t>1236812</t>
  </si>
  <si>
    <t>přístroj spínače 1/0 (1/0S,1/0So) strojek se svorkou N bezšroubový</t>
  </si>
  <si>
    <t>1240421</t>
  </si>
  <si>
    <t>Klapka zpětná velmi těsná</t>
  </si>
  <si>
    <t>1246747</t>
  </si>
  <si>
    <t>zásuvka 1-násobná s clonkami bezšroubová bílá</t>
  </si>
  <si>
    <t>Kabel CYKY-O  3x 1,5</t>
  </si>
  <si>
    <t>Kabel CYKY-J  3x 1,5</t>
  </si>
  <si>
    <t>1257871</t>
  </si>
  <si>
    <t>Kabel CYKY-J  5x 2,5 /100m</t>
  </si>
  <si>
    <t>1258031</t>
  </si>
  <si>
    <t>Kabel CYKY-J  5x 4</t>
  </si>
  <si>
    <t>1258032</t>
  </si>
  <si>
    <t>Kabel CYKY-J  5x 6 buben</t>
  </si>
  <si>
    <t>1258046</t>
  </si>
  <si>
    <t>Kabel CYKY-J  5x 1,5 /100m</t>
  </si>
  <si>
    <t>1258049</t>
  </si>
  <si>
    <t>Kabel CYKY-J  5x10 buben</t>
  </si>
  <si>
    <t>1258072</t>
  </si>
  <si>
    <t>Kabel CYKY-J  3x 2,5 buben</t>
  </si>
  <si>
    <t>1258074</t>
  </si>
  <si>
    <t>Kabel CYKY-J  3x 2,5</t>
  </si>
  <si>
    <t>1563820</t>
  </si>
  <si>
    <t>Trubka pevná kovová 1250N  50 pozinkovaná /3m</t>
  </si>
  <si>
    <t>1563827</t>
  </si>
  <si>
    <t>Spojka trubky kovové 50 pozinkovaná</t>
  </si>
  <si>
    <t>1563833</t>
  </si>
  <si>
    <t>Koleno trubky kovové 50 pozinkované</t>
  </si>
  <si>
    <t>1563954</t>
  </si>
  <si>
    <t>Trubka pevná  750N  20 šedá /3m</t>
  </si>
  <si>
    <t>1563955</t>
  </si>
  <si>
    <t>Trubka pevná  750N  25 šedá /3m</t>
  </si>
  <si>
    <t>1563956</t>
  </si>
  <si>
    <t>Trubka pevná  750N  32 šedá /3m</t>
  </si>
  <si>
    <t>1563961</t>
  </si>
  <si>
    <t>Spojka trubky 20 šedá</t>
  </si>
  <si>
    <t>1563962</t>
  </si>
  <si>
    <t>Spojka trubky 25 šedá</t>
  </si>
  <si>
    <t>1563963</t>
  </si>
  <si>
    <t>Spojka trubky 32 šedá</t>
  </si>
  <si>
    <t>1563984</t>
  </si>
  <si>
    <t>Příchytka trubky 20 šedá</t>
  </si>
  <si>
    <t>1564131</t>
  </si>
  <si>
    <t>Koncovka trubky 50</t>
  </si>
  <si>
    <t>1685876</t>
  </si>
  <si>
    <t>Trubka ohebná 750N 25 šedá</t>
  </si>
  <si>
    <t>1685877</t>
  </si>
  <si>
    <t>Trubka ohebná 750N 32 šedá</t>
  </si>
  <si>
    <t>1738520</t>
  </si>
  <si>
    <t>Příchytka trubky kovové 50 pozinkovaná</t>
  </si>
  <si>
    <t>1847646</t>
  </si>
  <si>
    <t>Svítidlo LED prachotěsné 18W 840 IP65</t>
  </si>
  <si>
    <t>1847649</t>
  </si>
  <si>
    <t>Svítidlo prachotěsné LED 32W 4000K 4400lm 1200mm IP65</t>
  </si>
  <si>
    <t>2032494</t>
  </si>
  <si>
    <t>Příchytka trubky 25 šedá</t>
  </si>
  <si>
    <t>2032495</t>
  </si>
  <si>
    <t>Příchytka trubky 32 šedá</t>
  </si>
  <si>
    <t>2101495</t>
  </si>
  <si>
    <t>Drát zemnící FeZn 10 izolovaný PVC 1kg=1,44m</t>
  </si>
  <si>
    <t>KG</t>
  </si>
  <si>
    <t>3015943</t>
  </si>
  <si>
    <t>Spínač časový pod vypínač pro ventilátory</t>
  </si>
  <si>
    <t>3020834</t>
  </si>
  <si>
    <t>Krabice přístrojová o68 o73x66mm hluboká</t>
  </si>
  <si>
    <t>3024194</t>
  </si>
  <si>
    <t>zásuvka 2-násobná natočená s clonkami bílá</t>
  </si>
  <si>
    <t>5004141</t>
  </si>
  <si>
    <t>svorkovnice 5-pólová s krytem bílá</t>
  </si>
  <si>
    <t>7111052</t>
  </si>
  <si>
    <t>Kabel CYKY-J  3x10 buben</t>
  </si>
  <si>
    <t>7300235</t>
  </si>
  <si>
    <t>Tyč zemnící  2,0m ZT 20 FeZn</t>
  </si>
  <si>
    <t>7304235</t>
  </si>
  <si>
    <t>Trubka ohebná 20 SEDA</t>
  </si>
  <si>
    <t>8100481</t>
  </si>
  <si>
    <t>Krabice  80x 80x 52 IP55 šedá</t>
  </si>
  <si>
    <t>M21_01</t>
  </si>
  <si>
    <t>Podružný materiál</t>
  </si>
  <si>
    <t>M21_02</t>
  </si>
  <si>
    <t>Podíl přidružených výkonů z C21M a navázaného materiálu</t>
  </si>
  <si>
    <t>M21_03</t>
  </si>
  <si>
    <t>Přesun dodávek</t>
  </si>
  <si>
    <t>M21_04</t>
  </si>
  <si>
    <t>Doprava dodávek</t>
  </si>
  <si>
    <t>RBx</t>
  </si>
  <si>
    <t>Rozvaděč RBx dle výkresové dokumentce, př. č. 115</t>
  </si>
  <si>
    <t>RE</t>
  </si>
  <si>
    <t>Rozvaděč RE dle výkresové dokumentace př. č. 114</t>
  </si>
  <si>
    <t>Krabice univerzální KU68-1901 o73,5x43mm spojovatelná</t>
  </si>
  <si>
    <t>5005420</t>
  </si>
  <si>
    <t>Krabice odbočná KO125E s víčkem 150x150x73mm</t>
  </si>
  <si>
    <t>1155434</t>
  </si>
  <si>
    <t>Trubka ohebná 125N 21,2mm LPE-2 2316/LPE-2 bílá</t>
  </si>
  <si>
    <t>1245254</t>
  </si>
  <si>
    <t>Trubka ohebná 125N 34,5mm LPE-2 2329/LPE-2 bílá 50m</t>
  </si>
  <si>
    <t>5021261</t>
  </si>
  <si>
    <t>kabel systémový pro DT, ulížení přímo pod omítku 2x1mm2</t>
  </si>
  <si>
    <t>1255396</t>
  </si>
  <si>
    <t>Kryt spínače jednoduchý s popisovým polem bílá</t>
  </si>
  <si>
    <t>1109681</t>
  </si>
  <si>
    <t>ABB přístroj spínače 1/0 (1/0S,1/0So) strojek tlačítko se svorkou N</t>
  </si>
  <si>
    <t>1110818.</t>
  </si>
  <si>
    <t>1221998</t>
  </si>
  <si>
    <t>Pole popisové se symbolem zvonku</t>
  </si>
  <si>
    <t>1071033</t>
  </si>
  <si>
    <t>domovní telefon, digitální 2drát systém, připojení dveřního tlačítka, ovládání zámku</t>
  </si>
  <si>
    <t>1070164</t>
  </si>
  <si>
    <t>Tablo domácího teleofnu, digitální systém,osazení pro dva vchody, min. pro 15 účastníků</t>
  </si>
  <si>
    <t>1070154</t>
  </si>
  <si>
    <t>napájecí zdropj/ řídící jednotka DT, pro 2x tablo, min. 15 účastníků</t>
  </si>
  <si>
    <t>45468</t>
  </si>
  <si>
    <t>elektronicky ovládaný zámek/západka</t>
  </si>
  <si>
    <t>1087347</t>
  </si>
  <si>
    <t>Vodič AY  2,5 černá</t>
  </si>
  <si>
    <t>4009537</t>
  </si>
  <si>
    <t>Záslepka bílá</t>
  </si>
  <si>
    <t>9091875</t>
  </si>
  <si>
    <t>Zásuvka TV+R EU3601A koncová náhrada za 5011-A3503</t>
  </si>
  <si>
    <t>1222366</t>
  </si>
  <si>
    <t>kryt zásuvky TV+R(+SAT) bílá/ledová bílá</t>
  </si>
  <si>
    <t>3012832</t>
  </si>
  <si>
    <t>rámeček 1-násobný bílá/ledová bílá</t>
  </si>
  <si>
    <t>7300313</t>
  </si>
  <si>
    <t>Rozbočovač anténní 1kmenové vedení, 2x odbočka</t>
  </si>
  <si>
    <t>1088766</t>
  </si>
  <si>
    <t>Kabel koaxiální  H 121 PVC (Al fólie + Cu oplet) 75 Ohm  /300m</t>
  </si>
  <si>
    <t>Anténa DVB-T vč. stožáru a montáže na střechu (umístění v ochranném prostoru jímací soustavy</t>
  </si>
  <si>
    <t>kompl</t>
  </si>
  <si>
    <t>02</t>
  </si>
  <si>
    <t>Soustava zesilovače pro STA vč. vstupu antén, napaječe, pasivních prvků.</t>
  </si>
  <si>
    <t>210010313</t>
  </si>
  <si>
    <t>krab.odbočná s víčkem (KO 125) čtverc. bez zap.</t>
  </si>
  <si>
    <t>210010002</t>
  </si>
  <si>
    <t>trubka oheb.el.inst. typ 23 P16 (PO)</t>
  </si>
  <si>
    <t>210010004</t>
  </si>
  <si>
    <t>trubka oheb.el.inst. typ 23 R=29mm (PO)</t>
  </si>
  <si>
    <t>o210860262</t>
  </si>
  <si>
    <t>kabel DT  (PO)</t>
  </si>
  <si>
    <t>ovladač tlač. 1/0 zapínací 1-pólový s popisným polem zvonek</t>
  </si>
  <si>
    <t>215142150</t>
  </si>
  <si>
    <t>domácí telefon</t>
  </si>
  <si>
    <t>215142171</t>
  </si>
  <si>
    <t>o215142140</t>
  </si>
  <si>
    <t>o215142171</t>
  </si>
  <si>
    <t>elektronicky ovládaný zámek/západka do stávajících dveří</t>
  </si>
  <si>
    <t>210900511</t>
  </si>
  <si>
    <t>AY 2.5 mm2 černý (TR)</t>
  </si>
  <si>
    <t>o210110041</t>
  </si>
  <si>
    <t>kryt zaslepovací</t>
  </si>
  <si>
    <t>220730001</t>
  </si>
  <si>
    <t>telev.nebo rozhl.účast.zás.koncová</t>
  </si>
  <si>
    <t>220730362</t>
  </si>
  <si>
    <t>rozbočovač nebo odbočovač do krabice</t>
  </si>
  <si>
    <t>o220280221</t>
  </si>
  <si>
    <t>Koaxiální kabel - specifikace dle PD</t>
  </si>
  <si>
    <t>97303-1619</t>
  </si>
  <si>
    <t>vysek.zdi cihl.kapsy-krab.&lt;150x150x100mm</t>
  </si>
  <si>
    <t>97103-5141</t>
  </si>
  <si>
    <t>vybour.otv.cihl.malt.cem. do R=60mm tl.do 300mm</t>
  </si>
  <si>
    <t>97104-2141</t>
  </si>
  <si>
    <t>vybour.otv.bet.zdi do R=60mm tl.do 300mm</t>
  </si>
  <si>
    <t>Pol__0022</t>
  </si>
  <si>
    <t>Pol__0023</t>
  </si>
  <si>
    <t>Pol__0024</t>
  </si>
  <si>
    <t>Zkoušky zařízení</t>
  </si>
  <si>
    <t>v. 1500, š. 600, na střed</t>
  </si>
  <si>
    <t>7</t>
  </si>
  <si>
    <t>D + M Repase stávajícícch interiérových dveří 650-900/1970 revitalizace zárubní, výměna křídel vč. kování, kompletně dle PD</t>
  </si>
  <si>
    <t>D + M Okno plastové 890/1800 vč. parapetů, kompletně viz D.1.1.212 - Výpis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</si>
</sst>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quotePrefix="1" applyFont="1" applyAlignment="1">
      <alignment horizontal="left" vertical="top" wrapText="1"/>
    </xf>
    <xf numFmtId="0" fontId="17" fillId="0" borderId="0" xfId="0" quotePrefix="1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5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0" t="s">
        <v>39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6" t="s">
        <v>22</v>
      </c>
      <c r="C2" s="77"/>
      <c r="D2" s="78" t="s">
        <v>41</v>
      </c>
      <c r="E2" s="199" t="s">
        <v>42</v>
      </c>
      <c r="F2" s="200"/>
      <c r="G2" s="200"/>
      <c r="H2" s="200"/>
      <c r="I2" s="200"/>
      <c r="J2" s="201"/>
      <c r="O2" s="1"/>
    </row>
    <row r="3" spans="1:15" ht="27" hidden="1" customHeight="1" x14ac:dyDescent="0.2">
      <c r="A3" s="2"/>
      <c r="B3" s="79"/>
      <c r="C3" s="77"/>
      <c r="D3" s="80"/>
      <c r="E3" s="202"/>
      <c r="F3" s="203"/>
      <c r="G3" s="203"/>
      <c r="H3" s="203"/>
      <c r="I3" s="203"/>
      <c r="J3" s="204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40</v>
      </c>
      <c r="D5" s="216"/>
      <c r="E5" s="217"/>
      <c r="F5" s="217"/>
      <c r="G5" s="217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6"/>
      <c r="E11" s="206"/>
      <c r="F11" s="206"/>
      <c r="G11" s="206"/>
      <c r="H11" s="18" t="s">
        <v>38</v>
      </c>
      <c r="I11" s="84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5"/>
      <c r="F15" s="205"/>
      <c r="G15" s="207"/>
      <c r="H15" s="207"/>
      <c r="I15" s="207" t="s">
        <v>29</v>
      </c>
      <c r="J15" s="20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6"/>
      <c r="F16" s="197"/>
      <c r="G16" s="196"/>
      <c r="H16" s="197"/>
      <c r="I16" s="196">
        <f>SUMIF(F65:F111,A16,I65:I111)+SUMIF(F65:F111,"PSU",I65:I111)</f>
        <v>0</v>
      </c>
      <c r="J16" s="19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6"/>
      <c r="F17" s="197"/>
      <c r="G17" s="196"/>
      <c r="H17" s="197"/>
      <c r="I17" s="196">
        <f>SUMIF(F65:F111,A17,I65:I111)</f>
        <v>0</v>
      </c>
      <c r="J17" s="19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6"/>
      <c r="F18" s="197"/>
      <c r="G18" s="196"/>
      <c r="H18" s="197"/>
      <c r="I18" s="196">
        <f>SUMIF(F65:F111,A18,I65:I111)</f>
        <v>0</v>
      </c>
      <c r="J18" s="198"/>
    </row>
    <row r="19" spans="1:10" ht="23.25" customHeight="1" x14ac:dyDescent="0.2">
      <c r="A19" s="138" t="s">
        <v>166</v>
      </c>
      <c r="B19" s="38" t="s">
        <v>27</v>
      </c>
      <c r="C19" s="62"/>
      <c r="D19" s="63"/>
      <c r="E19" s="196"/>
      <c r="F19" s="197"/>
      <c r="G19" s="196"/>
      <c r="H19" s="197"/>
      <c r="I19" s="196">
        <f>SUMIF(F65:F111,A19,I65:I111)</f>
        <v>0</v>
      </c>
      <c r="J19" s="198"/>
    </row>
    <row r="20" spans="1:10" ht="23.25" customHeight="1" x14ac:dyDescent="0.2">
      <c r="A20" s="138" t="s">
        <v>167</v>
      </c>
      <c r="B20" s="38" t="s">
        <v>28</v>
      </c>
      <c r="C20" s="62"/>
      <c r="D20" s="63"/>
      <c r="E20" s="196"/>
      <c r="F20" s="197"/>
      <c r="G20" s="196"/>
      <c r="H20" s="197"/>
      <c r="I20" s="196">
        <f>SUMIF(F65:F111,A20,I65:I111)</f>
        <v>0</v>
      </c>
      <c r="J20" s="19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3">
        <f>IF(A24&gt;50, ROUNDUP(A23, 0), ROUNDDOWN(A23, 0))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3">
        <f>IF(A26&gt;50, ROUNDUP(A25, 0), ROUNDDOWN(A25, 0))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5">
        <f>CenaCelkem-(ZakladDPHSni+DPHSni+ZakladDPHZakl+DPHZakl)</f>
        <v>0</v>
      </c>
      <c r="H27" s="195"/>
      <c r="I27" s="19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29">
        <f>ZakladDPHSniVypocet+ZakladDPHZaklVypocet</f>
        <v>0</v>
      </c>
      <c r="H28" s="229"/>
      <c r="I28" s="22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28">
        <f>IF(A29&gt;50, ROUNDUP(A27, 0), ROUNDDOWN(A27, 0))</f>
        <v>0</v>
      </c>
      <c r="H29" s="228"/>
      <c r="I29" s="228"/>
      <c r="J29" s="118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34"/>
      <c r="D39" s="234"/>
      <c r="E39" s="234"/>
      <c r="F39" s="98">
        <f>'00 00 Naklady'!AE38+'SO 01 D.1.1 Pol'!AE1905+'SO 01 D.1.4.1 Pol'!AE322+'SO 01 D.1.4.2 Pol'!AE114+'SO 01 D.1.4.4 Pol'!AE325+'SO 01 D.1.4.5 Pol'!AE119</f>
        <v>0</v>
      </c>
      <c r="G39" s="99">
        <f>'00 00 Naklady'!AF38+'SO 01 D.1.1 Pol'!AF1905+'SO 01 D.1.4.1 Pol'!AF322+'SO 01 D.1.4.2 Pol'!AF114+'SO 01 D.1.4.4 Pol'!AF325+'SO 01 D.1.4.5 Pol'!AF119</f>
        <v>0</v>
      </c>
      <c r="H39" s="100">
        <f t="shared" ref="H39:H48" si="1"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/>
      <c r="C40" s="235" t="s">
        <v>44</v>
      </c>
      <c r="D40" s="235"/>
      <c r="E40" s="235"/>
      <c r="F40" s="103">
        <f>'00 00 Naklady'!AE38</f>
        <v>0</v>
      </c>
      <c r="G40" s="104">
        <f>'00 00 Naklady'!AF38</f>
        <v>0</v>
      </c>
      <c r="H40" s="104">
        <f t="shared" si="1"/>
        <v>0</v>
      </c>
      <c r="I40" s="104">
        <f>F40+G40+H40</f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45</v>
      </c>
      <c r="C41" s="234" t="s">
        <v>46</v>
      </c>
      <c r="D41" s="234"/>
      <c r="E41" s="234"/>
      <c r="F41" s="107">
        <f>'00 00 Naklady'!AE38</f>
        <v>0</v>
      </c>
      <c r="G41" s="100">
        <f>'00 00 Naklady'!AF38</f>
        <v>0</v>
      </c>
      <c r="H41" s="100">
        <f t="shared" si="1"/>
        <v>0</v>
      </c>
      <c r="I41" s="100">
        <f>F41+G41+H41</f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2</v>
      </c>
      <c r="B42" s="102"/>
      <c r="C42" s="235" t="s">
        <v>47</v>
      </c>
      <c r="D42" s="235"/>
      <c r="E42" s="235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">
      <c r="A43" s="87">
        <v>2</v>
      </c>
      <c r="B43" s="102" t="s">
        <v>48</v>
      </c>
      <c r="C43" s="235" t="s">
        <v>49</v>
      </c>
      <c r="D43" s="235"/>
      <c r="E43" s="235"/>
      <c r="F43" s="103">
        <f>'SO 01 D.1.1 Pol'!AE1905+'SO 01 D.1.4.1 Pol'!AE322+'SO 01 D.1.4.2 Pol'!AE114+'SO 01 D.1.4.4 Pol'!AE325+'SO 01 D.1.4.5 Pol'!AE119</f>
        <v>0</v>
      </c>
      <c r="G43" s="104">
        <f>'SO 01 D.1.1 Pol'!AF1905+'SO 01 D.1.4.1 Pol'!AF322+'SO 01 D.1.4.2 Pol'!AF114+'SO 01 D.1.4.4 Pol'!AF325+'SO 01 D.1.4.5 Pol'!AF119</f>
        <v>0</v>
      </c>
      <c r="H43" s="104">
        <f t="shared" si="1"/>
        <v>0</v>
      </c>
      <c r="I43" s="104">
        <f t="shared" ref="I43:I48" si="2">F43+G43+H43</f>
        <v>0</v>
      </c>
      <c r="J43" s="105" t="str">
        <f t="shared" ref="J43:J48" si="3"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50</v>
      </c>
      <c r="C44" s="234" t="s">
        <v>51</v>
      </c>
      <c r="D44" s="234"/>
      <c r="E44" s="234"/>
      <c r="F44" s="107">
        <f>'SO 01 D.1.1 Pol'!AE1905</f>
        <v>0</v>
      </c>
      <c r="G44" s="100">
        <f>'SO 01 D.1.1 Pol'!AF1905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34" t="s">
        <v>53</v>
      </c>
      <c r="D45" s="234"/>
      <c r="E45" s="234"/>
      <c r="F45" s="107">
        <f>'SO 01 D.1.4.1 Pol'!AE322</f>
        <v>0</v>
      </c>
      <c r="G45" s="100">
        <f>'SO 01 D.1.4.1 Pol'!AF322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54</v>
      </c>
      <c r="C46" s="234" t="s">
        <v>55</v>
      </c>
      <c r="D46" s="234"/>
      <c r="E46" s="234"/>
      <c r="F46" s="107">
        <f>'SO 01 D.1.4.2 Pol'!AE114</f>
        <v>0</v>
      </c>
      <c r="G46" s="100">
        <f>'SO 01 D.1.4.2 Pol'!AF114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56</v>
      </c>
      <c r="C47" s="234" t="s">
        <v>57</v>
      </c>
      <c r="D47" s="234"/>
      <c r="E47" s="234"/>
      <c r="F47" s="107">
        <f>'SO 01 D.1.4.4 Pol'!AE325</f>
        <v>0</v>
      </c>
      <c r="G47" s="100">
        <f>'SO 01 D.1.4.4 Pol'!AF325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58</v>
      </c>
      <c r="C48" s="234" t="s">
        <v>59</v>
      </c>
      <c r="D48" s="234"/>
      <c r="E48" s="234"/>
      <c r="F48" s="107">
        <f>'SO 01 D.1.4.5 Pol'!AE119</f>
        <v>0</v>
      </c>
      <c r="G48" s="100">
        <f>'SO 01 D.1.4.5 Pol'!AF119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/>
      <c r="B49" s="236" t="s">
        <v>60</v>
      </c>
      <c r="C49" s="237"/>
      <c r="D49" s="237"/>
      <c r="E49" s="238"/>
      <c r="F49" s="108">
        <f>SUMIF(A39:A48,"=1",F39:F48)</f>
        <v>0</v>
      </c>
      <c r="G49" s="109">
        <f>SUMIF(A39:A48,"=1",G39:G48)</f>
        <v>0</v>
      </c>
      <c r="H49" s="109">
        <f>SUMIF(A39:A48,"=1",H39:H48)</f>
        <v>0</v>
      </c>
      <c r="I49" s="109">
        <f>SUMIF(A39:A48,"=1",I39:I48)</f>
        <v>0</v>
      </c>
      <c r="J49" s="110">
        <f>SUMIF(A39:A48,"=1",J39:J48)</f>
        <v>0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64</v>
      </c>
      <c r="B52" t="s">
        <v>65</v>
      </c>
    </row>
    <row r="53" spans="1:10" x14ac:dyDescent="0.2">
      <c r="A53" t="s">
        <v>66</v>
      </c>
      <c r="B53" t="s">
        <v>67</v>
      </c>
    </row>
    <row r="54" spans="1:10" x14ac:dyDescent="0.2">
      <c r="A54" t="s">
        <v>64</v>
      </c>
      <c r="B54" t="s">
        <v>68</v>
      </c>
    </row>
    <row r="55" spans="1:10" x14ac:dyDescent="0.2">
      <c r="A55" t="s">
        <v>66</v>
      </c>
      <c r="B55" t="s">
        <v>69</v>
      </c>
    </row>
    <row r="56" spans="1:10" x14ac:dyDescent="0.2">
      <c r="A56" t="s">
        <v>66</v>
      </c>
      <c r="B56" t="s">
        <v>70</v>
      </c>
    </row>
    <row r="57" spans="1:10" x14ac:dyDescent="0.2">
      <c r="A57" t="s">
        <v>66</v>
      </c>
      <c r="B57" t="s">
        <v>71</v>
      </c>
    </row>
    <row r="58" spans="1:10" x14ac:dyDescent="0.2">
      <c r="A58" t="s">
        <v>66</v>
      </c>
      <c r="B58" t="s">
        <v>72</v>
      </c>
    </row>
    <row r="59" spans="1:10" x14ac:dyDescent="0.2">
      <c r="A59" t="s">
        <v>66</v>
      </c>
      <c r="B59" t="s">
        <v>73</v>
      </c>
    </row>
    <row r="62" spans="1:10" ht="15.75" x14ac:dyDescent="0.25">
      <c r="B62" s="119" t="s">
        <v>74</v>
      </c>
    </row>
    <row r="64" spans="1:10" ht="25.5" customHeight="1" x14ac:dyDescent="0.2">
      <c r="A64" s="121"/>
      <c r="B64" s="124" t="s">
        <v>17</v>
      </c>
      <c r="C64" s="124" t="s">
        <v>5</v>
      </c>
      <c r="D64" s="125"/>
      <c r="E64" s="125"/>
      <c r="F64" s="126" t="s">
        <v>75</v>
      </c>
      <c r="G64" s="126"/>
      <c r="H64" s="126"/>
      <c r="I64" s="126" t="s">
        <v>29</v>
      </c>
      <c r="J64" s="126" t="s">
        <v>0</v>
      </c>
    </row>
    <row r="65" spans="1:10" ht="36.75" customHeight="1" x14ac:dyDescent="0.2">
      <c r="A65" s="122"/>
      <c r="B65" s="127" t="s">
        <v>76</v>
      </c>
      <c r="C65" s="239" t="s">
        <v>77</v>
      </c>
      <c r="D65" s="240"/>
      <c r="E65" s="240"/>
      <c r="F65" s="134" t="s">
        <v>24</v>
      </c>
      <c r="G65" s="135"/>
      <c r="H65" s="135"/>
      <c r="I65" s="135">
        <f>'SO 01 D.1.1 Pol'!G8+'SO 01 D.1.4.1 Pol'!G8</f>
        <v>0</v>
      </c>
      <c r="J65" s="131" t="str">
        <f>IF(I112=0,"",I65/I112*100)</f>
        <v/>
      </c>
    </row>
    <row r="66" spans="1:10" ht="36.75" customHeight="1" x14ac:dyDescent="0.2">
      <c r="A66" s="122"/>
      <c r="B66" s="127" t="s">
        <v>78</v>
      </c>
      <c r="C66" s="239" t="s">
        <v>79</v>
      </c>
      <c r="D66" s="240"/>
      <c r="E66" s="240"/>
      <c r="F66" s="134" t="s">
        <v>24</v>
      </c>
      <c r="G66" s="135"/>
      <c r="H66" s="135"/>
      <c r="I66" s="135">
        <f>'SO 01 D.1.1 Pol'!G59</f>
        <v>0</v>
      </c>
      <c r="J66" s="131" t="str">
        <f>IF(I112=0,"",I66/I112*100)</f>
        <v/>
      </c>
    </row>
    <row r="67" spans="1:10" ht="36.75" customHeight="1" x14ac:dyDescent="0.2">
      <c r="A67" s="122"/>
      <c r="B67" s="127" t="s">
        <v>80</v>
      </c>
      <c r="C67" s="239" t="s">
        <v>81</v>
      </c>
      <c r="D67" s="240"/>
      <c r="E67" s="240"/>
      <c r="F67" s="134" t="s">
        <v>24</v>
      </c>
      <c r="G67" s="135"/>
      <c r="H67" s="135"/>
      <c r="I67" s="135">
        <f>'SO 01 D.1.1 Pol'!G145</f>
        <v>0</v>
      </c>
      <c r="J67" s="131" t="str">
        <f>IF(I112=0,"",I67/I112*100)</f>
        <v/>
      </c>
    </row>
    <row r="68" spans="1:10" ht="36.75" customHeight="1" x14ac:dyDescent="0.2">
      <c r="A68" s="122"/>
      <c r="B68" s="127" t="s">
        <v>82</v>
      </c>
      <c r="C68" s="239" t="s">
        <v>83</v>
      </c>
      <c r="D68" s="240"/>
      <c r="E68" s="240"/>
      <c r="F68" s="134" t="s">
        <v>24</v>
      </c>
      <c r="G68" s="135"/>
      <c r="H68" s="135"/>
      <c r="I68" s="135">
        <f>'SO 01 D.1.1 Pol'!G471</f>
        <v>0</v>
      </c>
      <c r="J68" s="131" t="str">
        <f>IF(I112=0,"",I68/I112*100)</f>
        <v/>
      </c>
    </row>
    <row r="69" spans="1:10" ht="36.75" customHeight="1" x14ac:dyDescent="0.2">
      <c r="A69" s="122"/>
      <c r="B69" s="127" t="s">
        <v>84</v>
      </c>
      <c r="C69" s="239" t="s">
        <v>85</v>
      </c>
      <c r="D69" s="240"/>
      <c r="E69" s="240"/>
      <c r="F69" s="134" t="s">
        <v>24</v>
      </c>
      <c r="G69" s="135"/>
      <c r="H69" s="135"/>
      <c r="I69" s="135">
        <f>'SO 01 D.1.1 Pol'!G477</f>
        <v>0</v>
      </c>
      <c r="J69" s="131" t="str">
        <f>IF(I112=0,"",I69/I112*100)</f>
        <v/>
      </c>
    </row>
    <row r="70" spans="1:10" ht="36.75" customHeight="1" x14ac:dyDescent="0.2">
      <c r="A70" s="122"/>
      <c r="B70" s="127" t="s">
        <v>86</v>
      </c>
      <c r="C70" s="239" t="s">
        <v>87</v>
      </c>
      <c r="D70" s="240"/>
      <c r="E70" s="240"/>
      <c r="F70" s="134" t="s">
        <v>24</v>
      </c>
      <c r="G70" s="135"/>
      <c r="H70" s="135"/>
      <c r="I70" s="135">
        <f>'SO 01 D.1.1 Pol'!G705</f>
        <v>0</v>
      </c>
      <c r="J70" s="131" t="str">
        <f>IF(I112=0,"",I70/I112*100)</f>
        <v/>
      </c>
    </row>
    <row r="71" spans="1:10" ht="36.75" customHeight="1" x14ac:dyDescent="0.2">
      <c r="A71" s="122"/>
      <c r="B71" s="127" t="s">
        <v>88</v>
      </c>
      <c r="C71" s="239" t="s">
        <v>89</v>
      </c>
      <c r="D71" s="240"/>
      <c r="E71" s="240"/>
      <c r="F71" s="134" t="s">
        <v>24</v>
      </c>
      <c r="G71" s="135"/>
      <c r="H71" s="135"/>
      <c r="I71" s="135">
        <f>'SO 01 D.1.1 Pol'!G769</f>
        <v>0</v>
      </c>
      <c r="J71" s="131" t="str">
        <f>IF(I112=0,"",I71/I112*100)</f>
        <v/>
      </c>
    </row>
    <row r="72" spans="1:10" ht="36.75" customHeight="1" x14ac:dyDescent="0.2">
      <c r="A72" s="122"/>
      <c r="B72" s="127" t="s">
        <v>90</v>
      </c>
      <c r="C72" s="239" t="s">
        <v>91</v>
      </c>
      <c r="D72" s="240"/>
      <c r="E72" s="240"/>
      <c r="F72" s="134" t="s">
        <v>24</v>
      </c>
      <c r="G72" s="135"/>
      <c r="H72" s="135"/>
      <c r="I72" s="135">
        <f>'SO 01 D.1.1 Pol'!G821</f>
        <v>0</v>
      </c>
      <c r="J72" s="131" t="str">
        <f>IF(I112=0,"",I72/I112*100)</f>
        <v/>
      </c>
    </row>
    <row r="73" spans="1:10" ht="36.75" customHeight="1" x14ac:dyDescent="0.2">
      <c r="A73" s="122"/>
      <c r="B73" s="127" t="s">
        <v>92</v>
      </c>
      <c r="C73" s="239" t="s">
        <v>93</v>
      </c>
      <c r="D73" s="240"/>
      <c r="E73" s="240"/>
      <c r="F73" s="134" t="s">
        <v>24</v>
      </c>
      <c r="G73" s="135"/>
      <c r="H73" s="135"/>
      <c r="I73" s="135">
        <f>'SO 01 D.1.4.1 Pol'!G19</f>
        <v>0</v>
      </c>
      <c r="J73" s="131" t="str">
        <f>IF(I112=0,"",I73/I112*100)</f>
        <v/>
      </c>
    </row>
    <row r="74" spans="1:10" ht="36.75" customHeight="1" x14ac:dyDescent="0.2">
      <c r="A74" s="122"/>
      <c r="B74" s="127" t="s">
        <v>94</v>
      </c>
      <c r="C74" s="239" t="s">
        <v>95</v>
      </c>
      <c r="D74" s="240"/>
      <c r="E74" s="240"/>
      <c r="F74" s="134" t="s">
        <v>24</v>
      </c>
      <c r="G74" s="135"/>
      <c r="H74" s="135"/>
      <c r="I74" s="135">
        <f>'SO 01 D.1.1 Pol'!G857</f>
        <v>0</v>
      </c>
      <c r="J74" s="131" t="str">
        <f>IF(I112=0,"",I74/I112*100)</f>
        <v/>
      </c>
    </row>
    <row r="75" spans="1:10" ht="36.75" customHeight="1" x14ac:dyDescent="0.2">
      <c r="A75" s="122"/>
      <c r="B75" s="127" t="s">
        <v>96</v>
      </c>
      <c r="C75" s="239" t="s">
        <v>97</v>
      </c>
      <c r="D75" s="240"/>
      <c r="E75" s="240"/>
      <c r="F75" s="134" t="s">
        <v>24</v>
      </c>
      <c r="G75" s="135"/>
      <c r="H75" s="135"/>
      <c r="I75" s="135">
        <f>'SO 01 D.1.1 Pol'!G913</f>
        <v>0</v>
      </c>
      <c r="J75" s="131" t="str">
        <f>IF(I112=0,"",I75/I112*100)</f>
        <v/>
      </c>
    </row>
    <row r="76" spans="1:10" ht="36.75" customHeight="1" x14ac:dyDescent="0.2">
      <c r="A76" s="122"/>
      <c r="B76" s="127" t="s">
        <v>98</v>
      </c>
      <c r="C76" s="239" t="s">
        <v>99</v>
      </c>
      <c r="D76" s="240"/>
      <c r="E76" s="240"/>
      <c r="F76" s="134" t="s">
        <v>24</v>
      </c>
      <c r="G76" s="135"/>
      <c r="H76" s="135"/>
      <c r="I76" s="135">
        <f>'SO 01 D.1.1 Pol'!G981</f>
        <v>0</v>
      </c>
      <c r="J76" s="131" t="str">
        <f>IF(I112=0,"",I76/I112*100)</f>
        <v/>
      </c>
    </row>
    <row r="77" spans="1:10" ht="36.75" customHeight="1" x14ac:dyDescent="0.2">
      <c r="A77" s="122"/>
      <c r="B77" s="127" t="s">
        <v>100</v>
      </c>
      <c r="C77" s="239" t="s">
        <v>101</v>
      </c>
      <c r="D77" s="240"/>
      <c r="E77" s="240"/>
      <c r="F77" s="134" t="s">
        <v>24</v>
      </c>
      <c r="G77" s="135"/>
      <c r="H77" s="135"/>
      <c r="I77" s="135">
        <f>'SO 01 D.1.1 Pol'!G1273</f>
        <v>0</v>
      </c>
      <c r="J77" s="131" t="str">
        <f>IF(I112=0,"",I77/I112*100)</f>
        <v/>
      </c>
    </row>
    <row r="78" spans="1:10" ht="36.75" customHeight="1" x14ac:dyDescent="0.2">
      <c r="A78" s="122"/>
      <c r="B78" s="127" t="s">
        <v>102</v>
      </c>
      <c r="C78" s="239" t="s">
        <v>103</v>
      </c>
      <c r="D78" s="240"/>
      <c r="E78" s="240"/>
      <c r="F78" s="134" t="s">
        <v>24</v>
      </c>
      <c r="G78" s="135"/>
      <c r="H78" s="135"/>
      <c r="I78" s="135">
        <f>'SO 01 D.1.1 Pol'!G1282</f>
        <v>0</v>
      </c>
      <c r="J78" s="131" t="str">
        <f>IF(I112=0,"",I78/I112*100)</f>
        <v/>
      </c>
    </row>
    <row r="79" spans="1:10" ht="36.75" customHeight="1" x14ac:dyDescent="0.2">
      <c r="A79" s="122"/>
      <c r="B79" s="127" t="s">
        <v>104</v>
      </c>
      <c r="C79" s="239" t="s">
        <v>105</v>
      </c>
      <c r="D79" s="240"/>
      <c r="E79" s="240"/>
      <c r="F79" s="134" t="s">
        <v>24</v>
      </c>
      <c r="G79" s="135"/>
      <c r="H79" s="135"/>
      <c r="I79" s="135">
        <f>'SO 01 D.1.4.5 Pol'!G98</f>
        <v>0</v>
      </c>
      <c r="J79" s="131" t="str">
        <f>IF(I112=0,"",I79/I112*100)</f>
        <v/>
      </c>
    </row>
    <row r="80" spans="1:10" ht="36.75" customHeight="1" x14ac:dyDescent="0.2">
      <c r="A80" s="122"/>
      <c r="B80" s="127" t="s">
        <v>106</v>
      </c>
      <c r="C80" s="239" t="s">
        <v>107</v>
      </c>
      <c r="D80" s="240"/>
      <c r="E80" s="240"/>
      <c r="F80" s="134" t="s">
        <v>24</v>
      </c>
      <c r="G80" s="135"/>
      <c r="H80" s="135"/>
      <c r="I80" s="135">
        <f>'SO 01 D.1.4.1 Pol'!G24</f>
        <v>0</v>
      </c>
      <c r="J80" s="131" t="str">
        <f>IF(I112=0,"",I80/I112*100)</f>
        <v/>
      </c>
    </row>
    <row r="81" spans="1:10" ht="36.75" customHeight="1" x14ac:dyDescent="0.2">
      <c r="A81" s="122"/>
      <c r="B81" s="127" t="s">
        <v>108</v>
      </c>
      <c r="C81" s="239" t="s">
        <v>28</v>
      </c>
      <c r="D81" s="240"/>
      <c r="E81" s="240"/>
      <c r="F81" s="134" t="s">
        <v>24</v>
      </c>
      <c r="G81" s="135"/>
      <c r="H81" s="135"/>
      <c r="I81" s="135">
        <f>'SO 01 D.1.4.1 Pol'!G27</f>
        <v>0</v>
      </c>
      <c r="J81" s="131" t="str">
        <f>IF(I112=0,"",I81/I112*100)</f>
        <v/>
      </c>
    </row>
    <row r="82" spans="1:10" ht="36.75" customHeight="1" x14ac:dyDescent="0.2">
      <c r="A82" s="122"/>
      <c r="B82" s="127" t="s">
        <v>109</v>
      </c>
      <c r="C82" s="239" t="s">
        <v>110</v>
      </c>
      <c r="D82" s="240"/>
      <c r="E82" s="240"/>
      <c r="F82" s="134" t="s">
        <v>25</v>
      </c>
      <c r="G82" s="135"/>
      <c r="H82" s="135"/>
      <c r="I82" s="135">
        <f>'SO 01 D.1.1 Pol'!G1289</f>
        <v>0</v>
      </c>
      <c r="J82" s="131" t="str">
        <f>IF(I112=0,"",I82/I112*100)</f>
        <v/>
      </c>
    </row>
    <row r="83" spans="1:10" ht="36.75" customHeight="1" x14ac:dyDescent="0.2">
      <c r="A83" s="122"/>
      <c r="B83" s="127" t="s">
        <v>111</v>
      </c>
      <c r="C83" s="239" t="s">
        <v>112</v>
      </c>
      <c r="D83" s="240"/>
      <c r="E83" s="240"/>
      <c r="F83" s="134" t="s">
        <v>25</v>
      </c>
      <c r="G83" s="135"/>
      <c r="H83" s="135"/>
      <c r="I83" s="135">
        <f>'SO 01 D.1.1 Pol'!G1313+'SO 01 D.1.4.1 Pol'!G36</f>
        <v>0</v>
      </c>
      <c r="J83" s="131" t="str">
        <f>IF(I112=0,"",I83/I112*100)</f>
        <v/>
      </c>
    </row>
    <row r="84" spans="1:10" ht="36.75" customHeight="1" x14ac:dyDescent="0.2">
      <c r="A84" s="122"/>
      <c r="B84" s="127" t="s">
        <v>113</v>
      </c>
      <c r="C84" s="239" t="s">
        <v>114</v>
      </c>
      <c r="D84" s="240"/>
      <c r="E84" s="240"/>
      <c r="F84" s="134" t="s">
        <v>25</v>
      </c>
      <c r="G84" s="135"/>
      <c r="H84" s="135"/>
      <c r="I84" s="135">
        <f>'SO 01 D.1.4.1 Pol'!G48</f>
        <v>0</v>
      </c>
      <c r="J84" s="131" t="str">
        <f>IF(I112=0,"",I84/I112*100)</f>
        <v/>
      </c>
    </row>
    <row r="85" spans="1:10" ht="36.75" customHeight="1" x14ac:dyDescent="0.2">
      <c r="A85" s="122"/>
      <c r="B85" s="127" t="s">
        <v>115</v>
      </c>
      <c r="C85" s="239" t="s">
        <v>116</v>
      </c>
      <c r="D85" s="240"/>
      <c r="E85" s="240"/>
      <c r="F85" s="134" t="s">
        <v>25</v>
      </c>
      <c r="G85" s="135"/>
      <c r="H85" s="135"/>
      <c r="I85" s="135">
        <f>'SO 01 D.1.4.1 Pol'!G105</f>
        <v>0</v>
      </c>
      <c r="J85" s="131" t="str">
        <f>IF(I112=0,"",I85/I112*100)</f>
        <v/>
      </c>
    </row>
    <row r="86" spans="1:10" ht="36.75" customHeight="1" x14ac:dyDescent="0.2">
      <c r="A86" s="122"/>
      <c r="B86" s="127" t="s">
        <v>117</v>
      </c>
      <c r="C86" s="239" t="s">
        <v>118</v>
      </c>
      <c r="D86" s="240"/>
      <c r="E86" s="240"/>
      <c r="F86" s="134" t="s">
        <v>25</v>
      </c>
      <c r="G86" s="135"/>
      <c r="H86" s="135"/>
      <c r="I86" s="135">
        <f>'SO 01 D.1.4.1 Pol'!G247</f>
        <v>0</v>
      </c>
      <c r="J86" s="131" t="str">
        <f>IF(I112=0,"",I86/I112*100)</f>
        <v/>
      </c>
    </row>
    <row r="87" spans="1:10" ht="36.75" customHeight="1" x14ac:dyDescent="0.2">
      <c r="A87" s="122"/>
      <c r="B87" s="127" t="s">
        <v>119</v>
      </c>
      <c r="C87" s="239" t="s">
        <v>120</v>
      </c>
      <c r="D87" s="240"/>
      <c r="E87" s="240"/>
      <c r="F87" s="134" t="s">
        <v>25</v>
      </c>
      <c r="G87" s="135"/>
      <c r="H87" s="135"/>
      <c r="I87" s="135">
        <f>'SO 01 D.1.4.1 Pol'!G276</f>
        <v>0</v>
      </c>
      <c r="J87" s="131" t="str">
        <f>IF(I112=0,"",I87/I112*100)</f>
        <v/>
      </c>
    </row>
    <row r="88" spans="1:10" ht="36.75" customHeight="1" x14ac:dyDescent="0.2">
      <c r="A88" s="122"/>
      <c r="B88" s="127" t="s">
        <v>121</v>
      </c>
      <c r="C88" s="239" t="s">
        <v>122</v>
      </c>
      <c r="D88" s="240"/>
      <c r="E88" s="240"/>
      <c r="F88" s="134" t="s">
        <v>25</v>
      </c>
      <c r="G88" s="135"/>
      <c r="H88" s="135"/>
      <c r="I88" s="135">
        <f>'SO 01 D.1.4.1 Pol'!G283</f>
        <v>0</v>
      </c>
      <c r="J88" s="131" t="str">
        <f>IF(I112=0,"",I88/I112*100)</f>
        <v/>
      </c>
    </row>
    <row r="89" spans="1:10" ht="36.75" customHeight="1" x14ac:dyDescent="0.2">
      <c r="A89" s="122"/>
      <c r="B89" s="127" t="s">
        <v>123</v>
      </c>
      <c r="C89" s="239" t="s">
        <v>124</v>
      </c>
      <c r="D89" s="240"/>
      <c r="E89" s="240"/>
      <c r="F89" s="134" t="s">
        <v>25</v>
      </c>
      <c r="G89" s="135"/>
      <c r="H89" s="135"/>
      <c r="I89" s="135">
        <f>'SO 01 D.1.4.2 Pol'!G8</f>
        <v>0</v>
      </c>
      <c r="J89" s="131" t="str">
        <f>IF(I112=0,"",I89/I112*100)</f>
        <v/>
      </c>
    </row>
    <row r="90" spans="1:10" ht="36.75" customHeight="1" x14ac:dyDescent="0.2">
      <c r="A90" s="122"/>
      <c r="B90" s="127" t="s">
        <v>125</v>
      </c>
      <c r="C90" s="239" t="s">
        <v>126</v>
      </c>
      <c r="D90" s="240"/>
      <c r="E90" s="240"/>
      <c r="F90" s="134" t="s">
        <v>25</v>
      </c>
      <c r="G90" s="135"/>
      <c r="H90" s="135"/>
      <c r="I90" s="135">
        <f>'SO 01 D.1.4.2 Pol'!G25</f>
        <v>0</v>
      </c>
      <c r="J90" s="131" t="str">
        <f>IF(I112=0,"",I90/I112*100)</f>
        <v/>
      </c>
    </row>
    <row r="91" spans="1:10" ht="36.75" customHeight="1" x14ac:dyDescent="0.2">
      <c r="A91" s="122"/>
      <c r="B91" s="127" t="s">
        <v>127</v>
      </c>
      <c r="C91" s="239" t="s">
        <v>128</v>
      </c>
      <c r="D91" s="240"/>
      <c r="E91" s="240"/>
      <c r="F91" s="134" t="s">
        <v>25</v>
      </c>
      <c r="G91" s="135"/>
      <c r="H91" s="135"/>
      <c r="I91" s="135">
        <f>'SO 01 D.1.4.2 Pol'!G57</f>
        <v>0</v>
      </c>
      <c r="J91" s="131" t="str">
        <f>IF(I112=0,"",I91/I112*100)</f>
        <v/>
      </c>
    </row>
    <row r="92" spans="1:10" ht="36.75" customHeight="1" x14ac:dyDescent="0.2">
      <c r="A92" s="122"/>
      <c r="B92" s="127" t="s">
        <v>129</v>
      </c>
      <c r="C92" s="239" t="s">
        <v>130</v>
      </c>
      <c r="D92" s="240"/>
      <c r="E92" s="240"/>
      <c r="F92" s="134" t="s">
        <v>25</v>
      </c>
      <c r="G92" s="135"/>
      <c r="H92" s="135"/>
      <c r="I92" s="135">
        <f>'SO 01 D.1.4.1 Pol'!G290</f>
        <v>0</v>
      </c>
      <c r="J92" s="131" t="str">
        <f>IF(I112=0,"",I92/I112*100)</f>
        <v/>
      </c>
    </row>
    <row r="93" spans="1:10" ht="36.75" customHeight="1" x14ac:dyDescent="0.2">
      <c r="A93" s="122"/>
      <c r="B93" s="127" t="s">
        <v>131</v>
      </c>
      <c r="C93" s="239" t="s">
        <v>132</v>
      </c>
      <c r="D93" s="240"/>
      <c r="E93" s="240"/>
      <c r="F93" s="134" t="s">
        <v>25</v>
      </c>
      <c r="G93" s="135"/>
      <c r="H93" s="135"/>
      <c r="I93" s="135">
        <f>'SO 01 D.1.4.1 Pol'!G295</f>
        <v>0</v>
      </c>
      <c r="J93" s="131" t="str">
        <f>IF(I112=0,"",I93/I112*100)</f>
        <v/>
      </c>
    </row>
    <row r="94" spans="1:10" ht="36.75" customHeight="1" x14ac:dyDescent="0.2">
      <c r="A94" s="122"/>
      <c r="B94" s="127" t="s">
        <v>133</v>
      </c>
      <c r="C94" s="239" t="s">
        <v>134</v>
      </c>
      <c r="D94" s="240"/>
      <c r="E94" s="240"/>
      <c r="F94" s="134" t="s">
        <v>25</v>
      </c>
      <c r="G94" s="135"/>
      <c r="H94" s="135"/>
      <c r="I94" s="135">
        <f>'SO 01 D.1.4.1 Pol'!G302</f>
        <v>0</v>
      </c>
      <c r="J94" s="131" t="str">
        <f>IF(I112=0,"",I94/I112*100)</f>
        <v/>
      </c>
    </row>
    <row r="95" spans="1:10" ht="36.75" customHeight="1" x14ac:dyDescent="0.2">
      <c r="A95" s="122"/>
      <c r="B95" s="127" t="s">
        <v>135</v>
      </c>
      <c r="C95" s="239" t="s">
        <v>136</v>
      </c>
      <c r="D95" s="240"/>
      <c r="E95" s="240"/>
      <c r="F95" s="134" t="s">
        <v>25</v>
      </c>
      <c r="G95" s="135"/>
      <c r="H95" s="135"/>
      <c r="I95" s="135">
        <f>'SO 01 D.1.1 Pol'!G1356</f>
        <v>0</v>
      </c>
      <c r="J95" s="131" t="str">
        <f>IF(I112=0,"",I95/I112*100)</f>
        <v/>
      </c>
    </row>
    <row r="96" spans="1:10" ht="36.75" customHeight="1" x14ac:dyDescent="0.2">
      <c r="A96" s="122"/>
      <c r="B96" s="127" t="s">
        <v>137</v>
      </c>
      <c r="C96" s="239" t="s">
        <v>138</v>
      </c>
      <c r="D96" s="240"/>
      <c r="E96" s="240"/>
      <c r="F96" s="134" t="s">
        <v>25</v>
      </c>
      <c r="G96" s="135"/>
      <c r="H96" s="135"/>
      <c r="I96" s="135">
        <f>'SO 01 D.1.1 Pol'!G1427</f>
        <v>0</v>
      </c>
      <c r="J96" s="131" t="str">
        <f>IF(I112=0,"",I96/I112*100)</f>
        <v/>
      </c>
    </row>
    <row r="97" spans="1:10" ht="36.75" customHeight="1" x14ac:dyDescent="0.2">
      <c r="A97" s="122"/>
      <c r="B97" s="127" t="s">
        <v>139</v>
      </c>
      <c r="C97" s="239" t="s">
        <v>140</v>
      </c>
      <c r="D97" s="240"/>
      <c r="E97" s="240"/>
      <c r="F97" s="134" t="s">
        <v>25</v>
      </c>
      <c r="G97" s="135"/>
      <c r="H97" s="135"/>
      <c r="I97" s="135">
        <f>'SO 01 D.1.1 Pol'!G1430</f>
        <v>0</v>
      </c>
      <c r="J97" s="131" t="str">
        <f>IF(I112=0,"",I97/I112*100)</f>
        <v/>
      </c>
    </row>
    <row r="98" spans="1:10" ht="36.75" customHeight="1" x14ac:dyDescent="0.2">
      <c r="A98" s="122"/>
      <c r="B98" s="127" t="s">
        <v>141</v>
      </c>
      <c r="C98" s="239" t="s">
        <v>142</v>
      </c>
      <c r="D98" s="240"/>
      <c r="E98" s="240"/>
      <c r="F98" s="134" t="s">
        <v>25</v>
      </c>
      <c r="G98" s="135"/>
      <c r="H98" s="135"/>
      <c r="I98" s="135">
        <f>'SO 01 D.1.1 Pol'!G1454</f>
        <v>0</v>
      </c>
      <c r="J98" s="131" t="str">
        <f>IF(I112=0,"",I98/I112*100)</f>
        <v/>
      </c>
    </row>
    <row r="99" spans="1:10" ht="36.75" customHeight="1" x14ac:dyDescent="0.2">
      <c r="A99" s="122"/>
      <c r="B99" s="127" t="s">
        <v>143</v>
      </c>
      <c r="C99" s="239" t="s">
        <v>144</v>
      </c>
      <c r="D99" s="240"/>
      <c r="E99" s="240"/>
      <c r="F99" s="134" t="s">
        <v>25</v>
      </c>
      <c r="G99" s="135"/>
      <c r="H99" s="135"/>
      <c r="I99" s="135">
        <f>'SO 01 D.1.1 Pol'!G1462</f>
        <v>0</v>
      </c>
      <c r="J99" s="131" t="str">
        <f>IF(I112=0,"",I99/I112*100)</f>
        <v/>
      </c>
    </row>
    <row r="100" spans="1:10" ht="36.75" customHeight="1" x14ac:dyDescent="0.2">
      <c r="A100" s="122"/>
      <c r="B100" s="127" t="s">
        <v>145</v>
      </c>
      <c r="C100" s="239" t="s">
        <v>146</v>
      </c>
      <c r="D100" s="240"/>
      <c r="E100" s="240"/>
      <c r="F100" s="134" t="s">
        <v>25</v>
      </c>
      <c r="G100" s="135"/>
      <c r="H100" s="135"/>
      <c r="I100" s="135">
        <f>'SO 01 D.1.1 Pol'!G1485</f>
        <v>0</v>
      </c>
      <c r="J100" s="131" t="str">
        <f>IF(I112=0,"",I100/I112*100)</f>
        <v/>
      </c>
    </row>
    <row r="101" spans="1:10" ht="36.75" customHeight="1" x14ac:dyDescent="0.2">
      <c r="A101" s="122"/>
      <c r="B101" s="127" t="s">
        <v>147</v>
      </c>
      <c r="C101" s="239" t="s">
        <v>148</v>
      </c>
      <c r="D101" s="240"/>
      <c r="E101" s="240"/>
      <c r="F101" s="134" t="s">
        <v>25</v>
      </c>
      <c r="G101" s="135"/>
      <c r="H101" s="135"/>
      <c r="I101" s="135">
        <f>'SO 01 D.1.1 Pol'!G1496</f>
        <v>0</v>
      </c>
      <c r="J101" s="131" t="str">
        <f>IF(I112=0,"",I101/I112*100)</f>
        <v/>
      </c>
    </row>
    <row r="102" spans="1:10" ht="36.75" customHeight="1" x14ac:dyDescent="0.2">
      <c r="A102" s="122"/>
      <c r="B102" s="127" t="s">
        <v>149</v>
      </c>
      <c r="C102" s="239" t="s">
        <v>150</v>
      </c>
      <c r="D102" s="240"/>
      <c r="E102" s="240"/>
      <c r="F102" s="134" t="s">
        <v>25</v>
      </c>
      <c r="G102" s="135"/>
      <c r="H102" s="135"/>
      <c r="I102" s="135">
        <f>'SO 01 D.1.1 Pol'!G1581</f>
        <v>0</v>
      </c>
      <c r="J102" s="131" t="str">
        <f>IF(I112=0,"",I102/I112*100)</f>
        <v/>
      </c>
    </row>
    <row r="103" spans="1:10" ht="36.75" customHeight="1" x14ac:dyDescent="0.2">
      <c r="A103" s="122"/>
      <c r="B103" s="127" t="s">
        <v>151</v>
      </c>
      <c r="C103" s="239" t="s">
        <v>152</v>
      </c>
      <c r="D103" s="240"/>
      <c r="E103" s="240"/>
      <c r="F103" s="134" t="s">
        <v>26</v>
      </c>
      <c r="G103" s="135"/>
      <c r="H103" s="135"/>
      <c r="I103" s="135">
        <f>'SO 01 D.1.4.4 Pol'!G8+'SO 01 D.1.4.5 Pol'!G8+'SO 01 D.1.4.5 Pol'!G68</f>
        <v>0</v>
      </c>
      <c r="J103" s="131" t="str">
        <f>IF(I112=0,"",I103/I112*100)</f>
        <v/>
      </c>
    </row>
    <row r="104" spans="1:10" ht="36.75" customHeight="1" x14ac:dyDescent="0.2">
      <c r="A104" s="122"/>
      <c r="B104" s="127" t="s">
        <v>153</v>
      </c>
      <c r="C104" s="239" t="s">
        <v>154</v>
      </c>
      <c r="D104" s="240"/>
      <c r="E104" s="240"/>
      <c r="F104" s="134" t="s">
        <v>26</v>
      </c>
      <c r="G104" s="135"/>
      <c r="H104" s="135"/>
      <c r="I104" s="135">
        <f>'SO 01 D.1.4.5 Pol'!G11+'SO 01 D.1.4.5 Pol'!G65</f>
        <v>0</v>
      </c>
      <c r="J104" s="131" t="str">
        <f>IF(I112=0,"",I104/I112*100)</f>
        <v/>
      </c>
    </row>
    <row r="105" spans="1:10" ht="36.75" customHeight="1" x14ac:dyDescent="0.2">
      <c r="A105" s="122"/>
      <c r="B105" s="127" t="s">
        <v>155</v>
      </c>
      <c r="C105" s="239" t="s">
        <v>156</v>
      </c>
      <c r="D105" s="240"/>
      <c r="E105" s="240"/>
      <c r="F105" s="134" t="s">
        <v>26</v>
      </c>
      <c r="G105" s="135"/>
      <c r="H105" s="135"/>
      <c r="I105" s="135">
        <f>'SO 01 D.1.4.5 Pol'!G111</f>
        <v>0</v>
      </c>
      <c r="J105" s="131" t="str">
        <f>IF(I112=0,"",I105/I112*100)</f>
        <v/>
      </c>
    </row>
    <row r="106" spans="1:10" ht="36.75" customHeight="1" x14ac:dyDescent="0.2">
      <c r="A106" s="122"/>
      <c r="B106" s="127" t="s">
        <v>157</v>
      </c>
      <c r="C106" s="239" t="s">
        <v>158</v>
      </c>
      <c r="D106" s="240"/>
      <c r="E106" s="240"/>
      <c r="F106" s="134" t="s">
        <v>26</v>
      </c>
      <c r="G106" s="135"/>
      <c r="H106" s="135"/>
      <c r="I106" s="135">
        <f>'SO 01 D.1.4.4 Pol'!G173+'SO 01 D.1.4.5 Pol'!G56</f>
        <v>0</v>
      </c>
      <c r="J106" s="131" t="str">
        <f>IF(I112=0,"",I106/I112*100)</f>
        <v/>
      </c>
    </row>
    <row r="107" spans="1:10" ht="36.75" customHeight="1" x14ac:dyDescent="0.2">
      <c r="A107" s="122"/>
      <c r="B107" s="127" t="s">
        <v>159</v>
      </c>
      <c r="C107" s="239" t="s">
        <v>160</v>
      </c>
      <c r="D107" s="240"/>
      <c r="E107" s="240"/>
      <c r="F107" s="134" t="s">
        <v>26</v>
      </c>
      <c r="G107" s="135"/>
      <c r="H107" s="135"/>
      <c r="I107" s="135">
        <f>'SO 01 D.1.4.2 Pol'!G107</f>
        <v>0</v>
      </c>
      <c r="J107" s="131" t="str">
        <f>IF(I112=0,"",I107/I112*100)</f>
        <v/>
      </c>
    </row>
    <row r="108" spans="1:10" ht="36.75" customHeight="1" x14ac:dyDescent="0.2">
      <c r="A108" s="122"/>
      <c r="B108" s="127" t="s">
        <v>161</v>
      </c>
      <c r="C108" s="239" t="s">
        <v>162</v>
      </c>
      <c r="D108" s="240"/>
      <c r="E108" s="240"/>
      <c r="F108" s="134" t="s">
        <v>26</v>
      </c>
      <c r="G108" s="135"/>
      <c r="H108" s="135"/>
      <c r="I108" s="135">
        <f>'SO 01 D.1.4.5 Pol'!G91</f>
        <v>0</v>
      </c>
      <c r="J108" s="131" t="str">
        <f>IF(I112=0,"",I108/I112*100)</f>
        <v/>
      </c>
    </row>
    <row r="109" spans="1:10" ht="36.75" customHeight="1" x14ac:dyDescent="0.2">
      <c r="A109" s="122"/>
      <c r="B109" s="127" t="s">
        <v>163</v>
      </c>
      <c r="C109" s="239" t="s">
        <v>164</v>
      </c>
      <c r="D109" s="240"/>
      <c r="E109" s="240"/>
      <c r="F109" s="134" t="s">
        <v>165</v>
      </c>
      <c r="G109" s="135"/>
      <c r="H109" s="135"/>
      <c r="I109" s="135">
        <f>'SO 01 D.1.1 Pol'!G1848</f>
        <v>0</v>
      </c>
      <c r="J109" s="131" t="str">
        <f>IF(I112=0,"",I109/I112*100)</f>
        <v/>
      </c>
    </row>
    <row r="110" spans="1:10" ht="36.75" customHeight="1" x14ac:dyDescent="0.2">
      <c r="A110" s="122"/>
      <c r="B110" s="127" t="s">
        <v>166</v>
      </c>
      <c r="C110" s="239" t="s">
        <v>27</v>
      </c>
      <c r="D110" s="240"/>
      <c r="E110" s="240"/>
      <c r="F110" s="134" t="s">
        <v>166</v>
      </c>
      <c r="G110" s="135"/>
      <c r="H110" s="135"/>
      <c r="I110" s="135">
        <f>'00 00 Naklady'!G8</f>
        <v>0</v>
      </c>
      <c r="J110" s="131" t="str">
        <f>IF(I112=0,"",I110/I112*100)</f>
        <v/>
      </c>
    </row>
    <row r="111" spans="1:10" ht="36.75" customHeight="1" x14ac:dyDescent="0.2">
      <c r="A111" s="122"/>
      <c r="B111" s="127" t="s">
        <v>167</v>
      </c>
      <c r="C111" s="239" t="s">
        <v>28</v>
      </c>
      <c r="D111" s="240"/>
      <c r="E111" s="240"/>
      <c r="F111" s="134" t="s">
        <v>167</v>
      </c>
      <c r="G111" s="135"/>
      <c r="H111" s="135"/>
      <c r="I111" s="135">
        <f>'00 00 Naklady'!G18</f>
        <v>0</v>
      </c>
      <c r="J111" s="131" t="str">
        <f>IF(I112=0,"",I111/I112*100)</f>
        <v/>
      </c>
    </row>
    <row r="112" spans="1:10" ht="25.5" customHeight="1" x14ac:dyDescent="0.2">
      <c r="A112" s="123"/>
      <c r="B112" s="128" t="s">
        <v>1</v>
      </c>
      <c r="C112" s="129"/>
      <c r="D112" s="130"/>
      <c r="E112" s="130"/>
      <c r="F112" s="136"/>
      <c r="G112" s="137"/>
      <c r="H112" s="137"/>
      <c r="I112" s="137">
        <f>SUM(I65:I111)</f>
        <v>0</v>
      </c>
      <c r="J112" s="132">
        <f>SUM(J65:J111)</f>
        <v>0</v>
      </c>
    </row>
    <row r="113" spans="6:10" x14ac:dyDescent="0.2">
      <c r="F113" s="86"/>
      <c r="G113" s="86"/>
      <c r="H113" s="86"/>
      <c r="I113" s="86"/>
      <c r="J113" s="133"/>
    </row>
    <row r="114" spans="6:10" x14ac:dyDescent="0.2">
      <c r="F114" s="86"/>
      <c r="G114" s="86"/>
      <c r="H114" s="86"/>
      <c r="I114" s="86"/>
      <c r="J114" s="133"/>
    </row>
    <row r="115" spans="6:10" x14ac:dyDescent="0.2">
      <c r="F115" s="86"/>
      <c r="G115" s="86"/>
      <c r="H115" s="86"/>
      <c r="I115" s="86"/>
      <c r="J115" s="133"/>
    </row>
  </sheetData>
  <sheetProtection algorithmName="SHA-512" hashValue="muxLcIv7zegqhZjq/pCtLtVuD7xI+MlcabD9u6yHM0GlpLTrBfhxeK8zDp6UXZ8naNMmnWZBPHs8hwr/f0Xnfg==" saltValue="3MDAxi9IDh9kBV/qjbUqf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kHGrE3n/bMDnVp+MVwG+FbZzuUqRUJut9klnIbjlUBG/K4YGELeNEsxiw8mdogl1Z3VUOsaPAohU/iuOjWmrkw==" saltValue="XkhvXCUQ+jWoddwOkx1De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8584-13CB-4259-8495-07E1434959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168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45</v>
      </c>
      <c r="C3" s="248" t="s">
        <v>46</v>
      </c>
      <c r="D3" s="249"/>
      <c r="E3" s="249"/>
      <c r="F3" s="249"/>
      <c r="G3" s="250"/>
      <c r="AC3" s="120" t="s">
        <v>171</v>
      </c>
      <c r="AG3" t="s">
        <v>172</v>
      </c>
    </row>
    <row r="4" spans="1:60" ht="25.15" customHeight="1" x14ac:dyDescent="0.2">
      <c r="A4" s="140" t="s">
        <v>9</v>
      </c>
      <c r="B4" s="141" t="s">
        <v>45</v>
      </c>
      <c r="C4" s="251" t="s">
        <v>46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166</v>
      </c>
      <c r="C8" s="182" t="s">
        <v>27</v>
      </c>
      <c r="D8" s="168"/>
      <c r="E8" s="169"/>
      <c r="F8" s="170"/>
      <c r="G8" s="170">
        <f>SUMIF(AG9:AG17,"&lt;&gt;NOR",G9:G17)</f>
        <v>0</v>
      </c>
      <c r="H8" s="170"/>
      <c r="I8" s="170">
        <f>SUM(I9:I17)</f>
        <v>0</v>
      </c>
      <c r="J8" s="170"/>
      <c r="K8" s="170">
        <f>SUM(K9:K17)</f>
        <v>0</v>
      </c>
      <c r="L8" s="170"/>
      <c r="M8" s="170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70"/>
      <c r="S8" s="170"/>
      <c r="T8" s="171"/>
      <c r="U8" s="165"/>
      <c r="V8" s="165">
        <f>SUM(V9:V17)</f>
        <v>0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198</v>
      </c>
      <c r="C9" s="183" t="s">
        <v>199</v>
      </c>
      <c r="D9" s="175" t="s">
        <v>200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201</v>
      </c>
      <c r="T9" s="179" t="s">
        <v>202</v>
      </c>
      <c r="U9" s="158">
        <v>0</v>
      </c>
      <c r="V9" s="158">
        <f>ROUND(E9*U9,2)</f>
        <v>0</v>
      </c>
      <c r="W9" s="158"/>
      <c r="X9" s="158" t="s">
        <v>203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205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2" x14ac:dyDescent="0.2">
      <c r="A10" s="154"/>
      <c r="B10" s="155"/>
      <c r="C10" s="245" t="s">
        <v>206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54"/>
      <c r="D11" s="255"/>
      <c r="E11" s="255"/>
      <c r="F11" s="255"/>
      <c r="G11" s="25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209</v>
      </c>
      <c r="C12" s="183" t="s">
        <v>210</v>
      </c>
      <c r="D12" s="175" t="s">
        <v>200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12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201</v>
      </c>
      <c r="T12" s="179" t="s">
        <v>202</v>
      </c>
      <c r="U12" s="158">
        <v>0</v>
      </c>
      <c r="V12" s="158">
        <f>ROUND(E12*U12,2)</f>
        <v>0</v>
      </c>
      <c r="W12" s="158"/>
      <c r="X12" s="158" t="s">
        <v>203</v>
      </c>
      <c r="Y12" s="158" t="s">
        <v>204</v>
      </c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2" x14ac:dyDescent="0.2">
      <c r="A13" s="154"/>
      <c r="B13" s="155"/>
      <c r="C13" s="245" t="s">
        <v>211</v>
      </c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4"/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212</v>
      </c>
      <c r="C15" s="183" t="s">
        <v>213</v>
      </c>
      <c r="D15" s="175" t="s">
        <v>200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12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201</v>
      </c>
      <c r="T15" s="179" t="s">
        <v>202</v>
      </c>
      <c r="U15" s="158">
        <v>0</v>
      </c>
      <c r="V15" s="158">
        <f>ROUND(E15*U15,2)</f>
        <v>0</v>
      </c>
      <c r="W15" s="158"/>
      <c r="X15" s="158" t="s">
        <v>203</v>
      </c>
      <c r="Y15" s="158" t="s">
        <v>204</v>
      </c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45" t="s">
        <v>214</v>
      </c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4"/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196</v>
      </c>
      <c r="B18" s="167" t="s">
        <v>167</v>
      </c>
      <c r="C18" s="182" t="s">
        <v>28</v>
      </c>
      <c r="D18" s="168"/>
      <c r="E18" s="169"/>
      <c r="F18" s="170"/>
      <c r="G18" s="170">
        <f>SUMIF(AG19:AG36,"&lt;&gt;NOR",G19:G36)</f>
        <v>0</v>
      </c>
      <c r="H18" s="170"/>
      <c r="I18" s="170">
        <f>SUM(I19:I36)</f>
        <v>0</v>
      </c>
      <c r="J18" s="170"/>
      <c r="K18" s="170">
        <f>SUM(K19:K36)</f>
        <v>0</v>
      </c>
      <c r="L18" s="170"/>
      <c r="M18" s="170">
        <f>SUM(M19:M36)</f>
        <v>0</v>
      </c>
      <c r="N18" s="169"/>
      <c r="O18" s="169">
        <f>SUM(O19:O36)</f>
        <v>0</v>
      </c>
      <c r="P18" s="169"/>
      <c r="Q18" s="169">
        <f>SUM(Q19:Q36)</f>
        <v>0</v>
      </c>
      <c r="R18" s="170"/>
      <c r="S18" s="170"/>
      <c r="T18" s="171"/>
      <c r="U18" s="165"/>
      <c r="V18" s="165">
        <f>SUM(V19:V36)</f>
        <v>0</v>
      </c>
      <c r="W18" s="165"/>
      <c r="X18" s="165"/>
      <c r="Y18" s="165"/>
      <c r="AG18" t="s">
        <v>197</v>
      </c>
    </row>
    <row r="19" spans="1:60" outlineLevel="1" x14ac:dyDescent="0.2">
      <c r="A19" s="173">
        <v>4</v>
      </c>
      <c r="B19" s="174" t="s">
        <v>215</v>
      </c>
      <c r="C19" s="183" t="s">
        <v>216</v>
      </c>
      <c r="D19" s="175" t="s">
        <v>217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12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218</v>
      </c>
      <c r="T19" s="179" t="s">
        <v>202</v>
      </c>
      <c r="U19" s="158">
        <v>0</v>
      </c>
      <c r="V19" s="158">
        <f>ROUND(E19*U19,2)</f>
        <v>0</v>
      </c>
      <c r="W19" s="158"/>
      <c r="X19" s="158" t="s">
        <v>219</v>
      </c>
      <c r="Y19" s="158" t="s">
        <v>204</v>
      </c>
      <c r="Z19" s="147"/>
      <c r="AA19" s="147"/>
      <c r="AB19" s="147"/>
      <c r="AC19" s="147"/>
      <c r="AD19" s="147"/>
      <c r="AE19" s="147"/>
      <c r="AF19" s="147"/>
      <c r="AG19" s="147" t="s">
        <v>220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6"/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5</v>
      </c>
      <c r="B21" s="174" t="s">
        <v>221</v>
      </c>
      <c r="C21" s="183" t="s">
        <v>222</v>
      </c>
      <c r="D21" s="175" t="s">
        <v>200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12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201</v>
      </c>
      <c r="T21" s="179" t="s">
        <v>202</v>
      </c>
      <c r="U21" s="158">
        <v>0</v>
      </c>
      <c r="V21" s="158">
        <f>ROUND(E21*U21,2)</f>
        <v>0</v>
      </c>
      <c r="W21" s="158"/>
      <c r="X21" s="158" t="s">
        <v>203</v>
      </c>
      <c r="Y21" s="158" t="s">
        <v>204</v>
      </c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2" x14ac:dyDescent="0.2">
      <c r="A22" s="154"/>
      <c r="B22" s="155"/>
      <c r="C22" s="245" t="s">
        <v>223</v>
      </c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0" t="str">
        <f>C22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4"/>
      <c r="D23" s="255"/>
      <c r="E23" s="255"/>
      <c r="F23" s="255"/>
      <c r="G23" s="25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6</v>
      </c>
      <c r="B24" s="174" t="s">
        <v>224</v>
      </c>
      <c r="C24" s="183" t="s">
        <v>225</v>
      </c>
      <c r="D24" s="175" t="s">
        <v>200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12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201</v>
      </c>
      <c r="T24" s="179" t="s">
        <v>202</v>
      </c>
      <c r="U24" s="158">
        <v>0</v>
      </c>
      <c r="V24" s="158">
        <f>ROUND(E24*U24,2)</f>
        <v>0</v>
      </c>
      <c r="W24" s="158"/>
      <c r="X24" s="158" t="s">
        <v>203</v>
      </c>
      <c r="Y24" s="158" t="s">
        <v>204</v>
      </c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45" t="s">
        <v>226</v>
      </c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0" t="str">
        <f>C25</f>
        <v>Náklady zhotovitele, související s prováděním zkoušek a revizí předepsaných technickými normami nebo objednatelem a které jsou pro provedení díla nezbytné.</v>
      </c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4"/>
      <c r="D26" s="255"/>
      <c r="E26" s="255"/>
      <c r="F26" s="255"/>
      <c r="G26" s="25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7</v>
      </c>
      <c r="B27" s="174" t="s">
        <v>227</v>
      </c>
      <c r="C27" s="183" t="s">
        <v>228</v>
      </c>
      <c r="D27" s="175" t="s">
        <v>200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12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201</v>
      </c>
      <c r="T27" s="179" t="s">
        <v>202</v>
      </c>
      <c r="U27" s="158">
        <v>0</v>
      </c>
      <c r="V27" s="158">
        <f>ROUND(E27*U27,2)</f>
        <v>0</v>
      </c>
      <c r="W27" s="158"/>
      <c r="X27" s="158" t="s">
        <v>203</v>
      </c>
      <c r="Y27" s="158" t="s">
        <v>204</v>
      </c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45" t="s">
        <v>229</v>
      </c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80" t="str">
        <f>C28</f>
        <v>Náklady na vyhotovení dokumentace skutečného provedení stavby a její předání objednateli v požadované formě a požadovaném počtu.</v>
      </c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76</v>
      </c>
      <c r="D29" s="163"/>
      <c r="E29" s="164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4"/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8</v>
      </c>
      <c r="B31" s="174" t="s">
        <v>231</v>
      </c>
      <c r="C31" s="183" t="s">
        <v>232</v>
      </c>
      <c r="D31" s="175" t="s">
        <v>233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12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201</v>
      </c>
      <c r="T31" s="179" t="s">
        <v>202</v>
      </c>
      <c r="U31" s="158">
        <v>0</v>
      </c>
      <c r="V31" s="158">
        <f>ROUND(E31*U31,2)</f>
        <v>0</v>
      </c>
      <c r="W31" s="158"/>
      <c r="X31" s="158" t="s">
        <v>203</v>
      </c>
      <c r="Y31" s="158" t="s">
        <v>204</v>
      </c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245" t="s">
        <v>234</v>
      </c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Náklady spojené s povinnou publicitou, pokud ji objednatel požaduje. Zahrnuje zejména náklady na propagační a informační billboardy, tabule, internetovou propagaci, tiskoviny apod.</v>
      </c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4"/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9</v>
      </c>
      <c r="B34" s="174" t="s">
        <v>235</v>
      </c>
      <c r="C34" s="183" t="s">
        <v>236</v>
      </c>
      <c r="D34" s="175" t="s">
        <v>237</v>
      </c>
      <c r="E34" s="176">
        <v>80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12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218</v>
      </c>
      <c r="T34" s="179" t="s">
        <v>202</v>
      </c>
      <c r="U34" s="158">
        <v>0</v>
      </c>
      <c r="V34" s="158">
        <f>ROUND(E34*U34,2)</f>
        <v>0</v>
      </c>
      <c r="W34" s="158"/>
      <c r="X34" s="158" t="s">
        <v>203</v>
      </c>
      <c r="Y34" s="158" t="s">
        <v>204</v>
      </c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45" t="s">
        <v>238</v>
      </c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4"/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182</v>
      </c>
    </row>
    <row r="38" spans="1:60" x14ac:dyDescent="0.2">
      <c r="A38" s="150"/>
      <c r="B38" s="151" t="s">
        <v>29</v>
      </c>
      <c r="C38" s="186"/>
      <c r="D38" s="152"/>
      <c r="E38" s="153"/>
      <c r="F38" s="153"/>
      <c r="G38" s="172">
        <f>G8+G18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239</v>
      </c>
    </row>
    <row r="39" spans="1:60" x14ac:dyDescent="0.2">
      <c r="C39" s="187"/>
      <c r="D39" s="10"/>
      <c r="AG39" t="s">
        <v>240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dw7wl9sXqrGq75L+h0GbseC5lvc+2/dnKS2B3glitABRxqJPLRr3XWSLIoIdQ2z6MmJSXyHs1uLOhoKSlHeBw==" saltValue="2xAAtovjvAzeSoBBSx5wmg==" spinCount="100000" sheet="1" formatRows="0"/>
  <mergeCells count="21">
    <mergeCell ref="C33:G33"/>
    <mergeCell ref="C35:G35"/>
    <mergeCell ref="C36:G36"/>
    <mergeCell ref="C23:G23"/>
    <mergeCell ref="C25:G25"/>
    <mergeCell ref="C26:G26"/>
    <mergeCell ref="C28:G28"/>
    <mergeCell ref="C30:G30"/>
    <mergeCell ref="C32:G32"/>
    <mergeCell ref="C22:G22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1C25-F152-425A-B9B5-9EA83E7B71BB}">
  <sheetPr>
    <outlinePr summaryBelow="0"/>
  </sheetPr>
  <dimension ref="A1:BH5002"/>
  <sheetViews>
    <sheetView tabSelected="1" zoomScale="115" zoomScaleNormal="115" workbookViewId="0">
      <pane ySplit="7" topLeftCell="A1465" activePane="bottomLeft" state="frozen"/>
      <selection pane="bottomLeft" activeCell="C1475" sqref="C1475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241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0" t="s">
        <v>170</v>
      </c>
      <c r="AG3" t="s">
        <v>172</v>
      </c>
    </row>
    <row r="4" spans="1:60" ht="25.15" customHeight="1" x14ac:dyDescent="0.2">
      <c r="A4" s="140" t="s">
        <v>9</v>
      </c>
      <c r="B4" s="141" t="s">
        <v>50</v>
      </c>
      <c r="C4" s="251" t="s">
        <v>51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76</v>
      </c>
      <c r="C8" s="182" t="s">
        <v>77</v>
      </c>
      <c r="D8" s="168"/>
      <c r="E8" s="169"/>
      <c r="F8" s="170"/>
      <c r="G8" s="170">
        <f>SUMIF(AG9:AG58,"&lt;&gt;NOR",G9:G58)</f>
        <v>0</v>
      </c>
      <c r="H8" s="170"/>
      <c r="I8" s="170">
        <f>SUM(I9:I58)</f>
        <v>0</v>
      </c>
      <c r="J8" s="170"/>
      <c r="K8" s="170">
        <f>SUM(K9:K58)</f>
        <v>0</v>
      </c>
      <c r="L8" s="170"/>
      <c r="M8" s="170">
        <f>SUM(M9:M58)</f>
        <v>0</v>
      </c>
      <c r="N8" s="169"/>
      <c r="O8" s="169">
        <f>SUM(O9:O58)</f>
        <v>3.85</v>
      </c>
      <c r="P8" s="169"/>
      <c r="Q8" s="169">
        <f>SUM(Q9:Q58)</f>
        <v>0</v>
      </c>
      <c r="R8" s="170"/>
      <c r="S8" s="170"/>
      <c r="T8" s="171"/>
      <c r="U8" s="165"/>
      <c r="V8" s="165">
        <f>SUM(V9:V58)</f>
        <v>7.71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242</v>
      </c>
      <c r="C9" s="183" t="s">
        <v>243</v>
      </c>
      <c r="D9" s="175" t="s">
        <v>244</v>
      </c>
      <c r="E9" s="176">
        <v>3.4605000000000001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245</v>
      </c>
      <c r="S9" s="178" t="s">
        <v>201</v>
      </c>
      <c r="T9" s="179" t="s">
        <v>201</v>
      </c>
      <c r="U9" s="158">
        <v>0.37</v>
      </c>
      <c r="V9" s="158">
        <f>ROUND(E9*U9,2)</f>
        <v>1.28</v>
      </c>
      <c r="W9" s="158"/>
      <c r="X9" s="158" t="s">
        <v>219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220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2" x14ac:dyDescent="0.2">
      <c r="A10" s="154"/>
      <c r="B10" s="155"/>
      <c r="C10" s="258" t="s">
        <v>246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4" t="s">
        <v>248</v>
      </c>
      <c r="D11" s="163"/>
      <c r="E11" s="164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4" t="s">
        <v>249</v>
      </c>
      <c r="D12" s="163"/>
      <c r="E12" s="164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4" t="s">
        <v>250</v>
      </c>
      <c r="D13" s="163"/>
      <c r="E13" s="164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4" t="s">
        <v>251</v>
      </c>
      <c r="D14" s="163"/>
      <c r="E14" s="164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252</v>
      </c>
      <c r="D15" s="163"/>
      <c r="E15" s="164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253</v>
      </c>
      <c r="D16" s="163"/>
      <c r="E16" s="164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4" t="s">
        <v>254</v>
      </c>
      <c r="D17" s="163"/>
      <c r="E17" s="164">
        <v>3.4605000000000001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4"/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2</v>
      </c>
      <c r="B19" s="174" t="s">
        <v>255</v>
      </c>
      <c r="C19" s="183" t="s">
        <v>256</v>
      </c>
      <c r="D19" s="175" t="s">
        <v>244</v>
      </c>
      <c r="E19" s="176">
        <v>3.4605000000000001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12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245</v>
      </c>
      <c r="S19" s="178" t="s">
        <v>201</v>
      </c>
      <c r="T19" s="179" t="s">
        <v>201</v>
      </c>
      <c r="U19" s="158">
        <v>0.01</v>
      </c>
      <c r="V19" s="158">
        <f>ROUND(E19*U19,2)</f>
        <v>0.03</v>
      </c>
      <c r="W19" s="158"/>
      <c r="X19" s="158" t="s">
        <v>219</v>
      </c>
      <c r="Y19" s="158" t="s">
        <v>204</v>
      </c>
      <c r="Z19" s="147"/>
      <c r="AA19" s="147"/>
      <c r="AB19" s="147"/>
      <c r="AC19" s="147"/>
      <c r="AD19" s="147"/>
      <c r="AE19" s="147"/>
      <c r="AF19" s="147"/>
      <c r="AG19" s="147" t="s">
        <v>220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8" t="s">
        <v>257</v>
      </c>
      <c r="D20" s="259"/>
      <c r="E20" s="259"/>
      <c r="F20" s="259"/>
      <c r="G20" s="259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4" t="s">
        <v>252</v>
      </c>
      <c r="D21" s="163"/>
      <c r="E21" s="164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4" t="s">
        <v>253</v>
      </c>
      <c r="D22" s="163"/>
      <c r="E22" s="164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4" t="s">
        <v>254</v>
      </c>
      <c r="D23" s="163"/>
      <c r="E23" s="164">
        <v>3.4605000000000001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4"/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3</v>
      </c>
      <c r="B25" s="174" t="s">
        <v>258</v>
      </c>
      <c r="C25" s="183" t="s">
        <v>259</v>
      </c>
      <c r="D25" s="175" t="s">
        <v>244</v>
      </c>
      <c r="E25" s="176">
        <v>34.604999999999997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12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 t="s">
        <v>245</v>
      </c>
      <c r="S25" s="178" t="s">
        <v>201</v>
      </c>
      <c r="T25" s="179" t="s">
        <v>201</v>
      </c>
      <c r="U25" s="158">
        <v>0</v>
      </c>
      <c r="V25" s="158">
        <f>ROUND(E25*U25,2)</f>
        <v>0</v>
      </c>
      <c r="W25" s="158"/>
      <c r="X25" s="158" t="s">
        <v>219</v>
      </c>
      <c r="Y25" s="158" t="s">
        <v>204</v>
      </c>
      <c r="Z25" s="147"/>
      <c r="AA25" s="147"/>
      <c r="AB25" s="147"/>
      <c r="AC25" s="147"/>
      <c r="AD25" s="147"/>
      <c r="AE25" s="147"/>
      <c r="AF25" s="147"/>
      <c r="AG25" s="147" t="s">
        <v>220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8" t="s">
        <v>257</v>
      </c>
      <c r="D26" s="259"/>
      <c r="E26" s="259"/>
      <c r="F26" s="259"/>
      <c r="G26" s="259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4" t="s">
        <v>252</v>
      </c>
      <c r="D27" s="163"/>
      <c r="E27" s="164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4" t="s">
        <v>253</v>
      </c>
      <c r="D28" s="163"/>
      <c r="E28" s="164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4" t="s">
        <v>260</v>
      </c>
      <c r="D29" s="163"/>
      <c r="E29" s="164">
        <v>34.604999999999997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4"/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4</v>
      </c>
      <c r="B31" s="174" t="s">
        <v>261</v>
      </c>
      <c r="C31" s="183" t="s">
        <v>262</v>
      </c>
      <c r="D31" s="175" t="s">
        <v>244</v>
      </c>
      <c r="E31" s="176">
        <v>3.4605000000000001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12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245</v>
      </c>
      <c r="S31" s="178" t="s">
        <v>201</v>
      </c>
      <c r="T31" s="179" t="s">
        <v>201</v>
      </c>
      <c r="U31" s="158">
        <v>0.66800000000000004</v>
      </c>
      <c r="V31" s="158">
        <f>ROUND(E31*U31,2)</f>
        <v>2.31</v>
      </c>
      <c r="W31" s="158"/>
      <c r="X31" s="158" t="s">
        <v>219</v>
      </c>
      <c r="Y31" s="158" t="s">
        <v>204</v>
      </c>
      <c r="Z31" s="147"/>
      <c r="AA31" s="147"/>
      <c r="AB31" s="147"/>
      <c r="AC31" s="147"/>
      <c r="AD31" s="147"/>
      <c r="AE31" s="147"/>
      <c r="AF31" s="147"/>
      <c r="AG31" s="147" t="s">
        <v>220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8" t="s">
        <v>263</v>
      </c>
      <c r="D32" s="259"/>
      <c r="E32" s="259"/>
      <c r="F32" s="259"/>
      <c r="G32" s="259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4" t="s">
        <v>252</v>
      </c>
      <c r="D33" s="163"/>
      <c r="E33" s="164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230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4" t="s">
        <v>253</v>
      </c>
      <c r="D34" s="163"/>
      <c r="E34" s="164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4" t="s">
        <v>254</v>
      </c>
      <c r="D35" s="163"/>
      <c r="E35" s="164">
        <v>3.4605000000000001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4"/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5</v>
      </c>
      <c r="B37" s="174" t="s">
        <v>264</v>
      </c>
      <c r="C37" s="183" t="s">
        <v>265</v>
      </c>
      <c r="D37" s="175" t="s">
        <v>244</v>
      </c>
      <c r="E37" s="176">
        <v>6.9210000000000003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12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 t="s">
        <v>245</v>
      </c>
      <c r="S37" s="178" t="s">
        <v>201</v>
      </c>
      <c r="T37" s="179" t="s">
        <v>201</v>
      </c>
      <c r="U37" s="158">
        <v>0.59099999999999997</v>
      </c>
      <c r="V37" s="158">
        <f>ROUND(E37*U37,2)</f>
        <v>4.09</v>
      </c>
      <c r="W37" s="158"/>
      <c r="X37" s="158" t="s">
        <v>219</v>
      </c>
      <c r="Y37" s="158" t="s">
        <v>204</v>
      </c>
      <c r="Z37" s="147"/>
      <c r="AA37" s="147"/>
      <c r="AB37" s="147"/>
      <c r="AC37" s="147"/>
      <c r="AD37" s="147"/>
      <c r="AE37" s="147"/>
      <c r="AF37" s="147"/>
      <c r="AG37" s="147" t="s">
        <v>220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8" t="s">
        <v>263</v>
      </c>
      <c r="D38" s="259"/>
      <c r="E38" s="259"/>
      <c r="F38" s="259"/>
      <c r="G38" s="259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252</v>
      </c>
      <c r="D39" s="163"/>
      <c r="E39" s="164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4" t="s">
        <v>253</v>
      </c>
      <c r="D40" s="163"/>
      <c r="E40" s="164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4" t="s">
        <v>266</v>
      </c>
      <c r="D41" s="163"/>
      <c r="E41" s="164">
        <v>6.9210000000000003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230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4"/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6</v>
      </c>
      <c r="B43" s="174" t="s">
        <v>267</v>
      </c>
      <c r="C43" s="183" t="s">
        <v>268</v>
      </c>
      <c r="D43" s="175" t="s">
        <v>244</v>
      </c>
      <c r="E43" s="176">
        <v>3.4605000000000001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12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 t="s">
        <v>245</v>
      </c>
      <c r="S43" s="178" t="s">
        <v>201</v>
      </c>
      <c r="T43" s="179" t="s">
        <v>201</v>
      </c>
      <c r="U43" s="158">
        <v>0</v>
      </c>
      <c r="V43" s="158">
        <f>ROUND(E43*U43,2)</f>
        <v>0</v>
      </c>
      <c r="W43" s="158"/>
      <c r="X43" s="158" t="s">
        <v>219</v>
      </c>
      <c r="Y43" s="158" t="s">
        <v>204</v>
      </c>
      <c r="Z43" s="147"/>
      <c r="AA43" s="147"/>
      <c r="AB43" s="147"/>
      <c r="AC43" s="147"/>
      <c r="AD43" s="147"/>
      <c r="AE43" s="147"/>
      <c r="AF43" s="147"/>
      <c r="AG43" s="147" t="s">
        <v>220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4" t="s">
        <v>252</v>
      </c>
      <c r="D44" s="163"/>
      <c r="E44" s="164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4" t="s">
        <v>253</v>
      </c>
      <c r="D45" s="163"/>
      <c r="E45" s="164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230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4" t="s">
        <v>254</v>
      </c>
      <c r="D46" s="163"/>
      <c r="E46" s="164">
        <v>3.4605000000000001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4"/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7</v>
      </c>
      <c r="B48" s="174" t="s">
        <v>269</v>
      </c>
      <c r="C48" s="183" t="s">
        <v>270</v>
      </c>
      <c r="D48" s="175" t="s">
        <v>244</v>
      </c>
      <c r="E48" s="176">
        <v>2.3069999999999999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12</v>
      </c>
      <c r="M48" s="178">
        <f>G48*(1+L48/100)</f>
        <v>0</v>
      </c>
      <c r="N48" s="176">
        <v>1.67</v>
      </c>
      <c r="O48" s="176">
        <f>ROUND(E48*N48,2)</f>
        <v>3.85</v>
      </c>
      <c r="P48" s="176">
        <v>0</v>
      </c>
      <c r="Q48" s="176">
        <f>ROUND(E48*P48,2)</f>
        <v>0</v>
      </c>
      <c r="R48" s="178" t="s">
        <v>271</v>
      </c>
      <c r="S48" s="178" t="s">
        <v>201</v>
      </c>
      <c r="T48" s="179" t="s">
        <v>201</v>
      </c>
      <c r="U48" s="158">
        <v>0</v>
      </c>
      <c r="V48" s="158">
        <f>ROUND(E48*U48,2)</f>
        <v>0</v>
      </c>
      <c r="W48" s="158"/>
      <c r="X48" s="158" t="s">
        <v>272</v>
      </c>
      <c r="Y48" s="158" t="s">
        <v>204</v>
      </c>
      <c r="Z48" s="147"/>
      <c r="AA48" s="147"/>
      <c r="AB48" s="147"/>
      <c r="AC48" s="147"/>
      <c r="AD48" s="147"/>
      <c r="AE48" s="147"/>
      <c r="AF48" s="147"/>
      <c r="AG48" s="147" t="s">
        <v>273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8" t="s">
        <v>274</v>
      </c>
      <c r="D49" s="259"/>
      <c r="E49" s="259"/>
      <c r="F49" s="259"/>
      <c r="G49" s="259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4" t="s">
        <v>248</v>
      </c>
      <c r="D50" s="163"/>
      <c r="E50" s="164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4" t="s">
        <v>249</v>
      </c>
      <c r="D51" s="163"/>
      <c r="E51" s="164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4" t="s">
        <v>250</v>
      </c>
      <c r="D52" s="163"/>
      <c r="E52" s="164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4" t="s">
        <v>251</v>
      </c>
      <c r="D53" s="163"/>
      <c r="E53" s="164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4" t="s">
        <v>252</v>
      </c>
      <c r="D54" s="163"/>
      <c r="E54" s="164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4" t="s">
        <v>275</v>
      </c>
      <c r="D55" s="163"/>
      <c r="E55" s="164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4" t="s">
        <v>253</v>
      </c>
      <c r="D56" s="163"/>
      <c r="E56" s="164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4" t="s">
        <v>276</v>
      </c>
      <c r="D57" s="163"/>
      <c r="E57" s="164">
        <v>2.3069999999999999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4"/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6" t="s">
        <v>196</v>
      </c>
      <c r="B59" s="167" t="s">
        <v>78</v>
      </c>
      <c r="C59" s="182" t="s">
        <v>79</v>
      </c>
      <c r="D59" s="168"/>
      <c r="E59" s="169"/>
      <c r="F59" s="170"/>
      <c r="G59" s="170">
        <f>SUMIF(AG60:AG144,"&lt;&gt;NOR",G60:G144)</f>
        <v>0</v>
      </c>
      <c r="H59" s="170"/>
      <c r="I59" s="170">
        <f>SUM(I60:I144)</f>
        <v>0</v>
      </c>
      <c r="J59" s="170"/>
      <c r="K59" s="170">
        <f>SUM(K60:K144)</f>
        <v>0</v>
      </c>
      <c r="L59" s="170"/>
      <c r="M59" s="170">
        <f>SUM(M60:M144)</f>
        <v>0</v>
      </c>
      <c r="N59" s="169"/>
      <c r="O59" s="169">
        <f>SUM(O60:O144)</f>
        <v>1.82</v>
      </c>
      <c r="P59" s="169"/>
      <c r="Q59" s="169">
        <f>SUM(Q60:Q144)</f>
        <v>0</v>
      </c>
      <c r="R59" s="170"/>
      <c r="S59" s="170"/>
      <c r="T59" s="171"/>
      <c r="U59" s="165"/>
      <c r="V59" s="165">
        <f>SUM(V60:V144)</f>
        <v>23.6</v>
      </c>
      <c r="W59" s="165"/>
      <c r="X59" s="165"/>
      <c r="Y59" s="165"/>
      <c r="AG59" t="s">
        <v>197</v>
      </c>
    </row>
    <row r="60" spans="1:60" outlineLevel="1" x14ac:dyDescent="0.2">
      <c r="A60" s="173">
        <v>8</v>
      </c>
      <c r="B60" s="174" t="s">
        <v>277</v>
      </c>
      <c r="C60" s="183" t="s">
        <v>278</v>
      </c>
      <c r="D60" s="175" t="s">
        <v>244</v>
      </c>
      <c r="E60" s="176">
        <v>0.26258999999999999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12</v>
      </c>
      <c r="M60" s="178">
        <f>G60*(1+L60/100)</f>
        <v>0</v>
      </c>
      <c r="N60" s="176">
        <v>1.7676000000000001</v>
      </c>
      <c r="O60" s="176">
        <f>ROUND(E60*N60,2)</f>
        <v>0.46</v>
      </c>
      <c r="P60" s="176">
        <v>0</v>
      </c>
      <c r="Q60" s="176">
        <f>ROUND(E60*P60,2)</f>
        <v>0</v>
      </c>
      <c r="R60" s="178" t="s">
        <v>279</v>
      </c>
      <c r="S60" s="178" t="s">
        <v>201</v>
      </c>
      <c r="T60" s="179" t="s">
        <v>201</v>
      </c>
      <c r="U60" s="158">
        <v>6.87</v>
      </c>
      <c r="V60" s="158">
        <f>ROUND(E60*U60,2)</f>
        <v>1.8</v>
      </c>
      <c r="W60" s="158"/>
      <c r="X60" s="158" t="s">
        <v>219</v>
      </c>
      <c r="Y60" s="158" t="s">
        <v>204</v>
      </c>
      <c r="Z60" s="147"/>
      <c r="AA60" s="147"/>
      <c r="AB60" s="147"/>
      <c r="AC60" s="147"/>
      <c r="AD60" s="147"/>
      <c r="AE60" s="147"/>
      <c r="AF60" s="147"/>
      <c r="AG60" s="147" t="s">
        <v>220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8" t="s">
        <v>280</v>
      </c>
      <c r="D61" s="259"/>
      <c r="E61" s="259"/>
      <c r="F61" s="259"/>
      <c r="G61" s="259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4" t="s">
        <v>281</v>
      </c>
      <c r="D62" s="163"/>
      <c r="E62" s="164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4" t="s">
        <v>282</v>
      </c>
      <c r="D63" s="163"/>
      <c r="E63" s="164">
        <v>2.7050000000000001E-2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4" t="s">
        <v>283</v>
      </c>
      <c r="D64" s="163"/>
      <c r="E64" s="164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4" t="s">
        <v>284</v>
      </c>
      <c r="D65" s="163"/>
      <c r="E65" s="164">
        <v>4.5080000000000002E-2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4" t="s">
        <v>285</v>
      </c>
      <c r="D66" s="163"/>
      <c r="E66" s="164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4" t="s">
        <v>286</v>
      </c>
      <c r="D67" s="163"/>
      <c r="E67" s="164">
        <v>8.2269999999999996E-2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4" t="s">
        <v>287</v>
      </c>
      <c r="D68" s="163"/>
      <c r="E68" s="164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230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4" t="s">
        <v>288</v>
      </c>
      <c r="D69" s="163"/>
      <c r="E69" s="164">
        <v>5.4100000000000002E-2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4" t="s">
        <v>289</v>
      </c>
      <c r="D70" s="163"/>
      <c r="E70" s="164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4" t="s">
        <v>288</v>
      </c>
      <c r="D71" s="163"/>
      <c r="E71" s="164">
        <v>5.4100000000000002E-2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4"/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9</v>
      </c>
      <c r="B73" s="174" t="s">
        <v>290</v>
      </c>
      <c r="C73" s="183" t="s">
        <v>291</v>
      </c>
      <c r="D73" s="175" t="s">
        <v>292</v>
      </c>
      <c r="E73" s="176">
        <v>20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12</v>
      </c>
      <c r="M73" s="178">
        <f>G73*(1+L73/100)</f>
        <v>0</v>
      </c>
      <c r="N73" s="176">
        <v>6.3E-3</v>
      </c>
      <c r="O73" s="176">
        <f>ROUND(E73*N73,2)</f>
        <v>0.13</v>
      </c>
      <c r="P73" s="176">
        <v>0</v>
      </c>
      <c r="Q73" s="176">
        <f>ROUND(E73*P73,2)</f>
        <v>0</v>
      </c>
      <c r="R73" s="178" t="s">
        <v>279</v>
      </c>
      <c r="S73" s="178" t="s">
        <v>201</v>
      </c>
      <c r="T73" s="179" t="s">
        <v>201</v>
      </c>
      <c r="U73" s="158">
        <v>0.11</v>
      </c>
      <c r="V73" s="158">
        <f>ROUND(E73*U73,2)</f>
        <v>2.2000000000000002</v>
      </c>
      <c r="W73" s="158"/>
      <c r="X73" s="158" t="s">
        <v>219</v>
      </c>
      <c r="Y73" s="158" t="s">
        <v>204</v>
      </c>
      <c r="Z73" s="147"/>
      <c r="AA73" s="147"/>
      <c r="AB73" s="147"/>
      <c r="AC73" s="147"/>
      <c r="AD73" s="147"/>
      <c r="AE73" s="147"/>
      <c r="AF73" s="147"/>
      <c r="AG73" s="147" t="s">
        <v>220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8" t="s">
        <v>293</v>
      </c>
      <c r="D74" s="259"/>
      <c r="E74" s="259"/>
      <c r="F74" s="259"/>
      <c r="G74" s="259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247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281</v>
      </c>
      <c r="D75" s="163"/>
      <c r="E75" s="164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4" t="s">
        <v>294</v>
      </c>
      <c r="D76" s="163"/>
      <c r="E76" s="164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4" t="s">
        <v>283</v>
      </c>
      <c r="D77" s="163"/>
      <c r="E77" s="164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4" t="s">
        <v>294</v>
      </c>
      <c r="D78" s="163"/>
      <c r="E78" s="164">
        <v>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4" t="s">
        <v>285</v>
      </c>
      <c r="D79" s="163"/>
      <c r="E79" s="164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4" t="s">
        <v>294</v>
      </c>
      <c r="D80" s="163"/>
      <c r="E80" s="164">
        <v>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230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4" t="s">
        <v>287</v>
      </c>
      <c r="D81" s="163"/>
      <c r="E81" s="164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4" t="s">
        <v>294</v>
      </c>
      <c r="D82" s="163"/>
      <c r="E82" s="164">
        <v>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4" t="s">
        <v>289</v>
      </c>
      <c r="D83" s="163"/>
      <c r="E83" s="164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4" t="s">
        <v>294</v>
      </c>
      <c r="D84" s="163"/>
      <c r="E84" s="164">
        <v>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4"/>
      <c r="D85" s="255"/>
      <c r="E85" s="255"/>
      <c r="F85" s="255"/>
      <c r="G85" s="25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10</v>
      </c>
      <c r="B86" s="174" t="s">
        <v>295</v>
      </c>
      <c r="C86" s="183" t="s">
        <v>296</v>
      </c>
      <c r="D86" s="175" t="s">
        <v>292</v>
      </c>
      <c r="E86" s="176">
        <v>20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12</v>
      </c>
      <c r="M86" s="178">
        <f>G86*(1+L86/100)</f>
        <v>0</v>
      </c>
      <c r="N86" s="176">
        <v>9.2399999999999999E-3</v>
      </c>
      <c r="O86" s="176">
        <f>ROUND(E86*N86,2)</f>
        <v>0.18</v>
      </c>
      <c r="P86" s="176">
        <v>0</v>
      </c>
      <c r="Q86" s="176">
        <f>ROUND(E86*P86,2)</f>
        <v>0</v>
      </c>
      <c r="R86" s="178" t="s">
        <v>279</v>
      </c>
      <c r="S86" s="178" t="s">
        <v>201</v>
      </c>
      <c r="T86" s="179" t="s">
        <v>201</v>
      </c>
      <c r="U86" s="158">
        <v>0.15</v>
      </c>
      <c r="V86" s="158">
        <f>ROUND(E86*U86,2)</f>
        <v>3</v>
      </c>
      <c r="W86" s="158"/>
      <c r="X86" s="158" t="s">
        <v>219</v>
      </c>
      <c r="Y86" s="158" t="s">
        <v>204</v>
      </c>
      <c r="Z86" s="147"/>
      <c r="AA86" s="147"/>
      <c r="AB86" s="147"/>
      <c r="AC86" s="147"/>
      <c r="AD86" s="147"/>
      <c r="AE86" s="147"/>
      <c r="AF86" s="147"/>
      <c r="AG86" s="147" t="s">
        <v>220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8" t="s">
        <v>293</v>
      </c>
      <c r="D87" s="259"/>
      <c r="E87" s="259"/>
      <c r="F87" s="259"/>
      <c r="G87" s="259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247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4" t="s">
        <v>283</v>
      </c>
      <c r="D88" s="163"/>
      <c r="E88" s="164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4" t="s">
        <v>294</v>
      </c>
      <c r="D89" s="163"/>
      <c r="E89" s="164">
        <v>4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4" t="s">
        <v>285</v>
      </c>
      <c r="D90" s="163"/>
      <c r="E90" s="164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4" t="s">
        <v>297</v>
      </c>
      <c r="D91" s="163"/>
      <c r="E91" s="164">
        <v>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4" t="s">
        <v>287</v>
      </c>
      <c r="D92" s="163"/>
      <c r="E92" s="164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4" t="s">
        <v>294</v>
      </c>
      <c r="D93" s="163"/>
      <c r="E93" s="164">
        <v>4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4" t="s">
        <v>289</v>
      </c>
      <c r="D94" s="163"/>
      <c r="E94" s="164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4" t="s">
        <v>294</v>
      </c>
      <c r="D95" s="163"/>
      <c r="E95" s="164">
        <v>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4"/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11</v>
      </c>
      <c r="B97" s="174" t="s">
        <v>298</v>
      </c>
      <c r="C97" s="183" t="s">
        <v>299</v>
      </c>
      <c r="D97" s="175" t="s">
        <v>300</v>
      </c>
      <c r="E97" s="176">
        <v>0.37280000000000002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12</v>
      </c>
      <c r="M97" s="178">
        <f>G97*(1+L97/100)</f>
        <v>0</v>
      </c>
      <c r="N97" s="176">
        <v>1.0900000000000001</v>
      </c>
      <c r="O97" s="176">
        <f>ROUND(E97*N97,2)</f>
        <v>0.41</v>
      </c>
      <c r="P97" s="176">
        <v>0</v>
      </c>
      <c r="Q97" s="176">
        <f>ROUND(E97*P97,2)</f>
        <v>0</v>
      </c>
      <c r="R97" s="178" t="s">
        <v>279</v>
      </c>
      <c r="S97" s="178" t="s">
        <v>201</v>
      </c>
      <c r="T97" s="179" t="s">
        <v>201</v>
      </c>
      <c r="U97" s="158">
        <v>18.8</v>
      </c>
      <c r="V97" s="158">
        <f>ROUND(E97*U97,2)</f>
        <v>7.01</v>
      </c>
      <c r="W97" s="158"/>
      <c r="X97" s="158" t="s">
        <v>219</v>
      </c>
      <c r="Y97" s="158" t="s">
        <v>204</v>
      </c>
      <c r="Z97" s="147"/>
      <c r="AA97" s="147"/>
      <c r="AB97" s="147"/>
      <c r="AC97" s="147"/>
      <c r="AD97" s="147"/>
      <c r="AE97" s="147"/>
      <c r="AF97" s="147"/>
      <c r="AG97" s="147" t="s">
        <v>220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8" t="s">
        <v>301</v>
      </c>
      <c r="D98" s="259"/>
      <c r="E98" s="259"/>
      <c r="F98" s="259"/>
      <c r="G98" s="259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4" t="s">
        <v>302</v>
      </c>
      <c r="D99" s="163"/>
      <c r="E99" s="164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4" t="s">
        <v>281</v>
      </c>
      <c r="D100" s="163"/>
      <c r="E100" s="164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4" t="s">
        <v>303</v>
      </c>
      <c r="D101" s="163"/>
      <c r="E101" s="164">
        <v>3.8399999999999997E-2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4" t="s">
        <v>283</v>
      </c>
      <c r="D102" s="163"/>
      <c r="E102" s="164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4" t="s">
        <v>304</v>
      </c>
      <c r="D103" s="163"/>
      <c r="E103" s="164">
        <v>6.4000000000000001E-2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4" t="s">
        <v>285</v>
      </c>
      <c r="D104" s="163"/>
      <c r="E104" s="164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4" t="s">
        <v>305</v>
      </c>
      <c r="D105" s="163"/>
      <c r="E105" s="164">
        <v>0.1168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4" t="s">
        <v>287</v>
      </c>
      <c r="D106" s="163"/>
      <c r="E106" s="164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4" t="s">
        <v>306</v>
      </c>
      <c r="D107" s="163"/>
      <c r="E107" s="164">
        <v>7.6799999999999993E-2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4" t="s">
        <v>289</v>
      </c>
      <c r="D108" s="163"/>
      <c r="E108" s="164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4" t="s">
        <v>306</v>
      </c>
      <c r="D109" s="163"/>
      <c r="E109" s="164">
        <v>7.6799999999999993E-2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230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4"/>
      <c r="D110" s="255"/>
      <c r="E110" s="255"/>
      <c r="F110" s="255"/>
      <c r="G110" s="255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12</v>
      </c>
      <c r="B111" s="174" t="s">
        <v>307</v>
      </c>
      <c r="C111" s="183" t="s">
        <v>308</v>
      </c>
      <c r="D111" s="175" t="s">
        <v>309</v>
      </c>
      <c r="E111" s="176">
        <v>3.7513000000000001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12</v>
      </c>
      <c r="M111" s="178">
        <f>G111*(1+L111/100)</f>
        <v>0</v>
      </c>
      <c r="N111" s="176">
        <v>0.16339999999999999</v>
      </c>
      <c r="O111" s="176">
        <f>ROUND(E111*N111,2)</f>
        <v>0.61</v>
      </c>
      <c r="P111" s="176">
        <v>0</v>
      </c>
      <c r="Q111" s="176">
        <f>ROUND(E111*P111,2)</f>
        <v>0</v>
      </c>
      <c r="R111" s="178" t="s">
        <v>310</v>
      </c>
      <c r="S111" s="178" t="s">
        <v>201</v>
      </c>
      <c r="T111" s="179" t="s">
        <v>201</v>
      </c>
      <c r="U111" s="158">
        <v>1.22</v>
      </c>
      <c r="V111" s="158">
        <f>ROUND(E111*U111,2)</f>
        <v>4.58</v>
      </c>
      <c r="W111" s="158"/>
      <c r="X111" s="158" t="s">
        <v>219</v>
      </c>
      <c r="Y111" s="158" t="s">
        <v>204</v>
      </c>
      <c r="Z111" s="147"/>
      <c r="AA111" s="147"/>
      <c r="AB111" s="147"/>
      <c r="AC111" s="147"/>
      <c r="AD111" s="147"/>
      <c r="AE111" s="147"/>
      <c r="AF111" s="147"/>
      <c r="AG111" s="147" t="s">
        <v>220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8" t="s">
        <v>311</v>
      </c>
      <c r="D112" s="259"/>
      <c r="E112" s="259"/>
      <c r="F112" s="259"/>
      <c r="G112" s="259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247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4" t="s">
        <v>281</v>
      </c>
      <c r="D113" s="163"/>
      <c r="E113" s="164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4" t="s">
        <v>312</v>
      </c>
      <c r="D114" s="163"/>
      <c r="E114" s="164">
        <v>0.38640000000000002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4" t="s">
        <v>283</v>
      </c>
      <c r="D115" s="163"/>
      <c r="E115" s="164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4" t="s">
        <v>313</v>
      </c>
      <c r="D116" s="163"/>
      <c r="E116" s="164">
        <v>0.64400000000000002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4" t="s">
        <v>285</v>
      </c>
      <c r="D117" s="163"/>
      <c r="E117" s="164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4" t="s">
        <v>314</v>
      </c>
      <c r="D118" s="163"/>
      <c r="E118" s="164">
        <v>1.1753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4" t="s">
        <v>287</v>
      </c>
      <c r="D119" s="163"/>
      <c r="E119" s="164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4" t="s">
        <v>315</v>
      </c>
      <c r="D120" s="163"/>
      <c r="E120" s="164">
        <v>0.77280000000000004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4" t="s">
        <v>289</v>
      </c>
      <c r="D121" s="163"/>
      <c r="E121" s="164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4" t="s">
        <v>315</v>
      </c>
      <c r="D122" s="163"/>
      <c r="E122" s="164">
        <v>0.77280000000000004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4"/>
      <c r="D123" s="255"/>
      <c r="E123" s="255"/>
      <c r="F123" s="255"/>
      <c r="G123" s="255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13</v>
      </c>
      <c r="B124" s="174" t="s">
        <v>316</v>
      </c>
      <c r="C124" s="183" t="s">
        <v>317</v>
      </c>
      <c r="D124" s="175" t="s">
        <v>309</v>
      </c>
      <c r="E124" s="176">
        <v>5.6269499999999999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12</v>
      </c>
      <c r="M124" s="178">
        <f>G124*(1+L124/100)</f>
        <v>0</v>
      </c>
      <c r="N124" s="176">
        <v>5.4200000000000003E-3</v>
      </c>
      <c r="O124" s="176">
        <f>ROUND(E124*N124,2)</f>
        <v>0.03</v>
      </c>
      <c r="P124" s="176">
        <v>0</v>
      </c>
      <c r="Q124" s="176">
        <f>ROUND(E124*P124,2)</f>
        <v>0</v>
      </c>
      <c r="R124" s="178" t="s">
        <v>310</v>
      </c>
      <c r="S124" s="178" t="s">
        <v>201</v>
      </c>
      <c r="T124" s="179" t="s">
        <v>201</v>
      </c>
      <c r="U124" s="158">
        <v>0.89</v>
      </c>
      <c r="V124" s="158">
        <f>ROUND(E124*U124,2)</f>
        <v>5.01</v>
      </c>
      <c r="W124" s="158"/>
      <c r="X124" s="158" t="s">
        <v>219</v>
      </c>
      <c r="Y124" s="158" t="s">
        <v>204</v>
      </c>
      <c r="Z124" s="147"/>
      <c r="AA124" s="147"/>
      <c r="AB124" s="147"/>
      <c r="AC124" s="147"/>
      <c r="AD124" s="147"/>
      <c r="AE124" s="147"/>
      <c r="AF124" s="147"/>
      <c r="AG124" s="147" t="s">
        <v>220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2" x14ac:dyDescent="0.2">
      <c r="A125" s="154"/>
      <c r="B125" s="155"/>
      <c r="C125" s="258" t="s">
        <v>318</v>
      </c>
      <c r="D125" s="259"/>
      <c r="E125" s="259"/>
      <c r="F125" s="259"/>
      <c r="G125" s="259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247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80" t="str">
        <f>C125</f>
        <v>plentování potrubí, válcovaných nosníků, výklenků nebo nik, jakéhokoliv tvaru, na jakoukoliv maltu, s potřebným vypnutím pletiva, přetažením a zakotvením drátů a provedení postřiku maltou,</v>
      </c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4" t="s">
        <v>281</v>
      </c>
      <c r="D126" s="163"/>
      <c r="E126" s="164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230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4" t="s">
        <v>319</v>
      </c>
      <c r="D127" s="163"/>
      <c r="E127" s="164">
        <v>0.5796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4" t="s">
        <v>283</v>
      </c>
      <c r="D128" s="163"/>
      <c r="E128" s="164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4" t="s">
        <v>320</v>
      </c>
      <c r="D129" s="163"/>
      <c r="E129" s="164">
        <v>0.96599999999999997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4" t="s">
        <v>285</v>
      </c>
      <c r="D130" s="163"/>
      <c r="E130" s="164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4" t="s">
        <v>321</v>
      </c>
      <c r="D131" s="163"/>
      <c r="E131" s="164">
        <v>1.76295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4" t="s">
        <v>287</v>
      </c>
      <c r="D132" s="163"/>
      <c r="E132" s="164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4" t="s">
        <v>322</v>
      </c>
      <c r="D133" s="163"/>
      <c r="E133" s="164">
        <v>1.1592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4" t="s">
        <v>289</v>
      </c>
      <c r="D134" s="163"/>
      <c r="E134" s="164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4" t="s">
        <v>322</v>
      </c>
      <c r="D135" s="163"/>
      <c r="E135" s="164">
        <v>1.1592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4"/>
      <c r="D136" s="255"/>
      <c r="E136" s="255"/>
      <c r="F136" s="255"/>
      <c r="G136" s="255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14</v>
      </c>
      <c r="B137" s="174" t="s">
        <v>323</v>
      </c>
      <c r="C137" s="183" t="s">
        <v>324</v>
      </c>
      <c r="D137" s="175" t="s">
        <v>325</v>
      </c>
      <c r="E137" s="176">
        <v>5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12</v>
      </c>
      <c r="M137" s="178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8"/>
      <c r="S137" s="178" t="s">
        <v>218</v>
      </c>
      <c r="T137" s="179" t="s">
        <v>202</v>
      </c>
      <c r="U137" s="158">
        <v>0</v>
      </c>
      <c r="V137" s="158">
        <f>ROUND(E137*U137,2)</f>
        <v>0</v>
      </c>
      <c r="W137" s="158"/>
      <c r="X137" s="158" t="s">
        <v>219</v>
      </c>
      <c r="Y137" s="158" t="s">
        <v>204</v>
      </c>
      <c r="Z137" s="147"/>
      <c r="AA137" s="147"/>
      <c r="AB137" s="147"/>
      <c r="AC137" s="147"/>
      <c r="AD137" s="147"/>
      <c r="AE137" s="147"/>
      <c r="AF137" s="147"/>
      <c r="AG137" s="147" t="s">
        <v>220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4" t="s">
        <v>326</v>
      </c>
      <c r="D138" s="163"/>
      <c r="E138" s="164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4" t="s">
        <v>327</v>
      </c>
      <c r="D139" s="163"/>
      <c r="E139" s="164">
        <v>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4" t="s">
        <v>328</v>
      </c>
      <c r="D140" s="163"/>
      <c r="E140" s="164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4" t="s">
        <v>327</v>
      </c>
      <c r="D141" s="163"/>
      <c r="E141" s="164">
        <v>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4" t="s">
        <v>329</v>
      </c>
      <c r="D142" s="163"/>
      <c r="E142" s="164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4" t="s">
        <v>76</v>
      </c>
      <c r="D143" s="163"/>
      <c r="E143" s="164">
        <v>1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230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4"/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">
      <c r="A145" s="166" t="s">
        <v>196</v>
      </c>
      <c r="B145" s="167" t="s">
        <v>80</v>
      </c>
      <c r="C145" s="182" t="s">
        <v>81</v>
      </c>
      <c r="D145" s="168"/>
      <c r="E145" s="169"/>
      <c r="F145" s="170"/>
      <c r="G145" s="170">
        <f>SUMIF(AG146:AG470,"&lt;&gt;NOR",G146:G470)</f>
        <v>0</v>
      </c>
      <c r="H145" s="170"/>
      <c r="I145" s="170">
        <f>SUM(I146:I470)</f>
        <v>0</v>
      </c>
      <c r="J145" s="170"/>
      <c r="K145" s="170">
        <f>SUM(K146:K470)</f>
        <v>0</v>
      </c>
      <c r="L145" s="170"/>
      <c r="M145" s="170">
        <f>SUM(M146:M470)</f>
        <v>0</v>
      </c>
      <c r="N145" s="169"/>
      <c r="O145" s="169">
        <f>SUM(O146:O470)</f>
        <v>10.459999999999997</v>
      </c>
      <c r="P145" s="169"/>
      <c r="Q145" s="169">
        <f>SUM(Q146:Q470)</f>
        <v>0</v>
      </c>
      <c r="R145" s="170"/>
      <c r="S145" s="170"/>
      <c r="T145" s="171"/>
      <c r="U145" s="165"/>
      <c r="V145" s="165">
        <f>SUM(V146:V470)</f>
        <v>641.07000000000005</v>
      </c>
      <c r="W145" s="165"/>
      <c r="X145" s="165"/>
      <c r="Y145" s="165"/>
      <c r="AG145" t="s">
        <v>197</v>
      </c>
    </row>
    <row r="146" spans="1:60" ht="33.75" outlineLevel="1" x14ac:dyDescent="0.2">
      <c r="A146" s="173">
        <v>15</v>
      </c>
      <c r="B146" s="174" t="s">
        <v>330</v>
      </c>
      <c r="C146" s="183" t="s">
        <v>331</v>
      </c>
      <c r="D146" s="175" t="s">
        <v>309</v>
      </c>
      <c r="E146" s="176">
        <v>47.403100000000002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12</v>
      </c>
      <c r="M146" s="178">
        <f>G146*(1+L146/100)</f>
        <v>0</v>
      </c>
      <c r="N146" s="176">
        <v>4.2439999999999999E-2</v>
      </c>
      <c r="O146" s="176">
        <f>ROUND(E146*N146,2)</f>
        <v>2.0099999999999998</v>
      </c>
      <c r="P146" s="176">
        <v>0</v>
      </c>
      <c r="Q146" s="176">
        <f>ROUND(E146*P146,2)</f>
        <v>0</v>
      </c>
      <c r="R146" s="178" t="s">
        <v>310</v>
      </c>
      <c r="S146" s="178" t="s">
        <v>201</v>
      </c>
      <c r="T146" s="179" t="s">
        <v>201</v>
      </c>
      <c r="U146" s="158">
        <v>1.29</v>
      </c>
      <c r="V146" s="158">
        <f>ROUND(E146*U146,2)</f>
        <v>61.15</v>
      </c>
      <c r="W146" s="158"/>
      <c r="X146" s="158" t="s">
        <v>219</v>
      </c>
      <c r="Y146" s="158" t="s">
        <v>204</v>
      </c>
      <c r="Z146" s="147"/>
      <c r="AA146" s="147"/>
      <c r="AB146" s="147"/>
      <c r="AC146" s="147"/>
      <c r="AD146" s="147"/>
      <c r="AE146" s="147"/>
      <c r="AF146" s="147"/>
      <c r="AG146" s="147" t="s">
        <v>220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2" x14ac:dyDescent="0.2">
      <c r="A147" s="154"/>
      <c r="B147" s="155"/>
      <c r="C147" s="258" t="s">
        <v>332</v>
      </c>
      <c r="D147" s="259"/>
      <c r="E147" s="259"/>
      <c r="F147" s="259"/>
      <c r="G147" s="259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80" t="str">
        <f>C147</f>
        <v>zřízení nosné konstrukce příčky, vložení tepelné izolace tl. do 5 cm, montáž desek, tmelení spár Q2 a úprava rohů. Včetně dodávek materiálu.</v>
      </c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4" t="s">
        <v>326</v>
      </c>
      <c r="D148" s="163"/>
      <c r="E148" s="164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4" t="s">
        <v>333</v>
      </c>
      <c r="D149" s="163"/>
      <c r="E149" s="164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4" t="s">
        <v>334</v>
      </c>
      <c r="D150" s="163"/>
      <c r="E150" s="164">
        <v>8.9320000000000004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4" t="s">
        <v>335</v>
      </c>
      <c r="D151" s="163"/>
      <c r="E151" s="164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4" t="s">
        <v>336</v>
      </c>
      <c r="D152" s="163"/>
      <c r="E152" s="164">
        <v>17.371200000000002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4" t="s">
        <v>337</v>
      </c>
      <c r="D153" s="163"/>
      <c r="E153" s="164">
        <v>-1.4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4" t="s">
        <v>338</v>
      </c>
      <c r="D154" s="163"/>
      <c r="E154" s="164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4" t="s">
        <v>339</v>
      </c>
      <c r="D155" s="163"/>
      <c r="E155" s="164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4" t="s">
        <v>340</v>
      </c>
      <c r="D156" s="163"/>
      <c r="E156" s="164">
        <v>3.0649999999999999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4" t="s">
        <v>328</v>
      </c>
      <c r="D157" s="163"/>
      <c r="E157" s="164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4" t="s">
        <v>341</v>
      </c>
      <c r="D158" s="163"/>
      <c r="E158" s="164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4" t="s">
        <v>342</v>
      </c>
      <c r="D159" s="163"/>
      <c r="E159" s="164">
        <v>3.1890000000000001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4" t="s">
        <v>343</v>
      </c>
      <c r="D160" s="163"/>
      <c r="E160" s="164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4" t="s">
        <v>344</v>
      </c>
      <c r="D161" s="163"/>
      <c r="E161" s="164">
        <v>6.6969000000000003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4" t="s">
        <v>329</v>
      </c>
      <c r="D162" s="163"/>
      <c r="E162" s="164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4" t="s">
        <v>345</v>
      </c>
      <c r="D163" s="163"/>
      <c r="E163" s="164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4" t="s">
        <v>342</v>
      </c>
      <c r="D164" s="163"/>
      <c r="E164" s="164">
        <v>3.1890000000000001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230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4" t="s">
        <v>346</v>
      </c>
      <c r="D165" s="163"/>
      <c r="E165" s="164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4" t="s">
        <v>347</v>
      </c>
      <c r="D166" s="163"/>
      <c r="E166" s="164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4" t="s">
        <v>348</v>
      </c>
      <c r="D167" s="163"/>
      <c r="E167" s="164">
        <v>3.18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4" t="s">
        <v>349</v>
      </c>
      <c r="D168" s="163"/>
      <c r="E168" s="164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4" t="s">
        <v>348</v>
      </c>
      <c r="D169" s="163"/>
      <c r="E169" s="164">
        <v>3.18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54"/>
      <c r="D170" s="255"/>
      <c r="E170" s="255"/>
      <c r="F170" s="255"/>
      <c r="G170" s="255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3">
        <v>16</v>
      </c>
      <c r="B171" s="174" t="s">
        <v>350</v>
      </c>
      <c r="C171" s="183" t="s">
        <v>351</v>
      </c>
      <c r="D171" s="175" t="s">
        <v>309</v>
      </c>
      <c r="E171" s="176">
        <v>9.8230000000000004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12</v>
      </c>
      <c r="M171" s="178">
        <f>G171*(1+L171/100)</f>
        <v>0</v>
      </c>
      <c r="N171" s="176">
        <v>4.9509999999999998E-2</v>
      </c>
      <c r="O171" s="176">
        <f>ROUND(E171*N171,2)</f>
        <v>0.49</v>
      </c>
      <c r="P171" s="176">
        <v>0</v>
      </c>
      <c r="Q171" s="176">
        <f>ROUND(E171*P171,2)</f>
        <v>0</v>
      </c>
      <c r="R171" s="178" t="s">
        <v>310</v>
      </c>
      <c r="S171" s="178" t="s">
        <v>201</v>
      </c>
      <c r="T171" s="179" t="s">
        <v>201</v>
      </c>
      <c r="U171" s="158">
        <v>1.29</v>
      </c>
      <c r="V171" s="158">
        <f>ROUND(E171*U171,2)</f>
        <v>12.67</v>
      </c>
      <c r="W171" s="158"/>
      <c r="X171" s="158" t="s">
        <v>219</v>
      </c>
      <c r="Y171" s="158" t="s">
        <v>204</v>
      </c>
      <c r="Z171" s="147"/>
      <c r="AA171" s="147"/>
      <c r="AB171" s="147"/>
      <c r="AC171" s="147"/>
      <c r="AD171" s="147"/>
      <c r="AE171" s="147"/>
      <c r="AF171" s="147"/>
      <c r="AG171" s="147" t="s">
        <v>220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2" x14ac:dyDescent="0.2">
      <c r="A172" s="154"/>
      <c r="B172" s="155"/>
      <c r="C172" s="258" t="s">
        <v>332</v>
      </c>
      <c r="D172" s="259"/>
      <c r="E172" s="259"/>
      <c r="F172" s="259"/>
      <c r="G172" s="259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247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80" t="str">
        <f>C172</f>
        <v>zřízení nosné konstrukce příčky, vložení tepelné izolace tl. do 5 cm, montáž desek, tmelení spár Q2 a úprava rohů. Včetně dodávek materiálu.</v>
      </c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4" t="s">
        <v>352</v>
      </c>
      <c r="D173" s="163"/>
      <c r="E173" s="164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230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4" t="s">
        <v>353</v>
      </c>
      <c r="D174" s="163"/>
      <c r="E174" s="164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4" t="s">
        <v>354</v>
      </c>
      <c r="D175" s="163"/>
      <c r="E175" s="164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4" t="s">
        <v>355</v>
      </c>
      <c r="D176" s="163"/>
      <c r="E176" s="164">
        <v>9.8230000000000004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4"/>
      <c r="D177" s="255"/>
      <c r="E177" s="255"/>
      <c r="F177" s="255"/>
      <c r="G177" s="25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1" x14ac:dyDescent="0.2">
      <c r="A178" s="173">
        <v>17</v>
      </c>
      <c r="B178" s="174" t="s">
        <v>356</v>
      </c>
      <c r="C178" s="183" t="s">
        <v>357</v>
      </c>
      <c r="D178" s="175" t="s">
        <v>309</v>
      </c>
      <c r="E178" s="176">
        <v>2.7719999999999998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12</v>
      </c>
      <c r="M178" s="178">
        <f>G178*(1+L178/100)</f>
        <v>0</v>
      </c>
      <c r="N178" s="176">
        <v>4.5019999999999998E-2</v>
      </c>
      <c r="O178" s="176">
        <f>ROUND(E178*N178,2)</f>
        <v>0.12</v>
      </c>
      <c r="P178" s="176">
        <v>0</v>
      </c>
      <c r="Q178" s="176">
        <f>ROUND(E178*P178,2)</f>
        <v>0</v>
      </c>
      <c r="R178" s="178" t="s">
        <v>310</v>
      </c>
      <c r="S178" s="178" t="s">
        <v>201</v>
      </c>
      <c r="T178" s="179" t="s">
        <v>201</v>
      </c>
      <c r="U178" s="158">
        <v>1.29</v>
      </c>
      <c r="V178" s="158">
        <f>ROUND(E178*U178,2)</f>
        <v>3.58</v>
      </c>
      <c r="W178" s="158"/>
      <c r="X178" s="158" t="s">
        <v>219</v>
      </c>
      <c r="Y178" s="158" t="s">
        <v>204</v>
      </c>
      <c r="Z178" s="147"/>
      <c r="AA178" s="147"/>
      <c r="AB178" s="147"/>
      <c r="AC178" s="147"/>
      <c r="AD178" s="147"/>
      <c r="AE178" s="147"/>
      <c r="AF178" s="147"/>
      <c r="AG178" s="147" t="s">
        <v>220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2" x14ac:dyDescent="0.2">
      <c r="A179" s="154"/>
      <c r="B179" s="155"/>
      <c r="C179" s="258" t="s">
        <v>332</v>
      </c>
      <c r="D179" s="259"/>
      <c r="E179" s="259"/>
      <c r="F179" s="259"/>
      <c r="G179" s="259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247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80" t="str">
        <f>C179</f>
        <v>zřízení nosné konstrukce příčky, vložení tepelné izolace tl. do 5 cm, montáž desek, tmelení spár Q2 a úprava rohů. Včetně dodávek materiálu.</v>
      </c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4" t="s">
        <v>326</v>
      </c>
      <c r="D180" s="163"/>
      <c r="E180" s="164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4" t="s">
        <v>335</v>
      </c>
      <c r="D181" s="163"/>
      <c r="E181" s="164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230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4" t="s">
        <v>358</v>
      </c>
      <c r="D182" s="163"/>
      <c r="E182" s="164">
        <v>2.7719999999999998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4"/>
      <c r="D183" s="255"/>
      <c r="E183" s="255"/>
      <c r="F183" s="255"/>
      <c r="G183" s="25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33.75" outlineLevel="1" x14ac:dyDescent="0.2">
      <c r="A184" s="173">
        <v>18</v>
      </c>
      <c r="B184" s="174" t="s">
        <v>359</v>
      </c>
      <c r="C184" s="183" t="s">
        <v>360</v>
      </c>
      <c r="D184" s="175" t="s">
        <v>309</v>
      </c>
      <c r="E184" s="176">
        <v>40.51482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12</v>
      </c>
      <c r="M184" s="178">
        <f>G184*(1+L184/100)</f>
        <v>0</v>
      </c>
      <c r="N184" s="176">
        <v>4.836E-2</v>
      </c>
      <c r="O184" s="176">
        <f>ROUND(E184*N184,2)</f>
        <v>1.96</v>
      </c>
      <c r="P184" s="176">
        <v>0</v>
      </c>
      <c r="Q184" s="176">
        <f>ROUND(E184*P184,2)</f>
        <v>0</v>
      </c>
      <c r="R184" s="178" t="s">
        <v>310</v>
      </c>
      <c r="S184" s="178" t="s">
        <v>201</v>
      </c>
      <c r="T184" s="179" t="s">
        <v>201</v>
      </c>
      <c r="U184" s="158">
        <v>1.67</v>
      </c>
      <c r="V184" s="158">
        <f>ROUND(E184*U184,2)</f>
        <v>67.66</v>
      </c>
      <c r="W184" s="158"/>
      <c r="X184" s="158" t="s">
        <v>219</v>
      </c>
      <c r="Y184" s="158" t="s">
        <v>204</v>
      </c>
      <c r="Z184" s="147"/>
      <c r="AA184" s="147"/>
      <c r="AB184" s="147"/>
      <c r="AC184" s="147"/>
      <c r="AD184" s="147"/>
      <c r="AE184" s="147"/>
      <c r="AF184" s="147"/>
      <c r="AG184" s="147" t="s">
        <v>220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2" x14ac:dyDescent="0.2">
      <c r="A185" s="154"/>
      <c r="B185" s="155"/>
      <c r="C185" s="258" t="s">
        <v>332</v>
      </c>
      <c r="D185" s="259"/>
      <c r="E185" s="259"/>
      <c r="F185" s="259"/>
      <c r="G185" s="259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247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80" t="str">
        <f>C185</f>
        <v>zřízení nosné konstrukce příčky, vložení tepelné izolace tl. do 5 cm, montáž desek, tmelení spár Q2 a úprava rohů. Včetně dodávek materiálu.</v>
      </c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4" t="s">
        <v>326</v>
      </c>
      <c r="D186" s="163"/>
      <c r="E186" s="164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4" t="s">
        <v>361</v>
      </c>
      <c r="D187" s="163"/>
      <c r="E187" s="164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4" t="s">
        <v>362</v>
      </c>
      <c r="D188" s="163"/>
      <c r="E188" s="164">
        <v>6.8376000000000001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230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4" t="s">
        <v>363</v>
      </c>
      <c r="D189" s="163"/>
      <c r="E189" s="164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4" t="s">
        <v>364</v>
      </c>
      <c r="D190" s="163"/>
      <c r="E190" s="164">
        <v>18.48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4" t="s">
        <v>328</v>
      </c>
      <c r="D191" s="163"/>
      <c r="E191" s="164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4" t="s">
        <v>365</v>
      </c>
      <c r="D192" s="163"/>
      <c r="E192" s="164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4" t="s">
        <v>366</v>
      </c>
      <c r="D193" s="163"/>
      <c r="E193" s="164">
        <v>5.0705099999999996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230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4" t="s">
        <v>329</v>
      </c>
      <c r="D194" s="163"/>
      <c r="E194" s="164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4" t="s">
        <v>367</v>
      </c>
      <c r="D195" s="163"/>
      <c r="E195" s="164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4" t="s">
        <v>366</v>
      </c>
      <c r="D196" s="163"/>
      <c r="E196" s="164">
        <v>5.0705099999999996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4" t="s">
        <v>346</v>
      </c>
      <c r="D197" s="163"/>
      <c r="E197" s="164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4" t="s">
        <v>368</v>
      </c>
      <c r="D198" s="163"/>
      <c r="E198" s="164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230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4" t="s">
        <v>369</v>
      </c>
      <c r="D199" s="163"/>
      <c r="E199" s="164">
        <v>5.0561999999999996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230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4"/>
      <c r="D200" s="255"/>
      <c r="E200" s="255"/>
      <c r="F200" s="255"/>
      <c r="G200" s="255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3">
        <v>19</v>
      </c>
      <c r="B201" s="174" t="s">
        <v>370</v>
      </c>
      <c r="C201" s="183" t="s">
        <v>371</v>
      </c>
      <c r="D201" s="175" t="s">
        <v>309</v>
      </c>
      <c r="E201" s="176">
        <v>7.024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12</v>
      </c>
      <c r="M201" s="178">
        <f>G201*(1+L201/100)</f>
        <v>0</v>
      </c>
      <c r="N201" s="176">
        <v>5.0410000000000003E-2</v>
      </c>
      <c r="O201" s="176">
        <f>ROUND(E201*N201,2)</f>
        <v>0.35</v>
      </c>
      <c r="P201" s="176">
        <v>0</v>
      </c>
      <c r="Q201" s="176">
        <f>ROUND(E201*P201,2)</f>
        <v>0</v>
      </c>
      <c r="R201" s="178" t="s">
        <v>310</v>
      </c>
      <c r="S201" s="178" t="s">
        <v>201</v>
      </c>
      <c r="T201" s="179" t="s">
        <v>201</v>
      </c>
      <c r="U201" s="158">
        <v>1.673</v>
      </c>
      <c r="V201" s="158">
        <f>ROUND(E201*U201,2)</f>
        <v>11.75</v>
      </c>
      <c r="W201" s="158"/>
      <c r="X201" s="158" t="s">
        <v>219</v>
      </c>
      <c r="Y201" s="158" t="s">
        <v>204</v>
      </c>
      <c r="Z201" s="147"/>
      <c r="AA201" s="147"/>
      <c r="AB201" s="147"/>
      <c r="AC201" s="147"/>
      <c r="AD201" s="147"/>
      <c r="AE201" s="147"/>
      <c r="AF201" s="147"/>
      <c r="AG201" s="147" t="s">
        <v>220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2" x14ac:dyDescent="0.2">
      <c r="A202" s="154"/>
      <c r="B202" s="155"/>
      <c r="C202" s="258" t="s">
        <v>332</v>
      </c>
      <c r="D202" s="259"/>
      <c r="E202" s="259"/>
      <c r="F202" s="259"/>
      <c r="G202" s="259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247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80" t="str">
        <f>C202</f>
        <v>zřízení nosné konstrukce příčky, vložení tepelné izolace tl. do 5 cm, montáž desek, tmelení spár Q2 a úprava rohů. Včetně dodávek materiálu.</v>
      </c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4" t="s">
        <v>352</v>
      </c>
      <c r="D203" s="163"/>
      <c r="E203" s="164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230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4" t="s">
        <v>353</v>
      </c>
      <c r="D204" s="163"/>
      <c r="E204" s="164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4" t="s">
        <v>326</v>
      </c>
      <c r="D205" s="163"/>
      <c r="E205" s="164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230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4" t="s">
        <v>372</v>
      </c>
      <c r="D206" s="163"/>
      <c r="E206" s="164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4" t="s">
        <v>373</v>
      </c>
      <c r="D207" s="163"/>
      <c r="E207" s="164">
        <v>8.6240000000000006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230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4" t="s">
        <v>374</v>
      </c>
      <c r="D208" s="163"/>
      <c r="E208" s="164">
        <v>-1.6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230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4"/>
      <c r="D209" s="255"/>
      <c r="E209" s="255"/>
      <c r="F209" s="255"/>
      <c r="G209" s="255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208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20</v>
      </c>
      <c r="B210" s="174" t="s">
        <v>375</v>
      </c>
      <c r="C210" s="183" t="s">
        <v>376</v>
      </c>
      <c r="D210" s="175" t="s">
        <v>292</v>
      </c>
      <c r="E210" s="176">
        <v>3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12</v>
      </c>
      <c r="M210" s="178">
        <f>G210*(1+L210/100)</f>
        <v>0</v>
      </c>
      <c r="N210" s="176">
        <v>5.1399999999999996E-3</v>
      </c>
      <c r="O210" s="176">
        <f>ROUND(E210*N210,2)</f>
        <v>0.02</v>
      </c>
      <c r="P210" s="176">
        <v>0</v>
      </c>
      <c r="Q210" s="176">
        <f>ROUND(E210*P210,2)</f>
        <v>0</v>
      </c>
      <c r="R210" s="178" t="s">
        <v>310</v>
      </c>
      <c r="S210" s="178" t="s">
        <v>201</v>
      </c>
      <c r="T210" s="179" t="s">
        <v>201</v>
      </c>
      <c r="U210" s="158">
        <v>0.36</v>
      </c>
      <c r="V210" s="158">
        <f>ROUND(E210*U210,2)</f>
        <v>1.08</v>
      </c>
      <c r="W210" s="158"/>
      <c r="X210" s="158" t="s">
        <v>219</v>
      </c>
      <c r="Y210" s="158" t="s">
        <v>204</v>
      </c>
      <c r="Z210" s="147"/>
      <c r="AA210" s="147"/>
      <c r="AB210" s="147"/>
      <c r="AC210" s="147"/>
      <c r="AD210" s="147"/>
      <c r="AE210" s="147"/>
      <c r="AF210" s="147"/>
      <c r="AG210" s="147" t="s">
        <v>220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4" t="s">
        <v>326</v>
      </c>
      <c r="D211" s="163"/>
      <c r="E211" s="164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4" t="s">
        <v>76</v>
      </c>
      <c r="D212" s="163"/>
      <c r="E212" s="164">
        <v>1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4" t="s">
        <v>328</v>
      </c>
      <c r="D213" s="163"/>
      <c r="E213" s="164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230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4" t="s">
        <v>76</v>
      </c>
      <c r="D214" s="163"/>
      <c r="E214" s="164">
        <v>1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4" t="s">
        <v>346</v>
      </c>
      <c r="D215" s="163"/>
      <c r="E215" s="164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4" t="s">
        <v>76</v>
      </c>
      <c r="D216" s="163"/>
      <c r="E216" s="164">
        <v>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54"/>
      <c r="D217" s="255"/>
      <c r="E217" s="255"/>
      <c r="F217" s="255"/>
      <c r="G217" s="255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208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73">
        <v>21</v>
      </c>
      <c r="B218" s="174" t="s">
        <v>377</v>
      </c>
      <c r="C218" s="183" t="s">
        <v>378</v>
      </c>
      <c r="D218" s="175" t="s">
        <v>292</v>
      </c>
      <c r="E218" s="176">
        <v>7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12</v>
      </c>
      <c r="M218" s="178">
        <f>G218*(1+L218/100)</f>
        <v>0</v>
      </c>
      <c r="N218" s="176">
        <v>1.2E-2</v>
      </c>
      <c r="O218" s="176">
        <f>ROUND(E218*N218,2)</f>
        <v>0.08</v>
      </c>
      <c r="P218" s="176">
        <v>0</v>
      </c>
      <c r="Q218" s="176">
        <f>ROUND(E218*P218,2)</f>
        <v>0</v>
      </c>
      <c r="R218" s="178" t="s">
        <v>310</v>
      </c>
      <c r="S218" s="178" t="s">
        <v>379</v>
      </c>
      <c r="T218" s="179" t="s">
        <v>380</v>
      </c>
      <c r="U218" s="158">
        <v>0.71</v>
      </c>
      <c r="V218" s="158">
        <f>ROUND(E218*U218,2)</f>
        <v>4.97</v>
      </c>
      <c r="W218" s="158"/>
      <c r="X218" s="158" t="s">
        <v>219</v>
      </c>
      <c r="Y218" s="158" t="s">
        <v>204</v>
      </c>
      <c r="Z218" s="147"/>
      <c r="AA218" s="147"/>
      <c r="AB218" s="147"/>
      <c r="AC218" s="147"/>
      <c r="AD218" s="147"/>
      <c r="AE218" s="147"/>
      <c r="AF218" s="147"/>
      <c r="AG218" s="147" t="s">
        <v>220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4" t="s">
        <v>326</v>
      </c>
      <c r="D219" s="163"/>
      <c r="E219" s="164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4" t="s">
        <v>327</v>
      </c>
      <c r="D220" s="163"/>
      <c r="E220" s="164">
        <v>2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4" t="s">
        <v>328</v>
      </c>
      <c r="D221" s="163"/>
      <c r="E221" s="164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4" t="s">
        <v>327</v>
      </c>
      <c r="D222" s="163"/>
      <c r="E222" s="164">
        <v>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230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4" t="s">
        <v>329</v>
      </c>
      <c r="D223" s="163"/>
      <c r="E223" s="164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230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4" t="s">
        <v>76</v>
      </c>
      <c r="D224" s="163"/>
      <c r="E224" s="164">
        <v>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230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4" t="s">
        <v>346</v>
      </c>
      <c r="D225" s="163"/>
      <c r="E225" s="164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4" t="s">
        <v>327</v>
      </c>
      <c r="D226" s="163"/>
      <c r="E226" s="164">
        <v>2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230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54"/>
      <c r="D227" s="255"/>
      <c r="E227" s="255"/>
      <c r="F227" s="255"/>
      <c r="G227" s="255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208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3">
        <v>22</v>
      </c>
      <c r="B228" s="174" t="s">
        <v>381</v>
      </c>
      <c r="C228" s="183" t="s">
        <v>382</v>
      </c>
      <c r="D228" s="175" t="s">
        <v>292</v>
      </c>
      <c r="E228" s="176">
        <v>13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12</v>
      </c>
      <c r="M228" s="178">
        <f>G228*(1+L228/100)</f>
        <v>0</v>
      </c>
      <c r="N228" s="176">
        <v>5.0000000000000001E-4</v>
      </c>
      <c r="O228" s="176">
        <f>ROUND(E228*N228,2)</f>
        <v>0.01</v>
      </c>
      <c r="P228" s="176">
        <v>0</v>
      </c>
      <c r="Q228" s="176">
        <f>ROUND(E228*P228,2)</f>
        <v>0</v>
      </c>
      <c r="R228" s="178" t="s">
        <v>310</v>
      </c>
      <c r="S228" s="178" t="s">
        <v>379</v>
      </c>
      <c r="T228" s="179" t="s">
        <v>380</v>
      </c>
      <c r="U228" s="158">
        <v>0.15</v>
      </c>
      <c r="V228" s="158">
        <f>ROUND(E228*U228,2)</f>
        <v>1.95</v>
      </c>
      <c r="W228" s="158"/>
      <c r="X228" s="158" t="s">
        <v>219</v>
      </c>
      <c r="Y228" s="158" t="s">
        <v>204</v>
      </c>
      <c r="Z228" s="147"/>
      <c r="AA228" s="147"/>
      <c r="AB228" s="147"/>
      <c r="AC228" s="147"/>
      <c r="AD228" s="147"/>
      <c r="AE228" s="147"/>
      <c r="AF228" s="147"/>
      <c r="AG228" s="147" t="s">
        <v>220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4" t="s">
        <v>326</v>
      </c>
      <c r="D229" s="163"/>
      <c r="E229" s="164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230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4" t="s">
        <v>78</v>
      </c>
      <c r="D230" s="163"/>
      <c r="E230" s="164">
        <v>3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230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4" t="s">
        <v>328</v>
      </c>
      <c r="D231" s="163"/>
      <c r="E231" s="164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230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4" t="s">
        <v>82</v>
      </c>
      <c r="D232" s="163"/>
      <c r="E232" s="164">
        <v>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4" t="s">
        <v>329</v>
      </c>
      <c r="D233" s="163"/>
      <c r="E233" s="164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230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4" t="s">
        <v>327</v>
      </c>
      <c r="D234" s="163"/>
      <c r="E234" s="164">
        <v>2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230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4" t="s">
        <v>346</v>
      </c>
      <c r="D235" s="163"/>
      <c r="E235" s="164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230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4" t="s">
        <v>82</v>
      </c>
      <c r="D236" s="163"/>
      <c r="E236" s="164">
        <v>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54"/>
      <c r="D237" s="255"/>
      <c r="E237" s="255"/>
      <c r="F237" s="255"/>
      <c r="G237" s="255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208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3">
        <v>23</v>
      </c>
      <c r="B238" s="174" t="s">
        <v>383</v>
      </c>
      <c r="C238" s="183" t="s">
        <v>384</v>
      </c>
      <c r="D238" s="175" t="s">
        <v>309</v>
      </c>
      <c r="E238" s="176">
        <v>457.50817999999998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12</v>
      </c>
      <c r="M238" s="178">
        <f>G238*(1+L238/100)</f>
        <v>0</v>
      </c>
      <c r="N238" s="176">
        <v>2.1000000000000001E-4</v>
      </c>
      <c r="O238" s="176">
        <f>ROUND(E238*N238,2)</f>
        <v>0.1</v>
      </c>
      <c r="P238" s="176">
        <v>0</v>
      </c>
      <c r="Q238" s="176">
        <f>ROUND(E238*P238,2)</f>
        <v>0</v>
      </c>
      <c r="R238" s="178" t="s">
        <v>310</v>
      </c>
      <c r="S238" s="178" t="s">
        <v>201</v>
      </c>
      <c r="T238" s="179" t="s">
        <v>201</v>
      </c>
      <c r="U238" s="158">
        <v>0.3</v>
      </c>
      <c r="V238" s="158">
        <f>ROUND(E238*U238,2)</f>
        <v>137.25</v>
      </c>
      <c r="W238" s="158"/>
      <c r="X238" s="158" t="s">
        <v>219</v>
      </c>
      <c r="Y238" s="158" t="s">
        <v>204</v>
      </c>
      <c r="Z238" s="147"/>
      <c r="AA238" s="147"/>
      <c r="AB238" s="147"/>
      <c r="AC238" s="147"/>
      <c r="AD238" s="147"/>
      <c r="AE238" s="147"/>
      <c r="AF238" s="147"/>
      <c r="AG238" s="147" t="s">
        <v>220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4" t="s">
        <v>385</v>
      </c>
      <c r="D239" s="163"/>
      <c r="E239" s="164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230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4" t="s">
        <v>386</v>
      </c>
      <c r="D240" s="163"/>
      <c r="E240" s="164">
        <v>99.62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230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4" t="s">
        <v>387</v>
      </c>
      <c r="D241" s="163"/>
      <c r="E241" s="164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230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4" t="s">
        <v>388</v>
      </c>
      <c r="D242" s="163"/>
      <c r="E242" s="164">
        <v>35.92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230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4" t="s">
        <v>326</v>
      </c>
      <c r="D243" s="163"/>
      <c r="E243" s="164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4" t="s">
        <v>333</v>
      </c>
      <c r="D244" s="163"/>
      <c r="E244" s="164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230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4" t="s">
        <v>389</v>
      </c>
      <c r="D245" s="163"/>
      <c r="E245" s="164">
        <v>17.864000000000001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230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4" t="s">
        <v>335</v>
      </c>
      <c r="D246" s="163"/>
      <c r="E246" s="164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230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4" t="s">
        <v>390</v>
      </c>
      <c r="D247" s="163"/>
      <c r="E247" s="164">
        <v>34.742400000000004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230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4" t="s">
        <v>391</v>
      </c>
      <c r="D248" s="163"/>
      <c r="E248" s="164">
        <v>-2.8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4" t="s">
        <v>338</v>
      </c>
      <c r="D249" s="163"/>
      <c r="E249" s="164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230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4" t="s">
        <v>339</v>
      </c>
      <c r="D250" s="163"/>
      <c r="E250" s="164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230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4" t="s">
        <v>392</v>
      </c>
      <c r="D251" s="163"/>
      <c r="E251" s="164">
        <v>6.13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230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84" t="s">
        <v>328</v>
      </c>
      <c r="D252" s="163"/>
      <c r="E252" s="164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4" t="s">
        <v>341</v>
      </c>
      <c r="D253" s="163"/>
      <c r="E253" s="164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230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4" t="s">
        <v>393</v>
      </c>
      <c r="D254" s="163"/>
      <c r="E254" s="164">
        <v>6.3780000000000001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4" t="s">
        <v>343</v>
      </c>
      <c r="D255" s="163"/>
      <c r="E255" s="164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230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4" t="s">
        <v>394</v>
      </c>
      <c r="D256" s="163"/>
      <c r="E256" s="164">
        <v>13.393800000000001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230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4" t="s">
        <v>329</v>
      </c>
      <c r="D257" s="163"/>
      <c r="E257" s="164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230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4" t="s">
        <v>345</v>
      </c>
      <c r="D258" s="163"/>
      <c r="E258" s="164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230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4" t="s">
        <v>393</v>
      </c>
      <c r="D259" s="163"/>
      <c r="E259" s="164">
        <v>6.3780000000000001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4" t="s">
        <v>346</v>
      </c>
      <c r="D260" s="163"/>
      <c r="E260" s="164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4" t="s">
        <v>347</v>
      </c>
      <c r="D261" s="163"/>
      <c r="E261" s="164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4" t="s">
        <v>395</v>
      </c>
      <c r="D262" s="163"/>
      <c r="E262" s="164">
        <v>6.36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230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4" t="s">
        <v>349</v>
      </c>
      <c r="D263" s="163"/>
      <c r="E263" s="164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4" t="s">
        <v>395</v>
      </c>
      <c r="D264" s="163"/>
      <c r="E264" s="164">
        <v>6.36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230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4" t="s">
        <v>354</v>
      </c>
      <c r="D265" s="163"/>
      <c r="E265" s="164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4" t="s">
        <v>396</v>
      </c>
      <c r="D266" s="163"/>
      <c r="E266" s="164">
        <v>19.646000000000001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4" t="s">
        <v>326</v>
      </c>
      <c r="D267" s="163"/>
      <c r="E267" s="164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4" t="s">
        <v>335</v>
      </c>
      <c r="D268" s="163"/>
      <c r="E268" s="164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230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4" t="s">
        <v>397</v>
      </c>
      <c r="D269" s="163"/>
      <c r="E269" s="164">
        <v>5.5439999999999996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4" t="s">
        <v>326</v>
      </c>
      <c r="D270" s="163"/>
      <c r="E270" s="164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230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4" t="s">
        <v>361</v>
      </c>
      <c r="D271" s="163"/>
      <c r="E271" s="164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230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4" t="s">
        <v>398</v>
      </c>
      <c r="D272" s="163"/>
      <c r="E272" s="164">
        <v>13.6752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4" t="s">
        <v>363</v>
      </c>
      <c r="D273" s="163"/>
      <c r="E273" s="164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230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4" t="s">
        <v>399</v>
      </c>
      <c r="D274" s="163"/>
      <c r="E274" s="164">
        <v>36.96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230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4" t="s">
        <v>328</v>
      </c>
      <c r="D275" s="163"/>
      <c r="E275" s="164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4" t="s">
        <v>365</v>
      </c>
      <c r="D276" s="163"/>
      <c r="E276" s="164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230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4" t="s">
        <v>400</v>
      </c>
      <c r="D277" s="163"/>
      <c r="E277" s="164">
        <v>10.141019999999999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230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4" t="s">
        <v>329</v>
      </c>
      <c r="D278" s="163"/>
      <c r="E278" s="164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4" t="s">
        <v>367</v>
      </c>
      <c r="D279" s="163"/>
      <c r="E279" s="164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230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4" t="s">
        <v>400</v>
      </c>
      <c r="D280" s="163"/>
      <c r="E280" s="164">
        <v>10.141019999999999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230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4" t="s">
        <v>346</v>
      </c>
      <c r="D281" s="163"/>
      <c r="E281" s="164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230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4" t="s">
        <v>368</v>
      </c>
      <c r="D282" s="163"/>
      <c r="E282" s="164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230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4" t="s">
        <v>401</v>
      </c>
      <c r="D283" s="163"/>
      <c r="E283" s="164">
        <v>10.112399999999999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230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4" t="s">
        <v>326</v>
      </c>
      <c r="D284" s="163"/>
      <c r="E284" s="164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230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4" t="s">
        <v>372</v>
      </c>
      <c r="D285" s="163"/>
      <c r="E285" s="164"/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230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4" t="s">
        <v>402</v>
      </c>
      <c r="D286" s="163"/>
      <c r="E286" s="164">
        <v>17.248000000000001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230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4" t="s">
        <v>403</v>
      </c>
      <c r="D287" s="163"/>
      <c r="E287" s="164">
        <v>-3.2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230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4" t="s">
        <v>354</v>
      </c>
      <c r="D288" s="163"/>
      <c r="E288" s="164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230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4" t="s">
        <v>404</v>
      </c>
      <c r="D289" s="163"/>
      <c r="E289" s="164">
        <v>35.112000000000002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230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4" t="s">
        <v>326</v>
      </c>
      <c r="D290" s="163"/>
      <c r="E290" s="164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230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4" t="s">
        <v>333</v>
      </c>
      <c r="D291" s="163"/>
      <c r="E291" s="164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230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4" t="s">
        <v>405</v>
      </c>
      <c r="D292" s="163"/>
      <c r="E292" s="164">
        <v>5.6825999999999999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230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4" t="s">
        <v>335</v>
      </c>
      <c r="D293" s="163"/>
      <c r="E293" s="164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230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4" t="s">
        <v>406</v>
      </c>
      <c r="D294" s="163"/>
      <c r="E294" s="164">
        <v>6.7759999999999998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230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4" t="s">
        <v>328</v>
      </c>
      <c r="D295" s="163"/>
      <c r="E295" s="164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230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4" t="s">
        <v>407</v>
      </c>
      <c r="D296" s="163"/>
      <c r="E296" s="164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230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4" t="s">
        <v>408</v>
      </c>
      <c r="D297" s="163"/>
      <c r="E297" s="164">
        <v>19.134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230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4" t="s">
        <v>329</v>
      </c>
      <c r="D298" s="163"/>
      <c r="E298" s="164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230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4" t="s">
        <v>409</v>
      </c>
      <c r="D299" s="163"/>
      <c r="E299" s="164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230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4" t="s">
        <v>408</v>
      </c>
      <c r="D300" s="163"/>
      <c r="E300" s="164">
        <v>19.134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230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4" t="s">
        <v>410</v>
      </c>
      <c r="D301" s="163"/>
      <c r="E301" s="164">
        <v>2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230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4" t="s">
        <v>346</v>
      </c>
      <c r="D302" s="163"/>
      <c r="E302" s="164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230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4" t="s">
        <v>411</v>
      </c>
      <c r="D303" s="163"/>
      <c r="E303" s="164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230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4" t="s">
        <v>412</v>
      </c>
      <c r="D304" s="163"/>
      <c r="E304" s="164">
        <v>19.079999999999998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230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4" t="s">
        <v>410</v>
      </c>
      <c r="D305" s="163"/>
      <c r="E305" s="164">
        <v>2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230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4" t="s">
        <v>413</v>
      </c>
      <c r="D306" s="163"/>
      <c r="E306" s="164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230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4" t="s">
        <v>410</v>
      </c>
      <c r="D307" s="163"/>
      <c r="E307" s="164">
        <v>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230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4" t="s">
        <v>326</v>
      </c>
      <c r="D308" s="163"/>
      <c r="E308" s="164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230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4" t="s">
        <v>335</v>
      </c>
      <c r="D309" s="163"/>
      <c r="E309" s="164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230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4" t="s">
        <v>414</v>
      </c>
      <c r="D310" s="163"/>
      <c r="E310" s="164">
        <v>6.0060000000000002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230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4" t="s">
        <v>328</v>
      </c>
      <c r="D311" s="163"/>
      <c r="E311" s="164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230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4" t="s">
        <v>341</v>
      </c>
      <c r="D312" s="163"/>
      <c r="E312" s="164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230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4" t="s">
        <v>415</v>
      </c>
      <c r="D313" s="163"/>
      <c r="E313" s="164">
        <v>7.07958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230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4" t="s">
        <v>343</v>
      </c>
      <c r="D314" s="163"/>
      <c r="E314" s="164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230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4" t="s">
        <v>416</v>
      </c>
      <c r="D315" s="163"/>
      <c r="E315" s="164">
        <v>9.7264499999999998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230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4" t="s">
        <v>329</v>
      </c>
      <c r="D316" s="163"/>
      <c r="E316" s="164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230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4" t="s">
        <v>345</v>
      </c>
      <c r="D317" s="163"/>
      <c r="E317" s="164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230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4" t="s">
        <v>416</v>
      </c>
      <c r="D318" s="163"/>
      <c r="E318" s="164">
        <v>9.7264499999999998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230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4" t="s">
        <v>346</v>
      </c>
      <c r="D319" s="163"/>
      <c r="E319" s="164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230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4" t="s">
        <v>347</v>
      </c>
      <c r="D320" s="163"/>
      <c r="E320" s="164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230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4" t="s">
        <v>417</v>
      </c>
      <c r="D321" s="163"/>
      <c r="E321" s="164">
        <v>7.0595999999999997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230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4" t="s">
        <v>349</v>
      </c>
      <c r="D322" s="163"/>
      <c r="E322" s="164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230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4" t="s">
        <v>418</v>
      </c>
      <c r="D323" s="163"/>
      <c r="E323" s="164">
        <v>9.6989999999999998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230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4" t="s">
        <v>326</v>
      </c>
      <c r="D324" s="163"/>
      <c r="E324" s="164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230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4" t="s">
        <v>333</v>
      </c>
      <c r="D325" s="163"/>
      <c r="E325" s="164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230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4" t="s">
        <v>405</v>
      </c>
      <c r="D326" s="163"/>
      <c r="E326" s="164">
        <v>5.6825999999999999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230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4" t="s">
        <v>335</v>
      </c>
      <c r="D327" s="163"/>
      <c r="E327" s="164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230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4" t="s">
        <v>419</v>
      </c>
      <c r="D328" s="163"/>
      <c r="E328" s="164">
        <v>4.3120000000000003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230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4" t="s">
        <v>328</v>
      </c>
      <c r="D329" s="163"/>
      <c r="E329" s="164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230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4" t="s">
        <v>343</v>
      </c>
      <c r="D330" s="163"/>
      <c r="E330" s="164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230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4" t="s">
        <v>420</v>
      </c>
      <c r="D331" s="163"/>
      <c r="E331" s="164">
        <v>5.1661799999999998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230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84" t="s">
        <v>329</v>
      </c>
      <c r="D332" s="163"/>
      <c r="E332" s="164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230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4" t="s">
        <v>345</v>
      </c>
      <c r="D333" s="163"/>
      <c r="E333" s="164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230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4" t="s">
        <v>420</v>
      </c>
      <c r="D334" s="163"/>
      <c r="E334" s="164">
        <v>5.1661799999999998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230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4" t="s">
        <v>421</v>
      </c>
      <c r="D335" s="163"/>
      <c r="E335" s="164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230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4" t="s">
        <v>422</v>
      </c>
      <c r="D336" s="163"/>
      <c r="E336" s="164">
        <v>7.6536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230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4" t="s">
        <v>346</v>
      </c>
      <c r="D337" s="163"/>
      <c r="E337" s="164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230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4" t="s">
        <v>349</v>
      </c>
      <c r="D338" s="163"/>
      <c r="E338" s="164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230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4" t="s">
        <v>423</v>
      </c>
      <c r="D339" s="163"/>
      <c r="E339" s="164">
        <v>5.1516000000000002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230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4" t="s">
        <v>424</v>
      </c>
      <c r="D340" s="163"/>
      <c r="E340" s="164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230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84" t="s">
        <v>425</v>
      </c>
      <c r="D341" s="163"/>
      <c r="E341" s="164">
        <v>-150.42500000000001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230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4" t="s">
        <v>426</v>
      </c>
      <c r="D342" s="163"/>
      <c r="E342" s="164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230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4" t="s">
        <v>427</v>
      </c>
      <c r="D343" s="163"/>
      <c r="E343" s="164">
        <v>63.971499999999999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230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254"/>
      <c r="D344" s="255"/>
      <c r="E344" s="255"/>
      <c r="F344" s="255"/>
      <c r="G344" s="255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208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3">
        <v>24</v>
      </c>
      <c r="B345" s="174" t="s">
        <v>428</v>
      </c>
      <c r="C345" s="183" t="s">
        <v>429</v>
      </c>
      <c r="D345" s="175" t="s">
        <v>309</v>
      </c>
      <c r="E345" s="176">
        <v>35.112000000000002</v>
      </c>
      <c r="F345" s="177"/>
      <c r="G345" s="178">
        <f>ROUND(E345*F345,2)</f>
        <v>0</v>
      </c>
      <c r="H345" s="177"/>
      <c r="I345" s="178">
        <f>ROUND(E345*H345,2)</f>
        <v>0</v>
      </c>
      <c r="J345" s="177"/>
      <c r="K345" s="178">
        <f>ROUND(E345*J345,2)</f>
        <v>0</v>
      </c>
      <c r="L345" s="178">
        <v>12</v>
      </c>
      <c r="M345" s="178">
        <f>G345*(1+L345/100)</f>
        <v>0</v>
      </c>
      <c r="N345" s="176">
        <v>1.576E-2</v>
      </c>
      <c r="O345" s="176">
        <f>ROUND(E345*N345,2)</f>
        <v>0.55000000000000004</v>
      </c>
      <c r="P345" s="176">
        <v>0</v>
      </c>
      <c r="Q345" s="176">
        <f>ROUND(E345*P345,2)</f>
        <v>0</v>
      </c>
      <c r="R345" s="178" t="s">
        <v>310</v>
      </c>
      <c r="S345" s="178" t="s">
        <v>201</v>
      </c>
      <c r="T345" s="179" t="s">
        <v>201</v>
      </c>
      <c r="U345" s="158">
        <v>0.55000000000000004</v>
      </c>
      <c r="V345" s="158">
        <f>ROUND(E345*U345,2)</f>
        <v>19.309999999999999</v>
      </c>
      <c r="W345" s="158"/>
      <c r="X345" s="158" t="s">
        <v>219</v>
      </c>
      <c r="Y345" s="158" t="s">
        <v>204</v>
      </c>
      <c r="Z345" s="147"/>
      <c r="AA345" s="147"/>
      <c r="AB345" s="147"/>
      <c r="AC345" s="147"/>
      <c r="AD345" s="147"/>
      <c r="AE345" s="147"/>
      <c r="AF345" s="147"/>
      <c r="AG345" s="147" t="s">
        <v>220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84" t="s">
        <v>354</v>
      </c>
      <c r="D346" s="163"/>
      <c r="E346" s="164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230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4" t="s">
        <v>404</v>
      </c>
      <c r="D347" s="163"/>
      <c r="E347" s="164">
        <v>35.112000000000002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230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155"/>
      <c r="C348" s="254"/>
      <c r="D348" s="255"/>
      <c r="E348" s="255"/>
      <c r="F348" s="255"/>
      <c r="G348" s="255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208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33.75" outlineLevel="1" x14ac:dyDescent="0.2">
      <c r="A349" s="173">
        <v>25</v>
      </c>
      <c r="B349" s="174" t="s">
        <v>430</v>
      </c>
      <c r="C349" s="183" t="s">
        <v>431</v>
      </c>
      <c r="D349" s="175" t="s">
        <v>309</v>
      </c>
      <c r="E349" s="176">
        <v>75.806600000000003</v>
      </c>
      <c r="F349" s="177"/>
      <c r="G349" s="178">
        <f>ROUND(E349*F349,2)</f>
        <v>0</v>
      </c>
      <c r="H349" s="177"/>
      <c r="I349" s="178">
        <f>ROUND(E349*H349,2)</f>
        <v>0</v>
      </c>
      <c r="J349" s="177"/>
      <c r="K349" s="178">
        <f>ROUND(E349*J349,2)</f>
        <v>0</v>
      </c>
      <c r="L349" s="178">
        <v>12</v>
      </c>
      <c r="M349" s="178">
        <f>G349*(1+L349/100)</f>
        <v>0</v>
      </c>
      <c r="N349" s="176">
        <v>1.3979999999999999E-2</v>
      </c>
      <c r="O349" s="176">
        <f>ROUND(E349*N349,2)</f>
        <v>1.06</v>
      </c>
      <c r="P349" s="176">
        <v>0</v>
      </c>
      <c r="Q349" s="176">
        <f>ROUND(E349*P349,2)</f>
        <v>0</v>
      </c>
      <c r="R349" s="178" t="s">
        <v>310</v>
      </c>
      <c r="S349" s="178" t="s">
        <v>201</v>
      </c>
      <c r="T349" s="179" t="s">
        <v>201</v>
      </c>
      <c r="U349" s="158">
        <v>0.85</v>
      </c>
      <c r="V349" s="158">
        <f>ROUND(E349*U349,2)</f>
        <v>64.44</v>
      </c>
      <c r="W349" s="158"/>
      <c r="X349" s="158" t="s">
        <v>219</v>
      </c>
      <c r="Y349" s="158" t="s">
        <v>204</v>
      </c>
      <c r="Z349" s="147"/>
      <c r="AA349" s="147"/>
      <c r="AB349" s="147"/>
      <c r="AC349" s="147"/>
      <c r="AD349" s="147"/>
      <c r="AE349" s="147"/>
      <c r="AF349" s="147"/>
      <c r="AG349" s="147" t="s">
        <v>220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84" t="s">
        <v>326</v>
      </c>
      <c r="D350" s="163"/>
      <c r="E350" s="164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230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4" t="s">
        <v>333</v>
      </c>
      <c r="D351" s="163"/>
      <c r="E351" s="164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230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4" t="s">
        <v>405</v>
      </c>
      <c r="D352" s="163"/>
      <c r="E352" s="164">
        <v>5.6825999999999999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230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4" t="s">
        <v>335</v>
      </c>
      <c r="D353" s="163"/>
      <c r="E353" s="164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230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4" t="s">
        <v>406</v>
      </c>
      <c r="D354" s="163"/>
      <c r="E354" s="164">
        <v>6.7759999999999998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230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4" t="s">
        <v>328</v>
      </c>
      <c r="D355" s="163"/>
      <c r="E355" s="164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230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4" t="s">
        <v>407</v>
      </c>
      <c r="D356" s="163"/>
      <c r="E356" s="164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230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4" t="s">
        <v>408</v>
      </c>
      <c r="D357" s="163"/>
      <c r="E357" s="164">
        <v>19.134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230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4" t="s">
        <v>329</v>
      </c>
      <c r="D358" s="163"/>
      <c r="E358" s="164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230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4" t="s">
        <v>409</v>
      </c>
      <c r="D359" s="163"/>
      <c r="E359" s="164"/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230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4" t="s">
        <v>408</v>
      </c>
      <c r="D360" s="163"/>
      <c r="E360" s="164">
        <v>19.134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230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4" t="s">
        <v>410</v>
      </c>
      <c r="D361" s="163"/>
      <c r="E361" s="164">
        <v>2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230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4" t="s">
        <v>346</v>
      </c>
      <c r="D362" s="163"/>
      <c r="E362" s="164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230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4" t="s">
        <v>411</v>
      </c>
      <c r="D363" s="163"/>
      <c r="E363" s="164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230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4" t="s">
        <v>412</v>
      </c>
      <c r="D364" s="163"/>
      <c r="E364" s="164">
        <v>19.079999999999998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230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4" t="s">
        <v>410</v>
      </c>
      <c r="D365" s="163"/>
      <c r="E365" s="164">
        <v>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230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4" t="s">
        <v>413</v>
      </c>
      <c r="D366" s="163"/>
      <c r="E366" s="164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230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84" t="s">
        <v>410</v>
      </c>
      <c r="D367" s="163"/>
      <c r="E367" s="164">
        <v>2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230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254"/>
      <c r="D368" s="255"/>
      <c r="E368" s="255"/>
      <c r="F368" s="255"/>
      <c r="G368" s="255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208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33.75" outlineLevel="1" x14ac:dyDescent="0.2">
      <c r="A369" s="173">
        <v>26</v>
      </c>
      <c r="B369" s="174" t="s">
        <v>432</v>
      </c>
      <c r="C369" s="183" t="s">
        <v>433</v>
      </c>
      <c r="D369" s="175" t="s">
        <v>309</v>
      </c>
      <c r="E369" s="176">
        <v>49.297080000000001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12</v>
      </c>
      <c r="M369" s="178">
        <f>G369*(1+L369/100)</f>
        <v>0</v>
      </c>
      <c r="N369" s="176">
        <v>1.3979999999999999E-2</v>
      </c>
      <c r="O369" s="176">
        <f>ROUND(E369*N369,2)</f>
        <v>0.69</v>
      </c>
      <c r="P369" s="176">
        <v>0</v>
      </c>
      <c r="Q369" s="176">
        <f>ROUND(E369*P369,2)</f>
        <v>0</v>
      </c>
      <c r="R369" s="178" t="s">
        <v>310</v>
      </c>
      <c r="S369" s="178" t="s">
        <v>201</v>
      </c>
      <c r="T369" s="179" t="s">
        <v>201</v>
      </c>
      <c r="U369" s="158">
        <v>0.85</v>
      </c>
      <c r="V369" s="158">
        <f>ROUND(E369*U369,2)</f>
        <v>41.9</v>
      </c>
      <c r="W369" s="158"/>
      <c r="X369" s="158" t="s">
        <v>219</v>
      </c>
      <c r="Y369" s="158" t="s">
        <v>204</v>
      </c>
      <c r="Z369" s="147"/>
      <c r="AA369" s="147"/>
      <c r="AB369" s="147"/>
      <c r="AC369" s="147"/>
      <c r="AD369" s="147"/>
      <c r="AE369" s="147"/>
      <c r="AF369" s="147"/>
      <c r="AG369" s="147" t="s">
        <v>220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4" t="s">
        <v>326</v>
      </c>
      <c r="D370" s="163"/>
      <c r="E370" s="164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230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4" t="s">
        <v>335</v>
      </c>
      <c r="D371" s="163"/>
      <c r="E371" s="164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230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4" t="s">
        <v>414</v>
      </c>
      <c r="D372" s="163"/>
      <c r="E372" s="164">
        <v>6.0060000000000002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230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4" t="s">
        <v>328</v>
      </c>
      <c r="D373" s="163"/>
      <c r="E373" s="164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230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4" t="s">
        <v>341</v>
      </c>
      <c r="D374" s="163"/>
      <c r="E374" s="164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230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4" t="s">
        <v>415</v>
      </c>
      <c r="D375" s="163"/>
      <c r="E375" s="164">
        <v>7.07958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230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4" t="s">
        <v>343</v>
      </c>
      <c r="D376" s="163"/>
      <c r="E376" s="164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230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84" t="s">
        <v>416</v>
      </c>
      <c r="D377" s="163"/>
      <c r="E377" s="164">
        <v>9.7264499999999998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230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84" t="s">
        <v>329</v>
      </c>
      <c r="D378" s="163"/>
      <c r="E378" s="164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230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4" t="s">
        <v>345</v>
      </c>
      <c r="D379" s="163"/>
      <c r="E379" s="164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230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4" t="s">
        <v>416</v>
      </c>
      <c r="D380" s="163"/>
      <c r="E380" s="164">
        <v>9.7264499999999998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230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84" t="s">
        <v>346</v>
      </c>
      <c r="D381" s="163"/>
      <c r="E381" s="164"/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230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4" t="s">
        <v>347</v>
      </c>
      <c r="D382" s="163"/>
      <c r="E382" s="164"/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230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84" t="s">
        <v>417</v>
      </c>
      <c r="D383" s="163"/>
      <c r="E383" s="164">
        <v>7.0595999999999997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230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4" t="s">
        <v>349</v>
      </c>
      <c r="D384" s="163"/>
      <c r="E384" s="164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230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4" t="s">
        <v>418</v>
      </c>
      <c r="D385" s="163"/>
      <c r="E385" s="164">
        <v>9.6989999999999998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230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54"/>
      <c r="D386" s="255"/>
      <c r="E386" s="255"/>
      <c r="F386" s="255"/>
      <c r="G386" s="255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208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73">
        <v>27</v>
      </c>
      <c r="B387" s="174" t="s">
        <v>434</v>
      </c>
      <c r="C387" s="183" t="s">
        <v>435</v>
      </c>
      <c r="D387" s="175" t="s">
        <v>309</v>
      </c>
      <c r="E387" s="176">
        <v>2.7968999999999999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12</v>
      </c>
      <c r="M387" s="178">
        <f>G387*(1+L387/100)</f>
        <v>0</v>
      </c>
      <c r="N387" s="176">
        <v>1.6500000000000001E-2</v>
      </c>
      <c r="O387" s="176">
        <f>ROUND(E387*N387,2)</f>
        <v>0.05</v>
      </c>
      <c r="P387" s="176">
        <v>0</v>
      </c>
      <c r="Q387" s="176">
        <f>ROUND(E387*P387,2)</f>
        <v>0</v>
      </c>
      <c r="R387" s="178" t="s">
        <v>310</v>
      </c>
      <c r="S387" s="178" t="s">
        <v>201</v>
      </c>
      <c r="T387" s="179" t="s">
        <v>201</v>
      </c>
      <c r="U387" s="158">
        <v>0.85</v>
      </c>
      <c r="V387" s="158">
        <f>ROUND(E387*U387,2)</f>
        <v>2.38</v>
      </c>
      <c r="W387" s="158"/>
      <c r="X387" s="158" t="s">
        <v>219</v>
      </c>
      <c r="Y387" s="158" t="s">
        <v>204</v>
      </c>
      <c r="Z387" s="147"/>
      <c r="AA387" s="147"/>
      <c r="AB387" s="147"/>
      <c r="AC387" s="147"/>
      <c r="AD387" s="147"/>
      <c r="AE387" s="147"/>
      <c r="AF387" s="147"/>
      <c r="AG387" s="147" t="s">
        <v>220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184" t="s">
        <v>346</v>
      </c>
      <c r="D388" s="163"/>
      <c r="E388" s="164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230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4" t="s">
        <v>436</v>
      </c>
      <c r="D389" s="163"/>
      <c r="E389" s="164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230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4" t="s">
        <v>437</v>
      </c>
      <c r="D390" s="163"/>
      <c r="E390" s="164">
        <v>3.4980000000000002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230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84" t="s">
        <v>438</v>
      </c>
      <c r="D391" s="163"/>
      <c r="E391" s="164">
        <v>-0.70109999999999995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230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254"/>
      <c r="D392" s="255"/>
      <c r="E392" s="255"/>
      <c r="F392" s="255"/>
      <c r="G392" s="255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208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33.75" outlineLevel="1" x14ac:dyDescent="0.2">
      <c r="A393" s="173">
        <v>28</v>
      </c>
      <c r="B393" s="174" t="s">
        <v>439</v>
      </c>
      <c r="C393" s="183" t="s">
        <v>440</v>
      </c>
      <c r="D393" s="175" t="s">
        <v>309</v>
      </c>
      <c r="E393" s="176">
        <v>33.132159999999999</v>
      </c>
      <c r="F393" s="177"/>
      <c r="G393" s="178">
        <f>ROUND(E393*F393,2)</f>
        <v>0</v>
      </c>
      <c r="H393" s="177"/>
      <c r="I393" s="178">
        <f>ROUND(E393*H393,2)</f>
        <v>0</v>
      </c>
      <c r="J393" s="177"/>
      <c r="K393" s="178">
        <f>ROUND(E393*J393,2)</f>
        <v>0</v>
      </c>
      <c r="L393" s="178">
        <v>12</v>
      </c>
      <c r="M393" s="178">
        <f>G393*(1+L393/100)</f>
        <v>0</v>
      </c>
      <c r="N393" s="176">
        <v>1.6500000000000001E-2</v>
      </c>
      <c r="O393" s="176">
        <f>ROUND(E393*N393,2)</f>
        <v>0.55000000000000004</v>
      </c>
      <c r="P393" s="176">
        <v>0</v>
      </c>
      <c r="Q393" s="176">
        <f>ROUND(E393*P393,2)</f>
        <v>0</v>
      </c>
      <c r="R393" s="178" t="s">
        <v>310</v>
      </c>
      <c r="S393" s="178" t="s">
        <v>201</v>
      </c>
      <c r="T393" s="179" t="s">
        <v>201</v>
      </c>
      <c r="U393" s="158">
        <v>0.85</v>
      </c>
      <c r="V393" s="158">
        <f>ROUND(E393*U393,2)</f>
        <v>28.16</v>
      </c>
      <c r="W393" s="158"/>
      <c r="X393" s="158" t="s">
        <v>219</v>
      </c>
      <c r="Y393" s="158" t="s">
        <v>204</v>
      </c>
      <c r="Z393" s="147"/>
      <c r="AA393" s="147"/>
      <c r="AB393" s="147"/>
      <c r="AC393" s="147"/>
      <c r="AD393" s="147"/>
      <c r="AE393" s="147"/>
      <c r="AF393" s="147"/>
      <c r="AG393" s="147" t="s">
        <v>220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184" t="s">
        <v>326</v>
      </c>
      <c r="D394" s="163"/>
      <c r="E394" s="164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230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4" t="s">
        <v>333</v>
      </c>
      <c r="D395" s="163"/>
      <c r="E395" s="164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7"/>
      <c r="AA395" s="147"/>
      <c r="AB395" s="147"/>
      <c r="AC395" s="147"/>
      <c r="AD395" s="147"/>
      <c r="AE395" s="147"/>
      <c r="AF395" s="147"/>
      <c r="AG395" s="147" t="s">
        <v>230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4" t="s">
        <v>405</v>
      </c>
      <c r="D396" s="163"/>
      <c r="E396" s="164">
        <v>5.6825999999999999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230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4" t="s">
        <v>335</v>
      </c>
      <c r="D397" s="163"/>
      <c r="E397" s="164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230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4" t="s">
        <v>419</v>
      </c>
      <c r="D398" s="163"/>
      <c r="E398" s="164">
        <v>4.3120000000000003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230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4" t="s">
        <v>328</v>
      </c>
      <c r="D399" s="163"/>
      <c r="E399" s="164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230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4" t="s">
        <v>343</v>
      </c>
      <c r="D400" s="163"/>
      <c r="E400" s="164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230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84" t="s">
        <v>420</v>
      </c>
      <c r="D401" s="163"/>
      <c r="E401" s="164">
        <v>5.1661799999999998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230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4" t="s">
        <v>329</v>
      </c>
      <c r="D402" s="163"/>
      <c r="E402" s="164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230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4" t="s">
        <v>345</v>
      </c>
      <c r="D403" s="163"/>
      <c r="E403" s="164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230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84" t="s">
        <v>420</v>
      </c>
      <c r="D404" s="163"/>
      <c r="E404" s="164">
        <v>5.1661799999999998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230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84" t="s">
        <v>421</v>
      </c>
      <c r="D405" s="163"/>
      <c r="E405" s="164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230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4" t="s">
        <v>422</v>
      </c>
      <c r="D406" s="163"/>
      <c r="E406" s="164">
        <v>7.6536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230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4" t="s">
        <v>346</v>
      </c>
      <c r="D407" s="163"/>
      <c r="E407" s="164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230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4" t="s">
        <v>349</v>
      </c>
      <c r="D408" s="163"/>
      <c r="E408" s="164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230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4" t="s">
        <v>423</v>
      </c>
      <c r="D409" s="163"/>
      <c r="E409" s="164">
        <v>5.1516000000000002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230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254"/>
      <c r="D410" s="255"/>
      <c r="E410" s="255"/>
      <c r="F410" s="255"/>
      <c r="G410" s="255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208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3">
        <v>29</v>
      </c>
      <c r="B411" s="174" t="s">
        <v>441</v>
      </c>
      <c r="C411" s="183" t="s">
        <v>442</v>
      </c>
      <c r="D411" s="175" t="s">
        <v>309</v>
      </c>
      <c r="E411" s="176">
        <v>99.62</v>
      </c>
      <c r="F411" s="177"/>
      <c r="G411" s="178">
        <f>ROUND(E411*F411,2)</f>
        <v>0</v>
      </c>
      <c r="H411" s="177"/>
      <c r="I411" s="178">
        <f>ROUND(E411*H411,2)</f>
        <v>0</v>
      </c>
      <c r="J411" s="177"/>
      <c r="K411" s="178">
        <f>ROUND(E411*J411,2)</f>
        <v>0</v>
      </c>
      <c r="L411" s="178">
        <v>12</v>
      </c>
      <c r="M411" s="178">
        <f>G411*(1+L411/100)</f>
        <v>0</v>
      </c>
      <c r="N411" s="176">
        <v>1.205E-2</v>
      </c>
      <c r="O411" s="176">
        <f>ROUND(E411*N411,2)</f>
        <v>1.2</v>
      </c>
      <c r="P411" s="176">
        <v>0</v>
      </c>
      <c r="Q411" s="176">
        <f>ROUND(E411*P411,2)</f>
        <v>0</v>
      </c>
      <c r="R411" s="178" t="s">
        <v>310</v>
      </c>
      <c r="S411" s="178" t="s">
        <v>201</v>
      </c>
      <c r="T411" s="179" t="s">
        <v>201</v>
      </c>
      <c r="U411" s="158">
        <v>0.95</v>
      </c>
      <c r="V411" s="158">
        <f>ROUND(E411*U411,2)</f>
        <v>94.64</v>
      </c>
      <c r="W411" s="158"/>
      <c r="X411" s="158" t="s">
        <v>219</v>
      </c>
      <c r="Y411" s="158" t="s">
        <v>204</v>
      </c>
      <c r="Z411" s="147"/>
      <c r="AA411" s="147"/>
      <c r="AB411" s="147"/>
      <c r="AC411" s="147"/>
      <c r="AD411" s="147"/>
      <c r="AE411" s="147"/>
      <c r="AF411" s="147"/>
      <c r="AG411" s="147" t="s">
        <v>220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84" t="s">
        <v>346</v>
      </c>
      <c r="D412" s="163"/>
      <c r="E412" s="164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230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4" t="s">
        <v>443</v>
      </c>
      <c r="D413" s="163"/>
      <c r="E413" s="164">
        <v>99.62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230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254"/>
      <c r="D414" s="255"/>
      <c r="E414" s="255"/>
      <c r="F414" s="255"/>
      <c r="G414" s="255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208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33.75" outlineLevel="1" x14ac:dyDescent="0.2">
      <c r="A415" s="173">
        <v>30</v>
      </c>
      <c r="B415" s="174" t="s">
        <v>444</v>
      </c>
      <c r="C415" s="183" t="s">
        <v>445</v>
      </c>
      <c r="D415" s="175" t="s">
        <v>309</v>
      </c>
      <c r="E415" s="176">
        <v>35.92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12</v>
      </c>
      <c r="M415" s="178">
        <f>G415*(1+L415/100)</f>
        <v>0</v>
      </c>
      <c r="N415" s="176">
        <v>1.205E-2</v>
      </c>
      <c r="O415" s="176">
        <f>ROUND(E415*N415,2)</f>
        <v>0.43</v>
      </c>
      <c r="P415" s="176">
        <v>0</v>
      </c>
      <c r="Q415" s="176">
        <f>ROUND(E415*P415,2)</f>
        <v>0</v>
      </c>
      <c r="R415" s="178" t="s">
        <v>310</v>
      </c>
      <c r="S415" s="178" t="s">
        <v>201</v>
      </c>
      <c r="T415" s="179" t="s">
        <v>201</v>
      </c>
      <c r="U415" s="158">
        <v>0.95</v>
      </c>
      <c r="V415" s="158">
        <f>ROUND(E415*U415,2)</f>
        <v>34.119999999999997</v>
      </c>
      <c r="W415" s="158"/>
      <c r="X415" s="158" t="s">
        <v>219</v>
      </c>
      <c r="Y415" s="158" t="s">
        <v>204</v>
      </c>
      <c r="Z415" s="147"/>
      <c r="AA415" s="147"/>
      <c r="AB415" s="147"/>
      <c r="AC415" s="147"/>
      <c r="AD415" s="147"/>
      <c r="AE415" s="147"/>
      <c r="AF415" s="147"/>
      <c r="AG415" s="147" t="s">
        <v>220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4"/>
      <c r="B416" s="155"/>
      <c r="C416" s="184" t="s">
        <v>326</v>
      </c>
      <c r="D416" s="163"/>
      <c r="E416" s="164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230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4" t="s">
        <v>446</v>
      </c>
      <c r="D417" s="163"/>
      <c r="E417" s="164">
        <v>10.45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230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4" t="s">
        <v>328</v>
      </c>
      <c r="D418" s="163"/>
      <c r="E418" s="164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230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4" t="s">
        <v>447</v>
      </c>
      <c r="D419" s="163"/>
      <c r="E419" s="164">
        <v>10.1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230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4" t="s">
        <v>329</v>
      </c>
      <c r="D420" s="163"/>
      <c r="E420" s="164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230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4" t="s">
        <v>448</v>
      </c>
      <c r="D421" s="163"/>
      <c r="E421" s="164">
        <v>5.27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230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4" t="s">
        <v>346</v>
      </c>
      <c r="D422" s="163"/>
      <c r="E422" s="164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230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4" t="s">
        <v>447</v>
      </c>
      <c r="D423" s="163"/>
      <c r="E423" s="164">
        <v>10.1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230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254"/>
      <c r="D424" s="255"/>
      <c r="E424" s="255"/>
      <c r="F424" s="255"/>
      <c r="G424" s="255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208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73">
        <v>31</v>
      </c>
      <c r="B425" s="174" t="s">
        <v>449</v>
      </c>
      <c r="C425" s="183" t="s">
        <v>450</v>
      </c>
      <c r="D425" s="175" t="s">
        <v>309</v>
      </c>
      <c r="E425" s="176">
        <v>1.48</v>
      </c>
      <c r="F425" s="177"/>
      <c r="G425" s="178">
        <f>ROUND(E425*F425,2)</f>
        <v>0</v>
      </c>
      <c r="H425" s="177"/>
      <c r="I425" s="178">
        <f>ROUND(E425*H425,2)</f>
        <v>0</v>
      </c>
      <c r="J425" s="177"/>
      <c r="K425" s="178">
        <f>ROUND(E425*J425,2)</f>
        <v>0</v>
      </c>
      <c r="L425" s="178">
        <v>12</v>
      </c>
      <c r="M425" s="178">
        <f>G425*(1+L425/100)</f>
        <v>0</v>
      </c>
      <c r="N425" s="176">
        <v>0</v>
      </c>
      <c r="O425" s="176">
        <f>ROUND(E425*N425,2)</f>
        <v>0</v>
      </c>
      <c r="P425" s="176">
        <v>0</v>
      </c>
      <c r="Q425" s="176">
        <f>ROUND(E425*P425,2)</f>
        <v>0</v>
      </c>
      <c r="R425" s="178" t="s">
        <v>310</v>
      </c>
      <c r="S425" s="178" t="s">
        <v>201</v>
      </c>
      <c r="T425" s="179" t="s">
        <v>201</v>
      </c>
      <c r="U425" s="158">
        <v>0.57999999999999996</v>
      </c>
      <c r="V425" s="158">
        <f>ROUND(E425*U425,2)</f>
        <v>0.86</v>
      </c>
      <c r="W425" s="158"/>
      <c r="X425" s="158" t="s">
        <v>219</v>
      </c>
      <c r="Y425" s="158" t="s">
        <v>204</v>
      </c>
      <c r="Z425" s="147"/>
      <c r="AA425" s="147"/>
      <c r="AB425" s="147"/>
      <c r="AC425" s="147"/>
      <c r="AD425" s="147"/>
      <c r="AE425" s="147"/>
      <c r="AF425" s="147"/>
      <c r="AG425" s="147" t="s">
        <v>220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84" t="s">
        <v>346</v>
      </c>
      <c r="D426" s="163"/>
      <c r="E426" s="164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230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4" t="s">
        <v>451</v>
      </c>
      <c r="D427" s="163"/>
      <c r="E427" s="164">
        <v>1.48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230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4"/>
      <c r="B428" s="155"/>
      <c r="C428" s="254"/>
      <c r="D428" s="255"/>
      <c r="E428" s="255"/>
      <c r="F428" s="255"/>
      <c r="G428" s="255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208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1" x14ac:dyDescent="0.2">
      <c r="A429" s="173">
        <v>32</v>
      </c>
      <c r="B429" s="174" t="s">
        <v>452</v>
      </c>
      <c r="C429" s="183" t="s">
        <v>453</v>
      </c>
      <c r="D429" s="175" t="s">
        <v>309</v>
      </c>
      <c r="E429" s="176">
        <v>14.58</v>
      </c>
      <c r="F429" s="177"/>
      <c r="G429" s="178">
        <f>ROUND(E429*F429,2)</f>
        <v>0</v>
      </c>
      <c r="H429" s="177"/>
      <c r="I429" s="178">
        <f>ROUND(E429*H429,2)</f>
        <v>0</v>
      </c>
      <c r="J429" s="177"/>
      <c r="K429" s="178">
        <f>ROUND(E429*J429,2)</f>
        <v>0</v>
      </c>
      <c r="L429" s="178">
        <v>12</v>
      </c>
      <c r="M429" s="178">
        <f>G429*(1+L429/100)</f>
        <v>0</v>
      </c>
      <c r="N429" s="176">
        <v>0</v>
      </c>
      <c r="O429" s="176">
        <f>ROUND(E429*N429,2)</f>
        <v>0</v>
      </c>
      <c r="P429" s="176">
        <v>0</v>
      </c>
      <c r="Q429" s="176">
        <f>ROUND(E429*P429,2)</f>
        <v>0</v>
      </c>
      <c r="R429" s="178" t="s">
        <v>310</v>
      </c>
      <c r="S429" s="178" t="s">
        <v>201</v>
      </c>
      <c r="T429" s="179" t="s">
        <v>201</v>
      </c>
      <c r="U429" s="158">
        <v>0.43</v>
      </c>
      <c r="V429" s="158">
        <f>ROUND(E429*U429,2)</f>
        <v>6.27</v>
      </c>
      <c r="W429" s="158"/>
      <c r="X429" s="158" t="s">
        <v>219</v>
      </c>
      <c r="Y429" s="158" t="s">
        <v>204</v>
      </c>
      <c r="Z429" s="147"/>
      <c r="AA429" s="147"/>
      <c r="AB429" s="147"/>
      <c r="AC429" s="147"/>
      <c r="AD429" s="147"/>
      <c r="AE429" s="147"/>
      <c r="AF429" s="147"/>
      <c r="AG429" s="147" t="s">
        <v>220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4" t="s">
        <v>326</v>
      </c>
      <c r="D430" s="163"/>
      <c r="E430" s="164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230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4" t="s">
        <v>454</v>
      </c>
      <c r="D431" s="163"/>
      <c r="E431" s="164">
        <v>4.92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230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4" t="s">
        <v>328</v>
      </c>
      <c r="D432" s="163"/>
      <c r="E432" s="164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230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4" t="s">
        <v>455</v>
      </c>
      <c r="D433" s="163"/>
      <c r="E433" s="164">
        <v>4.83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230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4" t="s">
        <v>346</v>
      </c>
      <c r="D434" s="163"/>
      <c r="E434" s="164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230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4" t="s">
        <v>455</v>
      </c>
      <c r="D435" s="163"/>
      <c r="E435" s="164">
        <v>4.83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230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54"/>
      <c r="D436" s="255"/>
      <c r="E436" s="255"/>
      <c r="F436" s="255"/>
      <c r="G436" s="255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208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ht="22.5" outlineLevel="1" x14ac:dyDescent="0.2">
      <c r="A437" s="173">
        <v>33</v>
      </c>
      <c r="B437" s="174" t="s">
        <v>456</v>
      </c>
      <c r="C437" s="183" t="s">
        <v>457</v>
      </c>
      <c r="D437" s="175" t="s">
        <v>309</v>
      </c>
      <c r="E437" s="176">
        <v>27.79</v>
      </c>
      <c r="F437" s="177"/>
      <c r="G437" s="178">
        <f>ROUND(E437*F437,2)</f>
        <v>0</v>
      </c>
      <c r="H437" s="177"/>
      <c r="I437" s="178">
        <f>ROUND(E437*H437,2)</f>
        <v>0</v>
      </c>
      <c r="J437" s="177"/>
      <c r="K437" s="178">
        <f>ROUND(E437*J437,2)</f>
        <v>0</v>
      </c>
      <c r="L437" s="178">
        <v>12</v>
      </c>
      <c r="M437" s="178">
        <f>G437*(1+L437/100)</f>
        <v>0</v>
      </c>
      <c r="N437" s="176">
        <v>0</v>
      </c>
      <c r="O437" s="176">
        <f>ROUND(E437*N437,2)</f>
        <v>0</v>
      </c>
      <c r="P437" s="176">
        <v>0</v>
      </c>
      <c r="Q437" s="176">
        <f>ROUND(E437*P437,2)</f>
        <v>0</v>
      </c>
      <c r="R437" s="178" t="s">
        <v>310</v>
      </c>
      <c r="S437" s="178" t="s">
        <v>201</v>
      </c>
      <c r="T437" s="179" t="s">
        <v>201</v>
      </c>
      <c r="U437" s="158">
        <v>0.28000000000000003</v>
      </c>
      <c r="V437" s="158">
        <f>ROUND(E437*U437,2)</f>
        <v>7.78</v>
      </c>
      <c r="W437" s="158"/>
      <c r="X437" s="158" t="s">
        <v>219</v>
      </c>
      <c r="Y437" s="158" t="s">
        <v>204</v>
      </c>
      <c r="Z437" s="147"/>
      <c r="AA437" s="147"/>
      <c r="AB437" s="147"/>
      <c r="AC437" s="147"/>
      <c r="AD437" s="147"/>
      <c r="AE437" s="147"/>
      <c r="AF437" s="147"/>
      <c r="AG437" s="147" t="s">
        <v>220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2" x14ac:dyDescent="0.2">
      <c r="A438" s="154"/>
      <c r="B438" s="155"/>
      <c r="C438" s="184" t="s">
        <v>346</v>
      </c>
      <c r="D438" s="163"/>
      <c r="E438" s="164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230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84" t="s">
        <v>458</v>
      </c>
      <c r="D439" s="163"/>
      <c r="E439" s="164">
        <v>6.45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230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4" t="s">
        <v>326</v>
      </c>
      <c r="D440" s="163"/>
      <c r="E440" s="164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230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84" t="s">
        <v>459</v>
      </c>
      <c r="D441" s="163"/>
      <c r="E441" s="164">
        <v>5.53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230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4" t="s">
        <v>328</v>
      </c>
      <c r="D442" s="163"/>
      <c r="E442" s="164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230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84" t="s">
        <v>448</v>
      </c>
      <c r="D443" s="163"/>
      <c r="E443" s="164">
        <v>5.27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230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84" t="s">
        <v>329</v>
      </c>
      <c r="D444" s="163"/>
      <c r="E444" s="164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230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84" t="s">
        <v>448</v>
      </c>
      <c r="D445" s="163"/>
      <c r="E445" s="164">
        <v>5.27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230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84" t="s">
        <v>346</v>
      </c>
      <c r="D446" s="163"/>
      <c r="E446" s="164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230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4" t="s">
        <v>448</v>
      </c>
      <c r="D447" s="163"/>
      <c r="E447" s="164">
        <v>5.27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230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254"/>
      <c r="D448" s="255"/>
      <c r="E448" s="255"/>
      <c r="F448" s="255"/>
      <c r="G448" s="255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208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22.5" outlineLevel="1" x14ac:dyDescent="0.2">
      <c r="A449" s="173">
        <v>34</v>
      </c>
      <c r="B449" s="174" t="s">
        <v>460</v>
      </c>
      <c r="C449" s="183" t="s">
        <v>461</v>
      </c>
      <c r="D449" s="175" t="s">
        <v>309</v>
      </c>
      <c r="E449" s="176">
        <v>5</v>
      </c>
      <c r="F449" s="177"/>
      <c r="G449" s="178">
        <f>ROUND(E449*F449,2)</f>
        <v>0</v>
      </c>
      <c r="H449" s="177"/>
      <c r="I449" s="178">
        <f>ROUND(E449*H449,2)</f>
        <v>0</v>
      </c>
      <c r="J449" s="177"/>
      <c r="K449" s="178">
        <f>ROUND(E449*J449,2)</f>
        <v>0</v>
      </c>
      <c r="L449" s="178">
        <v>12</v>
      </c>
      <c r="M449" s="178">
        <f>G449*(1+L449/100)</f>
        <v>0</v>
      </c>
      <c r="N449" s="176">
        <v>0.125</v>
      </c>
      <c r="O449" s="176">
        <f>ROUND(E449*N449,2)</f>
        <v>0.63</v>
      </c>
      <c r="P449" s="176">
        <v>0</v>
      </c>
      <c r="Q449" s="176">
        <f>ROUND(E449*P449,2)</f>
        <v>0</v>
      </c>
      <c r="R449" s="178"/>
      <c r="S449" s="178" t="s">
        <v>218</v>
      </c>
      <c r="T449" s="179" t="s">
        <v>202</v>
      </c>
      <c r="U449" s="158">
        <v>0</v>
      </c>
      <c r="V449" s="158">
        <f>ROUND(E449*U449,2)</f>
        <v>0</v>
      </c>
      <c r="W449" s="158"/>
      <c r="X449" s="158" t="s">
        <v>219</v>
      </c>
      <c r="Y449" s="158" t="s">
        <v>204</v>
      </c>
      <c r="Z449" s="147"/>
      <c r="AA449" s="147"/>
      <c r="AB449" s="147"/>
      <c r="AC449" s="147"/>
      <c r="AD449" s="147"/>
      <c r="AE449" s="147"/>
      <c r="AF449" s="147"/>
      <c r="AG449" s="147" t="s">
        <v>220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">
      <c r="A450" s="154"/>
      <c r="B450" s="155"/>
      <c r="C450" s="184" t="s">
        <v>462</v>
      </c>
      <c r="D450" s="163"/>
      <c r="E450" s="164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230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84" t="s">
        <v>463</v>
      </c>
      <c r="D451" s="163"/>
      <c r="E451" s="164">
        <v>5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230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254"/>
      <c r="D452" s="255"/>
      <c r="E452" s="255"/>
      <c r="F452" s="255"/>
      <c r="G452" s="255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208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3">
        <v>35</v>
      </c>
      <c r="B453" s="174" t="s">
        <v>464</v>
      </c>
      <c r="C453" s="183" t="s">
        <v>465</v>
      </c>
      <c r="D453" s="175" t="s">
        <v>466</v>
      </c>
      <c r="E453" s="176">
        <v>20</v>
      </c>
      <c r="F453" s="177"/>
      <c r="G453" s="178">
        <f>ROUND(E453*F453,2)</f>
        <v>0</v>
      </c>
      <c r="H453" s="177"/>
      <c r="I453" s="178">
        <f>ROUND(E453*H453,2)</f>
        <v>0</v>
      </c>
      <c r="J453" s="177"/>
      <c r="K453" s="178">
        <f>ROUND(E453*J453,2)</f>
        <v>0</v>
      </c>
      <c r="L453" s="178">
        <v>12</v>
      </c>
      <c r="M453" s="178">
        <f>G453*(1+L453/100)</f>
        <v>0</v>
      </c>
      <c r="N453" s="176">
        <v>0</v>
      </c>
      <c r="O453" s="176">
        <f>ROUND(E453*N453,2)</f>
        <v>0</v>
      </c>
      <c r="P453" s="176">
        <v>0</v>
      </c>
      <c r="Q453" s="176">
        <f>ROUND(E453*P453,2)</f>
        <v>0</v>
      </c>
      <c r="R453" s="178"/>
      <c r="S453" s="178" t="s">
        <v>218</v>
      </c>
      <c r="T453" s="179" t="s">
        <v>202</v>
      </c>
      <c r="U453" s="158">
        <v>0</v>
      </c>
      <c r="V453" s="158">
        <f>ROUND(E453*U453,2)</f>
        <v>0</v>
      </c>
      <c r="W453" s="158"/>
      <c r="X453" s="158" t="s">
        <v>219</v>
      </c>
      <c r="Y453" s="158" t="s">
        <v>204</v>
      </c>
      <c r="Z453" s="147"/>
      <c r="AA453" s="147"/>
      <c r="AB453" s="147"/>
      <c r="AC453" s="147"/>
      <c r="AD453" s="147"/>
      <c r="AE453" s="147"/>
      <c r="AF453" s="147"/>
      <c r="AG453" s="147" t="s">
        <v>220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">
      <c r="A454" s="154"/>
      <c r="B454" s="155"/>
      <c r="C454" s="184" t="s">
        <v>462</v>
      </c>
      <c r="D454" s="163"/>
      <c r="E454" s="164"/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230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4" t="s">
        <v>467</v>
      </c>
      <c r="D455" s="163"/>
      <c r="E455" s="164">
        <v>20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230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">
      <c r="A456" s="154"/>
      <c r="B456" s="155"/>
      <c r="C456" s="254"/>
      <c r="D456" s="255"/>
      <c r="E456" s="255"/>
      <c r="F456" s="255"/>
      <c r="G456" s="255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208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73">
        <v>36</v>
      </c>
      <c r="B457" s="174" t="s">
        <v>468</v>
      </c>
      <c r="C457" s="183" t="s">
        <v>469</v>
      </c>
      <c r="D457" s="175" t="s">
        <v>309</v>
      </c>
      <c r="E457" s="176">
        <v>135.54</v>
      </c>
      <c r="F457" s="177"/>
      <c r="G457" s="178">
        <f>ROUND(E457*F457,2)</f>
        <v>0</v>
      </c>
      <c r="H457" s="177"/>
      <c r="I457" s="178">
        <f>ROUND(E457*H457,2)</f>
        <v>0</v>
      </c>
      <c r="J457" s="177"/>
      <c r="K457" s="178">
        <f>ROUND(E457*J457,2)</f>
        <v>0</v>
      </c>
      <c r="L457" s="178">
        <v>12</v>
      </c>
      <c r="M457" s="178">
        <f>G457*(1+L457/100)</f>
        <v>0</v>
      </c>
      <c r="N457" s="176">
        <v>0</v>
      </c>
      <c r="O457" s="176">
        <f>ROUND(E457*N457,2)</f>
        <v>0</v>
      </c>
      <c r="P457" s="176">
        <v>0</v>
      </c>
      <c r="Q457" s="176">
        <f>ROUND(E457*P457,2)</f>
        <v>0</v>
      </c>
      <c r="R457" s="178"/>
      <c r="S457" s="178" t="s">
        <v>218</v>
      </c>
      <c r="T457" s="179" t="s">
        <v>202</v>
      </c>
      <c r="U457" s="158">
        <v>0.28000000000000003</v>
      </c>
      <c r="V457" s="158">
        <f>ROUND(E457*U457,2)</f>
        <v>37.950000000000003</v>
      </c>
      <c r="W457" s="158"/>
      <c r="X457" s="158" t="s">
        <v>219</v>
      </c>
      <c r="Y457" s="158" t="s">
        <v>204</v>
      </c>
      <c r="Z457" s="147"/>
      <c r="AA457" s="147"/>
      <c r="AB457" s="147"/>
      <c r="AC457" s="147"/>
      <c r="AD457" s="147"/>
      <c r="AE457" s="147"/>
      <c r="AF457" s="147"/>
      <c r="AG457" s="147" t="s">
        <v>220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184" t="s">
        <v>385</v>
      </c>
      <c r="D458" s="163"/>
      <c r="E458" s="164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230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4" t="s">
        <v>386</v>
      </c>
      <c r="D459" s="163"/>
      <c r="E459" s="164">
        <v>99.62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230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4" t="s">
        <v>387</v>
      </c>
      <c r="D460" s="163"/>
      <c r="E460" s="164"/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230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84" t="s">
        <v>388</v>
      </c>
      <c r="D461" s="163"/>
      <c r="E461" s="164">
        <v>35.92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230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254"/>
      <c r="D462" s="255"/>
      <c r="E462" s="255"/>
      <c r="F462" s="255"/>
      <c r="G462" s="255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208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3">
        <v>37</v>
      </c>
      <c r="B463" s="174" t="s">
        <v>470</v>
      </c>
      <c r="C463" s="183" t="s">
        <v>471</v>
      </c>
      <c r="D463" s="175" t="s">
        <v>309</v>
      </c>
      <c r="E463" s="176">
        <v>1.323</v>
      </c>
      <c r="F463" s="177"/>
      <c r="G463" s="178">
        <f>ROUND(E463*F463,2)</f>
        <v>0</v>
      </c>
      <c r="H463" s="177"/>
      <c r="I463" s="178">
        <f>ROUND(E463*H463,2)</f>
        <v>0</v>
      </c>
      <c r="J463" s="177"/>
      <c r="K463" s="178">
        <f>ROUND(E463*J463,2)</f>
        <v>0</v>
      </c>
      <c r="L463" s="178">
        <v>12</v>
      </c>
      <c r="M463" s="178">
        <f>G463*(1+L463/100)</f>
        <v>0</v>
      </c>
      <c r="N463" s="176">
        <v>0.12275</v>
      </c>
      <c r="O463" s="176">
        <f>ROUND(E463*N463,2)</f>
        <v>0.16</v>
      </c>
      <c r="P463" s="176">
        <v>0</v>
      </c>
      <c r="Q463" s="176">
        <f>ROUND(E463*P463,2)</f>
        <v>0</v>
      </c>
      <c r="R463" s="178"/>
      <c r="S463" s="178" t="s">
        <v>218</v>
      </c>
      <c r="T463" s="179" t="s">
        <v>202</v>
      </c>
      <c r="U463" s="158">
        <v>0.91</v>
      </c>
      <c r="V463" s="158">
        <f>ROUND(E463*U463,2)</f>
        <v>1.2</v>
      </c>
      <c r="W463" s="158"/>
      <c r="X463" s="158" t="s">
        <v>219</v>
      </c>
      <c r="Y463" s="158" t="s">
        <v>204</v>
      </c>
      <c r="Z463" s="147"/>
      <c r="AA463" s="147"/>
      <c r="AB463" s="147"/>
      <c r="AC463" s="147"/>
      <c r="AD463" s="147"/>
      <c r="AE463" s="147"/>
      <c r="AF463" s="147"/>
      <c r="AG463" s="147" t="s">
        <v>220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4" t="s">
        <v>472</v>
      </c>
      <c r="D464" s="163"/>
      <c r="E464" s="164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230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4" t="s">
        <v>473</v>
      </c>
      <c r="D465" s="163"/>
      <c r="E465" s="164">
        <v>0.441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230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4" t="s">
        <v>474</v>
      </c>
      <c r="D466" s="163"/>
      <c r="E466" s="164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230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4" t="s">
        <v>473</v>
      </c>
      <c r="D467" s="163"/>
      <c r="E467" s="164">
        <v>0.441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230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4" t="s">
        <v>475</v>
      </c>
      <c r="D468" s="163"/>
      <c r="E468" s="164"/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230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4" t="s">
        <v>473</v>
      </c>
      <c r="D469" s="163"/>
      <c r="E469" s="164">
        <v>0.441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230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2" x14ac:dyDescent="0.2">
      <c r="A470" s="154"/>
      <c r="B470" s="155"/>
      <c r="C470" s="254"/>
      <c r="D470" s="255"/>
      <c r="E470" s="255"/>
      <c r="F470" s="255"/>
      <c r="G470" s="255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208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x14ac:dyDescent="0.2">
      <c r="A471" s="166" t="s">
        <v>196</v>
      </c>
      <c r="B471" s="167" t="s">
        <v>82</v>
      </c>
      <c r="C471" s="182" t="s">
        <v>83</v>
      </c>
      <c r="D471" s="168"/>
      <c r="E471" s="169"/>
      <c r="F471" s="170"/>
      <c r="G471" s="170">
        <f>SUMIF(AG472:AG476,"&lt;&gt;NOR",G472:G476)</f>
        <v>0</v>
      </c>
      <c r="H471" s="170"/>
      <c r="I471" s="170">
        <f>SUM(I472:I476)</f>
        <v>0</v>
      </c>
      <c r="J471" s="170"/>
      <c r="K471" s="170">
        <f>SUM(K472:K476)</f>
        <v>0</v>
      </c>
      <c r="L471" s="170"/>
      <c r="M471" s="170">
        <f>SUM(M472:M476)</f>
        <v>0</v>
      </c>
      <c r="N471" s="169"/>
      <c r="O471" s="169">
        <f>SUM(O472:O476)</f>
        <v>0.62</v>
      </c>
      <c r="P471" s="169"/>
      <c r="Q471" s="169">
        <f>SUM(Q472:Q476)</f>
        <v>0</v>
      </c>
      <c r="R471" s="170"/>
      <c r="S471" s="170"/>
      <c r="T471" s="171"/>
      <c r="U471" s="165"/>
      <c r="V471" s="165">
        <f>SUM(V472:V476)</f>
        <v>3.48</v>
      </c>
      <c r="W471" s="165"/>
      <c r="X471" s="165"/>
      <c r="Y471" s="165"/>
      <c r="AG471" t="s">
        <v>197</v>
      </c>
    </row>
    <row r="472" spans="1:60" ht="22.5" outlineLevel="1" x14ac:dyDescent="0.2">
      <c r="A472" s="173">
        <v>38</v>
      </c>
      <c r="B472" s="174" t="s">
        <v>476</v>
      </c>
      <c r="C472" s="183" t="s">
        <v>477</v>
      </c>
      <c r="D472" s="175" t="s">
        <v>292</v>
      </c>
      <c r="E472" s="176">
        <v>8</v>
      </c>
      <c r="F472" s="177"/>
      <c r="G472" s="178">
        <f>ROUND(E472*F472,2)</f>
        <v>0</v>
      </c>
      <c r="H472" s="177"/>
      <c r="I472" s="178">
        <f>ROUND(E472*H472,2)</f>
        <v>0</v>
      </c>
      <c r="J472" s="177"/>
      <c r="K472" s="178">
        <f>ROUND(E472*J472,2)</f>
        <v>0</v>
      </c>
      <c r="L472" s="178">
        <v>12</v>
      </c>
      <c r="M472" s="178">
        <f>G472*(1+L472/100)</f>
        <v>0</v>
      </c>
      <c r="N472" s="176">
        <v>7.7549999999999994E-2</v>
      </c>
      <c r="O472" s="176">
        <f>ROUND(E472*N472,2)</f>
        <v>0.62</v>
      </c>
      <c r="P472" s="176">
        <v>0</v>
      </c>
      <c r="Q472" s="176">
        <f>ROUND(E472*P472,2)</f>
        <v>0</v>
      </c>
      <c r="R472" s="178" t="s">
        <v>279</v>
      </c>
      <c r="S472" s="178" t="s">
        <v>201</v>
      </c>
      <c r="T472" s="179" t="s">
        <v>201</v>
      </c>
      <c r="U472" s="158">
        <v>0.43530000000000002</v>
      </c>
      <c r="V472" s="158">
        <f>ROUND(E472*U472,2)</f>
        <v>3.48</v>
      </c>
      <c r="W472" s="158"/>
      <c r="X472" s="158" t="s">
        <v>219</v>
      </c>
      <c r="Y472" s="158" t="s">
        <v>204</v>
      </c>
      <c r="Z472" s="147"/>
      <c r="AA472" s="147"/>
      <c r="AB472" s="147"/>
      <c r="AC472" s="147"/>
      <c r="AD472" s="147"/>
      <c r="AE472" s="147"/>
      <c r="AF472" s="147"/>
      <c r="AG472" s="147" t="s">
        <v>220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184" t="s">
        <v>478</v>
      </c>
      <c r="D473" s="163"/>
      <c r="E473" s="164"/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230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4" t="s">
        <v>479</v>
      </c>
      <c r="D474" s="163"/>
      <c r="E474" s="164"/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230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4" t="s">
        <v>92</v>
      </c>
      <c r="D475" s="163"/>
      <c r="E475" s="164">
        <v>8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230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254"/>
      <c r="D476" s="255"/>
      <c r="E476" s="255"/>
      <c r="F476" s="255"/>
      <c r="G476" s="255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208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x14ac:dyDescent="0.2">
      <c r="A477" s="166" t="s">
        <v>196</v>
      </c>
      <c r="B477" s="167" t="s">
        <v>84</v>
      </c>
      <c r="C477" s="182" t="s">
        <v>85</v>
      </c>
      <c r="D477" s="168"/>
      <c r="E477" s="169"/>
      <c r="F477" s="170"/>
      <c r="G477" s="170">
        <f>SUMIF(AG478:AG704,"&lt;&gt;NOR",G478:G704)</f>
        <v>0</v>
      </c>
      <c r="H477" s="170"/>
      <c r="I477" s="170">
        <f>SUM(I478:I704)</f>
        <v>0</v>
      </c>
      <c r="J477" s="170"/>
      <c r="K477" s="170">
        <f>SUM(K478:K704)</f>
        <v>0</v>
      </c>
      <c r="L477" s="170"/>
      <c r="M477" s="170">
        <f>SUM(M478:M704)</f>
        <v>0</v>
      </c>
      <c r="N477" s="169"/>
      <c r="O477" s="169">
        <f>SUM(O478:O704)</f>
        <v>29.42</v>
      </c>
      <c r="P477" s="169"/>
      <c r="Q477" s="169">
        <f>SUM(Q478:Q704)</f>
        <v>0</v>
      </c>
      <c r="R477" s="170"/>
      <c r="S477" s="170"/>
      <c r="T477" s="171"/>
      <c r="U477" s="165"/>
      <c r="V477" s="165">
        <f>SUM(V478:V704)</f>
        <v>943.12</v>
      </c>
      <c r="W477" s="165"/>
      <c r="X477" s="165"/>
      <c r="Y477" s="165"/>
      <c r="AG477" t="s">
        <v>197</v>
      </c>
    </row>
    <row r="478" spans="1:60" ht="22.5" outlineLevel="1" x14ac:dyDescent="0.2">
      <c r="A478" s="173">
        <v>39</v>
      </c>
      <c r="B478" s="174" t="s">
        <v>480</v>
      </c>
      <c r="C478" s="183" t="s">
        <v>481</v>
      </c>
      <c r="D478" s="175" t="s">
        <v>309</v>
      </c>
      <c r="E478" s="176">
        <v>248.13</v>
      </c>
      <c r="F478" s="177"/>
      <c r="G478" s="178">
        <f>ROUND(E478*F478,2)</f>
        <v>0</v>
      </c>
      <c r="H478" s="177"/>
      <c r="I478" s="178">
        <f>ROUND(E478*H478,2)</f>
        <v>0</v>
      </c>
      <c r="J478" s="177"/>
      <c r="K478" s="178">
        <f>ROUND(E478*J478,2)</f>
        <v>0</v>
      </c>
      <c r="L478" s="178">
        <v>12</v>
      </c>
      <c r="M478" s="178">
        <f>G478*(1+L478/100)</f>
        <v>0</v>
      </c>
      <c r="N478" s="176">
        <v>5.0800000000000003E-3</v>
      </c>
      <c r="O478" s="176">
        <f>ROUND(E478*N478,2)</f>
        <v>1.26</v>
      </c>
      <c r="P478" s="176">
        <v>0</v>
      </c>
      <c r="Q478" s="176">
        <f>ROUND(E478*P478,2)</f>
        <v>0</v>
      </c>
      <c r="R478" s="178" t="s">
        <v>310</v>
      </c>
      <c r="S478" s="178" t="s">
        <v>201</v>
      </c>
      <c r="T478" s="179" t="s">
        <v>201</v>
      </c>
      <c r="U478" s="158">
        <v>0.37</v>
      </c>
      <c r="V478" s="158">
        <f>ROUND(E478*U478,2)</f>
        <v>91.81</v>
      </c>
      <c r="W478" s="158"/>
      <c r="X478" s="158" t="s">
        <v>219</v>
      </c>
      <c r="Y478" s="158" t="s">
        <v>204</v>
      </c>
      <c r="Z478" s="147"/>
      <c r="AA478" s="147"/>
      <c r="AB478" s="147"/>
      <c r="AC478" s="147"/>
      <c r="AD478" s="147"/>
      <c r="AE478" s="147"/>
      <c r="AF478" s="147"/>
      <c r="AG478" s="147" t="s">
        <v>220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258" t="s">
        <v>482</v>
      </c>
      <c r="D479" s="259"/>
      <c r="E479" s="259"/>
      <c r="F479" s="259"/>
      <c r="G479" s="259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247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260" t="s">
        <v>483</v>
      </c>
      <c r="D480" s="261"/>
      <c r="E480" s="261"/>
      <c r="F480" s="261"/>
      <c r="G480" s="261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207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84" t="s">
        <v>484</v>
      </c>
      <c r="D481" s="163"/>
      <c r="E481" s="164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230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4" t="s">
        <v>485</v>
      </c>
      <c r="D482" s="163"/>
      <c r="E482" s="164">
        <v>248.13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230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2" x14ac:dyDescent="0.2">
      <c r="A483" s="154"/>
      <c r="B483" s="155"/>
      <c r="C483" s="254"/>
      <c r="D483" s="255"/>
      <c r="E483" s="255"/>
      <c r="F483" s="255"/>
      <c r="G483" s="255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208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22.5" outlineLevel="1" x14ac:dyDescent="0.2">
      <c r="A484" s="173">
        <v>40</v>
      </c>
      <c r="B484" s="174" t="s">
        <v>486</v>
      </c>
      <c r="C484" s="183" t="s">
        <v>487</v>
      </c>
      <c r="D484" s="175" t="s">
        <v>309</v>
      </c>
      <c r="E484" s="176">
        <v>112.0329</v>
      </c>
      <c r="F484" s="177"/>
      <c r="G484" s="178">
        <f>ROUND(E484*F484,2)</f>
        <v>0</v>
      </c>
      <c r="H484" s="177"/>
      <c r="I484" s="178">
        <f>ROUND(E484*H484,2)</f>
        <v>0</v>
      </c>
      <c r="J484" s="177"/>
      <c r="K484" s="178">
        <f>ROUND(E484*J484,2)</f>
        <v>0</v>
      </c>
      <c r="L484" s="178">
        <v>12</v>
      </c>
      <c r="M484" s="178">
        <f>G484*(1+L484/100)</f>
        <v>0</v>
      </c>
      <c r="N484" s="176">
        <v>6.8000000000000005E-4</v>
      </c>
      <c r="O484" s="176">
        <f>ROUND(E484*N484,2)</f>
        <v>0.08</v>
      </c>
      <c r="P484" s="176">
        <v>0</v>
      </c>
      <c r="Q484" s="176">
        <f>ROUND(E484*P484,2)</f>
        <v>0</v>
      </c>
      <c r="R484" s="178" t="s">
        <v>310</v>
      </c>
      <c r="S484" s="178" t="s">
        <v>201</v>
      </c>
      <c r="T484" s="179" t="s">
        <v>201</v>
      </c>
      <c r="U484" s="158">
        <v>0.37</v>
      </c>
      <c r="V484" s="158">
        <f>ROUND(E484*U484,2)</f>
        <v>41.45</v>
      </c>
      <c r="W484" s="158"/>
      <c r="X484" s="158" t="s">
        <v>219</v>
      </c>
      <c r="Y484" s="158" t="s">
        <v>204</v>
      </c>
      <c r="Z484" s="147"/>
      <c r="AA484" s="147"/>
      <c r="AB484" s="147"/>
      <c r="AC484" s="147"/>
      <c r="AD484" s="147"/>
      <c r="AE484" s="147"/>
      <c r="AF484" s="147"/>
      <c r="AG484" s="147" t="s">
        <v>220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258" t="s">
        <v>482</v>
      </c>
      <c r="D485" s="259"/>
      <c r="E485" s="259"/>
      <c r="F485" s="259"/>
      <c r="G485" s="259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247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184" t="s">
        <v>478</v>
      </c>
      <c r="D486" s="163"/>
      <c r="E486" s="164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230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4" t="s">
        <v>479</v>
      </c>
      <c r="D487" s="163"/>
      <c r="E487" s="164"/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230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4" t="s">
        <v>488</v>
      </c>
      <c r="D488" s="163"/>
      <c r="E488" s="164">
        <v>45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230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4" t="s">
        <v>484</v>
      </c>
      <c r="D489" s="163"/>
      <c r="E489" s="164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230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4" t="s">
        <v>489</v>
      </c>
      <c r="D490" s="163"/>
      <c r="E490" s="164">
        <v>67.032899999999998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230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2" x14ac:dyDescent="0.2">
      <c r="A491" s="154"/>
      <c r="B491" s="155"/>
      <c r="C491" s="254"/>
      <c r="D491" s="255"/>
      <c r="E491" s="255"/>
      <c r="F491" s="255"/>
      <c r="G491" s="255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208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ht="22.5" outlineLevel="1" x14ac:dyDescent="0.2">
      <c r="A492" s="173">
        <v>41</v>
      </c>
      <c r="B492" s="174" t="s">
        <v>490</v>
      </c>
      <c r="C492" s="183" t="s">
        <v>491</v>
      </c>
      <c r="D492" s="175" t="s">
        <v>309</v>
      </c>
      <c r="E492" s="176">
        <v>876.84632999999997</v>
      </c>
      <c r="F492" s="177"/>
      <c r="G492" s="178">
        <f>ROUND(E492*F492,2)</f>
        <v>0</v>
      </c>
      <c r="H492" s="177"/>
      <c r="I492" s="178">
        <f>ROUND(E492*H492,2)</f>
        <v>0</v>
      </c>
      <c r="J492" s="177"/>
      <c r="K492" s="178">
        <f>ROUND(E492*J492,2)</f>
        <v>0</v>
      </c>
      <c r="L492" s="178">
        <v>12</v>
      </c>
      <c r="M492" s="178">
        <f>G492*(1+L492/100)</f>
        <v>0</v>
      </c>
      <c r="N492" s="176">
        <v>5.4000000000000003E-3</v>
      </c>
      <c r="O492" s="176">
        <f>ROUND(E492*N492,2)</f>
        <v>4.7300000000000004</v>
      </c>
      <c r="P492" s="176">
        <v>0</v>
      </c>
      <c r="Q492" s="176">
        <f>ROUND(E492*P492,2)</f>
        <v>0</v>
      </c>
      <c r="R492" s="178" t="s">
        <v>310</v>
      </c>
      <c r="S492" s="178" t="s">
        <v>201</v>
      </c>
      <c r="T492" s="179" t="s">
        <v>201</v>
      </c>
      <c r="U492" s="158">
        <v>0.25</v>
      </c>
      <c r="V492" s="158">
        <f>ROUND(E492*U492,2)</f>
        <v>219.21</v>
      </c>
      <c r="W492" s="158"/>
      <c r="X492" s="158" t="s">
        <v>219</v>
      </c>
      <c r="Y492" s="158" t="s">
        <v>204</v>
      </c>
      <c r="Z492" s="147"/>
      <c r="AA492" s="147"/>
      <c r="AB492" s="147"/>
      <c r="AC492" s="147"/>
      <c r="AD492" s="147"/>
      <c r="AE492" s="147"/>
      <c r="AF492" s="147"/>
      <c r="AG492" s="147" t="s">
        <v>220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258" t="s">
        <v>482</v>
      </c>
      <c r="D493" s="259"/>
      <c r="E493" s="259"/>
      <c r="F493" s="259"/>
      <c r="G493" s="259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247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">
      <c r="A494" s="154"/>
      <c r="B494" s="155"/>
      <c r="C494" s="184" t="s">
        <v>492</v>
      </c>
      <c r="D494" s="163"/>
      <c r="E494" s="164"/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230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84" t="s">
        <v>493</v>
      </c>
      <c r="D495" s="163"/>
      <c r="E495" s="164">
        <v>876.84632999999997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230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254"/>
      <c r="D496" s="255"/>
      <c r="E496" s="255"/>
      <c r="F496" s="255"/>
      <c r="G496" s="255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208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73">
        <v>42</v>
      </c>
      <c r="B497" s="174" t="s">
        <v>494</v>
      </c>
      <c r="C497" s="183" t="s">
        <v>495</v>
      </c>
      <c r="D497" s="175" t="s">
        <v>309</v>
      </c>
      <c r="E497" s="176">
        <v>49.625999999999998</v>
      </c>
      <c r="F497" s="177"/>
      <c r="G497" s="178">
        <f>ROUND(E497*F497,2)</f>
        <v>0</v>
      </c>
      <c r="H497" s="177"/>
      <c r="I497" s="178">
        <f>ROUND(E497*H497,2)</f>
        <v>0</v>
      </c>
      <c r="J497" s="177"/>
      <c r="K497" s="178">
        <f>ROUND(E497*J497,2)</f>
        <v>0</v>
      </c>
      <c r="L497" s="178">
        <v>12</v>
      </c>
      <c r="M497" s="178">
        <f>G497*(1+L497/100)</f>
        <v>0</v>
      </c>
      <c r="N497" s="176">
        <v>6.0000000000000002E-5</v>
      </c>
      <c r="O497" s="176">
        <f>ROUND(E497*N497,2)</f>
        <v>0</v>
      </c>
      <c r="P497" s="176">
        <v>0</v>
      </c>
      <c r="Q497" s="176">
        <f>ROUND(E497*P497,2)</f>
        <v>0</v>
      </c>
      <c r="R497" s="178" t="s">
        <v>310</v>
      </c>
      <c r="S497" s="178" t="s">
        <v>201</v>
      </c>
      <c r="T497" s="179" t="s">
        <v>201</v>
      </c>
      <c r="U497" s="158">
        <v>7.0000000000000007E-2</v>
      </c>
      <c r="V497" s="158">
        <f>ROUND(E497*U497,2)</f>
        <v>3.47</v>
      </c>
      <c r="W497" s="158"/>
      <c r="X497" s="158" t="s">
        <v>219</v>
      </c>
      <c r="Y497" s="158" t="s">
        <v>204</v>
      </c>
      <c r="Z497" s="147"/>
      <c r="AA497" s="147"/>
      <c r="AB497" s="147"/>
      <c r="AC497" s="147"/>
      <c r="AD497" s="147"/>
      <c r="AE497" s="147"/>
      <c r="AF497" s="147"/>
      <c r="AG497" s="147" t="s">
        <v>220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2" x14ac:dyDescent="0.2">
      <c r="A498" s="154"/>
      <c r="B498" s="155"/>
      <c r="C498" s="184" t="s">
        <v>484</v>
      </c>
      <c r="D498" s="163"/>
      <c r="E498" s="164"/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230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84" t="s">
        <v>496</v>
      </c>
      <c r="D499" s="163"/>
      <c r="E499" s="164">
        <v>49.625999999999998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230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254"/>
      <c r="D500" s="255"/>
      <c r="E500" s="255"/>
      <c r="F500" s="255"/>
      <c r="G500" s="255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208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2.5" outlineLevel="1" x14ac:dyDescent="0.2">
      <c r="A501" s="173">
        <v>43</v>
      </c>
      <c r="B501" s="174" t="s">
        <v>497</v>
      </c>
      <c r="C501" s="183" t="s">
        <v>498</v>
      </c>
      <c r="D501" s="175" t="s">
        <v>309</v>
      </c>
      <c r="E501" s="176">
        <v>198.50399999999999</v>
      </c>
      <c r="F501" s="177"/>
      <c r="G501" s="178">
        <f>ROUND(E501*F501,2)</f>
        <v>0</v>
      </c>
      <c r="H501" s="177"/>
      <c r="I501" s="178">
        <f>ROUND(E501*H501,2)</f>
        <v>0</v>
      </c>
      <c r="J501" s="177"/>
      <c r="K501" s="178">
        <f>ROUND(E501*J501,2)</f>
        <v>0</v>
      </c>
      <c r="L501" s="178">
        <v>12</v>
      </c>
      <c r="M501" s="178">
        <f>G501*(1+L501/100)</f>
        <v>0</v>
      </c>
      <c r="N501" s="176">
        <v>1.2999999999999999E-4</v>
      </c>
      <c r="O501" s="176">
        <f>ROUND(E501*N501,2)</f>
        <v>0.03</v>
      </c>
      <c r="P501" s="176">
        <v>0</v>
      </c>
      <c r="Q501" s="176">
        <f>ROUND(E501*P501,2)</f>
        <v>0</v>
      </c>
      <c r="R501" s="178" t="s">
        <v>310</v>
      </c>
      <c r="S501" s="178" t="s">
        <v>201</v>
      </c>
      <c r="T501" s="179" t="s">
        <v>201</v>
      </c>
      <c r="U501" s="158">
        <v>0.1343</v>
      </c>
      <c r="V501" s="158">
        <f>ROUND(E501*U501,2)</f>
        <v>26.66</v>
      </c>
      <c r="W501" s="158"/>
      <c r="X501" s="158" t="s">
        <v>219</v>
      </c>
      <c r="Y501" s="158" t="s">
        <v>204</v>
      </c>
      <c r="Z501" s="147"/>
      <c r="AA501" s="147"/>
      <c r="AB501" s="147"/>
      <c r="AC501" s="147"/>
      <c r="AD501" s="147"/>
      <c r="AE501" s="147"/>
      <c r="AF501" s="147"/>
      <c r="AG501" s="147" t="s">
        <v>499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">
      <c r="A502" s="154"/>
      <c r="B502" s="155"/>
      <c r="C502" s="184" t="s">
        <v>484</v>
      </c>
      <c r="D502" s="163"/>
      <c r="E502" s="164"/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230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84" t="s">
        <v>500</v>
      </c>
      <c r="D503" s="163"/>
      <c r="E503" s="164">
        <v>198.50399999999999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230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2" x14ac:dyDescent="0.2">
      <c r="A504" s="154"/>
      <c r="B504" s="155"/>
      <c r="C504" s="254"/>
      <c r="D504" s="255"/>
      <c r="E504" s="255"/>
      <c r="F504" s="255"/>
      <c r="G504" s="255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208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73">
        <v>44</v>
      </c>
      <c r="B505" s="174" t="s">
        <v>501</v>
      </c>
      <c r="C505" s="183" t="s">
        <v>502</v>
      </c>
      <c r="D505" s="175" t="s">
        <v>309</v>
      </c>
      <c r="E505" s="176">
        <v>175.36927</v>
      </c>
      <c r="F505" s="177"/>
      <c r="G505" s="178">
        <f>ROUND(E505*F505,2)</f>
        <v>0</v>
      </c>
      <c r="H505" s="177"/>
      <c r="I505" s="178">
        <f>ROUND(E505*H505,2)</f>
        <v>0</v>
      </c>
      <c r="J505" s="177"/>
      <c r="K505" s="178">
        <f>ROUND(E505*J505,2)</f>
        <v>0</v>
      </c>
      <c r="L505" s="178">
        <v>12</v>
      </c>
      <c r="M505" s="178">
        <f>G505*(1+L505/100)</f>
        <v>0</v>
      </c>
      <c r="N505" s="176">
        <v>6.0000000000000002E-5</v>
      </c>
      <c r="O505" s="176">
        <f>ROUND(E505*N505,2)</f>
        <v>0.01</v>
      </c>
      <c r="P505" s="176">
        <v>0</v>
      </c>
      <c r="Q505" s="176">
        <f>ROUND(E505*P505,2)</f>
        <v>0</v>
      </c>
      <c r="R505" s="178" t="s">
        <v>310</v>
      </c>
      <c r="S505" s="178" t="s">
        <v>201</v>
      </c>
      <c r="T505" s="179" t="s">
        <v>201</v>
      </c>
      <c r="U505" s="158">
        <v>7.0000000000000007E-2</v>
      </c>
      <c r="V505" s="158">
        <f>ROUND(E505*U505,2)</f>
        <v>12.28</v>
      </c>
      <c r="W505" s="158"/>
      <c r="X505" s="158" t="s">
        <v>219</v>
      </c>
      <c r="Y505" s="158" t="s">
        <v>204</v>
      </c>
      <c r="Z505" s="147"/>
      <c r="AA505" s="147"/>
      <c r="AB505" s="147"/>
      <c r="AC505" s="147"/>
      <c r="AD505" s="147"/>
      <c r="AE505" s="147"/>
      <c r="AF505" s="147"/>
      <c r="AG505" s="147" t="s">
        <v>220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">
      <c r="A506" s="154"/>
      <c r="B506" s="155"/>
      <c r="C506" s="184" t="s">
        <v>492</v>
      </c>
      <c r="D506" s="163"/>
      <c r="E506" s="164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230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84" t="s">
        <v>503</v>
      </c>
      <c r="D507" s="163"/>
      <c r="E507" s="164">
        <v>175.36927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230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">
      <c r="A508" s="154"/>
      <c r="B508" s="155"/>
      <c r="C508" s="254"/>
      <c r="D508" s="255"/>
      <c r="E508" s="255"/>
      <c r="F508" s="255"/>
      <c r="G508" s="255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208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22.5" outlineLevel="1" x14ac:dyDescent="0.2">
      <c r="A509" s="173">
        <v>45</v>
      </c>
      <c r="B509" s="174" t="s">
        <v>504</v>
      </c>
      <c r="C509" s="183" t="s">
        <v>505</v>
      </c>
      <c r="D509" s="175" t="s">
        <v>309</v>
      </c>
      <c r="E509" s="176">
        <v>701.47706000000005</v>
      </c>
      <c r="F509" s="177"/>
      <c r="G509" s="178">
        <f>ROUND(E509*F509,2)</f>
        <v>0</v>
      </c>
      <c r="H509" s="177"/>
      <c r="I509" s="178">
        <f>ROUND(E509*H509,2)</f>
        <v>0</v>
      </c>
      <c r="J509" s="177"/>
      <c r="K509" s="178">
        <f>ROUND(E509*J509,2)</f>
        <v>0</v>
      </c>
      <c r="L509" s="178">
        <v>12</v>
      </c>
      <c r="M509" s="178">
        <f>G509*(1+L509/100)</f>
        <v>0</v>
      </c>
      <c r="N509" s="176">
        <v>1.2999999999999999E-4</v>
      </c>
      <c r="O509" s="176">
        <f>ROUND(E509*N509,2)</f>
        <v>0.09</v>
      </c>
      <c r="P509" s="176">
        <v>0</v>
      </c>
      <c r="Q509" s="176">
        <f>ROUND(E509*P509,2)</f>
        <v>0</v>
      </c>
      <c r="R509" s="178" t="s">
        <v>310</v>
      </c>
      <c r="S509" s="178" t="s">
        <v>201</v>
      </c>
      <c r="T509" s="179" t="s">
        <v>201</v>
      </c>
      <c r="U509" s="158">
        <v>0.12</v>
      </c>
      <c r="V509" s="158">
        <f>ROUND(E509*U509,2)</f>
        <v>84.18</v>
      </c>
      <c r="W509" s="158"/>
      <c r="X509" s="158" t="s">
        <v>219</v>
      </c>
      <c r="Y509" s="158" t="s">
        <v>204</v>
      </c>
      <c r="Z509" s="147"/>
      <c r="AA509" s="147"/>
      <c r="AB509" s="147"/>
      <c r="AC509" s="147"/>
      <c r="AD509" s="147"/>
      <c r="AE509" s="147"/>
      <c r="AF509" s="147"/>
      <c r="AG509" s="147" t="s">
        <v>220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">
      <c r="A510" s="154"/>
      <c r="B510" s="155"/>
      <c r="C510" s="184" t="s">
        <v>492</v>
      </c>
      <c r="D510" s="163"/>
      <c r="E510" s="164"/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7"/>
      <c r="AA510" s="147"/>
      <c r="AB510" s="147"/>
      <c r="AC510" s="147"/>
      <c r="AD510" s="147"/>
      <c r="AE510" s="147"/>
      <c r="AF510" s="147"/>
      <c r="AG510" s="147" t="s">
        <v>230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84" t="s">
        <v>506</v>
      </c>
      <c r="D511" s="163"/>
      <c r="E511" s="164">
        <v>701.47706000000005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230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254"/>
      <c r="D512" s="255"/>
      <c r="E512" s="255"/>
      <c r="F512" s="255"/>
      <c r="G512" s="255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208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ht="33.75" outlineLevel="1" x14ac:dyDescent="0.2">
      <c r="A513" s="173">
        <v>46</v>
      </c>
      <c r="B513" s="174" t="s">
        <v>507</v>
      </c>
      <c r="C513" s="183" t="s">
        <v>508</v>
      </c>
      <c r="D513" s="175" t="s">
        <v>309</v>
      </c>
      <c r="E513" s="176">
        <v>248.13</v>
      </c>
      <c r="F513" s="177"/>
      <c r="G513" s="178">
        <f>ROUND(E513*F513,2)</f>
        <v>0</v>
      </c>
      <c r="H513" s="177"/>
      <c r="I513" s="178">
        <f>ROUND(E513*H513,2)</f>
        <v>0</v>
      </c>
      <c r="J513" s="177"/>
      <c r="K513" s="178">
        <f>ROUND(E513*J513,2)</f>
        <v>0</v>
      </c>
      <c r="L513" s="178">
        <v>12</v>
      </c>
      <c r="M513" s="178">
        <f>G513*(1+L513/100)</f>
        <v>0</v>
      </c>
      <c r="N513" s="176">
        <v>1.5610000000000001E-2</v>
      </c>
      <c r="O513" s="176">
        <f>ROUND(E513*N513,2)</f>
        <v>3.87</v>
      </c>
      <c r="P513" s="176">
        <v>0</v>
      </c>
      <c r="Q513" s="176">
        <f>ROUND(E513*P513,2)</f>
        <v>0</v>
      </c>
      <c r="R513" s="178" t="s">
        <v>279</v>
      </c>
      <c r="S513" s="178" t="s">
        <v>201</v>
      </c>
      <c r="T513" s="179" t="s">
        <v>201</v>
      </c>
      <c r="U513" s="158">
        <v>0.28999999999999998</v>
      </c>
      <c r="V513" s="158">
        <f>ROUND(E513*U513,2)</f>
        <v>71.959999999999994</v>
      </c>
      <c r="W513" s="158"/>
      <c r="X513" s="158" t="s">
        <v>219</v>
      </c>
      <c r="Y513" s="158" t="s">
        <v>204</v>
      </c>
      <c r="Z513" s="147"/>
      <c r="AA513" s="147"/>
      <c r="AB513" s="147"/>
      <c r="AC513" s="147"/>
      <c r="AD513" s="147"/>
      <c r="AE513" s="147"/>
      <c r="AF513" s="147"/>
      <c r="AG513" s="147" t="s">
        <v>499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2" x14ac:dyDescent="0.2">
      <c r="A514" s="154"/>
      <c r="B514" s="155"/>
      <c r="C514" s="245" t="s">
        <v>509</v>
      </c>
      <c r="D514" s="246"/>
      <c r="E514" s="246"/>
      <c r="F514" s="246"/>
      <c r="G514" s="246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207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184" t="s">
        <v>326</v>
      </c>
      <c r="D515" s="163"/>
      <c r="E515" s="164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230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84" t="s">
        <v>510</v>
      </c>
      <c r="D516" s="163"/>
      <c r="E516" s="164">
        <v>101.86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230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84" t="s">
        <v>328</v>
      </c>
      <c r="D517" s="163"/>
      <c r="E517" s="164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230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84" t="s">
        <v>511</v>
      </c>
      <c r="D518" s="163"/>
      <c r="E518" s="164">
        <v>102.55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230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84" t="s">
        <v>329</v>
      </c>
      <c r="D519" s="163"/>
      <c r="E519" s="164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230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184" t="s">
        <v>512</v>
      </c>
      <c r="D520" s="163"/>
      <c r="E520" s="164">
        <v>43.72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7"/>
      <c r="AA520" s="147"/>
      <c r="AB520" s="147"/>
      <c r="AC520" s="147"/>
      <c r="AD520" s="147"/>
      <c r="AE520" s="147"/>
      <c r="AF520" s="147"/>
      <c r="AG520" s="147" t="s">
        <v>230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254"/>
      <c r="D521" s="255"/>
      <c r="E521" s="255"/>
      <c r="F521" s="255"/>
      <c r="G521" s="255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208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2.5" outlineLevel="1" x14ac:dyDescent="0.2">
      <c r="A522" s="173">
        <v>47</v>
      </c>
      <c r="B522" s="174" t="s">
        <v>513</v>
      </c>
      <c r="C522" s="183" t="s">
        <v>514</v>
      </c>
      <c r="D522" s="175" t="s">
        <v>309</v>
      </c>
      <c r="E522" s="176">
        <v>4.9626000000000001</v>
      </c>
      <c r="F522" s="177"/>
      <c r="G522" s="178">
        <f>ROUND(E522*F522,2)</f>
        <v>0</v>
      </c>
      <c r="H522" s="177"/>
      <c r="I522" s="178">
        <f>ROUND(E522*H522,2)</f>
        <v>0</v>
      </c>
      <c r="J522" s="177"/>
      <c r="K522" s="178">
        <f>ROUND(E522*J522,2)</f>
        <v>0</v>
      </c>
      <c r="L522" s="178">
        <v>12</v>
      </c>
      <c r="M522" s="178">
        <f>G522*(1+L522/100)</f>
        <v>0</v>
      </c>
      <c r="N522" s="176">
        <v>4.1099999999999999E-3</v>
      </c>
      <c r="O522" s="176">
        <f>ROUND(E522*N522,2)</f>
        <v>0.02</v>
      </c>
      <c r="P522" s="176">
        <v>0</v>
      </c>
      <c r="Q522" s="176">
        <f>ROUND(E522*P522,2)</f>
        <v>0</v>
      </c>
      <c r="R522" s="178" t="s">
        <v>310</v>
      </c>
      <c r="S522" s="178" t="s">
        <v>201</v>
      </c>
      <c r="T522" s="179" t="s">
        <v>201</v>
      </c>
      <c r="U522" s="158">
        <v>0.59</v>
      </c>
      <c r="V522" s="158">
        <f>ROUND(E522*U522,2)</f>
        <v>2.93</v>
      </c>
      <c r="W522" s="158"/>
      <c r="X522" s="158" t="s">
        <v>219</v>
      </c>
      <c r="Y522" s="158" t="s">
        <v>204</v>
      </c>
      <c r="Z522" s="147"/>
      <c r="AA522" s="147"/>
      <c r="AB522" s="147"/>
      <c r="AC522" s="147"/>
      <c r="AD522" s="147"/>
      <c r="AE522" s="147"/>
      <c r="AF522" s="147"/>
      <c r="AG522" s="147" t="s">
        <v>499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258" t="s">
        <v>515</v>
      </c>
      <c r="D523" s="259"/>
      <c r="E523" s="259"/>
      <c r="F523" s="259"/>
      <c r="G523" s="259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7"/>
      <c r="AA523" s="147"/>
      <c r="AB523" s="147"/>
      <c r="AC523" s="147"/>
      <c r="AD523" s="147"/>
      <c r="AE523" s="147"/>
      <c r="AF523" s="147"/>
      <c r="AG523" s="147" t="s">
        <v>247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">
      <c r="A524" s="154"/>
      <c r="B524" s="155"/>
      <c r="C524" s="184" t="s">
        <v>516</v>
      </c>
      <c r="D524" s="163"/>
      <c r="E524" s="164"/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230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84" t="s">
        <v>484</v>
      </c>
      <c r="D525" s="163"/>
      <c r="E525" s="164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230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84" t="s">
        <v>517</v>
      </c>
      <c r="D526" s="163"/>
      <c r="E526" s="164">
        <v>4.9626000000000001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230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">
      <c r="A527" s="154"/>
      <c r="B527" s="155"/>
      <c r="C527" s="254"/>
      <c r="D527" s="255"/>
      <c r="E527" s="255"/>
      <c r="F527" s="255"/>
      <c r="G527" s="255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208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73">
        <v>48</v>
      </c>
      <c r="B528" s="174" t="s">
        <v>518</v>
      </c>
      <c r="C528" s="183" t="s">
        <v>519</v>
      </c>
      <c r="D528" s="175" t="s">
        <v>520</v>
      </c>
      <c r="E528" s="176">
        <v>150</v>
      </c>
      <c r="F528" s="177"/>
      <c r="G528" s="178">
        <f>ROUND(E528*F528,2)</f>
        <v>0</v>
      </c>
      <c r="H528" s="177"/>
      <c r="I528" s="178">
        <f>ROUND(E528*H528,2)</f>
        <v>0</v>
      </c>
      <c r="J528" s="177"/>
      <c r="K528" s="178">
        <f>ROUND(E528*J528,2)</f>
        <v>0</v>
      </c>
      <c r="L528" s="178">
        <v>12</v>
      </c>
      <c r="M528" s="178">
        <f>G528*(1+L528/100)</f>
        <v>0</v>
      </c>
      <c r="N528" s="176">
        <v>2.5100000000000001E-3</v>
      </c>
      <c r="O528" s="176">
        <f>ROUND(E528*N528,2)</f>
        <v>0.38</v>
      </c>
      <c r="P528" s="176">
        <v>0</v>
      </c>
      <c r="Q528" s="176">
        <f>ROUND(E528*P528,2)</f>
        <v>0</v>
      </c>
      <c r="R528" s="178" t="s">
        <v>279</v>
      </c>
      <c r="S528" s="178" t="s">
        <v>201</v>
      </c>
      <c r="T528" s="179" t="s">
        <v>201</v>
      </c>
      <c r="U528" s="158">
        <v>0.18</v>
      </c>
      <c r="V528" s="158">
        <f>ROUND(E528*U528,2)</f>
        <v>27</v>
      </c>
      <c r="W528" s="158"/>
      <c r="X528" s="158" t="s">
        <v>219</v>
      </c>
      <c r="Y528" s="158" t="s">
        <v>204</v>
      </c>
      <c r="Z528" s="147"/>
      <c r="AA528" s="147"/>
      <c r="AB528" s="147"/>
      <c r="AC528" s="147"/>
      <c r="AD528" s="147"/>
      <c r="AE528" s="147"/>
      <c r="AF528" s="147"/>
      <c r="AG528" s="147" t="s">
        <v>220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184" t="s">
        <v>462</v>
      </c>
      <c r="D529" s="163"/>
      <c r="E529" s="164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7"/>
      <c r="AA529" s="147"/>
      <c r="AB529" s="147"/>
      <c r="AC529" s="147"/>
      <c r="AD529" s="147"/>
      <c r="AE529" s="147"/>
      <c r="AF529" s="147"/>
      <c r="AG529" s="147" t="s">
        <v>230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84" t="s">
        <v>521</v>
      </c>
      <c r="D530" s="163"/>
      <c r="E530" s="164">
        <v>150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7"/>
      <c r="AA530" s="147"/>
      <c r="AB530" s="147"/>
      <c r="AC530" s="147"/>
      <c r="AD530" s="147"/>
      <c r="AE530" s="147"/>
      <c r="AF530" s="147"/>
      <c r="AG530" s="147" t="s">
        <v>230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">
      <c r="A531" s="154"/>
      <c r="B531" s="155"/>
      <c r="C531" s="254"/>
      <c r="D531" s="255"/>
      <c r="E531" s="255"/>
      <c r="F531" s="255"/>
      <c r="G531" s="255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208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.5" outlineLevel="1" x14ac:dyDescent="0.2">
      <c r="A532" s="173">
        <v>49</v>
      </c>
      <c r="B532" s="174" t="s">
        <v>522</v>
      </c>
      <c r="C532" s="183" t="s">
        <v>523</v>
      </c>
      <c r="D532" s="175" t="s">
        <v>309</v>
      </c>
      <c r="E532" s="176">
        <v>876.84632999999997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12</v>
      </c>
      <c r="M532" s="178">
        <f>G532*(1+L532/100)</f>
        <v>0</v>
      </c>
      <c r="N532" s="176">
        <v>1.554E-2</v>
      </c>
      <c r="O532" s="176">
        <f>ROUND(E532*N532,2)</f>
        <v>13.63</v>
      </c>
      <c r="P532" s="176">
        <v>0</v>
      </c>
      <c r="Q532" s="176">
        <f>ROUND(E532*P532,2)</f>
        <v>0</v>
      </c>
      <c r="R532" s="178" t="s">
        <v>279</v>
      </c>
      <c r="S532" s="178" t="s">
        <v>201</v>
      </c>
      <c r="T532" s="179" t="s">
        <v>201</v>
      </c>
      <c r="U532" s="158">
        <v>0.24</v>
      </c>
      <c r="V532" s="158">
        <f>ROUND(E532*U532,2)</f>
        <v>210.44</v>
      </c>
      <c r="W532" s="158"/>
      <c r="X532" s="158" t="s">
        <v>219</v>
      </c>
      <c r="Y532" s="158" t="s">
        <v>204</v>
      </c>
      <c r="Z532" s="147"/>
      <c r="AA532" s="147"/>
      <c r="AB532" s="147"/>
      <c r="AC532" s="147"/>
      <c r="AD532" s="147"/>
      <c r="AE532" s="147"/>
      <c r="AF532" s="147"/>
      <c r="AG532" s="147" t="s">
        <v>220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2" x14ac:dyDescent="0.2">
      <c r="A533" s="154"/>
      <c r="B533" s="155"/>
      <c r="C533" s="245" t="s">
        <v>509</v>
      </c>
      <c r="D533" s="246"/>
      <c r="E533" s="246"/>
      <c r="F533" s="246"/>
      <c r="G533" s="246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207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184" t="s">
        <v>326</v>
      </c>
      <c r="D534" s="163"/>
      <c r="E534" s="164"/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58"/>
      <c r="Z534" s="147"/>
      <c r="AA534" s="147"/>
      <c r="AB534" s="147"/>
      <c r="AC534" s="147"/>
      <c r="AD534" s="147"/>
      <c r="AE534" s="147"/>
      <c r="AF534" s="147"/>
      <c r="AG534" s="147" t="s">
        <v>230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84" t="s">
        <v>524</v>
      </c>
      <c r="D535" s="163"/>
      <c r="E535" s="164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230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84" t="s">
        <v>525</v>
      </c>
      <c r="D536" s="163"/>
      <c r="E536" s="164">
        <v>18.757200000000001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230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84" t="s">
        <v>526</v>
      </c>
      <c r="D537" s="163"/>
      <c r="E537" s="164">
        <v>-4.8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230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84" t="s">
        <v>527</v>
      </c>
      <c r="D538" s="163"/>
      <c r="E538" s="164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230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84" t="s">
        <v>528</v>
      </c>
      <c r="D539" s="163"/>
      <c r="E539" s="164">
        <v>25.41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230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84" t="s">
        <v>529</v>
      </c>
      <c r="D540" s="163"/>
      <c r="E540" s="164">
        <v>-4.4000000000000004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230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84" t="s">
        <v>333</v>
      </c>
      <c r="D541" s="163"/>
      <c r="E541" s="164"/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230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84" t="s">
        <v>530</v>
      </c>
      <c r="D542" s="163"/>
      <c r="E542" s="164">
        <v>4.9626000000000001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7"/>
      <c r="AA542" s="147"/>
      <c r="AB542" s="147"/>
      <c r="AC542" s="147"/>
      <c r="AD542" s="147"/>
      <c r="AE542" s="147"/>
      <c r="AF542" s="147"/>
      <c r="AG542" s="147" t="s">
        <v>230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84" t="s">
        <v>531</v>
      </c>
      <c r="D543" s="163"/>
      <c r="E543" s="164"/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230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84" t="s">
        <v>532</v>
      </c>
      <c r="D544" s="163"/>
      <c r="E544" s="164">
        <v>37.930199999999999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230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84" t="s">
        <v>533</v>
      </c>
      <c r="D545" s="163"/>
      <c r="E545" s="164">
        <v>-7.38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230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84" t="s">
        <v>534</v>
      </c>
      <c r="D546" s="163"/>
      <c r="E546" s="164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230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84" t="s">
        <v>535</v>
      </c>
      <c r="D547" s="163"/>
      <c r="E547" s="164">
        <v>52.606400000000001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230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4" t="s">
        <v>536</v>
      </c>
      <c r="D548" s="163"/>
      <c r="E548" s="164">
        <v>-5.1020000000000003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230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4" t="s">
        <v>537</v>
      </c>
      <c r="D549" s="163"/>
      <c r="E549" s="164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230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84" t="s">
        <v>538</v>
      </c>
      <c r="D550" s="163"/>
      <c r="E550" s="164">
        <v>16.863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230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84" t="s">
        <v>539</v>
      </c>
      <c r="D551" s="163"/>
      <c r="E551" s="164">
        <v>-1.6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230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84" t="s">
        <v>540</v>
      </c>
      <c r="D552" s="163"/>
      <c r="E552" s="164"/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230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84" t="s">
        <v>541</v>
      </c>
      <c r="D553" s="163"/>
      <c r="E553" s="164">
        <v>32.386200000000002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230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84" t="s">
        <v>542</v>
      </c>
      <c r="D554" s="163"/>
      <c r="E554" s="164">
        <v>-5.78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230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84" t="s">
        <v>335</v>
      </c>
      <c r="D555" s="163"/>
      <c r="E555" s="164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230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84" t="s">
        <v>543</v>
      </c>
      <c r="D556" s="163"/>
      <c r="E556" s="164">
        <v>51.774799999999999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230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84" t="s">
        <v>544</v>
      </c>
      <c r="D557" s="163"/>
      <c r="E557" s="164">
        <v>-6.4420000000000002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230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84" t="s">
        <v>328</v>
      </c>
      <c r="D558" s="163"/>
      <c r="E558" s="164"/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230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84" t="s">
        <v>545</v>
      </c>
      <c r="D559" s="163"/>
      <c r="E559" s="164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230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84" t="s">
        <v>546</v>
      </c>
      <c r="D560" s="163"/>
      <c r="E560" s="164">
        <v>32.814810000000001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230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84" t="s">
        <v>547</v>
      </c>
      <c r="D561" s="163"/>
      <c r="E561" s="164">
        <v>-10.101100000000001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230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84" t="s">
        <v>341</v>
      </c>
      <c r="D562" s="163"/>
      <c r="E562" s="164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230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4" t="s">
        <v>548</v>
      </c>
      <c r="D563" s="163"/>
      <c r="E563" s="164">
        <v>8.2017199999999999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230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4" t="s">
        <v>549</v>
      </c>
      <c r="D564" s="163"/>
      <c r="E564" s="164"/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230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84" t="s">
        <v>550</v>
      </c>
      <c r="D565" s="163"/>
      <c r="E565" s="164">
        <v>107.41828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230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84" t="s">
        <v>551</v>
      </c>
      <c r="D566" s="163"/>
      <c r="E566" s="164">
        <v>-10.54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230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84" t="s">
        <v>552</v>
      </c>
      <c r="D567" s="163"/>
      <c r="E567" s="164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230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4" t="s">
        <v>553</v>
      </c>
      <c r="D568" s="163"/>
      <c r="E568" s="164">
        <v>24.06101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230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84" t="s">
        <v>554</v>
      </c>
      <c r="D569" s="163"/>
      <c r="E569" s="164">
        <v>-6.4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230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">
      <c r="A570" s="154"/>
      <c r="B570" s="155"/>
      <c r="C570" s="184" t="s">
        <v>343</v>
      </c>
      <c r="D570" s="163"/>
      <c r="E570" s="164"/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230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84" t="s">
        <v>555</v>
      </c>
      <c r="D571" s="163"/>
      <c r="E571" s="164">
        <v>6.4610300000000001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230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84" t="s">
        <v>556</v>
      </c>
      <c r="D572" s="163"/>
      <c r="E572" s="164"/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230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4" t="s">
        <v>557</v>
      </c>
      <c r="D573" s="163"/>
      <c r="E573" s="164">
        <v>45.047809999999998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230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4" t="s">
        <v>558</v>
      </c>
      <c r="D574" s="163"/>
      <c r="E574" s="164">
        <v>-4.97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230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4" t="s">
        <v>559</v>
      </c>
      <c r="D575" s="163"/>
      <c r="E575" s="164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230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4" t="s">
        <v>560</v>
      </c>
      <c r="D576" s="163"/>
      <c r="E576" s="164">
        <v>15.3072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230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84" t="s">
        <v>561</v>
      </c>
      <c r="D577" s="163"/>
      <c r="E577" s="164">
        <v>-1.756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230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4"/>
      <c r="B578" s="155"/>
      <c r="C578" s="184" t="s">
        <v>562</v>
      </c>
      <c r="D578" s="163"/>
      <c r="E578" s="164"/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230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84" t="s">
        <v>563</v>
      </c>
      <c r="D579" s="163"/>
      <c r="E579" s="164">
        <v>63.040149999999997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230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84" t="s">
        <v>564</v>
      </c>
      <c r="D580" s="163"/>
      <c r="E580" s="164">
        <v>-4.5777999999999999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230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84" t="s">
        <v>329</v>
      </c>
      <c r="D581" s="163"/>
      <c r="E581" s="164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230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4" t="s">
        <v>565</v>
      </c>
      <c r="D582" s="163"/>
      <c r="E582" s="164"/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230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84" t="s">
        <v>566</v>
      </c>
      <c r="D583" s="163"/>
      <c r="E583" s="164">
        <v>28.943930000000002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230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84" t="s">
        <v>567</v>
      </c>
      <c r="D584" s="163"/>
      <c r="E584" s="164">
        <v>-6.6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230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84" t="s">
        <v>568</v>
      </c>
      <c r="D585" s="163"/>
      <c r="E585" s="164"/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230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84" t="s">
        <v>569</v>
      </c>
      <c r="D586" s="163"/>
      <c r="E586" s="164">
        <v>61.06953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230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4" t="s">
        <v>570</v>
      </c>
      <c r="D587" s="163"/>
      <c r="E587" s="164">
        <v>-6.7050000000000001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230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84" t="s">
        <v>345</v>
      </c>
      <c r="D588" s="163"/>
      <c r="E588" s="164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230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184" t="s">
        <v>571</v>
      </c>
      <c r="D589" s="163"/>
      <c r="E589" s="164">
        <v>5.9176299999999999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230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84" t="s">
        <v>572</v>
      </c>
      <c r="D590" s="163"/>
      <c r="E590" s="164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230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84" t="s">
        <v>573</v>
      </c>
      <c r="D591" s="163"/>
      <c r="E591" s="164">
        <v>14.827199999999999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230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84" t="s">
        <v>561</v>
      </c>
      <c r="D592" s="163"/>
      <c r="E592" s="164">
        <v>-1.756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230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84" t="s">
        <v>574</v>
      </c>
      <c r="D593" s="163"/>
      <c r="E593" s="164"/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7"/>
      <c r="AA593" s="147"/>
      <c r="AB593" s="147"/>
      <c r="AC593" s="147"/>
      <c r="AD593" s="147"/>
      <c r="AE593" s="147"/>
      <c r="AF593" s="147"/>
      <c r="AG593" s="147" t="s">
        <v>230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4" t="s">
        <v>575</v>
      </c>
      <c r="D594" s="163"/>
      <c r="E594" s="164">
        <v>34.331150000000001</v>
      </c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230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4" t="s">
        <v>558</v>
      </c>
      <c r="D595" s="163"/>
      <c r="E595" s="164">
        <v>-4.97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230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84" t="s">
        <v>346</v>
      </c>
      <c r="D596" s="163"/>
      <c r="E596" s="164"/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230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4"/>
      <c r="B597" s="155"/>
      <c r="C597" s="184" t="s">
        <v>436</v>
      </c>
      <c r="D597" s="163"/>
      <c r="E597" s="164"/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230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4"/>
      <c r="B598" s="155"/>
      <c r="C598" s="184" t="s">
        <v>576</v>
      </c>
      <c r="D598" s="163"/>
      <c r="E598" s="164">
        <v>29.427720000000001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7"/>
      <c r="AA598" s="147"/>
      <c r="AB598" s="147"/>
      <c r="AC598" s="147"/>
      <c r="AD598" s="147"/>
      <c r="AE598" s="147"/>
      <c r="AF598" s="147"/>
      <c r="AG598" s="147" t="s">
        <v>230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84" t="s">
        <v>577</v>
      </c>
      <c r="D599" s="163"/>
      <c r="E599" s="164">
        <v>-7.92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58"/>
      <c r="Z599" s="147"/>
      <c r="AA599" s="147"/>
      <c r="AB599" s="147"/>
      <c r="AC599" s="147"/>
      <c r="AD599" s="147"/>
      <c r="AE599" s="147"/>
      <c r="AF599" s="147"/>
      <c r="AG599" s="147" t="s">
        <v>230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84" t="s">
        <v>347</v>
      </c>
      <c r="D600" s="163"/>
      <c r="E600" s="164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230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4" t="s">
        <v>548</v>
      </c>
      <c r="D601" s="163"/>
      <c r="E601" s="164">
        <v>8.2017199999999999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230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4" t="s">
        <v>578</v>
      </c>
      <c r="D602" s="163"/>
      <c r="E602" s="164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230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84" t="s">
        <v>579</v>
      </c>
      <c r="D603" s="163"/>
      <c r="E603" s="164">
        <v>107.11512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230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84" t="s">
        <v>580</v>
      </c>
      <c r="D604" s="163"/>
      <c r="E604" s="164">
        <v>-14.14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230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4" t="s">
        <v>581</v>
      </c>
      <c r="D605" s="163"/>
      <c r="E605" s="164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230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4" t="s">
        <v>582</v>
      </c>
      <c r="D606" s="163"/>
      <c r="E606" s="164">
        <v>6.4121199999999998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230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84" t="s">
        <v>583</v>
      </c>
      <c r="D607" s="163"/>
      <c r="E607" s="164"/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230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84" t="s">
        <v>584</v>
      </c>
      <c r="D608" s="163"/>
      <c r="E608" s="164">
        <v>44.920679999999997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230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84" t="s">
        <v>558</v>
      </c>
      <c r="D609" s="163"/>
      <c r="E609" s="164">
        <v>-4.97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230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4" t="s">
        <v>585</v>
      </c>
      <c r="D610" s="163"/>
      <c r="E610" s="164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230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84" t="s">
        <v>586</v>
      </c>
      <c r="D611" s="163"/>
      <c r="E611" s="164">
        <v>15.263999999999999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230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84" t="s">
        <v>561</v>
      </c>
      <c r="D612" s="163"/>
      <c r="E612" s="164">
        <v>-1.756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230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84" t="s">
        <v>587</v>
      </c>
      <c r="D613" s="163"/>
      <c r="E613" s="164"/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230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84" t="s">
        <v>588</v>
      </c>
      <c r="D614" s="163"/>
      <c r="E614" s="164">
        <v>62.86224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230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4" t="s">
        <v>564</v>
      </c>
      <c r="D615" s="163"/>
      <c r="E615" s="164">
        <v>-4.5777999999999999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230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84" t="s">
        <v>589</v>
      </c>
      <c r="D616" s="163"/>
      <c r="E616" s="164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230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84" t="s">
        <v>590</v>
      </c>
      <c r="D617" s="163"/>
      <c r="E617" s="164">
        <v>41.75459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230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254"/>
      <c r="D618" s="255"/>
      <c r="E618" s="255"/>
      <c r="F618" s="255"/>
      <c r="G618" s="255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7"/>
      <c r="AA618" s="147"/>
      <c r="AB618" s="147"/>
      <c r="AC618" s="147"/>
      <c r="AD618" s="147"/>
      <c r="AE618" s="147"/>
      <c r="AF618" s="147"/>
      <c r="AG618" s="147" t="s">
        <v>208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73">
        <v>50</v>
      </c>
      <c r="B619" s="174" t="s">
        <v>591</v>
      </c>
      <c r="C619" s="183" t="s">
        <v>592</v>
      </c>
      <c r="D619" s="175" t="s">
        <v>309</v>
      </c>
      <c r="E619" s="176">
        <v>58.593000000000004</v>
      </c>
      <c r="F619" s="177"/>
      <c r="G619" s="178">
        <f>ROUND(E619*F619,2)</f>
        <v>0</v>
      </c>
      <c r="H619" s="177"/>
      <c r="I619" s="178">
        <f>ROUND(E619*H619,2)</f>
        <v>0</v>
      </c>
      <c r="J619" s="177"/>
      <c r="K619" s="178">
        <f>ROUND(E619*J619,2)</f>
        <v>0</v>
      </c>
      <c r="L619" s="178">
        <v>12</v>
      </c>
      <c r="M619" s="178">
        <f>G619*(1+L619/100)</f>
        <v>0</v>
      </c>
      <c r="N619" s="176">
        <v>3.5659999999999997E-2</v>
      </c>
      <c r="O619" s="176">
        <f>ROUND(E619*N619,2)</f>
        <v>2.09</v>
      </c>
      <c r="P619" s="176">
        <v>0</v>
      </c>
      <c r="Q619" s="176">
        <f>ROUND(E619*P619,2)</f>
        <v>0</v>
      </c>
      <c r="R619" s="178" t="s">
        <v>279</v>
      </c>
      <c r="S619" s="178" t="s">
        <v>201</v>
      </c>
      <c r="T619" s="179" t="s">
        <v>201</v>
      </c>
      <c r="U619" s="158">
        <v>1.18</v>
      </c>
      <c r="V619" s="158">
        <f>ROUND(E619*U619,2)</f>
        <v>69.14</v>
      </c>
      <c r="W619" s="158"/>
      <c r="X619" s="158" t="s">
        <v>219</v>
      </c>
      <c r="Y619" s="158" t="s">
        <v>204</v>
      </c>
      <c r="Z619" s="147"/>
      <c r="AA619" s="147"/>
      <c r="AB619" s="147"/>
      <c r="AC619" s="147"/>
      <c r="AD619" s="147"/>
      <c r="AE619" s="147"/>
      <c r="AF619" s="147"/>
      <c r="AG619" s="147" t="s">
        <v>499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2" x14ac:dyDescent="0.2">
      <c r="A620" s="154"/>
      <c r="B620" s="155"/>
      <c r="C620" s="258" t="s">
        <v>593</v>
      </c>
      <c r="D620" s="259"/>
      <c r="E620" s="259"/>
      <c r="F620" s="259"/>
      <c r="G620" s="259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247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80" t="str">
        <f>C620</f>
        <v>okenního nebo dveřního, z pomocného pracovního lešení o výšce podlahy do 1900 mm a pro zatížení do 1,5 kPa,</v>
      </c>
      <c r="BB620" s="147"/>
      <c r="BC620" s="147"/>
      <c r="BD620" s="147"/>
      <c r="BE620" s="147"/>
      <c r="BF620" s="147"/>
      <c r="BG620" s="147"/>
      <c r="BH620" s="147"/>
    </row>
    <row r="621" spans="1:60" outlineLevel="2" x14ac:dyDescent="0.2">
      <c r="A621" s="154"/>
      <c r="B621" s="155"/>
      <c r="C621" s="184" t="s">
        <v>594</v>
      </c>
      <c r="D621" s="163"/>
      <c r="E621" s="164"/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230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4" t="s">
        <v>354</v>
      </c>
      <c r="D622" s="163"/>
      <c r="E622" s="164"/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230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4" t="s">
        <v>595</v>
      </c>
      <c r="D623" s="163"/>
      <c r="E623" s="164">
        <v>2.5499999999999998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230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84" t="s">
        <v>326</v>
      </c>
      <c r="D624" s="163"/>
      <c r="E624" s="164"/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230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84" t="s">
        <v>596</v>
      </c>
      <c r="D625" s="163"/>
      <c r="E625" s="164">
        <v>10.430999999999999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230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4" t="s">
        <v>338</v>
      </c>
      <c r="D626" s="163"/>
      <c r="E626" s="164"/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230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84" t="s">
        <v>597</v>
      </c>
      <c r="D627" s="163"/>
      <c r="E627" s="164">
        <v>9.0269999999999992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230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84" t="s">
        <v>328</v>
      </c>
      <c r="D628" s="163"/>
      <c r="E628" s="164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230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4" t="s">
        <v>598</v>
      </c>
      <c r="D629" s="163"/>
      <c r="E629" s="164">
        <v>10.305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230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84" t="s">
        <v>329</v>
      </c>
      <c r="D630" s="163"/>
      <c r="E630" s="164"/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230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ht="22.5" outlineLevel="3" x14ac:dyDescent="0.2">
      <c r="A631" s="154"/>
      <c r="B631" s="155"/>
      <c r="C631" s="184" t="s">
        <v>599</v>
      </c>
      <c r="D631" s="163"/>
      <c r="E631" s="164">
        <v>13.32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230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84" t="s">
        <v>346</v>
      </c>
      <c r="D632" s="163"/>
      <c r="E632" s="164"/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230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.5" outlineLevel="3" x14ac:dyDescent="0.2">
      <c r="A633" s="154"/>
      <c r="B633" s="155"/>
      <c r="C633" s="184" t="s">
        <v>600</v>
      </c>
      <c r="D633" s="163"/>
      <c r="E633" s="164">
        <v>12.96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230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">
      <c r="A634" s="154"/>
      <c r="B634" s="155"/>
      <c r="C634" s="254"/>
      <c r="D634" s="255"/>
      <c r="E634" s="255"/>
      <c r="F634" s="255"/>
      <c r="G634" s="255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208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73">
        <v>51</v>
      </c>
      <c r="B635" s="174" t="s">
        <v>601</v>
      </c>
      <c r="C635" s="183" t="s">
        <v>602</v>
      </c>
      <c r="D635" s="175" t="s">
        <v>309</v>
      </c>
      <c r="E635" s="176">
        <v>63.971499999999999</v>
      </c>
      <c r="F635" s="177"/>
      <c r="G635" s="178">
        <f>ROUND(E635*F635,2)</f>
        <v>0</v>
      </c>
      <c r="H635" s="177"/>
      <c r="I635" s="178">
        <f>ROUND(E635*H635,2)</f>
        <v>0</v>
      </c>
      <c r="J635" s="177"/>
      <c r="K635" s="178">
        <f>ROUND(E635*J635,2)</f>
        <v>0</v>
      </c>
      <c r="L635" s="178">
        <v>12</v>
      </c>
      <c r="M635" s="178">
        <f>G635*(1+L635/100)</f>
        <v>0</v>
      </c>
      <c r="N635" s="176">
        <v>4.5580000000000002E-2</v>
      </c>
      <c r="O635" s="176">
        <f>ROUND(E635*N635,2)</f>
        <v>2.92</v>
      </c>
      <c r="P635" s="176">
        <v>0</v>
      </c>
      <c r="Q635" s="176">
        <f>ROUND(E635*P635,2)</f>
        <v>0</v>
      </c>
      <c r="R635" s="178" t="s">
        <v>310</v>
      </c>
      <c r="S635" s="178" t="s">
        <v>201</v>
      </c>
      <c r="T635" s="179" t="s">
        <v>201</v>
      </c>
      <c r="U635" s="158">
        <v>0.61</v>
      </c>
      <c r="V635" s="158">
        <f>ROUND(E635*U635,2)</f>
        <v>39.020000000000003</v>
      </c>
      <c r="W635" s="158"/>
      <c r="X635" s="158" t="s">
        <v>219</v>
      </c>
      <c r="Y635" s="158" t="s">
        <v>204</v>
      </c>
      <c r="Z635" s="147"/>
      <c r="AA635" s="147"/>
      <c r="AB635" s="147"/>
      <c r="AC635" s="147"/>
      <c r="AD635" s="147"/>
      <c r="AE635" s="147"/>
      <c r="AF635" s="147"/>
      <c r="AG635" s="147" t="s">
        <v>220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2" x14ac:dyDescent="0.2">
      <c r="A636" s="154"/>
      <c r="B636" s="155"/>
      <c r="C636" s="258" t="s">
        <v>603</v>
      </c>
      <c r="D636" s="259"/>
      <c r="E636" s="259"/>
      <c r="F636" s="259"/>
      <c r="G636" s="259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247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2" x14ac:dyDescent="0.2">
      <c r="A637" s="154"/>
      <c r="B637" s="155"/>
      <c r="C637" s="184" t="s">
        <v>326</v>
      </c>
      <c r="D637" s="163"/>
      <c r="E637" s="164"/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230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84" t="s">
        <v>333</v>
      </c>
      <c r="D638" s="163"/>
      <c r="E638" s="164"/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230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4" t="s">
        <v>604</v>
      </c>
      <c r="D639" s="163"/>
      <c r="E639" s="164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230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4" t="s">
        <v>605</v>
      </c>
      <c r="D640" s="163"/>
      <c r="E640" s="164">
        <v>9.49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230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">
      <c r="A641" s="154"/>
      <c r="B641" s="155"/>
      <c r="C641" s="184" t="s">
        <v>374</v>
      </c>
      <c r="D641" s="163"/>
      <c r="E641" s="164">
        <v>-1.6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230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4"/>
      <c r="B642" s="155"/>
      <c r="C642" s="184" t="s">
        <v>338</v>
      </c>
      <c r="D642" s="163"/>
      <c r="E642" s="164"/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230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84" t="s">
        <v>328</v>
      </c>
      <c r="D643" s="163"/>
      <c r="E643" s="164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7"/>
      <c r="AA643" s="147"/>
      <c r="AB643" s="147"/>
      <c r="AC643" s="147"/>
      <c r="AD643" s="147"/>
      <c r="AE643" s="147"/>
      <c r="AF643" s="147"/>
      <c r="AG643" s="147" t="s">
        <v>230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84" t="s">
        <v>341</v>
      </c>
      <c r="D644" s="163"/>
      <c r="E644" s="164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230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84" t="s">
        <v>604</v>
      </c>
      <c r="D645" s="163"/>
      <c r="E645" s="164"/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230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4"/>
      <c r="B646" s="155"/>
      <c r="C646" s="184" t="s">
        <v>606</v>
      </c>
      <c r="D646" s="163"/>
      <c r="E646" s="164">
        <v>13.795999999999999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230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84" t="s">
        <v>607</v>
      </c>
      <c r="D647" s="163"/>
      <c r="E647" s="164">
        <v>-2.6680000000000001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230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84" t="s">
        <v>608</v>
      </c>
      <c r="D648" s="163"/>
      <c r="E648" s="164">
        <v>1.1515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230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84" t="s">
        <v>343</v>
      </c>
      <c r="D649" s="163"/>
      <c r="E649" s="164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230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4"/>
      <c r="B650" s="155"/>
      <c r="C650" s="184" t="s">
        <v>604</v>
      </c>
      <c r="D650" s="163"/>
      <c r="E650" s="164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230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84" t="s">
        <v>609</v>
      </c>
      <c r="D651" s="163"/>
      <c r="E651" s="164">
        <v>1.0395000000000001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230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84" t="s">
        <v>610</v>
      </c>
      <c r="D652" s="163"/>
      <c r="E652" s="164">
        <v>10.868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230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84" t="s">
        <v>337</v>
      </c>
      <c r="D653" s="163"/>
      <c r="E653" s="164">
        <v>-1.4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230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84" t="s">
        <v>329</v>
      </c>
      <c r="D654" s="163"/>
      <c r="E654" s="164"/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230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84" t="s">
        <v>345</v>
      </c>
      <c r="D655" s="163"/>
      <c r="E655" s="164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230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84" t="s">
        <v>604</v>
      </c>
      <c r="D656" s="163"/>
      <c r="E656" s="164"/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230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84" t="s">
        <v>609</v>
      </c>
      <c r="D657" s="163"/>
      <c r="E657" s="164">
        <v>1.0395000000000001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230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84" t="s">
        <v>610</v>
      </c>
      <c r="D658" s="163"/>
      <c r="E658" s="164">
        <v>10.868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230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84" t="s">
        <v>337</v>
      </c>
      <c r="D659" s="163"/>
      <c r="E659" s="164">
        <v>-1.4</v>
      </c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58"/>
      <c r="Z659" s="147"/>
      <c r="AA659" s="147"/>
      <c r="AB659" s="147"/>
      <c r="AC659" s="147"/>
      <c r="AD659" s="147"/>
      <c r="AE659" s="147"/>
      <c r="AF659" s="147"/>
      <c r="AG659" s="147" t="s">
        <v>230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84" t="s">
        <v>346</v>
      </c>
      <c r="D660" s="163"/>
      <c r="E660" s="164"/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230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84" t="s">
        <v>347</v>
      </c>
      <c r="D661" s="163"/>
      <c r="E661" s="164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230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84" t="s">
        <v>604</v>
      </c>
      <c r="D662" s="163"/>
      <c r="E662" s="164"/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230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84" t="s">
        <v>606</v>
      </c>
      <c r="D663" s="163"/>
      <c r="E663" s="164">
        <v>13.795999999999999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230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84" t="s">
        <v>607</v>
      </c>
      <c r="D664" s="163"/>
      <c r="E664" s="164">
        <v>-2.6680000000000001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230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84" t="s">
        <v>608</v>
      </c>
      <c r="D665" s="163"/>
      <c r="E665" s="164">
        <v>1.1515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230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4"/>
      <c r="B666" s="155"/>
      <c r="C666" s="184" t="s">
        <v>349</v>
      </c>
      <c r="D666" s="163"/>
      <c r="E666" s="164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230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">
      <c r="A667" s="154"/>
      <c r="B667" s="155"/>
      <c r="C667" s="184" t="s">
        <v>604</v>
      </c>
      <c r="D667" s="163"/>
      <c r="E667" s="164"/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230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4"/>
      <c r="B668" s="155"/>
      <c r="C668" s="184" t="s">
        <v>609</v>
      </c>
      <c r="D668" s="163"/>
      <c r="E668" s="164">
        <v>1.0395000000000001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230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84" t="s">
        <v>610</v>
      </c>
      <c r="D669" s="163"/>
      <c r="E669" s="164">
        <v>10.868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230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84" t="s">
        <v>337</v>
      </c>
      <c r="D670" s="163"/>
      <c r="E670" s="164">
        <v>-1.4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230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2" x14ac:dyDescent="0.2">
      <c r="A671" s="154"/>
      <c r="B671" s="155"/>
      <c r="C671" s="254"/>
      <c r="D671" s="255"/>
      <c r="E671" s="255"/>
      <c r="F671" s="255"/>
      <c r="G671" s="255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208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2.5" outlineLevel="1" x14ac:dyDescent="0.2">
      <c r="A672" s="173">
        <v>52</v>
      </c>
      <c r="B672" s="174" t="s">
        <v>611</v>
      </c>
      <c r="C672" s="183" t="s">
        <v>612</v>
      </c>
      <c r="D672" s="175" t="s">
        <v>309</v>
      </c>
      <c r="E672" s="176">
        <v>76.129930000000002</v>
      </c>
      <c r="F672" s="177"/>
      <c r="G672" s="178">
        <f>ROUND(E672*F672,2)</f>
        <v>0</v>
      </c>
      <c r="H672" s="177"/>
      <c r="I672" s="178">
        <f>ROUND(E672*H672,2)</f>
        <v>0</v>
      </c>
      <c r="J672" s="177"/>
      <c r="K672" s="178">
        <f>ROUND(E672*J672,2)</f>
        <v>0</v>
      </c>
      <c r="L672" s="178">
        <v>12</v>
      </c>
      <c r="M672" s="178">
        <f>G672*(1+L672/100)</f>
        <v>0</v>
      </c>
      <c r="N672" s="176">
        <v>3.6700000000000001E-3</v>
      </c>
      <c r="O672" s="176">
        <f>ROUND(E672*N672,2)</f>
        <v>0.28000000000000003</v>
      </c>
      <c r="P672" s="176">
        <v>0</v>
      </c>
      <c r="Q672" s="176">
        <f>ROUND(E672*P672,2)</f>
        <v>0</v>
      </c>
      <c r="R672" s="178" t="s">
        <v>310</v>
      </c>
      <c r="S672" s="178" t="s">
        <v>201</v>
      </c>
      <c r="T672" s="179" t="s">
        <v>201</v>
      </c>
      <c r="U672" s="158">
        <v>0.48</v>
      </c>
      <c r="V672" s="158">
        <f>ROUND(E672*U672,2)</f>
        <v>36.54</v>
      </c>
      <c r="W672" s="158"/>
      <c r="X672" s="158" t="s">
        <v>219</v>
      </c>
      <c r="Y672" s="158" t="s">
        <v>204</v>
      </c>
      <c r="Z672" s="147"/>
      <c r="AA672" s="147"/>
      <c r="AB672" s="147"/>
      <c r="AC672" s="147"/>
      <c r="AD672" s="147"/>
      <c r="AE672" s="147"/>
      <c r="AF672" s="147"/>
      <c r="AG672" s="147" t="s">
        <v>220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">
      <c r="A673" s="154"/>
      <c r="B673" s="155"/>
      <c r="C673" s="184" t="s">
        <v>594</v>
      </c>
      <c r="D673" s="163"/>
      <c r="E673" s="164"/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230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84" t="s">
        <v>354</v>
      </c>
      <c r="D674" s="163"/>
      <c r="E674" s="164"/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230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4"/>
      <c r="B675" s="155"/>
      <c r="C675" s="184" t="s">
        <v>595</v>
      </c>
      <c r="D675" s="163"/>
      <c r="E675" s="164">
        <v>2.5499999999999998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230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84" t="s">
        <v>326</v>
      </c>
      <c r="D676" s="163"/>
      <c r="E676" s="164"/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230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84" t="s">
        <v>596</v>
      </c>
      <c r="D677" s="163"/>
      <c r="E677" s="164">
        <v>10.430999999999999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230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84" t="s">
        <v>338</v>
      </c>
      <c r="D678" s="163"/>
      <c r="E678" s="164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230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4" t="s">
        <v>597</v>
      </c>
      <c r="D679" s="163"/>
      <c r="E679" s="164">
        <v>9.0269999999999992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230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84" t="s">
        <v>328</v>
      </c>
      <c r="D680" s="163"/>
      <c r="E680" s="164"/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230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84" t="s">
        <v>598</v>
      </c>
      <c r="D681" s="163"/>
      <c r="E681" s="164">
        <v>10.305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230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84" t="s">
        <v>329</v>
      </c>
      <c r="D682" s="163"/>
      <c r="E682" s="164"/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230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3" x14ac:dyDescent="0.2">
      <c r="A683" s="154"/>
      <c r="B683" s="155"/>
      <c r="C683" s="184" t="s">
        <v>599</v>
      </c>
      <c r="D683" s="163"/>
      <c r="E683" s="164">
        <v>13.32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230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4" t="s">
        <v>346</v>
      </c>
      <c r="D684" s="163"/>
      <c r="E684" s="164"/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230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ht="22.5" outlineLevel="3" x14ac:dyDescent="0.2">
      <c r="A685" s="154"/>
      <c r="B685" s="155"/>
      <c r="C685" s="184" t="s">
        <v>600</v>
      </c>
      <c r="D685" s="163"/>
      <c r="E685" s="164">
        <v>12.96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230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84" t="s">
        <v>516</v>
      </c>
      <c r="D686" s="163"/>
      <c r="E686" s="164"/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230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84" t="s">
        <v>492</v>
      </c>
      <c r="D687" s="163"/>
      <c r="E687" s="164"/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230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84" t="s">
        <v>613</v>
      </c>
      <c r="D688" s="163"/>
      <c r="E688" s="164">
        <v>17.536930000000002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230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254"/>
      <c r="D689" s="255"/>
      <c r="E689" s="255"/>
      <c r="F689" s="255"/>
      <c r="G689" s="255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208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73">
        <v>53</v>
      </c>
      <c r="B690" s="174" t="s">
        <v>614</v>
      </c>
      <c r="C690" s="183" t="s">
        <v>615</v>
      </c>
      <c r="D690" s="175" t="s">
        <v>309</v>
      </c>
      <c r="E690" s="176">
        <v>58.593000000000004</v>
      </c>
      <c r="F690" s="177"/>
      <c r="G690" s="178">
        <f>ROUND(E690*F690,2)</f>
        <v>0</v>
      </c>
      <c r="H690" s="177"/>
      <c r="I690" s="178">
        <f>ROUND(E690*H690,2)</f>
        <v>0</v>
      </c>
      <c r="J690" s="177"/>
      <c r="K690" s="178">
        <f>ROUND(E690*J690,2)</f>
        <v>0</v>
      </c>
      <c r="L690" s="178">
        <v>12</v>
      </c>
      <c r="M690" s="178">
        <f>G690*(1+L690/100)</f>
        <v>0</v>
      </c>
      <c r="N690" s="176">
        <v>4.6000000000000001E-4</v>
      </c>
      <c r="O690" s="176">
        <f>ROUND(E690*N690,2)</f>
        <v>0.03</v>
      </c>
      <c r="P690" s="176">
        <v>0</v>
      </c>
      <c r="Q690" s="176">
        <f>ROUND(E690*P690,2)</f>
        <v>0</v>
      </c>
      <c r="R690" s="178"/>
      <c r="S690" s="178" t="s">
        <v>218</v>
      </c>
      <c r="T690" s="179" t="s">
        <v>202</v>
      </c>
      <c r="U690" s="158">
        <v>0.12</v>
      </c>
      <c r="V690" s="158">
        <f>ROUND(E690*U690,2)</f>
        <v>7.03</v>
      </c>
      <c r="W690" s="158"/>
      <c r="X690" s="158" t="s">
        <v>219</v>
      </c>
      <c r="Y690" s="158" t="s">
        <v>204</v>
      </c>
      <c r="Z690" s="147"/>
      <c r="AA690" s="147"/>
      <c r="AB690" s="147"/>
      <c r="AC690" s="147"/>
      <c r="AD690" s="147"/>
      <c r="AE690" s="147"/>
      <c r="AF690" s="147"/>
      <c r="AG690" s="147" t="s">
        <v>499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2" x14ac:dyDescent="0.2">
      <c r="A691" s="154"/>
      <c r="B691" s="155"/>
      <c r="C691" s="184" t="s">
        <v>594</v>
      </c>
      <c r="D691" s="163"/>
      <c r="E691" s="164"/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230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4"/>
      <c r="B692" s="155"/>
      <c r="C692" s="184" t="s">
        <v>354</v>
      </c>
      <c r="D692" s="163"/>
      <c r="E692" s="164"/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58"/>
      <c r="Z692" s="147"/>
      <c r="AA692" s="147"/>
      <c r="AB692" s="147"/>
      <c r="AC692" s="147"/>
      <c r="AD692" s="147"/>
      <c r="AE692" s="147"/>
      <c r="AF692" s="147"/>
      <c r="AG692" s="147" t="s">
        <v>230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84" t="s">
        <v>595</v>
      </c>
      <c r="D693" s="163"/>
      <c r="E693" s="164">
        <v>2.5499999999999998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230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84" t="s">
        <v>326</v>
      </c>
      <c r="D694" s="163"/>
      <c r="E694" s="164"/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230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84" t="s">
        <v>596</v>
      </c>
      <c r="D695" s="163"/>
      <c r="E695" s="164">
        <v>10.430999999999999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230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4"/>
      <c r="B696" s="155"/>
      <c r="C696" s="184" t="s">
        <v>338</v>
      </c>
      <c r="D696" s="163"/>
      <c r="E696" s="164"/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230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84" t="s">
        <v>597</v>
      </c>
      <c r="D697" s="163"/>
      <c r="E697" s="164">
        <v>9.0269999999999992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230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4"/>
      <c r="B698" s="155"/>
      <c r="C698" s="184" t="s">
        <v>328</v>
      </c>
      <c r="D698" s="163"/>
      <c r="E698" s="164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230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84" t="s">
        <v>598</v>
      </c>
      <c r="D699" s="163"/>
      <c r="E699" s="164">
        <v>10.305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230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84" t="s">
        <v>329</v>
      </c>
      <c r="D700" s="163"/>
      <c r="E700" s="164"/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230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22.5" outlineLevel="3" x14ac:dyDescent="0.2">
      <c r="A701" s="154"/>
      <c r="B701" s="155"/>
      <c r="C701" s="184" t="s">
        <v>599</v>
      </c>
      <c r="D701" s="163"/>
      <c r="E701" s="164">
        <v>13.32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230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84" t="s">
        <v>346</v>
      </c>
      <c r="D702" s="163"/>
      <c r="E702" s="164"/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230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ht="22.5" outlineLevel="3" x14ac:dyDescent="0.2">
      <c r="A703" s="154"/>
      <c r="B703" s="155"/>
      <c r="C703" s="184" t="s">
        <v>600</v>
      </c>
      <c r="D703" s="163"/>
      <c r="E703" s="164">
        <v>12.96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230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2" x14ac:dyDescent="0.2">
      <c r="A704" s="154"/>
      <c r="B704" s="155"/>
      <c r="C704" s="254"/>
      <c r="D704" s="255"/>
      <c r="E704" s="255"/>
      <c r="F704" s="255"/>
      <c r="G704" s="255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208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x14ac:dyDescent="0.2">
      <c r="A705" s="166" t="s">
        <v>196</v>
      </c>
      <c r="B705" s="167" t="s">
        <v>86</v>
      </c>
      <c r="C705" s="182" t="s">
        <v>87</v>
      </c>
      <c r="D705" s="168"/>
      <c r="E705" s="169"/>
      <c r="F705" s="170"/>
      <c r="G705" s="170">
        <f>SUMIF(AG706:AG768,"&lt;&gt;NOR",G706:G768)</f>
        <v>0</v>
      </c>
      <c r="H705" s="170"/>
      <c r="I705" s="170">
        <f>SUM(I706:I768)</f>
        <v>0</v>
      </c>
      <c r="J705" s="170"/>
      <c r="K705" s="170">
        <f>SUM(K706:K768)</f>
        <v>0</v>
      </c>
      <c r="L705" s="170"/>
      <c r="M705" s="170">
        <f>SUM(M706:M768)</f>
        <v>0</v>
      </c>
      <c r="N705" s="169"/>
      <c r="O705" s="169">
        <f>SUM(O706:O768)</f>
        <v>23.240000000000006</v>
      </c>
      <c r="P705" s="169"/>
      <c r="Q705" s="169">
        <f>SUM(Q706:Q768)</f>
        <v>0</v>
      </c>
      <c r="R705" s="170"/>
      <c r="S705" s="170"/>
      <c r="T705" s="171"/>
      <c r="U705" s="165"/>
      <c r="V705" s="165">
        <f>SUM(V706:V768)</f>
        <v>1613.95</v>
      </c>
      <c r="W705" s="165"/>
      <c r="X705" s="165"/>
      <c r="Y705" s="165"/>
      <c r="AG705" t="s">
        <v>197</v>
      </c>
    </row>
    <row r="706" spans="1:60" ht="22.5" outlineLevel="1" x14ac:dyDescent="0.2">
      <c r="A706" s="173">
        <v>54</v>
      </c>
      <c r="B706" s="174" t="s">
        <v>616</v>
      </c>
      <c r="C706" s="183" t="s">
        <v>617</v>
      </c>
      <c r="D706" s="175" t="s">
        <v>309</v>
      </c>
      <c r="E706" s="176">
        <v>455.88</v>
      </c>
      <c r="F706" s="177"/>
      <c r="G706" s="178">
        <f>ROUND(E706*F706,2)</f>
        <v>0</v>
      </c>
      <c r="H706" s="177"/>
      <c r="I706" s="178">
        <f>ROUND(E706*H706,2)</f>
        <v>0</v>
      </c>
      <c r="J706" s="177"/>
      <c r="K706" s="178">
        <f>ROUND(E706*J706,2)</f>
        <v>0</v>
      </c>
      <c r="L706" s="178">
        <v>12</v>
      </c>
      <c r="M706" s="178">
        <f>G706*(1+L706/100)</f>
        <v>0</v>
      </c>
      <c r="N706" s="176">
        <v>3.2599999999999999E-3</v>
      </c>
      <c r="O706" s="176">
        <f>ROUND(E706*N706,2)</f>
        <v>1.49</v>
      </c>
      <c r="P706" s="176">
        <v>0</v>
      </c>
      <c r="Q706" s="176">
        <f>ROUND(E706*P706,2)</f>
        <v>0</v>
      </c>
      <c r="R706" s="178" t="s">
        <v>310</v>
      </c>
      <c r="S706" s="178" t="s">
        <v>201</v>
      </c>
      <c r="T706" s="179" t="s">
        <v>201</v>
      </c>
      <c r="U706" s="158">
        <v>0.22</v>
      </c>
      <c r="V706" s="158">
        <f>ROUND(E706*U706,2)</f>
        <v>100.29</v>
      </c>
      <c r="W706" s="158"/>
      <c r="X706" s="158" t="s">
        <v>219</v>
      </c>
      <c r="Y706" s="158" t="s">
        <v>204</v>
      </c>
      <c r="Z706" s="147"/>
      <c r="AA706" s="147"/>
      <c r="AB706" s="147"/>
      <c r="AC706" s="147"/>
      <c r="AD706" s="147"/>
      <c r="AE706" s="147"/>
      <c r="AF706" s="147"/>
      <c r="AG706" s="147" t="s">
        <v>220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2" x14ac:dyDescent="0.2">
      <c r="A707" s="154"/>
      <c r="B707" s="155"/>
      <c r="C707" s="258" t="s">
        <v>482</v>
      </c>
      <c r="D707" s="259"/>
      <c r="E707" s="259"/>
      <c r="F707" s="259"/>
      <c r="G707" s="259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247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2" x14ac:dyDescent="0.2">
      <c r="A708" s="154"/>
      <c r="B708" s="155"/>
      <c r="C708" s="184" t="s">
        <v>618</v>
      </c>
      <c r="D708" s="163"/>
      <c r="E708" s="164"/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230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">
      <c r="A709" s="154"/>
      <c r="B709" s="155"/>
      <c r="C709" s="184" t="s">
        <v>619</v>
      </c>
      <c r="D709" s="163"/>
      <c r="E709" s="164">
        <v>455.88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58"/>
      <c r="Z709" s="147"/>
      <c r="AA709" s="147"/>
      <c r="AB709" s="147"/>
      <c r="AC709" s="147"/>
      <c r="AD709" s="147"/>
      <c r="AE709" s="147"/>
      <c r="AF709" s="147"/>
      <c r="AG709" s="147" t="s">
        <v>230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2" x14ac:dyDescent="0.2">
      <c r="A710" s="154"/>
      <c r="B710" s="155"/>
      <c r="C710" s="254"/>
      <c r="D710" s="255"/>
      <c r="E710" s="255"/>
      <c r="F710" s="255"/>
      <c r="G710" s="255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208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ht="22.5" outlineLevel="1" x14ac:dyDescent="0.2">
      <c r="A711" s="173">
        <v>55</v>
      </c>
      <c r="B711" s="174" t="s">
        <v>620</v>
      </c>
      <c r="C711" s="183" t="s">
        <v>621</v>
      </c>
      <c r="D711" s="175" t="s">
        <v>309</v>
      </c>
      <c r="E711" s="176">
        <v>455.88</v>
      </c>
      <c r="F711" s="177"/>
      <c r="G711" s="178">
        <f>ROUND(E711*F711,2)</f>
        <v>0</v>
      </c>
      <c r="H711" s="177"/>
      <c r="I711" s="178">
        <f>ROUND(E711*H711,2)</f>
        <v>0</v>
      </c>
      <c r="J711" s="177"/>
      <c r="K711" s="178">
        <f>ROUND(E711*J711,2)</f>
        <v>0</v>
      </c>
      <c r="L711" s="178">
        <v>12</v>
      </c>
      <c r="M711" s="178">
        <f>G711*(1+L711/100)</f>
        <v>0</v>
      </c>
      <c r="N711" s="176">
        <v>3.2000000000000003E-4</v>
      </c>
      <c r="O711" s="176">
        <f>ROUND(E711*N711,2)</f>
        <v>0.15</v>
      </c>
      <c r="P711" s="176">
        <v>0</v>
      </c>
      <c r="Q711" s="176">
        <f>ROUND(E711*P711,2)</f>
        <v>0</v>
      </c>
      <c r="R711" s="178" t="s">
        <v>310</v>
      </c>
      <c r="S711" s="178" t="s">
        <v>201</v>
      </c>
      <c r="T711" s="179" t="s">
        <v>201</v>
      </c>
      <c r="U711" s="158">
        <v>7.0000000000000007E-2</v>
      </c>
      <c r="V711" s="158">
        <f>ROUND(E711*U711,2)</f>
        <v>31.91</v>
      </c>
      <c r="W711" s="158"/>
      <c r="X711" s="158" t="s">
        <v>219</v>
      </c>
      <c r="Y711" s="158" t="s">
        <v>204</v>
      </c>
      <c r="Z711" s="147"/>
      <c r="AA711" s="147"/>
      <c r="AB711" s="147"/>
      <c r="AC711" s="147"/>
      <c r="AD711" s="147"/>
      <c r="AE711" s="147"/>
      <c r="AF711" s="147"/>
      <c r="AG711" s="147" t="s">
        <v>220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2" x14ac:dyDescent="0.2">
      <c r="A712" s="154"/>
      <c r="B712" s="155"/>
      <c r="C712" s="258" t="s">
        <v>482</v>
      </c>
      <c r="D712" s="259"/>
      <c r="E712" s="259"/>
      <c r="F712" s="259"/>
      <c r="G712" s="259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247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2" x14ac:dyDescent="0.2">
      <c r="A713" s="154"/>
      <c r="B713" s="155"/>
      <c r="C713" s="184" t="s">
        <v>618</v>
      </c>
      <c r="D713" s="163"/>
      <c r="E713" s="164"/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230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4"/>
      <c r="B714" s="155"/>
      <c r="C714" s="184" t="s">
        <v>619</v>
      </c>
      <c r="D714" s="163"/>
      <c r="E714" s="164">
        <v>455.88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230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">
      <c r="A715" s="154"/>
      <c r="B715" s="155"/>
      <c r="C715" s="254"/>
      <c r="D715" s="255"/>
      <c r="E715" s="255"/>
      <c r="F715" s="255"/>
      <c r="G715" s="255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208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73">
        <v>56</v>
      </c>
      <c r="B716" s="174" t="s">
        <v>501</v>
      </c>
      <c r="C716" s="183" t="s">
        <v>502</v>
      </c>
      <c r="D716" s="175" t="s">
        <v>309</v>
      </c>
      <c r="E716" s="176">
        <v>136.76400000000001</v>
      </c>
      <c r="F716" s="177"/>
      <c r="G716" s="178">
        <f>ROUND(E716*F716,2)</f>
        <v>0</v>
      </c>
      <c r="H716" s="177"/>
      <c r="I716" s="178">
        <f>ROUND(E716*H716,2)</f>
        <v>0</v>
      </c>
      <c r="J716" s="177"/>
      <c r="K716" s="178">
        <f>ROUND(E716*J716,2)</f>
        <v>0</v>
      </c>
      <c r="L716" s="178">
        <v>12</v>
      </c>
      <c r="M716" s="178">
        <f>G716*(1+L716/100)</f>
        <v>0</v>
      </c>
      <c r="N716" s="176">
        <v>6.0000000000000002E-5</v>
      </c>
      <c r="O716" s="176">
        <f>ROUND(E716*N716,2)</f>
        <v>0.01</v>
      </c>
      <c r="P716" s="176">
        <v>0</v>
      </c>
      <c r="Q716" s="176">
        <f>ROUND(E716*P716,2)</f>
        <v>0</v>
      </c>
      <c r="R716" s="178" t="s">
        <v>310</v>
      </c>
      <c r="S716" s="178" t="s">
        <v>201</v>
      </c>
      <c r="T716" s="179" t="s">
        <v>201</v>
      </c>
      <c r="U716" s="158">
        <v>7.0000000000000007E-2</v>
      </c>
      <c r="V716" s="158">
        <f>ROUND(E716*U716,2)</f>
        <v>9.57</v>
      </c>
      <c r="W716" s="158"/>
      <c r="X716" s="158" t="s">
        <v>219</v>
      </c>
      <c r="Y716" s="158" t="s">
        <v>204</v>
      </c>
      <c r="Z716" s="147"/>
      <c r="AA716" s="147"/>
      <c r="AB716" s="147"/>
      <c r="AC716" s="147"/>
      <c r="AD716" s="147"/>
      <c r="AE716" s="147"/>
      <c r="AF716" s="147"/>
      <c r="AG716" s="147" t="s">
        <v>220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2" x14ac:dyDescent="0.2">
      <c r="A717" s="154"/>
      <c r="B717" s="155"/>
      <c r="C717" s="184" t="s">
        <v>618</v>
      </c>
      <c r="D717" s="163"/>
      <c r="E717" s="164"/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230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84" t="s">
        <v>622</v>
      </c>
      <c r="D718" s="163"/>
      <c r="E718" s="164">
        <v>136.76400000000001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230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2" x14ac:dyDescent="0.2">
      <c r="A719" s="154"/>
      <c r="B719" s="155"/>
      <c r="C719" s="254"/>
      <c r="D719" s="255"/>
      <c r="E719" s="255"/>
      <c r="F719" s="255"/>
      <c r="G719" s="255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208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3">
        <v>57</v>
      </c>
      <c r="B720" s="174" t="s">
        <v>504</v>
      </c>
      <c r="C720" s="183" t="s">
        <v>505</v>
      </c>
      <c r="D720" s="175" t="s">
        <v>309</v>
      </c>
      <c r="E720" s="176">
        <v>319.11599999999999</v>
      </c>
      <c r="F720" s="177"/>
      <c r="G720" s="178">
        <f>ROUND(E720*F720,2)</f>
        <v>0</v>
      </c>
      <c r="H720" s="177"/>
      <c r="I720" s="178">
        <f>ROUND(E720*H720,2)</f>
        <v>0</v>
      </c>
      <c r="J720" s="177"/>
      <c r="K720" s="178">
        <f>ROUND(E720*J720,2)</f>
        <v>0</v>
      </c>
      <c r="L720" s="178">
        <v>12</v>
      </c>
      <c r="M720" s="178">
        <f>G720*(1+L720/100)</f>
        <v>0</v>
      </c>
      <c r="N720" s="176">
        <v>1.2999999999999999E-4</v>
      </c>
      <c r="O720" s="176">
        <f>ROUND(E720*N720,2)</f>
        <v>0.04</v>
      </c>
      <c r="P720" s="176">
        <v>0</v>
      </c>
      <c r="Q720" s="176">
        <f>ROUND(E720*P720,2)</f>
        <v>0</v>
      </c>
      <c r="R720" s="178" t="s">
        <v>310</v>
      </c>
      <c r="S720" s="178" t="s">
        <v>201</v>
      </c>
      <c r="T720" s="179" t="s">
        <v>201</v>
      </c>
      <c r="U720" s="158">
        <v>0.12</v>
      </c>
      <c r="V720" s="158">
        <f>ROUND(E720*U720,2)</f>
        <v>38.29</v>
      </c>
      <c r="W720" s="158"/>
      <c r="X720" s="158" t="s">
        <v>219</v>
      </c>
      <c r="Y720" s="158" t="s">
        <v>204</v>
      </c>
      <c r="Z720" s="147"/>
      <c r="AA720" s="147"/>
      <c r="AB720" s="147"/>
      <c r="AC720" s="147"/>
      <c r="AD720" s="147"/>
      <c r="AE720" s="147"/>
      <c r="AF720" s="147"/>
      <c r="AG720" s="147" t="s">
        <v>220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2" x14ac:dyDescent="0.2">
      <c r="A721" s="154"/>
      <c r="B721" s="155"/>
      <c r="C721" s="184" t="s">
        <v>618</v>
      </c>
      <c r="D721" s="163"/>
      <c r="E721" s="164"/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230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84" t="s">
        <v>623</v>
      </c>
      <c r="D722" s="163"/>
      <c r="E722" s="164">
        <v>319.11599999999999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230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">
      <c r="A723" s="154"/>
      <c r="B723" s="155"/>
      <c r="C723" s="254"/>
      <c r="D723" s="255"/>
      <c r="E723" s="255"/>
      <c r="F723" s="255"/>
      <c r="G723" s="255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208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73">
        <v>58</v>
      </c>
      <c r="B724" s="174" t="s">
        <v>624</v>
      </c>
      <c r="C724" s="183" t="s">
        <v>625</v>
      </c>
      <c r="D724" s="175" t="s">
        <v>309</v>
      </c>
      <c r="E724" s="176">
        <v>53.110399999999998</v>
      </c>
      <c r="F724" s="177"/>
      <c r="G724" s="178">
        <f>ROUND(E724*F724,2)</f>
        <v>0</v>
      </c>
      <c r="H724" s="177"/>
      <c r="I724" s="178">
        <f>ROUND(E724*H724,2)</f>
        <v>0</v>
      </c>
      <c r="J724" s="177"/>
      <c r="K724" s="178">
        <f>ROUND(E724*J724,2)</f>
        <v>0</v>
      </c>
      <c r="L724" s="178">
        <v>12</v>
      </c>
      <c r="M724" s="178">
        <f>G724*(1+L724/100)</f>
        <v>0</v>
      </c>
      <c r="N724" s="176">
        <v>4.0000000000000003E-5</v>
      </c>
      <c r="O724" s="176">
        <f>ROUND(E724*N724,2)</f>
        <v>0</v>
      </c>
      <c r="P724" s="176">
        <v>0</v>
      </c>
      <c r="Q724" s="176">
        <f>ROUND(E724*P724,2)</f>
        <v>0</v>
      </c>
      <c r="R724" s="178" t="s">
        <v>310</v>
      </c>
      <c r="S724" s="178" t="s">
        <v>201</v>
      </c>
      <c r="T724" s="179" t="s">
        <v>201</v>
      </c>
      <c r="U724" s="158">
        <v>0.08</v>
      </c>
      <c r="V724" s="158">
        <f>ROUND(E724*U724,2)</f>
        <v>4.25</v>
      </c>
      <c r="W724" s="158"/>
      <c r="X724" s="158" t="s">
        <v>219</v>
      </c>
      <c r="Y724" s="158" t="s">
        <v>204</v>
      </c>
      <c r="Z724" s="147"/>
      <c r="AA724" s="147"/>
      <c r="AB724" s="147"/>
      <c r="AC724" s="147"/>
      <c r="AD724" s="147"/>
      <c r="AE724" s="147"/>
      <c r="AF724" s="147"/>
      <c r="AG724" s="147" t="s">
        <v>220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ht="22.5" outlineLevel="2" x14ac:dyDescent="0.2">
      <c r="A725" s="154"/>
      <c r="B725" s="155"/>
      <c r="C725" s="258" t="s">
        <v>626</v>
      </c>
      <c r="D725" s="259"/>
      <c r="E725" s="259"/>
      <c r="F725" s="259"/>
      <c r="G725" s="259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247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80" t="str">
        <f>C725</f>
        <v>s rámy a zárubněmi, zábradlí, předmětů oplechování apod., které se zřizují ještě před úpravami povrchu, před jejich znečištěním při úpravách povrchu nástřikem plastických (lepivých) maltovin</v>
      </c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">
      <c r="A726" s="154"/>
      <c r="B726" s="155"/>
      <c r="C726" s="184" t="s">
        <v>354</v>
      </c>
      <c r="D726" s="163"/>
      <c r="E726" s="164"/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58"/>
      <c r="Z726" s="147"/>
      <c r="AA726" s="147"/>
      <c r="AB726" s="147"/>
      <c r="AC726" s="147"/>
      <c r="AD726" s="147"/>
      <c r="AE726" s="147"/>
      <c r="AF726" s="147"/>
      <c r="AG726" s="147" t="s">
        <v>230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4"/>
      <c r="B727" s="155"/>
      <c r="C727" s="184" t="s">
        <v>627</v>
      </c>
      <c r="D727" s="163"/>
      <c r="E727" s="164">
        <v>4.96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230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4"/>
      <c r="B728" s="155"/>
      <c r="C728" s="184" t="s">
        <v>326</v>
      </c>
      <c r="D728" s="163"/>
      <c r="E728" s="164"/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230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4"/>
      <c r="B729" s="155"/>
      <c r="C729" s="184" t="s">
        <v>628</v>
      </c>
      <c r="D729" s="163"/>
      <c r="E729" s="164">
        <v>8.1660000000000004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230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4"/>
      <c r="B730" s="155"/>
      <c r="C730" s="184" t="s">
        <v>338</v>
      </c>
      <c r="D730" s="163"/>
      <c r="E730" s="164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230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84" t="s">
        <v>629</v>
      </c>
      <c r="D731" s="163"/>
      <c r="E731" s="164">
        <v>10.1031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230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84" t="s">
        <v>328</v>
      </c>
      <c r="D732" s="163"/>
      <c r="E732" s="164"/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230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84" t="s">
        <v>630</v>
      </c>
      <c r="D733" s="163"/>
      <c r="E733" s="164">
        <v>9.6751000000000005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230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84" t="s">
        <v>329</v>
      </c>
      <c r="D734" s="163"/>
      <c r="E734" s="164"/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230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84" t="s">
        <v>629</v>
      </c>
      <c r="D735" s="163"/>
      <c r="E735" s="164">
        <v>10.1031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230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84" t="s">
        <v>346</v>
      </c>
      <c r="D736" s="163"/>
      <c r="E736" s="164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230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84" t="s">
        <v>629</v>
      </c>
      <c r="D737" s="163"/>
      <c r="E737" s="164">
        <v>10.1031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230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2" x14ac:dyDescent="0.2">
      <c r="A738" s="154"/>
      <c r="B738" s="155"/>
      <c r="C738" s="254"/>
      <c r="D738" s="255"/>
      <c r="E738" s="255"/>
      <c r="F738" s="255"/>
      <c r="G738" s="255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208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2.5" outlineLevel="1" x14ac:dyDescent="0.2">
      <c r="A739" s="173">
        <v>59</v>
      </c>
      <c r="B739" s="174" t="s">
        <v>631</v>
      </c>
      <c r="C739" s="183" t="s">
        <v>632</v>
      </c>
      <c r="D739" s="175" t="s">
        <v>309</v>
      </c>
      <c r="E739" s="176">
        <v>455.88</v>
      </c>
      <c r="F739" s="177"/>
      <c r="G739" s="178">
        <f>ROUND(E739*F739,2)</f>
        <v>0</v>
      </c>
      <c r="H739" s="177"/>
      <c r="I739" s="178">
        <f>ROUND(E739*H739,2)</f>
        <v>0</v>
      </c>
      <c r="J739" s="177"/>
      <c r="K739" s="178">
        <f>ROUND(E739*J739,2)</f>
        <v>0</v>
      </c>
      <c r="L739" s="178">
        <v>12</v>
      </c>
      <c r="M739" s="178">
        <f>G739*(1+L739/100)</f>
        <v>0</v>
      </c>
      <c r="N739" s="176">
        <v>3.6040000000000003E-2</v>
      </c>
      <c r="O739" s="176">
        <f>ROUND(E739*N739,2)</f>
        <v>16.43</v>
      </c>
      <c r="P739" s="176">
        <v>0</v>
      </c>
      <c r="Q739" s="176">
        <f>ROUND(E739*P739,2)</f>
        <v>0</v>
      </c>
      <c r="R739" s="178" t="s">
        <v>310</v>
      </c>
      <c r="S739" s="178" t="s">
        <v>201</v>
      </c>
      <c r="T739" s="179" t="s">
        <v>201</v>
      </c>
      <c r="U739" s="158">
        <v>1.0169999999999999</v>
      </c>
      <c r="V739" s="158">
        <f>ROUND(E739*U739,2)</f>
        <v>463.63</v>
      </c>
      <c r="W739" s="158"/>
      <c r="X739" s="158" t="s">
        <v>219</v>
      </c>
      <c r="Y739" s="158" t="s">
        <v>204</v>
      </c>
      <c r="Z739" s="147"/>
      <c r="AA739" s="147"/>
      <c r="AB739" s="147"/>
      <c r="AC739" s="147"/>
      <c r="AD739" s="147"/>
      <c r="AE739" s="147"/>
      <c r="AF739" s="147"/>
      <c r="AG739" s="147" t="s">
        <v>220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33.75" outlineLevel="2" x14ac:dyDescent="0.2">
      <c r="A740" s="154"/>
      <c r="B740" s="155"/>
      <c r="C740" s="258" t="s">
        <v>633</v>
      </c>
      <c r="D740" s="259"/>
      <c r="E740" s="259"/>
      <c r="F740" s="259"/>
      <c r="G740" s="259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247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80" t="str">
        <f>C740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740" s="147"/>
      <c r="BC740" s="147"/>
      <c r="BD740" s="147"/>
      <c r="BE740" s="147"/>
      <c r="BF740" s="147"/>
      <c r="BG740" s="147"/>
      <c r="BH740" s="147"/>
    </row>
    <row r="741" spans="1:60" outlineLevel="2" x14ac:dyDescent="0.2">
      <c r="A741" s="154"/>
      <c r="B741" s="155"/>
      <c r="C741" s="260" t="s">
        <v>634</v>
      </c>
      <c r="D741" s="261"/>
      <c r="E741" s="261"/>
      <c r="F741" s="261"/>
      <c r="G741" s="261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207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260" t="s">
        <v>635</v>
      </c>
      <c r="D742" s="261"/>
      <c r="E742" s="261"/>
      <c r="F742" s="261"/>
      <c r="G742" s="261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207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">
      <c r="A743" s="154"/>
      <c r="B743" s="155"/>
      <c r="C743" s="184" t="s">
        <v>618</v>
      </c>
      <c r="D743" s="163"/>
      <c r="E743" s="164"/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230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84" t="s">
        <v>619</v>
      </c>
      <c r="D744" s="163"/>
      <c r="E744" s="164">
        <v>455.88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230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">
      <c r="A745" s="154"/>
      <c r="B745" s="155"/>
      <c r="C745" s="254"/>
      <c r="D745" s="255"/>
      <c r="E745" s="255"/>
      <c r="F745" s="255"/>
      <c r="G745" s="255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208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73">
        <v>60</v>
      </c>
      <c r="B746" s="174" t="s">
        <v>636</v>
      </c>
      <c r="C746" s="183" t="s">
        <v>637</v>
      </c>
      <c r="D746" s="175" t="s">
        <v>309</v>
      </c>
      <c r="E746" s="176">
        <v>136.76400000000001</v>
      </c>
      <c r="F746" s="177"/>
      <c r="G746" s="178">
        <f>ROUND(E746*F746,2)</f>
        <v>0</v>
      </c>
      <c r="H746" s="177"/>
      <c r="I746" s="178">
        <f>ROUND(E746*H746,2)</f>
        <v>0</v>
      </c>
      <c r="J746" s="177"/>
      <c r="K746" s="178">
        <f>ROUND(E746*J746,2)</f>
        <v>0</v>
      </c>
      <c r="L746" s="178">
        <v>12</v>
      </c>
      <c r="M746" s="178">
        <f>G746*(1+L746/100)</f>
        <v>0</v>
      </c>
      <c r="N746" s="176">
        <v>3.6150000000000002E-2</v>
      </c>
      <c r="O746" s="176">
        <f>ROUND(E746*N746,2)</f>
        <v>4.9400000000000004</v>
      </c>
      <c r="P746" s="176">
        <v>0</v>
      </c>
      <c r="Q746" s="176">
        <f>ROUND(E746*P746,2)</f>
        <v>0</v>
      </c>
      <c r="R746" s="178" t="s">
        <v>310</v>
      </c>
      <c r="S746" s="178" t="s">
        <v>201</v>
      </c>
      <c r="T746" s="179" t="s">
        <v>201</v>
      </c>
      <c r="U746" s="158">
        <v>0.41</v>
      </c>
      <c r="V746" s="158">
        <f>ROUND(E746*U746,2)</f>
        <v>56.07</v>
      </c>
      <c r="W746" s="158"/>
      <c r="X746" s="158" t="s">
        <v>219</v>
      </c>
      <c r="Y746" s="158" t="s">
        <v>204</v>
      </c>
      <c r="Z746" s="147"/>
      <c r="AA746" s="147"/>
      <c r="AB746" s="147"/>
      <c r="AC746" s="147"/>
      <c r="AD746" s="147"/>
      <c r="AE746" s="147"/>
      <c r="AF746" s="147"/>
      <c r="AG746" s="147" t="s">
        <v>220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2" x14ac:dyDescent="0.2">
      <c r="A747" s="154"/>
      <c r="B747" s="155"/>
      <c r="C747" s="184" t="s">
        <v>638</v>
      </c>
      <c r="D747" s="163"/>
      <c r="E747" s="164"/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230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4"/>
      <c r="B748" s="155"/>
      <c r="C748" s="184" t="s">
        <v>639</v>
      </c>
      <c r="D748" s="163"/>
      <c r="E748" s="164"/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230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4"/>
      <c r="B749" s="155"/>
      <c r="C749" s="184" t="s">
        <v>618</v>
      </c>
      <c r="D749" s="163"/>
      <c r="E749" s="164"/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230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4"/>
      <c r="B750" s="155"/>
      <c r="C750" s="184" t="s">
        <v>640</v>
      </c>
      <c r="D750" s="163"/>
      <c r="E750" s="164">
        <v>136.76400000000001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230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">
      <c r="A751" s="154"/>
      <c r="B751" s="155"/>
      <c r="C751" s="254"/>
      <c r="D751" s="255"/>
      <c r="E751" s="255"/>
      <c r="F751" s="255"/>
      <c r="G751" s="255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208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1" x14ac:dyDescent="0.2">
      <c r="A752" s="173">
        <v>61</v>
      </c>
      <c r="B752" s="174" t="s">
        <v>641</v>
      </c>
      <c r="C752" s="183" t="s">
        <v>642</v>
      </c>
      <c r="D752" s="175" t="s">
        <v>309</v>
      </c>
      <c r="E752" s="176">
        <v>45.588000000000001</v>
      </c>
      <c r="F752" s="177"/>
      <c r="G752" s="178">
        <f>ROUND(E752*F752,2)</f>
        <v>0</v>
      </c>
      <c r="H752" s="177"/>
      <c r="I752" s="178">
        <f>ROUND(E752*H752,2)</f>
        <v>0</v>
      </c>
      <c r="J752" s="177"/>
      <c r="K752" s="178">
        <f>ROUND(E752*J752,2)</f>
        <v>0</v>
      </c>
      <c r="L752" s="178">
        <v>12</v>
      </c>
      <c r="M752" s="178">
        <f>G752*(1+L752/100)</f>
        <v>0</v>
      </c>
      <c r="N752" s="176">
        <v>3.6700000000000001E-3</v>
      </c>
      <c r="O752" s="176">
        <f>ROUND(E752*N752,2)</f>
        <v>0.17</v>
      </c>
      <c r="P752" s="176">
        <v>0</v>
      </c>
      <c r="Q752" s="176">
        <f>ROUND(E752*P752,2)</f>
        <v>0</v>
      </c>
      <c r="R752" s="178" t="s">
        <v>310</v>
      </c>
      <c r="S752" s="178" t="s">
        <v>201</v>
      </c>
      <c r="T752" s="179" t="s">
        <v>201</v>
      </c>
      <c r="U752" s="158">
        <v>0.36</v>
      </c>
      <c r="V752" s="158">
        <f>ROUND(E752*U752,2)</f>
        <v>16.41</v>
      </c>
      <c r="W752" s="158"/>
      <c r="X752" s="158" t="s">
        <v>219</v>
      </c>
      <c r="Y752" s="158" t="s">
        <v>204</v>
      </c>
      <c r="Z752" s="147"/>
      <c r="AA752" s="147"/>
      <c r="AB752" s="147"/>
      <c r="AC752" s="147"/>
      <c r="AD752" s="147"/>
      <c r="AE752" s="147"/>
      <c r="AF752" s="147"/>
      <c r="AG752" s="147" t="s">
        <v>220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2" x14ac:dyDescent="0.2">
      <c r="A753" s="154"/>
      <c r="B753" s="155"/>
      <c r="C753" s="184" t="s">
        <v>516</v>
      </c>
      <c r="D753" s="163"/>
      <c r="E753" s="164"/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230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4"/>
      <c r="B754" s="155"/>
      <c r="C754" s="184" t="s">
        <v>618</v>
      </c>
      <c r="D754" s="163"/>
      <c r="E754" s="164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230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4"/>
      <c r="B755" s="155"/>
      <c r="C755" s="184" t="s">
        <v>643</v>
      </c>
      <c r="D755" s="163"/>
      <c r="E755" s="164">
        <v>45.588000000000001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230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2" x14ac:dyDescent="0.2">
      <c r="A756" s="154"/>
      <c r="B756" s="155"/>
      <c r="C756" s="254"/>
      <c r="D756" s="255"/>
      <c r="E756" s="255"/>
      <c r="F756" s="255"/>
      <c r="G756" s="255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208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73">
        <v>62</v>
      </c>
      <c r="B757" s="174" t="s">
        <v>644</v>
      </c>
      <c r="C757" s="183" t="s">
        <v>645</v>
      </c>
      <c r="D757" s="175" t="s">
        <v>309</v>
      </c>
      <c r="E757" s="176">
        <v>455.88</v>
      </c>
      <c r="F757" s="177"/>
      <c r="G757" s="178">
        <f>ROUND(E757*F757,2)</f>
        <v>0</v>
      </c>
      <c r="H757" s="177"/>
      <c r="I757" s="178">
        <f>ROUND(E757*H757,2)</f>
        <v>0</v>
      </c>
      <c r="J757" s="177"/>
      <c r="K757" s="178">
        <f>ROUND(E757*J757,2)</f>
        <v>0</v>
      </c>
      <c r="L757" s="178">
        <v>12</v>
      </c>
      <c r="M757" s="178">
        <f>G757*(1+L757/100)</f>
        <v>0</v>
      </c>
      <c r="N757" s="176">
        <v>2.0000000000000002E-5</v>
      </c>
      <c r="O757" s="176">
        <f>ROUND(E757*N757,2)</f>
        <v>0.01</v>
      </c>
      <c r="P757" s="176">
        <v>0</v>
      </c>
      <c r="Q757" s="176">
        <f>ROUND(E757*P757,2)</f>
        <v>0</v>
      </c>
      <c r="R757" s="178" t="s">
        <v>310</v>
      </c>
      <c r="S757" s="178" t="s">
        <v>201</v>
      </c>
      <c r="T757" s="179" t="s">
        <v>201</v>
      </c>
      <c r="U757" s="158">
        <v>0.11</v>
      </c>
      <c r="V757" s="158">
        <f>ROUND(E757*U757,2)</f>
        <v>50.15</v>
      </c>
      <c r="W757" s="158"/>
      <c r="X757" s="158" t="s">
        <v>219</v>
      </c>
      <c r="Y757" s="158" t="s">
        <v>204</v>
      </c>
      <c r="Z757" s="147"/>
      <c r="AA757" s="147"/>
      <c r="AB757" s="147"/>
      <c r="AC757" s="147"/>
      <c r="AD757" s="147"/>
      <c r="AE757" s="147"/>
      <c r="AF757" s="147"/>
      <c r="AG757" s="147" t="s">
        <v>220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2" x14ac:dyDescent="0.2">
      <c r="A758" s="154"/>
      <c r="B758" s="155"/>
      <c r="C758" s="184" t="s">
        <v>618</v>
      </c>
      <c r="D758" s="163"/>
      <c r="E758" s="164"/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 t="s">
        <v>230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">
      <c r="A759" s="154"/>
      <c r="B759" s="155"/>
      <c r="C759" s="184" t="s">
        <v>619</v>
      </c>
      <c r="D759" s="163"/>
      <c r="E759" s="164">
        <v>455.88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230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">
      <c r="A760" s="154"/>
      <c r="B760" s="155"/>
      <c r="C760" s="254"/>
      <c r="D760" s="255"/>
      <c r="E760" s="255"/>
      <c r="F760" s="255"/>
      <c r="G760" s="255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208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73">
        <v>63</v>
      </c>
      <c r="B761" s="174" t="s">
        <v>646</v>
      </c>
      <c r="C761" s="183" t="s">
        <v>647</v>
      </c>
      <c r="D761" s="175" t="s">
        <v>309</v>
      </c>
      <c r="E761" s="176">
        <v>455.88</v>
      </c>
      <c r="F761" s="177"/>
      <c r="G761" s="178">
        <f>ROUND(E761*F761,2)</f>
        <v>0</v>
      </c>
      <c r="H761" s="177"/>
      <c r="I761" s="178">
        <f>ROUND(E761*H761,2)</f>
        <v>0</v>
      </c>
      <c r="J761" s="177"/>
      <c r="K761" s="178">
        <f>ROUND(E761*J761,2)</f>
        <v>0</v>
      </c>
      <c r="L761" s="178">
        <v>12</v>
      </c>
      <c r="M761" s="178">
        <f>G761*(1+L761/100)</f>
        <v>0</v>
      </c>
      <c r="N761" s="176">
        <v>0</v>
      </c>
      <c r="O761" s="176">
        <f>ROUND(E761*N761,2)</f>
        <v>0</v>
      </c>
      <c r="P761" s="176">
        <v>0</v>
      </c>
      <c r="Q761" s="176">
        <f>ROUND(E761*P761,2)</f>
        <v>0</v>
      </c>
      <c r="R761" s="178" t="s">
        <v>310</v>
      </c>
      <c r="S761" s="178" t="s">
        <v>201</v>
      </c>
      <c r="T761" s="179" t="s">
        <v>201</v>
      </c>
      <c r="U761" s="158">
        <v>0.43</v>
      </c>
      <c r="V761" s="158">
        <f>ROUND(E761*U761,2)</f>
        <v>196.03</v>
      </c>
      <c r="W761" s="158"/>
      <c r="X761" s="158" t="s">
        <v>219</v>
      </c>
      <c r="Y761" s="158" t="s">
        <v>204</v>
      </c>
      <c r="Z761" s="147"/>
      <c r="AA761" s="147"/>
      <c r="AB761" s="147"/>
      <c r="AC761" s="147"/>
      <c r="AD761" s="147"/>
      <c r="AE761" s="147"/>
      <c r="AF761" s="147"/>
      <c r="AG761" s="147" t="s">
        <v>220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2" x14ac:dyDescent="0.2">
      <c r="A762" s="154"/>
      <c r="B762" s="155"/>
      <c r="C762" s="184" t="s">
        <v>618</v>
      </c>
      <c r="D762" s="163"/>
      <c r="E762" s="164"/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230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4"/>
      <c r="B763" s="155"/>
      <c r="C763" s="184" t="s">
        <v>619</v>
      </c>
      <c r="D763" s="163"/>
      <c r="E763" s="164">
        <v>455.88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230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">
      <c r="A764" s="154"/>
      <c r="B764" s="155"/>
      <c r="C764" s="254"/>
      <c r="D764" s="255"/>
      <c r="E764" s="255"/>
      <c r="F764" s="255"/>
      <c r="G764" s="255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208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73">
        <v>64</v>
      </c>
      <c r="B765" s="174" t="s">
        <v>648</v>
      </c>
      <c r="C765" s="183" t="s">
        <v>649</v>
      </c>
      <c r="D765" s="175" t="s">
        <v>650</v>
      </c>
      <c r="E765" s="176">
        <v>455.88</v>
      </c>
      <c r="F765" s="177"/>
      <c r="G765" s="178">
        <f>ROUND(E765*F765,2)</f>
        <v>0</v>
      </c>
      <c r="H765" s="177"/>
      <c r="I765" s="178">
        <f>ROUND(E765*H765,2)</f>
        <v>0</v>
      </c>
      <c r="J765" s="177"/>
      <c r="K765" s="178">
        <f>ROUND(E765*J765,2)</f>
        <v>0</v>
      </c>
      <c r="L765" s="178">
        <v>12</v>
      </c>
      <c r="M765" s="178">
        <f>G765*(1+L765/100)</f>
        <v>0</v>
      </c>
      <c r="N765" s="176">
        <v>0</v>
      </c>
      <c r="O765" s="176">
        <f>ROUND(E765*N765,2)</f>
        <v>0</v>
      </c>
      <c r="P765" s="176">
        <v>0</v>
      </c>
      <c r="Q765" s="176">
        <f>ROUND(E765*P765,2)</f>
        <v>0</v>
      </c>
      <c r="R765" s="178"/>
      <c r="S765" s="178" t="s">
        <v>218</v>
      </c>
      <c r="T765" s="179" t="s">
        <v>202</v>
      </c>
      <c r="U765" s="158">
        <v>1.42</v>
      </c>
      <c r="V765" s="158">
        <f>ROUND(E765*U765,2)</f>
        <v>647.35</v>
      </c>
      <c r="W765" s="158"/>
      <c r="X765" s="158" t="s">
        <v>219</v>
      </c>
      <c r="Y765" s="158" t="s">
        <v>204</v>
      </c>
      <c r="Z765" s="147"/>
      <c r="AA765" s="147"/>
      <c r="AB765" s="147"/>
      <c r="AC765" s="147"/>
      <c r="AD765" s="147"/>
      <c r="AE765" s="147"/>
      <c r="AF765" s="147"/>
      <c r="AG765" s="147" t="s">
        <v>220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">
      <c r="A766" s="154"/>
      <c r="B766" s="155"/>
      <c r="C766" s="184" t="s">
        <v>618</v>
      </c>
      <c r="D766" s="163"/>
      <c r="E766" s="164"/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230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4" t="s">
        <v>619</v>
      </c>
      <c r="D767" s="163"/>
      <c r="E767" s="164">
        <v>455.88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230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2" x14ac:dyDescent="0.2">
      <c r="A768" s="154"/>
      <c r="B768" s="155"/>
      <c r="C768" s="254"/>
      <c r="D768" s="255"/>
      <c r="E768" s="255"/>
      <c r="F768" s="255"/>
      <c r="G768" s="255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208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x14ac:dyDescent="0.2">
      <c r="A769" s="166" t="s">
        <v>196</v>
      </c>
      <c r="B769" s="167" t="s">
        <v>88</v>
      </c>
      <c r="C769" s="182" t="s">
        <v>89</v>
      </c>
      <c r="D769" s="168"/>
      <c r="E769" s="169"/>
      <c r="F769" s="170"/>
      <c r="G769" s="170">
        <f>SUMIF(AG770:AG820,"&lt;&gt;NOR",G770:G820)</f>
        <v>0</v>
      </c>
      <c r="H769" s="170"/>
      <c r="I769" s="170">
        <f>SUM(I770:I820)</f>
        <v>0</v>
      </c>
      <c r="J769" s="170"/>
      <c r="K769" s="170">
        <f>SUM(K770:K820)</f>
        <v>0</v>
      </c>
      <c r="L769" s="170"/>
      <c r="M769" s="170">
        <f>SUM(M770:M820)</f>
        <v>0</v>
      </c>
      <c r="N769" s="169"/>
      <c r="O769" s="169">
        <f>SUM(O770:O820)</f>
        <v>2.9799999999999995</v>
      </c>
      <c r="P769" s="169"/>
      <c r="Q769" s="169">
        <f>SUM(Q770:Q820)</f>
        <v>0</v>
      </c>
      <c r="R769" s="170"/>
      <c r="S769" s="170"/>
      <c r="T769" s="171"/>
      <c r="U769" s="165"/>
      <c r="V769" s="165">
        <f>SUM(V770:V820)</f>
        <v>12.370000000000001</v>
      </c>
      <c r="W769" s="165"/>
      <c r="X769" s="165"/>
      <c r="Y769" s="165"/>
      <c r="AG769" t="s">
        <v>197</v>
      </c>
    </row>
    <row r="770" spans="1:60" outlineLevel="1" x14ac:dyDescent="0.2">
      <c r="A770" s="173">
        <v>65</v>
      </c>
      <c r="B770" s="174" t="s">
        <v>651</v>
      </c>
      <c r="C770" s="183" t="s">
        <v>652</v>
      </c>
      <c r="D770" s="175" t="s">
        <v>244</v>
      </c>
      <c r="E770" s="176">
        <v>0.46139999999999998</v>
      </c>
      <c r="F770" s="177"/>
      <c r="G770" s="178">
        <f>ROUND(E770*F770,2)</f>
        <v>0</v>
      </c>
      <c r="H770" s="177"/>
      <c r="I770" s="178">
        <f>ROUND(E770*H770,2)</f>
        <v>0</v>
      </c>
      <c r="J770" s="177"/>
      <c r="K770" s="178">
        <f>ROUND(E770*J770,2)</f>
        <v>0</v>
      </c>
      <c r="L770" s="178">
        <v>12</v>
      </c>
      <c r="M770" s="178">
        <f>G770*(1+L770/100)</f>
        <v>0</v>
      </c>
      <c r="N770" s="176">
        <v>2.5249999999999999</v>
      </c>
      <c r="O770" s="176">
        <f>ROUND(E770*N770,2)</f>
        <v>1.17</v>
      </c>
      <c r="P770" s="176">
        <v>0</v>
      </c>
      <c r="Q770" s="176">
        <f>ROUND(E770*P770,2)</f>
        <v>0</v>
      </c>
      <c r="R770" s="178" t="s">
        <v>310</v>
      </c>
      <c r="S770" s="178" t="s">
        <v>201</v>
      </c>
      <c r="T770" s="179" t="s">
        <v>201</v>
      </c>
      <c r="U770" s="158">
        <v>2.58</v>
      </c>
      <c r="V770" s="158">
        <f>ROUND(E770*U770,2)</f>
        <v>1.19</v>
      </c>
      <c r="W770" s="158"/>
      <c r="X770" s="158" t="s">
        <v>219</v>
      </c>
      <c r="Y770" s="158" t="s">
        <v>204</v>
      </c>
      <c r="Z770" s="147"/>
      <c r="AA770" s="147"/>
      <c r="AB770" s="147"/>
      <c r="AC770" s="147"/>
      <c r="AD770" s="147"/>
      <c r="AE770" s="147"/>
      <c r="AF770" s="147"/>
      <c r="AG770" s="147" t="s">
        <v>220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2" x14ac:dyDescent="0.2">
      <c r="A771" s="154"/>
      <c r="B771" s="155"/>
      <c r="C771" s="258" t="s">
        <v>653</v>
      </c>
      <c r="D771" s="259"/>
      <c r="E771" s="259"/>
      <c r="F771" s="259"/>
      <c r="G771" s="259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247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2" x14ac:dyDescent="0.2">
      <c r="A772" s="154"/>
      <c r="B772" s="155"/>
      <c r="C772" s="260" t="s">
        <v>654</v>
      </c>
      <c r="D772" s="261"/>
      <c r="E772" s="261"/>
      <c r="F772" s="261"/>
      <c r="G772" s="261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207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">
      <c r="A773" s="154"/>
      <c r="B773" s="155"/>
      <c r="C773" s="184" t="s">
        <v>248</v>
      </c>
      <c r="D773" s="163"/>
      <c r="E773" s="164"/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 t="s">
        <v>230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4" t="s">
        <v>249</v>
      </c>
      <c r="D774" s="163"/>
      <c r="E774" s="164"/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230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4"/>
      <c r="B775" s="155"/>
      <c r="C775" s="184" t="s">
        <v>250</v>
      </c>
      <c r="D775" s="163"/>
      <c r="E775" s="164"/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230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4"/>
      <c r="B776" s="155"/>
      <c r="C776" s="184" t="s">
        <v>251</v>
      </c>
      <c r="D776" s="163"/>
      <c r="E776" s="164"/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230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4"/>
      <c r="B777" s="155"/>
      <c r="C777" s="184" t="s">
        <v>253</v>
      </c>
      <c r="D777" s="163"/>
      <c r="E777" s="164"/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230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4"/>
      <c r="B778" s="155"/>
      <c r="C778" s="184" t="s">
        <v>655</v>
      </c>
      <c r="D778" s="163"/>
      <c r="E778" s="164">
        <v>0.46139999999999998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230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2" x14ac:dyDescent="0.2">
      <c r="A779" s="154"/>
      <c r="B779" s="155"/>
      <c r="C779" s="254"/>
      <c r="D779" s="255"/>
      <c r="E779" s="255"/>
      <c r="F779" s="255"/>
      <c r="G779" s="255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7"/>
      <c r="AA779" s="147"/>
      <c r="AB779" s="147"/>
      <c r="AC779" s="147"/>
      <c r="AD779" s="147"/>
      <c r="AE779" s="147"/>
      <c r="AF779" s="147"/>
      <c r="AG779" s="147" t="s">
        <v>208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73">
        <v>66</v>
      </c>
      <c r="B780" s="174" t="s">
        <v>656</v>
      </c>
      <c r="C780" s="183" t="s">
        <v>657</v>
      </c>
      <c r="D780" s="175" t="s">
        <v>244</v>
      </c>
      <c r="E780" s="176">
        <v>0.69210000000000005</v>
      </c>
      <c r="F780" s="177"/>
      <c r="G780" s="178">
        <f>ROUND(E780*F780,2)</f>
        <v>0</v>
      </c>
      <c r="H780" s="177"/>
      <c r="I780" s="178">
        <f>ROUND(E780*H780,2)</f>
        <v>0</v>
      </c>
      <c r="J780" s="177"/>
      <c r="K780" s="178">
        <f>ROUND(E780*J780,2)</f>
        <v>0</v>
      </c>
      <c r="L780" s="178">
        <v>12</v>
      </c>
      <c r="M780" s="178">
        <f>G780*(1+L780/100)</f>
        <v>0</v>
      </c>
      <c r="N780" s="176">
        <v>2.5249999999999999</v>
      </c>
      <c r="O780" s="176">
        <f>ROUND(E780*N780,2)</f>
        <v>1.75</v>
      </c>
      <c r="P780" s="176">
        <v>0</v>
      </c>
      <c r="Q780" s="176">
        <f>ROUND(E780*P780,2)</f>
        <v>0</v>
      </c>
      <c r="R780" s="178" t="s">
        <v>310</v>
      </c>
      <c r="S780" s="178" t="s">
        <v>201</v>
      </c>
      <c r="T780" s="179" t="s">
        <v>201</v>
      </c>
      <c r="U780" s="158">
        <v>2.3199999999999998</v>
      </c>
      <c r="V780" s="158">
        <f>ROUND(E780*U780,2)</f>
        <v>1.61</v>
      </c>
      <c r="W780" s="158"/>
      <c r="X780" s="158" t="s">
        <v>219</v>
      </c>
      <c r="Y780" s="158" t="s">
        <v>204</v>
      </c>
      <c r="Z780" s="147"/>
      <c r="AA780" s="147"/>
      <c r="AB780" s="147"/>
      <c r="AC780" s="147"/>
      <c r="AD780" s="147"/>
      <c r="AE780" s="147"/>
      <c r="AF780" s="147"/>
      <c r="AG780" s="147" t="s">
        <v>220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">
      <c r="A781" s="154"/>
      <c r="B781" s="155"/>
      <c r="C781" s="258" t="s">
        <v>653</v>
      </c>
      <c r="D781" s="259"/>
      <c r="E781" s="259"/>
      <c r="F781" s="259"/>
      <c r="G781" s="259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247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">
      <c r="A782" s="154"/>
      <c r="B782" s="155"/>
      <c r="C782" s="260" t="s">
        <v>654</v>
      </c>
      <c r="D782" s="261"/>
      <c r="E782" s="261"/>
      <c r="F782" s="261"/>
      <c r="G782" s="261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7"/>
      <c r="AA782" s="147"/>
      <c r="AB782" s="147"/>
      <c r="AC782" s="147"/>
      <c r="AD782" s="147"/>
      <c r="AE782" s="147"/>
      <c r="AF782" s="147"/>
      <c r="AG782" s="147" t="s">
        <v>207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2" x14ac:dyDescent="0.2">
      <c r="A783" s="154"/>
      <c r="B783" s="155"/>
      <c r="C783" s="184" t="s">
        <v>248</v>
      </c>
      <c r="D783" s="163"/>
      <c r="E783" s="164"/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230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4"/>
      <c r="B784" s="155"/>
      <c r="C784" s="184" t="s">
        <v>249</v>
      </c>
      <c r="D784" s="163"/>
      <c r="E784" s="164"/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230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4"/>
      <c r="B785" s="155"/>
      <c r="C785" s="184" t="s">
        <v>250</v>
      </c>
      <c r="D785" s="163"/>
      <c r="E785" s="164"/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230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">
      <c r="A786" s="154"/>
      <c r="B786" s="155"/>
      <c r="C786" s="184" t="s">
        <v>251</v>
      </c>
      <c r="D786" s="163"/>
      <c r="E786" s="164"/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230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">
      <c r="A787" s="154"/>
      <c r="B787" s="155"/>
      <c r="C787" s="184" t="s">
        <v>253</v>
      </c>
      <c r="D787" s="163"/>
      <c r="E787" s="164"/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230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">
      <c r="A788" s="154"/>
      <c r="B788" s="155"/>
      <c r="C788" s="184" t="s">
        <v>658</v>
      </c>
      <c r="D788" s="163"/>
      <c r="E788" s="164">
        <v>0.69210000000000005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230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">
      <c r="A789" s="154"/>
      <c r="B789" s="155"/>
      <c r="C789" s="254"/>
      <c r="D789" s="255"/>
      <c r="E789" s="255"/>
      <c r="F789" s="255"/>
      <c r="G789" s="255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58"/>
      <c r="Z789" s="147"/>
      <c r="AA789" s="147"/>
      <c r="AB789" s="147"/>
      <c r="AC789" s="147"/>
      <c r="AD789" s="147"/>
      <c r="AE789" s="147"/>
      <c r="AF789" s="147"/>
      <c r="AG789" s="147" t="s">
        <v>208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73">
        <v>67</v>
      </c>
      <c r="B790" s="174" t="s">
        <v>659</v>
      </c>
      <c r="C790" s="183" t="s">
        <v>660</v>
      </c>
      <c r="D790" s="175" t="s">
        <v>244</v>
      </c>
      <c r="E790" s="176">
        <v>0.46139999999999998</v>
      </c>
      <c r="F790" s="177"/>
      <c r="G790" s="178">
        <f>ROUND(E790*F790,2)</f>
        <v>0</v>
      </c>
      <c r="H790" s="177"/>
      <c r="I790" s="178">
        <f>ROUND(E790*H790,2)</f>
        <v>0</v>
      </c>
      <c r="J790" s="177"/>
      <c r="K790" s="178">
        <f>ROUND(E790*J790,2)</f>
        <v>0</v>
      </c>
      <c r="L790" s="178">
        <v>12</v>
      </c>
      <c r="M790" s="178">
        <f>G790*(1+L790/100)</f>
        <v>0</v>
      </c>
      <c r="N790" s="176">
        <v>0.02</v>
      </c>
      <c r="O790" s="176">
        <f>ROUND(E790*N790,2)</f>
        <v>0.01</v>
      </c>
      <c r="P790" s="176">
        <v>0</v>
      </c>
      <c r="Q790" s="176">
        <f>ROUND(E790*P790,2)</f>
        <v>0</v>
      </c>
      <c r="R790" s="178" t="s">
        <v>310</v>
      </c>
      <c r="S790" s="178" t="s">
        <v>201</v>
      </c>
      <c r="T790" s="179" t="s">
        <v>201</v>
      </c>
      <c r="U790" s="158">
        <v>1.35</v>
      </c>
      <c r="V790" s="158">
        <f>ROUND(E790*U790,2)</f>
        <v>0.62</v>
      </c>
      <c r="W790" s="158"/>
      <c r="X790" s="158" t="s">
        <v>219</v>
      </c>
      <c r="Y790" s="158" t="s">
        <v>204</v>
      </c>
      <c r="Z790" s="147"/>
      <c r="AA790" s="147"/>
      <c r="AB790" s="147"/>
      <c r="AC790" s="147"/>
      <c r="AD790" s="147"/>
      <c r="AE790" s="147"/>
      <c r="AF790" s="147"/>
      <c r="AG790" s="147" t="s">
        <v>220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2" x14ac:dyDescent="0.2">
      <c r="A791" s="154"/>
      <c r="B791" s="155"/>
      <c r="C791" s="258" t="s">
        <v>661</v>
      </c>
      <c r="D791" s="259"/>
      <c r="E791" s="259"/>
      <c r="F791" s="259"/>
      <c r="G791" s="259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58"/>
      <c r="Z791" s="147"/>
      <c r="AA791" s="147"/>
      <c r="AB791" s="147"/>
      <c r="AC791" s="147"/>
      <c r="AD791" s="147"/>
      <c r="AE791" s="147"/>
      <c r="AF791" s="147"/>
      <c r="AG791" s="147" t="s">
        <v>247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">
      <c r="A792" s="154"/>
      <c r="B792" s="155"/>
      <c r="C792" s="184" t="s">
        <v>248</v>
      </c>
      <c r="D792" s="163"/>
      <c r="E792" s="164"/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58"/>
      <c r="Z792" s="147"/>
      <c r="AA792" s="147"/>
      <c r="AB792" s="147"/>
      <c r="AC792" s="147"/>
      <c r="AD792" s="147"/>
      <c r="AE792" s="147"/>
      <c r="AF792" s="147"/>
      <c r="AG792" s="147" t="s">
        <v>230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">
      <c r="A793" s="154"/>
      <c r="B793" s="155"/>
      <c r="C793" s="184" t="s">
        <v>249</v>
      </c>
      <c r="D793" s="163"/>
      <c r="E793" s="164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230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4"/>
      <c r="B794" s="155"/>
      <c r="C794" s="184" t="s">
        <v>250</v>
      </c>
      <c r="D794" s="163"/>
      <c r="E794" s="164"/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230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4"/>
      <c r="B795" s="155"/>
      <c r="C795" s="184" t="s">
        <v>251</v>
      </c>
      <c r="D795" s="163"/>
      <c r="E795" s="164"/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230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">
      <c r="A796" s="154"/>
      <c r="B796" s="155"/>
      <c r="C796" s="184" t="s">
        <v>253</v>
      </c>
      <c r="D796" s="163"/>
      <c r="E796" s="164"/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230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">
      <c r="A797" s="154"/>
      <c r="B797" s="155"/>
      <c r="C797" s="184" t="s">
        <v>655</v>
      </c>
      <c r="D797" s="163"/>
      <c r="E797" s="164">
        <v>0.46139999999999998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7"/>
      <c r="AA797" s="147"/>
      <c r="AB797" s="147"/>
      <c r="AC797" s="147"/>
      <c r="AD797" s="147"/>
      <c r="AE797" s="147"/>
      <c r="AF797" s="147"/>
      <c r="AG797" s="147" t="s">
        <v>230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2" x14ac:dyDescent="0.2">
      <c r="A798" s="154"/>
      <c r="B798" s="155"/>
      <c r="C798" s="254"/>
      <c r="D798" s="255"/>
      <c r="E798" s="255"/>
      <c r="F798" s="255"/>
      <c r="G798" s="255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7"/>
      <c r="AA798" s="147"/>
      <c r="AB798" s="147"/>
      <c r="AC798" s="147"/>
      <c r="AD798" s="147"/>
      <c r="AE798" s="147"/>
      <c r="AF798" s="147"/>
      <c r="AG798" s="147" t="s">
        <v>208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73">
        <v>68</v>
      </c>
      <c r="B799" s="174" t="s">
        <v>662</v>
      </c>
      <c r="C799" s="183" t="s">
        <v>663</v>
      </c>
      <c r="D799" s="175" t="s">
        <v>244</v>
      </c>
      <c r="E799" s="176">
        <v>0.69210000000000005</v>
      </c>
      <c r="F799" s="177"/>
      <c r="G799" s="178">
        <f>ROUND(E799*F799,2)</f>
        <v>0</v>
      </c>
      <c r="H799" s="177"/>
      <c r="I799" s="178">
        <f>ROUND(E799*H799,2)</f>
        <v>0</v>
      </c>
      <c r="J799" s="177"/>
      <c r="K799" s="178">
        <f>ROUND(E799*J799,2)</f>
        <v>0</v>
      </c>
      <c r="L799" s="178">
        <v>12</v>
      </c>
      <c r="M799" s="178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8" t="s">
        <v>310</v>
      </c>
      <c r="S799" s="178" t="s">
        <v>201</v>
      </c>
      <c r="T799" s="179" t="s">
        <v>201</v>
      </c>
      <c r="U799" s="158">
        <v>0.21</v>
      </c>
      <c r="V799" s="158">
        <f>ROUND(E799*U799,2)</f>
        <v>0.15</v>
      </c>
      <c r="W799" s="158"/>
      <c r="X799" s="158" t="s">
        <v>219</v>
      </c>
      <c r="Y799" s="158" t="s">
        <v>204</v>
      </c>
      <c r="Z799" s="147"/>
      <c r="AA799" s="147"/>
      <c r="AB799" s="147"/>
      <c r="AC799" s="147"/>
      <c r="AD799" s="147"/>
      <c r="AE799" s="147"/>
      <c r="AF799" s="147"/>
      <c r="AG799" s="147" t="s">
        <v>220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">
      <c r="A800" s="154"/>
      <c r="B800" s="155"/>
      <c r="C800" s="258" t="s">
        <v>664</v>
      </c>
      <c r="D800" s="259"/>
      <c r="E800" s="259"/>
      <c r="F800" s="259"/>
      <c r="G800" s="259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247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2" x14ac:dyDescent="0.2">
      <c r="A801" s="154"/>
      <c r="B801" s="155"/>
      <c r="C801" s="184" t="s">
        <v>248</v>
      </c>
      <c r="D801" s="163"/>
      <c r="E801" s="164"/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230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">
      <c r="A802" s="154"/>
      <c r="B802" s="155"/>
      <c r="C802" s="184" t="s">
        <v>249</v>
      </c>
      <c r="D802" s="163"/>
      <c r="E802" s="164"/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230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3" x14ac:dyDescent="0.2">
      <c r="A803" s="154"/>
      <c r="B803" s="155"/>
      <c r="C803" s="184" t="s">
        <v>250</v>
      </c>
      <c r="D803" s="163"/>
      <c r="E803" s="164"/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7"/>
      <c r="AA803" s="147"/>
      <c r="AB803" s="147"/>
      <c r="AC803" s="147"/>
      <c r="AD803" s="147"/>
      <c r="AE803" s="147"/>
      <c r="AF803" s="147"/>
      <c r="AG803" s="147" t="s">
        <v>230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3" x14ac:dyDescent="0.2">
      <c r="A804" s="154"/>
      <c r="B804" s="155"/>
      <c r="C804" s="184" t="s">
        <v>251</v>
      </c>
      <c r="D804" s="163"/>
      <c r="E804" s="164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230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">
      <c r="A805" s="154"/>
      <c r="B805" s="155"/>
      <c r="C805" s="184" t="s">
        <v>253</v>
      </c>
      <c r="D805" s="163"/>
      <c r="E805" s="164"/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230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">
      <c r="A806" s="154"/>
      <c r="B806" s="155"/>
      <c r="C806" s="184" t="s">
        <v>658</v>
      </c>
      <c r="D806" s="163"/>
      <c r="E806" s="164">
        <v>0.69210000000000005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230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2" x14ac:dyDescent="0.2">
      <c r="A807" s="154"/>
      <c r="B807" s="155"/>
      <c r="C807" s="254"/>
      <c r="D807" s="255"/>
      <c r="E807" s="255"/>
      <c r="F807" s="255"/>
      <c r="G807" s="255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208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22.5" outlineLevel="1" x14ac:dyDescent="0.2">
      <c r="A808" s="173">
        <v>69</v>
      </c>
      <c r="B808" s="174" t="s">
        <v>665</v>
      </c>
      <c r="C808" s="183" t="s">
        <v>666</v>
      </c>
      <c r="D808" s="175" t="s">
        <v>300</v>
      </c>
      <c r="E808" s="176">
        <v>2.7E-2</v>
      </c>
      <c r="F808" s="177"/>
      <c r="G808" s="178">
        <f>ROUND(E808*F808,2)</f>
        <v>0</v>
      </c>
      <c r="H808" s="177"/>
      <c r="I808" s="178">
        <f>ROUND(E808*H808,2)</f>
        <v>0</v>
      </c>
      <c r="J808" s="177"/>
      <c r="K808" s="178">
        <f>ROUND(E808*J808,2)</f>
        <v>0</v>
      </c>
      <c r="L808" s="178">
        <v>12</v>
      </c>
      <c r="M808" s="178">
        <f>G808*(1+L808/100)</f>
        <v>0</v>
      </c>
      <c r="N808" s="176">
        <v>1.08961</v>
      </c>
      <c r="O808" s="176">
        <f>ROUND(E808*N808,2)</f>
        <v>0.03</v>
      </c>
      <c r="P808" s="176">
        <v>0</v>
      </c>
      <c r="Q808" s="176">
        <f>ROUND(E808*P808,2)</f>
        <v>0</v>
      </c>
      <c r="R808" s="178" t="s">
        <v>310</v>
      </c>
      <c r="S808" s="178" t="s">
        <v>201</v>
      </c>
      <c r="T808" s="179" t="s">
        <v>201</v>
      </c>
      <c r="U808" s="158">
        <v>15.23</v>
      </c>
      <c r="V808" s="158">
        <f>ROUND(E808*U808,2)</f>
        <v>0.41</v>
      </c>
      <c r="W808" s="158"/>
      <c r="X808" s="158" t="s">
        <v>219</v>
      </c>
      <c r="Y808" s="158" t="s">
        <v>204</v>
      </c>
      <c r="Z808" s="147"/>
      <c r="AA808" s="147"/>
      <c r="AB808" s="147"/>
      <c r="AC808" s="147"/>
      <c r="AD808" s="147"/>
      <c r="AE808" s="147"/>
      <c r="AF808" s="147"/>
      <c r="AG808" s="147" t="s">
        <v>220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2" x14ac:dyDescent="0.2">
      <c r="A809" s="154"/>
      <c r="B809" s="155"/>
      <c r="C809" s="258" t="s">
        <v>667</v>
      </c>
      <c r="D809" s="259"/>
      <c r="E809" s="259"/>
      <c r="F809" s="259"/>
      <c r="G809" s="259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58"/>
      <c r="Z809" s="147"/>
      <c r="AA809" s="147"/>
      <c r="AB809" s="147"/>
      <c r="AC809" s="147"/>
      <c r="AD809" s="147"/>
      <c r="AE809" s="147"/>
      <c r="AF809" s="147"/>
      <c r="AG809" s="147" t="s">
        <v>247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">
      <c r="A810" s="154"/>
      <c r="B810" s="155"/>
      <c r="C810" s="184" t="s">
        <v>248</v>
      </c>
      <c r="D810" s="163"/>
      <c r="E810" s="164"/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230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">
      <c r="A811" s="154"/>
      <c r="B811" s="155"/>
      <c r="C811" s="184" t="s">
        <v>249</v>
      </c>
      <c r="D811" s="163"/>
      <c r="E811" s="164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7"/>
      <c r="AA811" s="147"/>
      <c r="AB811" s="147"/>
      <c r="AC811" s="147"/>
      <c r="AD811" s="147"/>
      <c r="AE811" s="147"/>
      <c r="AF811" s="147"/>
      <c r="AG811" s="147" t="s">
        <v>230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4"/>
      <c r="B812" s="155"/>
      <c r="C812" s="184" t="s">
        <v>250</v>
      </c>
      <c r="D812" s="163"/>
      <c r="E812" s="164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230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4"/>
      <c r="B813" s="155"/>
      <c r="C813" s="184" t="s">
        <v>251</v>
      </c>
      <c r="D813" s="163"/>
      <c r="E813" s="164"/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58"/>
      <c r="Z813" s="147"/>
      <c r="AA813" s="147"/>
      <c r="AB813" s="147"/>
      <c r="AC813" s="147"/>
      <c r="AD813" s="147"/>
      <c r="AE813" s="147"/>
      <c r="AF813" s="147"/>
      <c r="AG813" s="147" t="s">
        <v>230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">
      <c r="A814" s="154"/>
      <c r="B814" s="155"/>
      <c r="C814" s="184" t="s">
        <v>253</v>
      </c>
      <c r="D814" s="163"/>
      <c r="E814" s="164"/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230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3" x14ac:dyDescent="0.2">
      <c r="A815" s="154"/>
      <c r="B815" s="155"/>
      <c r="C815" s="184" t="s">
        <v>668</v>
      </c>
      <c r="D815" s="163"/>
      <c r="E815" s="164">
        <v>2.7E-2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7"/>
      <c r="AA815" s="147"/>
      <c r="AB815" s="147"/>
      <c r="AC815" s="147"/>
      <c r="AD815" s="147"/>
      <c r="AE815" s="147"/>
      <c r="AF815" s="147"/>
      <c r="AG815" s="147" t="s">
        <v>230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2" x14ac:dyDescent="0.2">
      <c r="A816" s="154"/>
      <c r="B816" s="155"/>
      <c r="C816" s="254"/>
      <c r="D816" s="255"/>
      <c r="E816" s="255"/>
      <c r="F816" s="255"/>
      <c r="G816" s="255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208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73">
        <v>70</v>
      </c>
      <c r="B817" s="174" t="s">
        <v>669</v>
      </c>
      <c r="C817" s="183" t="s">
        <v>670</v>
      </c>
      <c r="D817" s="175" t="s">
        <v>466</v>
      </c>
      <c r="E817" s="176">
        <v>31.06</v>
      </c>
      <c r="F817" s="177"/>
      <c r="G817" s="178">
        <f>ROUND(E817*F817,2)</f>
        <v>0</v>
      </c>
      <c r="H817" s="177"/>
      <c r="I817" s="178">
        <f>ROUND(E817*H817,2)</f>
        <v>0</v>
      </c>
      <c r="J817" s="177"/>
      <c r="K817" s="178">
        <f>ROUND(E817*J817,2)</f>
        <v>0</v>
      </c>
      <c r="L817" s="178">
        <v>12</v>
      </c>
      <c r="M817" s="178">
        <f>G817*(1+L817/100)</f>
        <v>0</v>
      </c>
      <c r="N817" s="176">
        <v>7.2000000000000005E-4</v>
      </c>
      <c r="O817" s="176">
        <f>ROUND(E817*N817,2)</f>
        <v>0.02</v>
      </c>
      <c r="P817" s="176">
        <v>0</v>
      </c>
      <c r="Q817" s="176">
        <f>ROUND(E817*P817,2)</f>
        <v>0</v>
      </c>
      <c r="R817" s="178"/>
      <c r="S817" s="178" t="s">
        <v>218</v>
      </c>
      <c r="T817" s="179" t="s">
        <v>202</v>
      </c>
      <c r="U817" s="158">
        <v>0.27</v>
      </c>
      <c r="V817" s="158">
        <f>ROUND(E817*U817,2)</f>
        <v>8.39</v>
      </c>
      <c r="W817" s="158"/>
      <c r="X817" s="158" t="s">
        <v>219</v>
      </c>
      <c r="Y817" s="158" t="s">
        <v>204</v>
      </c>
      <c r="Z817" s="147"/>
      <c r="AA817" s="147"/>
      <c r="AB817" s="147"/>
      <c r="AC817" s="147"/>
      <c r="AD817" s="147"/>
      <c r="AE817" s="147"/>
      <c r="AF817" s="147"/>
      <c r="AG817" s="147" t="s">
        <v>220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">
      <c r="A818" s="154"/>
      <c r="B818" s="155"/>
      <c r="C818" s="184" t="s">
        <v>253</v>
      </c>
      <c r="D818" s="163"/>
      <c r="E818" s="164"/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230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">
      <c r="A819" s="154"/>
      <c r="B819" s="155"/>
      <c r="C819" s="184" t="s">
        <v>671</v>
      </c>
      <c r="D819" s="163"/>
      <c r="E819" s="164">
        <v>31.06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230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2" x14ac:dyDescent="0.2">
      <c r="A820" s="154"/>
      <c r="B820" s="155"/>
      <c r="C820" s="254"/>
      <c r="D820" s="255"/>
      <c r="E820" s="255"/>
      <c r="F820" s="255"/>
      <c r="G820" s="255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208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x14ac:dyDescent="0.2">
      <c r="A821" s="166" t="s">
        <v>196</v>
      </c>
      <c r="B821" s="167" t="s">
        <v>90</v>
      </c>
      <c r="C821" s="182" t="s">
        <v>91</v>
      </c>
      <c r="D821" s="168"/>
      <c r="E821" s="169"/>
      <c r="F821" s="170"/>
      <c r="G821" s="170">
        <f>SUMIF(AG822:AG856,"&lt;&gt;NOR",G822:G856)</f>
        <v>0</v>
      </c>
      <c r="H821" s="170"/>
      <c r="I821" s="170">
        <f>SUM(I822:I856)</f>
        <v>0</v>
      </c>
      <c r="J821" s="170"/>
      <c r="K821" s="170">
        <f>SUM(K822:K856)</f>
        <v>0</v>
      </c>
      <c r="L821" s="170"/>
      <c r="M821" s="170">
        <f>SUM(M822:M856)</f>
        <v>0</v>
      </c>
      <c r="N821" s="169"/>
      <c r="O821" s="169">
        <f>SUM(O822:O856)</f>
        <v>27.560000000000002</v>
      </c>
      <c r="P821" s="169"/>
      <c r="Q821" s="169">
        <f>SUM(Q822:Q856)</f>
        <v>0</v>
      </c>
      <c r="R821" s="170"/>
      <c r="S821" s="170"/>
      <c r="T821" s="171"/>
      <c r="U821" s="165"/>
      <c r="V821" s="165">
        <f>SUM(V822:V856)</f>
        <v>294.98</v>
      </c>
      <c r="W821" s="165"/>
      <c r="X821" s="165"/>
      <c r="Y821" s="165"/>
      <c r="AG821" t="s">
        <v>197</v>
      </c>
    </row>
    <row r="822" spans="1:60" outlineLevel="1" x14ac:dyDescent="0.2">
      <c r="A822" s="173">
        <v>71</v>
      </c>
      <c r="B822" s="174" t="s">
        <v>672</v>
      </c>
      <c r="C822" s="183" t="s">
        <v>673</v>
      </c>
      <c r="D822" s="175" t="s">
        <v>309</v>
      </c>
      <c r="E822" s="176">
        <v>395.84</v>
      </c>
      <c r="F822" s="177"/>
      <c r="G822" s="178">
        <f>ROUND(E822*F822,2)</f>
        <v>0</v>
      </c>
      <c r="H822" s="177"/>
      <c r="I822" s="178">
        <f>ROUND(E822*H822,2)</f>
        <v>0</v>
      </c>
      <c r="J822" s="177"/>
      <c r="K822" s="178">
        <f>ROUND(E822*J822,2)</f>
        <v>0</v>
      </c>
      <c r="L822" s="178">
        <v>12</v>
      </c>
      <c r="M822" s="178">
        <f>G822*(1+L822/100)</f>
        <v>0</v>
      </c>
      <c r="N822" s="176">
        <v>5.0000000000000001E-4</v>
      </c>
      <c r="O822" s="176">
        <f>ROUND(E822*N822,2)</f>
        <v>0.2</v>
      </c>
      <c r="P822" s="176">
        <v>0</v>
      </c>
      <c r="Q822" s="176">
        <f>ROUND(E822*P822,2)</f>
        <v>0</v>
      </c>
      <c r="R822" s="178" t="s">
        <v>674</v>
      </c>
      <c r="S822" s="178" t="s">
        <v>201</v>
      </c>
      <c r="T822" s="179" t="s">
        <v>201</v>
      </c>
      <c r="U822" s="158">
        <v>0.09</v>
      </c>
      <c r="V822" s="158">
        <f>ROUND(E822*U822,2)</f>
        <v>35.630000000000003</v>
      </c>
      <c r="W822" s="158"/>
      <c r="X822" s="158" t="s">
        <v>219</v>
      </c>
      <c r="Y822" s="158" t="s">
        <v>204</v>
      </c>
      <c r="Z822" s="147"/>
      <c r="AA822" s="147"/>
      <c r="AB822" s="147"/>
      <c r="AC822" s="147"/>
      <c r="AD822" s="147"/>
      <c r="AE822" s="147"/>
      <c r="AF822" s="147"/>
      <c r="AG822" s="147" t="s">
        <v>220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2" x14ac:dyDescent="0.2">
      <c r="A823" s="154"/>
      <c r="B823" s="155"/>
      <c r="C823" s="184" t="s">
        <v>675</v>
      </c>
      <c r="D823" s="163"/>
      <c r="E823" s="164"/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7"/>
      <c r="AA823" s="147"/>
      <c r="AB823" s="147"/>
      <c r="AC823" s="147"/>
      <c r="AD823" s="147"/>
      <c r="AE823" s="147"/>
      <c r="AF823" s="147"/>
      <c r="AG823" s="147" t="s">
        <v>230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3" x14ac:dyDescent="0.2">
      <c r="A824" s="154"/>
      <c r="B824" s="155"/>
      <c r="C824" s="184" t="s">
        <v>676</v>
      </c>
      <c r="D824" s="163"/>
      <c r="E824" s="164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230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3" x14ac:dyDescent="0.2">
      <c r="A825" s="154"/>
      <c r="B825" s="155"/>
      <c r="C825" s="184" t="s">
        <v>677</v>
      </c>
      <c r="D825" s="163"/>
      <c r="E825" s="164">
        <v>309.3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7"/>
      <c r="AA825" s="147"/>
      <c r="AB825" s="147"/>
      <c r="AC825" s="147"/>
      <c r="AD825" s="147"/>
      <c r="AE825" s="147"/>
      <c r="AF825" s="147"/>
      <c r="AG825" s="147" t="s">
        <v>230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">
      <c r="A826" s="154"/>
      <c r="B826" s="155"/>
      <c r="C826" s="184" t="s">
        <v>675</v>
      </c>
      <c r="D826" s="163"/>
      <c r="E826" s="164"/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230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">
      <c r="A827" s="154"/>
      <c r="B827" s="155"/>
      <c r="C827" s="184" t="s">
        <v>678</v>
      </c>
      <c r="D827" s="163"/>
      <c r="E827" s="164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230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">
      <c r="A828" s="154"/>
      <c r="B828" s="155"/>
      <c r="C828" s="184" t="s">
        <v>679</v>
      </c>
      <c r="D828" s="163"/>
      <c r="E828" s="164">
        <v>86.54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230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2" x14ac:dyDescent="0.2">
      <c r="A829" s="154"/>
      <c r="B829" s="155"/>
      <c r="C829" s="254"/>
      <c r="D829" s="255"/>
      <c r="E829" s="255"/>
      <c r="F829" s="255"/>
      <c r="G829" s="255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7"/>
      <c r="AA829" s="147"/>
      <c r="AB829" s="147"/>
      <c r="AC829" s="147"/>
      <c r="AD829" s="147"/>
      <c r="AE829" s="147"/>
      <c r="AF829" s="147"/>
      <c r="AG829" s="147" t="s">
        <v>208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73">
        <v>72</v>
      </c>
      <c r="B830" s="174" t="s">
        <v>680</v>
      </c>
      <c r="C830" s="183" t="s">
        <v>681</v>
      </c>
      <c r="D830" s="175" t="s">
        <v>244</v>
      </c>
      <c r="E830" s="176">
        <v>11.8752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12</v>
      </c>
      <c r="M830" s="178">
        <f>G830*(1+L830/100)</f>
        <v>0</v>
      </c>
      <c r="N830" s="176">
        <v>0.38850000000000001</v>
      </c>
      <c r="O830" s="176">
        <f>ROUND(E830*N830,2)</f>
        <v>4.6100000000000003</v>
      </c>
      <c r="P830" s="176">
        <v>0</v>
      </c>
      <c r="Q830" s="176">
        <f>ROUND(E830*P830,2)</f>
        <v>0</v>
      </c>
      <c r="R830" s="178" t="s">
        <v>310</v>
      </c>
      <c r="S830" s="178" t="s">
        <v>201</v>
      </c>
      <c r="T830" s="179" t="s">
        <v>201</v>
      </c>
      <c r="U830" s="158">
        <v>1.84</v>
      </c>
      <c r="V830" s="158">
        <f>ROUND(E830*U830,2)</f>
        <v>21.85</v>
      </c>
      <c r="W830" s="158"/>
      <c r="X830" s="158" t="s">
        <v>219</v>
      </c>
      <c r="Y830" s="158" t="s">
        <v>204</v>
      </c>
      <c r="Z830" s="147"/>
      <c r="AA830" s="147"/>
      <c r="AB830" s="147"/>
      <c r="AC830" s="147"/>
      <c r="AD830" s="147"/>
      <c r="AE830" s="147"/>
      <c r="AF830" s="147"/>
      <c r="AG830" s="147" t="s">
        <v>220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">
      <c r="A831" s="154"/>
      <c r="B831" s="155"/>
      <c r="C831" s="258" t="s">
        <v>682</v>
      </c>
      <c r="D831" s="259"/>
      <c r="E831" s="259"/>
      <c r="F831" s="259"/>
      <c r="G831" s="259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247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80" t="str">
        <f>C831</f>
        <v>pod  mazaniny a dlažby, popř. na plochých střechách vodorovný nebo ve spádu s udusáním a urovnáním povrchu</v>
      </c>
      <c r="BB831" s="147"/>
      <c r="BC831" s="147"/>
      <c r="BD831" s="147"/>
      <c r="BE831" s="147"/>
      <c r="BF831" s="147"/>
      <c r="BG831" s="147"/>
      <c r="BH831" s="147"/>
    </row>
    <row r="832" spans="1:60" outlineLevel="2" x14ac:dyDescent="0.2">
      <c r="A832" s="154"/>
      <c r="B832" s="155"/>
      <c r="C832" s="184" t="s">
        <v>675</v>
      </c>
      <c r="D832" s="163"/>
      <c r="E832" s="164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7"/>
      <c r="AA832" s="147"/>
      <c r="AB832" s="147"/>
      <c r="AC832" s="147"/>
      <c r="AD832" s="147"/>
      <c r="AE832" s="147"/>
      <c r="AF832" s="147"/>
      <c r="AG832" s="147" t="s">
        <v>230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">
      <c r="A833" s="154"/>
      <c r="B833" s="155"/>
      <c r="C833" s="184" t="s">
        <v>676</v>
      </c>
      <c r="D833" s="163"/>
      <c r="E833" s="164"/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230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3" x14ac:dyDescent="0.2">
      <c r="A834" s="154"/>
      <c r="B834" s="155"/>
      <c r="C834" s="184" t="s">
        <v>683</v>
      </c>
      <c r="D834" s="163"/>
      <c r="E834" s="164">
        <v>9.2789999999999999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230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3" x14ac:dyDescent="0.2">
      <c r="A835" s="154"/>
      <c r="B835" s="155"/>
      <c r="C835" s="184" t="s">
        <v>675</v>
      </c>
      <c r="D835" s="163"/>
      <c r="E835" s="164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230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">
      <c r="A836" s="154"/>
      <c r="B836" s="155"/>
      <c r="C836" s="184" t="s">
        <v>678</v>
      </c>
      <c r="D836" s="163"/>
      <c r="E836" s="164"/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7"/>
      <c r="AA836" s="147"/>
      <c r="AB836" s="147"/>
      <c r="AC836" s="147"/>
      <c r="AD836" s="147"/>
      <c r="AE836" s="147"/>
      <c r="AF836" s="147"/>
      <c r="AG836" s="147" t="s">
        <v>230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">
      <c r="A837" s="154"/>
      <c r="B837" s="155"/>
      <c r="C837" s="184" t="s">
        <v>684</v>
      </c>
      <c r="D837" s="163"/>
      <c r="E837" s="164">
        <v>2.5962000000000001</v>
      </c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7"/>
      <c r="AA837" s="147"/>
      <c r="AB837" s="147"/>
      <c r="AC837" s="147"/>
      <c r="AD837" s="147"/>
      <c r="AE837" s="147"/>
      <c r="AF837" s="147"/>
      <c r="AG837" s="147" t="s">
        <v>230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2" x14ac:dyDescent="0.2">
      <c r="A838" s="154"/>
      <c r="B838" s="155"/>
      <c r="C838" s="254"/>
      <c r="D838" s="255"/>
      <c r="E838" s="255"/>
      <c r="F838" s="255"/>
      <c r="G838" s="255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208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73">
        <v>73</v>
      </c>
      <c r="B839" s="174" t="s">
        <v>685</v>
      </c>
      <c r="C839" s="183" t="s">
        <v>686</v>
      </c>
      <c r="D839" s="175" t="s">
        <v>309</v>
      </c>
      <c r="E839" s="176">
        <v>395.84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12</v>
      </c>
      <c r="M839" s="178">
        <f>G839*(1+L839/100)</f>
        <v>0</v>
      </c>
      <c r="N839" s="176">
        <v>3.057E-2</v>
      </c>
      <c r="O839" s="176">
        <f>ROUND(E839*N839,2)</f>
        <v>12.1</v>
      </c>
      <c r="P839" s="176">
        <v>0</v>
      </c>
      <c r="Q839" s="176">
        <f>ROUND(E839*P839,2)</f>
        <v>0</v>
      </c>
      <c r="R839" s="178"/>
      <c r="S839" s="178" t="s">
        <v>218</v>
      </c>
      <c r="T839" s="179" t="s">
        <v>202</v>
      </c>
      <c r="U839" s="158">
        <v>0.3</v>
      </c>
      <c r="V839" s="158">
        <f>ROUND(E839*U839,2)</f>
        <v>118.75</v>
      </c>
      <c r="W839" s="158"/>
      <c r="X839" s="158" t="s">
        <v>219</v>
      </c>
      <c r="Y839" s="158" t="s">
        <v>204</v>
      </c>
      <c r="Z839" s="147"/>
      <c r="AA839" s="147"/>
      <c r="AB839" s="147"/>
      <c r="AC839" s="147"/>
      <c r="AD839" s="147"/>
      <c r="AE839" s="147"/>
      <c r="AF839" s="147"/>
      <c r="AG839" s="147" t="s">
        <v>220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">
      <c r="A840" s="154"/>
      <c r="B840" s="155"/>
      <c r="C840" s="245" t="s">
        <v>687</v>
      </c>
      <c r="D840" s="246"/>
      <c r="E840" s="246"/>
      <c r="F840" s="246"/>
      <c r="G840" s="246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207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80" t="str">
        <f>C840</f>
        <v>Umístění okrajových pásků, úprava dílců na potřebný rozměr, položení dílců, lepení spojů, sešroubování v místě spojů, zatmelení spár.</v>
      </c>
      <c r="BB840" s="147"/>
      <c r="BC840" s="147"/>
      <c r="BD840" s="147"/>
      <c r="BE840" s="147"/>
      <c r="BF840" s="147"/>
      <c r="BG840" s="147"/>
      <c r="BH840" s="147"/>
    </row>
    <row r="841" spans="1:60" outlineLevel="2" x14ac:dyDescent="0.2">
      <c r="A841" s="154"/>
      <c r="B841" s="155"/>
      <c r="C841" s="184" t="s">
        <v>675</v>
      </c>
      <c r="D841" s="163"/>
      <c r="E841" s="164"/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230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3" x14ac:dyDescent="0.2">
      <c r="A842" s="154"/>
      <c r="B842" s="155"/>
      <c r="C842" s="184" t="s">
        <v>676</v>
      </c>
      <c r="D842" s="163"/>
      <c r="E842" s="164"/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230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">
      <c r="A843" s="154"/>
      <c r="B843" s="155"/>
      <c r="C843" s="184" t="s">
        <v>677</v>
      </c>
      <c r="D843" s="163"/>
      <c r="E843" s="164">
        <v>309.3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230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">
      <c r="A844" s="154"/>
      <c r="B844" s="155"/>
      <c r="C844" s="184" t="s">
        <v>675</v>
      </c>
      <c r="D844" s="163"/>
      <c r="E844" s="164"/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230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3" x14ac:dyDescent="0.2">
      <c r="A845" s="154"/>
      <c r="B845" s="155"/>
      <c r="C845" s="184" t="s">
        <v>678</v>
      </c>
      <c r="D845" s="163"/>
      <c r="E845" s="164"/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58"/>
      <c r="Z845" s="147"/>
      <c r="AA845" s="147"/>
      <c r="AB845" s="147"/>
      <c r="AC845" s="147"/>
      <c r="AD845" s="147"/>
      <c r="AE845" s="147"/>
      <c r="AF845" s="147"/>
      <c r="AG845" s="147" t="s">
        <v>230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3" x14ac:dyDescent="0.2">
      <c r="A846" s="154"/>
      <c r="B846" s="155"/>
      <c r="C846" s="184" t="s">
        <v>679</v>
      </c>
      <c r="D846" s="163"/>
      <c r="E846" s="164">
        <v>86.54</v>
      </c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230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2" x14ac:dyDescent="0.2">
      <c r="A847" s="154"/>
      <c r="B847" s="155"/>
      <c r="C847" s="254"/>
      <c r="D847" s="255"/>
      <c r="E847" s="255"/>
      <c r="F847" s="255"/>
      <c r="G847" s="255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7"/>
      <c r="AA847" s="147"/>
      <c r="AB847" s="147"/>
      <c r="AC847" s="147"/>
      <c r="AD847" s="147"/>
      <c r="AE847" s="147"/>
      <c r="AF847" s="147"/>
      <c r="AG847" s="147" t="s">
        <v>208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73">
        <v>74</v>
      </c>
      <c r="B848" s="174" t="s">
        <v>688</v>
      </c>
      <c r="C848" s="183" t="s">
        <v>689</v>
      </c>
      <c r="D848" s="175" t="s">
        <v>309</v>
      </c>
      <c r="E848" s="176">
        <v>395.84</v>
      </c>
      <c r="F848" s="177"/>
      <c r="G848" s="178">
        <f>ROUND(E848*F848,2)</f>
        <v>0</v>
      </c>
      <c r="H848" s="177"/>
      <c r="I848" s="178">
        <f>ROUND(E848*H848,2)</f>
        <v>0</v>
      </c>
      <c r="J848" s="177"/>
      <c r="K848" s="178">
        <f>ROUND(E848*J848,2)</f>
        <v>0</v>
      </c>
      <c r="L848" s="178">
        <v>12</v>
      </c>
      <c r="M848" s="178">
        <f>G848*(1+L848/100)</f>
        <v>0</v>
      </c>
      <c r="N848" s="176">
        <v>2.69E-2</v>
      </c>
      <c r="O848" s="176">
        <f>ROUND(E848*N848,2)</f>
        <v>10.65</v>
      </c>
      <c r="P848" s="176">
        <v>0</v>
      </c>
      <c r="Q848" s="176">
        <f>ROUND(E848*P848,2)</f>
        <v>0</v>
      </c>
      <c r="R848" s="178"/>
      <c r="S848" s="178" t="s">
        <v>218</v>
      </c>
      <c r="T848" s="179" t="s">
        <v>202</v>
      </c>
      <c r="U848" s="158">
        <v>0.3</v>
      </c>
      <c r="V848" s="158">
        <f>ROUND(E848*U848,2)</f>
        <v>118.75</v>
      </c>
      <c r="W848" s="158"/>
      <c r="X848" s="158" t="s">
        <v>219</v>
      </c>
      <c r="Y848" s="158" t="s">
        <v>204</v>
      </c>
      <c r="Z848" s="147"/>
      <c r="AA848" s="147"/>
      <c r="AB848" s="147"/>
      <c r="AC848" s="147"/>
      <c r="AD848" s="147"/>
      <c r="AE848" s="147"/>
      <c r="AF848" s="147"/>
      <c r="AG848" s="147" t="s">
        <v>220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2.5" outlineLevel="2" x14ac:dyDescent="0.2">
      <c r="A849" s="154"/>
      <c r="B849" s="155"/>
      <c r="C849" s="245" t="s">
        <v>690</v>
      </c>
      <c r="D849" s="246"/>
      <c r="E849" s="246"/>
      <c r="F849" s="246"/>
      <c r="G849" s="246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207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80" t="str">
        <f>C849</f>
        <v>Umístění okrajových pásků, úprava dílců na potřebný rozměr, položení dílce sestávajícího ze dvou podlahových desek a z dřevovláknité (desky jsou plošně slepeny k sobě již z výroby), lepení spojů, sešroubování v místě spojů, zatmelení spár.</v>
      </c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">
      <c r="A850" s="154"/>
      <c r="B850" s="155"/>
      <c r="C850" s="184" t="s">
        <v>675</v>
      </c>
      <c r="D850" s="163"/>
      <c r="E850" s="164"/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230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">
      <c r="A851" s="154"/>
      <c r="B851" s="155"/>
      <c r="C851" s="184" t="s">
        <v>676</v>
      </c>
      <c r="D851" s="163"/>
      <c r="E851" s="164"/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7"/>
      <c r="AA851" s="147"/>
      <c r="AB851" s="147"/>
      <c r="AC851" s="147"/>
      <c r="AD851" s="147"/>
      <c r="AE851" s="147"/>
      <c r="AF851" s="147"/>
      <c r="AG851" s="147" t="s">
        <v>230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">
      <c r="A852" s="154"/>
      <c r="B852" s="155"/>
      <c r="C852" s="184" t="s">
        <v>677</v>
      </c>
      <c r="D852" s="163"/>
      <c r="E852" s="164">
        <v>309.3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230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84" t="s">
        <v>675</v>
      </c>
      <c r="D853" s="163"/>
      <c r="E853" s="164"/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230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4"/>
      <c r="B854" s="155"/>
      <c r="C854" s="184" t="s">
        <v>678</v>
      </c>
      <c r="D854" s="163"/>
      <c r="E854" s="164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230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4"/>
      <c r="B855" s="155"/>
      <c r="C855" s="184" t="s">
        <v>679</v>
      </c>
      <c r="D855" s="163"/>
      <c r="E855" s="164">
        <v>86.54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230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">
      <c r="A856" s="154"/>
      <c r="B856" s="155"/>
      <c r="C856" s="254"/>
      <c r="D856" s="255"/>
      <c r="E856" s="255"/>
      <c r="F856" s="255"/>
      <c r="G856" s="255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208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x14ac:dyDescent="0.2">
      <c r="A857" s="166" t="s">
        <v>196</v>
      </c>
      <c r="B857" s="167" t="s">
        <v>94</v>
      </c>
      <c r="C857" s="182" t="s">
        <v>95</v>
      </c>
      <c r="D857" s="168"/>
      <c r="E857" s="169"/>
      <c r="F857" s="170"/>
      <c r="G857" s="170">
        <f>SUMIF(AG858:AG912,"&lt;&gt;NOR",G858:G912)</f>
        <v>0</v>
      </c>
      <c r="H857" s="170"/>
      <c r="I857" s="170">
        <f>SUM(I858:I912)</f>
        <v>0</v>
      </c>
      <c r="J857" s="170"/>
      <c r="K857" s="170">
        <f>SUM(K858:K912)</f>
        <v>0</v>
      </c>
      <c r="L857" s="170"/>
      <c r="M857" s="170">
        <f>SUM(M858:M912)</f>
        <v>0</v>
      </c>
      <c r="N857" s="169"/>
      <c r="O857" s="169">
        <f>SUM(O858:O912)</f>
        <v>25.850000000000005</v>
      </c>
      <c r="P857" s="169"/>
      <c r="Q857" s="169">
        <f>SUM(Q858:Q912)</f>
        <v>0</v>
      </c>
      <c r="R857" s="170"/>
      <c r="S857" s="170"/>
      <c r="T857" s="171"/>
      <c r="U857" s="165"/>
      <c r="V857" s="165">
        <f>SUM(V858:V912)</f>
        <v>406.34000000000009</v>
      </c>
      <c r="W857" s="165"/>
      <c r="X857" s="165"/>
      <c r="Y857" s="165"/>
      <c r="AG857" t="s">
        <v>197</v>
      </c>
    </row>
    <row r="858" spans="1:60" ht="22.5" outlineLevel="1" x14ac:dyDescent="0.2">
      <c r="A858" s="173">
        <v>75</v>
      </c>
      <c r="B858" s="174" t="s">
        <v>691</v>
      </c>
      <c r="C858" s="183" t="s">
        <v>692</v>
      </c>
      <c r="D858" s="175" t="s">
        <v>309</v>
      </c>
      <c r="E858" s="176">
        <v>742.33500000000004</v>
      </c>
      <c r="F858" s="177"/>
      <c r="G858" s="178">
        <f>ROUND(E858*F858,2)</f>
        <v>0</v>
      </c>
      <c r="H858" s="177"/>
      <c r="I858" s="178">
        <f>ROUND(E858*H858,2)</f>
        <v>0</v>
      </c>
      <c r="J858" s="177"/>
      <c r="K858" s="178">
        <f>ROUND(E858*J858,2)</f>
        <v>0</v>
      </c>
      <c r="L858" s="178">
        <v>12</v>
      </c>
      <c r="M858" s="178">
        <f>G858*(1+L858/100)</f>
        <v>0</v>
      </c>
      <c r="N858" s="176">
        <v>2.426E-2</v>
      </c>
      <c r="O858" s="176">
        <f>ROUND(E858*N858,2)</f>
        <v>18.010000000000002</v>
      </c>
      <c r="P858" s="176">
        <v>0</v>
      </c>
      <c r="Q858" s="176">
        <f>ROUND(E858*P858,2)</f>
        <v>0</v>
      </c>
      <c r="R858" s="178" t="s">
        <v>693</v>
      </c>
      <c r="S858" s="178" t="s">
        <v>201</v>
      </c>
      <c r="T858" s="179" t="s">
        <v>201</v>
      </c>
      <c r="U858" s="158">
        <v>0.14000000000000001</v>
      </c>
      <c r="V858" s="158">
        <f>ROUND(E858*U858,2)</f>
        <v>103.93</v>
      </c>
      <c r="W858" s="158"/>
      <c r="X858" s="158" t="s">
        <v>219</v>
      </c>
      <c r="Y858" s="158" t="s">
        <v>204</v>
      </c>
      <c r="Z858" s="147"/>
      <c r="AA858" s="147"/>
      <c r="AB858" s="147"/>
      <c r="AC858" s="147"/>
      <c r="AD858" s="147"/>
      <c r="AE858" s="147"/>
      <c r="AF858" s="147"/>
      <c r="AG858" s="147" t="s">
        <v>220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2" x14ac:dyDescent="0.2">
      <c r="A859" s="154"/>
      <c r="B859" s="155"/>
      <c r="C859" s="258" t="s">
        <v>694</v>
      </c>
      <c r="D859" s="259"/>
      <c r="E859" s="259"/>
      <c r="F859" s="259"/>
      <c r="G859" s="259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58"/>
      <c r="Z859" s="147"/>
      <c r="AA859" s="147"/>
      <c r="AB859" s="147"/>
      <c r="AC859" s="147"/>
      <c r="AD859" s="147"/>
      <c r="AE859" s="147"/>
      <c r="AF859" s="147"/>
      <c r="AG859" s="147" t="s">
        <v>247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2" x14ac:dyDescent="0.2">
      <c r="A860" s="154"/>
      <c r="B860" s="155"/>
      <c r="C860" s="260" t="s">
        <v>695</v>
      </c>
      <c r="D860" s="261"/>
      <c r="E860" s="261"/>
      <c r="F860" s="261"/>
      <c r="G860" s="261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207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2" x14ac:dyDescent="0.2">
      <c r="A861" s="154"/>
      <c r="B861" s="155"/>
      <c r="C861" s="184" t="s">
        <v>696</v>
      </c>
      <c r="D861" s="163"/>
      <c r="E861" s="164"/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230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3" x14ac:dyDescent="0.2">
      <c r="A862" s="154"/>
      <c r="B862" s="155"/>
      <c r="C862" s="184" t="s">
        <v>697</v>
      </c>
      <c r="D862" s="163"/>
      <c r="E862" s="164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230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">
      <c r="A863" s="154"/>
      <c r="B863" s="155"/>
      <c r="C863" s="184" t="s">
        <v>698</v>
      </c>
      <c r="D863" s="163"/>
      <c r="E863" s="164">
        <v>742.33500000000004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58"/>
      <c r="Z863" s="147"/>
      <c r="AA863" s="147"/>
      <c r="AB863" s="147"/>
      <c r="AC863" s="147"/>
      <c r="AD863" s="147"/>
      <c r="AE863" s="147"/>
      <c r="AF863" s="147"/>
      <c r="AG863" s="147" t="s">
        <v>230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254"/>
      <c r="D864" s="255"/>
      <c r="E864" s="255"/>
      <c r="F864" s="255"/>
      <c r="G864" s="255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7"/>
      <c r="AA864" s="147"/>
      <c r="AB864" s="147"/>
      <c r="AC864" s="147"/>
      <c r="AD864" s="147"/>
      <c r="AE864" s="147"/>
      <c r="AF864" s="147"/>
      <c r="AG864" s="147" t="s">
        <v>208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ht="22.5" outlineLevel="1" x14ac:dyDescent="0.2">
      <c r="A865" s="173">
        <v>76</v>
      </c>
      <c r="B865" s="174" t="s">
        <v>699</v>
      </c>
      <c r="C865" s="183" t="s">
        <v>700</v>
      </c>
      <c r="D865" s="175" t="s">
        <v>309</v>
      </c>
      <c r="E865" s="176">
        <v>3711.6750000000002</v>
      </c>
      <c r="F865" s="177"/>
      <c r="G865" s="178">
        <f>ROUND(E865*F865,2)</f>
        <v>0</v>
      </c>
      <c r="H865" s="177"/>
      <c r="I865" s="178">
        <f>ROUND(E865*H865,2)</f>
        <v>0</v>
      </c>
      <c r="J865" s="177"/>
      <c r="K865" s="178">
        <f>ROUND(E865*J865,2)</f>
        <v>0</v>
      </c>
      <c r="L865" s="178">
        <v>12</v>
      </c>
      <c r="M865" s="178">
        <f>G865*(1+L865/100)</f>
        <v>0</v>
      </c>
      <c r="N865" s="176">
        <v>1.6199999999999999E-3</v>
      </c>
      <c r="O865" s="176">
        <f>ROUND(E865*N865,2)</f>
        <v>6.01</v>
      </c>
      <c r="P865" s="176">
        <v>0</v>
      </c>
      <c r="Q865" s="176">
        <f>ROUND(E865*P865,2)</f>
        <v>0</v>
      </c>
      <c r="R865" s="178" t="s">
        <v>693</v>
      </c>
      <c r="S865" s="178" t="s">
        <v>201</v>
      </c>
      <c r="T865" s="179" t="s">
        <v>201</v>
      </c>
      <c r="U865" s="158">
        <v>0.01</v>
      </c>
      <c r="V865" s="158">
        <f>ROUND(E865*U865,2)</f>
        <v>37.119999999999997</v>
      </c>
      <c r="W865" s="158"/>
      <c r="X865" s="158" t="s">
        <v>219</v>
      </c>
      <c r="Y865" s="158" t="s">
        <v>204</v>
      </c>
      <c r="Z865" s="147"/>
      <c r="AA865" s="147"/>
      <c r="AB865" s="147"/>
      <c r="AC865" s="147"/>
      <c r="AD865" s="147"/>
      <c r="AE865" s="147"/>
      <c r="AF865" s="147"/>
      <c r="AG865" s="147" t="s">
        <v>220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2" x14ac:dyDescent="0.2">
      <c r="A866" s="154"/>
      <c r="B866" s="155"/>
      <c r="C866" s="258" t="s">
        <v>694</v>
      </c>
      <c r="D866" s="259"/>
      <c r="E866" s="259"/>
      <c r="F866" s="259"/>
      <c r="G866" s="259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7"/>
      <c r="AA866" s="147"/>
      <c r="AB866" s="147"/>
      <c r="AC866" s="147"/>
      <c r="AD866" s="147"/>
      <c r="AE866" s="147"/>
      <c r="AF866" s="147"/>
      <c r="AG866" s="147" t="s">
        <v>247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2" x14ac:dyDescent="0.2">
      <c r="A867" s="154"/>
      <c r="B867" s="155"/>
      <c r="C867" s="184" t="s">
        <v>696</v>
      </c>
      <c r="D867" s="163"/>
      <c r="E867" s="164"/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230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4"/>
      <c r="B868" s="155"/>
      <c r="C868" s="184" t="s">
        <v>697</v>
      </c>
      <c r="D868" s="163"/>
      <c r="E868" s="164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7"/>
      <c r="AA868" s="147"/>
      <c r="AB868" s="147"/>
      <c r="AC868" s="147"/>
      <c r="AD868" s="147"/>
      <c r="AE868" s="147"/>
      <c r="AF868" s="147"/>
      <c r="AG868" s="147" t="s">
        <v>230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4"/>
      <c r="B869" s="155"/>
      <c r="C869" s="184" t="s">
        <v>701</v>
      </c>
      <c r="D869" s="163"/>
      <c r="E869" s="164">
        <v>3711.6750000000002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58"/>
      <c r="Z869" s="147"/>
      <c r="AA869" s="147"/>
      <c r="AB869" s="147"/>
      <c r="AC869" s="147"/>
      <c r="AD869" s="147"/>
      <c r="AE869" s="147"/>
      <c r="AF869" s="147"/>
      <c r="AG869" s="147" t="s">
        <v>230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2" x14ac:dyDescent="0.2">
      <c r="A870" s="154"/>
      <c r="B870" s="155"/>
      <c r="C870" s="254"/>
      <c r="D870" s="255"/>
      <c r="E870" s="255"/>
      <c r="F870" s="255"/>
      <c r="G870" s="255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7"/>
      <c r="AA870" s="147"/>
      <c r="AB870" s="147"/>
      <c r="AC870" s="147"/>
      <c r="AD870" s="147"/>
      <c r="AE870" s="147"/>
      <c r="AF870" s="147"/>
      <c r="AG870" s="147" t="s">
        <v>208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2.5" outlineLevel="1" x14ac:dyDescent="0.2">
      <c r="A871" s="173">
        <v>77</v>
      </c>
      <c r="B871" s="174" t="s">
        <v>702</v>
      </c>
      <c r="C871" s="183" t="s">
        <v>703</v>
      </c>
      <c r="D871" s="175" t="s">
        <v>309</v>
      </c>
      <c r="E871" s="176">
        <v>742.33500000000004</v>
      </c>
      <c r="F871" s="177"/>
      <c r="G871" s="178">
        <f>ROUND(E871*F871,2)</f>
        <v>0</v>
      </c>
      <c r="H871" s="177"/>
      <c r="I871" s="178">
        <f>ROUND(E871*H871,2)</f>
        <v>0</v>
      </c>
      <c r="J871" s="177"/>
      <c r="K871" s="178">
        <f>ROUND(E871*J871,2)</f>
        <v>0</v>
      </c>
      <c r="L871" s="178">
        <v>12</v>
      </c>
      <c r="M871" s="178">
        <f>G871*(1+L871/100)</f>
        <v>0</v>
      </c>
      <c r="N871" s="176">
        <v>0</v>
      </c>
      <c r="O871" s="176">
        <f>ROUND(E871*N871,2)</f>
        <v>0</v>
      </c>
      <c r="P871" s="176">
        <v>0</v>
      </c>
      <c r="Q871" s="176">
        <f>ROUND(E871*P871,2)</f>
        <v>0</v>
      </c>
      <c r="R871" s="178" t="s">
        <v>693</v>
      </c>
      <c r="S871" s="178" t="s">
        <v>201</v>
      </c>
      <c r="T871" s="179" t="s">
        <v>201</v>
      </c>
      <c r="U871" s="158">
        <v>0.1</v>
      </c>
      <c r="V871" s="158">
        <f>ROUND(E871*U871,2)</f>
        <v>74.23</v>
      </c>
      <c r="W871" s="158"/>
      <c r="X871" s="158" t="s">
        <v>219</v>
      </c>
      <c r="Y871" s="158" t="s">
        <v>204</v>
      </c>
      <c r="Z871" s="147"/>
      <c r="AA871" s="147"/>
      <c r="AB871" s="147"/>
      <c r="AC871" s="147"/>
      <c r="AD871" s="147"/>
      <c r="AE871" s="147"/>
      <c r="AF871" s="147"/>
      <c r="AG871" s="147" t="s">
        <v>220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2" x14ac:dyDescent="0.2">
      <c r="A872" s="154"/>
      <c r="B872" s="155"/>
      <c r="C872" s="184" t="s">
        <v>696</v>
      </c>
      <c r="D872" s="163"/>
      <c r="E872" s="164"/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230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4"/>
      <c r="B873" s="155"/>
      <c r="C873" s="184" t="s">
        <v>697</v>
      </c>
      <c r="D873" s="163"/>
      <c r="E873" s="164"/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7"/>
      <c r="AA873" s="147"/>
      <c r="AB873" s="147"/>
      <c r="AC873" s="147"/>
      <c r="AD873" s="147"/>
      <c r="AE873" s="147"/>
      <c r="AF873" s="147"/>
      <c r="AG873" s="147" t="s">
        <v>230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4"/>
      <c r="B874" s="155"/>
      <c r="C874" s="184" t="s">
        <v>698</v>
      </c>
      <c r="D874" s="163"/>
      <c r="E874" s="164">
        <v>742.33500000000004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58"/>
      <c r="Z874" s="147"/>
      <c r="AA874" s="147"/>
      <c r="AB874" s="147"/>
      <c r="AC874" s="147"/>
      <c r="AD874" s="147"/>
      <c r="AE874" s="147"/>
      <c r="AF874" s="147"/>
      <c r="AG874" s="147" t="s">
        <v>230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">
      <c r="A875" s="154"/>
      <c r="B875" s="155"/>
      <c r="C875" s="254"/>
      <c r="D875" s="255"/>
      <c r="E875" s="255"/>
      <c r="F875" s="255"/>
      <c r="G875" s="255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7"/>
      <c r="AA875" s="147"/>
      <c r="AB875" s="147"/>
      <c r="AC875" s="147"/>
      <c r="AD875" s="147"/>
      <c r="AE875" s="147"/>
      <c r="AF875" s="147"/>
      <c r="AG875" s="147" t="s">
        <v>208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73">
        <v>78</v>
      </c>
      <c r="B876" s="174" t="s">
        <v>704</v>
      </c>
      <c r="C876" s="183" t="s">
        <v>705</v>
      </c>
      <c r="D876" s="175" t="s">
        <v>309</v>
      </c>
      <c r="E876" s="176">
        <v>648.76099999999997</v>
      </c>
      <c r="F876" s="177"/>
      <c r="G876" s="178">
        <f>ROUND(E876*F876,2)</f>
        <v>0</v>
      </c>
      <c r="H876" s="177"/>
      <c r="I876" s="178">
        <f>ROUND(E876*H876,2)</f>
        <v>0</v>
      </c>
      <c r="J876" s="177"/>
      <c r="K876" s="178">
        <f>ROUND(E876*J876,2)</f>
        <v>0</v>
      </c>
      <c r="L876" s="178">
        <v>12</v>
      </c>
      <c r="M876" s="178">
        <f>G876*(1+L876/100)</f>
        <v>0</v>
      </c>
      <c r="N876" s="176">
        <v>1.58E-3</v>
      </c>
      <c r="O876" s="176">
        <f>ROUND(E876*N876,2)</f>
        <v>1.03</v>
      </c>
      <c r="P876" s="176">
        <v>0</v>
      </c>
      <c r="Q876" s="176">
        <f>ROUND(E876*P876,2)</f>
        <v>0</v>
      </c>
      <c r="R876" s="178" t="s">
        <v>693</v>
      </c>
      <c r="S876" s="178" t="s">
        <v>201</v>
      </c>
      <c r="T876" s="179" t="s">
        <v>201</v>
      </c>
      <c r="U876" s="158">
        <v>0.21</v>
      </c>
      <c r="V876" s="158">
        <f>ROUND(E876*U876,2)</f>
        <v>136.24</v>
      </c>
      <c r="W876" s="158"/>
      <c r="X876" s="158" t="s">
        <v>219</v>
      </c>
      <c r="Y876" s="158" t="s">
        <v>204</v>
      </c>
      <c r="Z876" s="147"/>
      <c r="AA876" s="147"/>
      <c r="AB876" s="147"/>
      <c r="AC876" s="147"/>
      <c r="AD876" s="147"/>
      <c r="AE876" s="147"/>
      <c r="AF876" s="147"/>
      <c r="AG876" s="147" t="s">
        <v>220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2" x14ac:dyDescent="0.2">
      <c r="A877" s="154"/>
      <c r="B877" s="155"/>
      <c r="C877" s="184" t="s">
        <v>706</v>
      </c>
      <c r="D877" s="163"/>
      <c r="E877" s="164"/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7"/>
      <c r="AA877" s="147"/>
      <c r="AB877" s="147"/>
      <c r="AC877" s="147"/>
      <c r="AD877" s="147"/>
      <c r="AE877" s="147"/>
      <c r="AF877" s="147"/>
      <c r="AG877" s="147" t="s">
        <v>230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4"/>
      <c r="B878" s="155"/>
      <c r="C878" s="184" t="s">
        <v>707</v>
      </c>
      <c r="D878" s="163"/>
      <c r="E878" s="164">
        <v>648.76099999999997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230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2" x14ac:dyDescent="0.2">
      <c r="A879" s="154"/>
      <c r="B879" s="155"/>
      <c r="C879" s="254"/>
      <c r="D879" s="255"/>
      <c r="E879" s="255"/>
      <c r="F879" s="255"/>
      <c r="G879" s="255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208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73">
        <v>79</v>
      </c>
      <c r="B880" s="174" t="s">
        <v>708</v>
      </c>
      <c r="C880" s="183" t="s">
        <v>709</v>
      </c>
      <c r="D880" s="175" t="s">
        <v>309</v>
      </c>
      <c r="E880" s="176">
        <v>742.33500000000004</v>
      </c>
      <c r="F880" s="177"/>
      <c r="G880" s="178">
        <f>ROUND(E880*F880,2)</f>
        <v>0</v>
      </c>
      <c r="H880" s="177"/>
      <c r="I880" s="178">
        <f>ROUND(E880*H880,2)</f>
        <v>0</v>
      </c>
      <c r="J880" s="177"/>
      <c r="K880" s="178">
        <f>ROUND(E880*J880,2)</f>
        <v>0</v>
      </c>
      <c r="L880" s="178">
        <v>12</v>
      </c>
      <c r="M880" s="178">
        <f>G880*(1+L880/100)</f>
        <v>0</v>
      </c>
      <c r="N880" s="176">
        <v>0</v>
      </c>
      <c r="O880" s="176">
        <f>ROUND(E880*N880,2)</f>
        <v>0</v>
      </c>
      <c r="P880" s="176">
        <v>0</v>
      </c>
      <c r="Q880" s="176">
        <f>ROUND(E880*P880,2)</f>
        <v>0</v>
      </c>
      <c r="R880" s="178" t="s">
        <v>693</v>
      </c>
      <c r="S880" s="178" t="s">
        <v>201</v>
      </c>
      <c r="T880" s="179" t="s">
        <v>201</v>
      </c>
      <c r="U880" s="158">
        <v>0.04</v>
      </c>
      <c r="V880" s="158">
        <f>ROUND(E880*U880,2)</f>
        <v>29.69</v>
      </c>
      <c r="W880" s="158"/>
      <c r="X880" s="158" t="s">
        <v>219</v>
      </c>
      <c r="Y880" s="158" t="s">
        <v>204</v>
      </c>
      <c r="Z880" s="147"/>
      <c r="AA880" s="147"/>
      <c r="AB880" s="147"/>
      <c r="AC880" s="147"/>
      <c r="AD880" s="147"/>
      <c r="AE880" s="147"/>
      <c r="AF880" s="147"/>
      <c r="AG880" s="147" t="s">
        <v>220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2" x14ac:dyDescent="0.2">
      <c r="A881" s="154"/>
      <c r="B881" s="155"/>
      <c r="C881" s="184" t="s">
        <v>696</v>
      </c>
      <c r="D881" s="163"/>
      <c r="E881" s="164"/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230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4"/>
      <c r="B882" s="155"/>
      <c r="C882" s="184" t="s">
        <v>697</v>
      </c>
      <c r="D882" s="163"/>
      <c r="E882" s="164"/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58"/>
      <c r="Z882" s="147"/>
      <c r="AA882" s="147"/>
      <c r="AB882" s="147"/>
      <c r="AC882" s="147"/>
      <c r="AD882" s="147"/>
      <c r="AE882" s="147"/>
      <c r="AF882" s="147"/>
      <c r="AG882" s="147" t="s">
        <v>230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3" x14ac:dyDescent="0.2">
      <c r="A883" s="154"/>
      <c r="B883" s="155"/>
      <c r="C883" s="184" t="s">
        <v>698</v>
      </c>
      <c r="D883" s="163"/>
      <c r="E883" s="164">
        <v>742.33500000000004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58"/>
      <c r="Z883" s="147"/>
      <c r="AA883" s="147"/>
      <c r="AB883" s="147"/>
      <c r="AC883" s="147"/>
      <c r="AD883" s="147"/>
      <c r="AE883" s="147"/>
      <c r="AF883" s="147"/>
      <c r="AG883" s="147" t="s">
        <v>230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2" x14ac:dyDescent="0.2">
      <c r="A884" s="154"/>
      <c r="B884" s="155"/>
      <c r="C884" s="254"/>
      <c r="D884" s="255"/>
      <c r="E884" s="255"/>
      <c r="F884" s="255"/>
      <c r="G884" s="255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7"/>
      <c r="AA884" s="147"/>
      <c r="AB884" s="147"/>
      <c r="AC884" s="147"/>
      <c r="AD884" s="147"/>
      <c r="AE884" s="147"/>
      <c r="AF884" s="147"/>
      <c r="AG884" s="147" t="s">
        <v>208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73">
        <v>80</v>
      </c>
      <c r="B885" s="174" t="s">
        <v>710</v>
      </c>
      <c r="C885" s="183" t="s">
        <v>711</v>
      </c>
      <c r="D885" s="175" t="s">
        <v>309</v>
      </c>
      <c r="E885" s="176">
        <v>742.33500000000004</v>
      </c>
      <c r="F885" s="177"/>
      <c r="G885" s="178">
        <f>ROUND(E885*F885,2)</f>
        <v>0</v>
      </c>
      <c r="H885" s="177"/>
      <c r="I885" s="178">
        <f>ROUND(E885*H885,2)</f>
        <v>0</v>
      </c>
      <c r="J885" s="177"/>
      <c r="K885" s="178">
        <f>ROUND(E885*J885,2)</f>
        <v>0</v>
      </c>
      <c r="L885" s="178">
        <v>12</v>
      </c>
      <c r="M885" s="178">
        <f>G885*(1+L885/100)</f>
        <v>0</v>
      </c>
      <c r="N885" s="176">
        <v>0</v>
      </c>
      <c r="O885" s="176">
        <f>ROUND(E885*N885,2)</f>
        <v>0</v>
      </c>
      <c r="P885" s="176">
        <v>0</v>
      </c>
      <c r="Q885" s="176">
        <f>ROUND(E885*P885,2)</f>
        <v>0</v>
      </c>
      <c r="R885" s="178" t="s">
        <v>693</v>
      </c>
      <c r="S885" s="178" t="s">
        <v>201</v>
      </c>
      <c r="T885" s="179" t="s">
        <v>201</v>
      </c>
      <c r="U885" s="158">
        <v>0.02</v>
      </c>
      <c r="V885" s="158">
        <f>ROUND(E885*U885,2)</f>
        <v>14.85</v>
      </c>
      <c r="W885" s="158"/>
      <c r="X885" s="158" t="s">
        <v>219</v>
      </c>
      <c r="Y885" s="158" t="s">
        <v>204</v>
      </c>
      <c r="Z885" s="147"/>
      <c r="AA885" s="147"/>
      <c r="AB885" s="147"/>
      <c r="AC885" s="147"/>
      <c r="AD885" s="147"/>
      <c r="AE885" s="147"/>
      <c r="AF885" s="147"/>
      <c r="AG885" s="147" t="s">
        <v>220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2" x14ac:dyDescent="0.2">
      <c r="A886" s="154"/>
      <c r="B886" s="155"/>
      <c r="C886" s="184" t="s">
        <v>696</v>
      </c>
      <c r="D886" s="163"/>
      <c r="E886" s="164"/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7"/>
      <c r="AA886" s="147"/>
      <c r="AB886" s="147"/>
      <c r="AC886" s="147"/>
      <c r="AD886" s="147"/>
      <c r="AE886" s="147"/>
      <c r="AF886" s="147"/>
      <c r="AG886" s="147" t="s">
        <v>230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4"/>
      <c r="B887" s="155"/>
      <c r="C887" s="184" t="s">
        <v>697</v>
      </c>
      <c r="D887" s="163"/>
      <c r="E887" s="164"/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58"/>
      <c r="Z887" s="147"/>
      <c r="AA887" s="147"/>
      <c r="AB887" s="147"/>
      <c r="AC887" s="147"/>
      <c r="AD887" s="147"/>
      <c r="AE887" s="147"/>
      <c r="AF887" s="147"/>
      <c r="AG887" s="147" t="s">
        <v>230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84" t="s">
        <v>698</v>
      </c>
      <c r="D888" s="163"/>
      <c r="E888" s="164">
        <v>742.33500000000004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7"/>
      <c r="AA888" s="147"/>
      <c r="AB888" s="147"/>
      <c r="AC888" s="147"/>
      <c r="AD888" s="147"/>
      <c r="AE888" s="147"/>
      <c r="AF888" s="147"/>
      <c r="AG888" s="147" t="s">
        <v>230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2" x14ac:dyDescent="0.2">
      <c r="A889" s="154"/>
      <c r="B889" s="155"/>
      <c r="C889" s="254"/>
      <c r="D889" s="255"/>
      <c r="E889" s="255"/>
      <c r="F889" s="255"/>
      <c r="G889" s="255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208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73">
        <v>81</v>
      </c>
      <c r="B890" s="174" t="s">
        <v>712</v>
      </c>
      <c r="C890" s="183" t="s">
        <v>713</v>
      </c>
      <c r="D890" s="175" t="s">
        <v>520</v>
      </c>
      <c r="E890" s="176">
        <v>30.25</v>
      </c>
      <c r="F890" s="177"/>
      <c r="G890" s="178">
        <f>ROUND(E890*F890,2)</f>
        <v>0</v>
      </c>
      <c r="H890" s="177"/>
      <c r="I890" s="178">
        <f>ROUND(E890*H890,2)</f>
        <v>0</v>
      </c>
      <c r="J890" s="177"/>
      <c r="K890" s="178">
        <f>ROUND(E890*J890,2)</f>
        <v>0</v>
      </c>
      <c r="L890" s="178">
        <v>12</v>
      </c>
      <c r="M890" s="178">
        <f>G890*(1+L890/100)</f>
        <v>0</v>
      </c>
      <c r="N890" s="176">
        <v>2.2790000000000001E-2</v>
      </c>
      <c r="O890" s="176">
        <f>ROUND(E890*N890,2)</f>
        <v>0.69</v>
      </c>
      <c r="P890" s="176">
        <v>0</v>
      </c>
      <c r="Q890" s="176">
        <f>ROUND(E890*P890,2)</f>
        <v>0</v>
      </c>
      <c r="R890" s="178" t="s">
        <v>693</v>
      </c>
      <c r="S890" s="178" t="s">
        <v>201</v>
      </c>
      <c r="T890" s="179" t="s">
        <v>201</v>
      </c>
      <c r="U890" s="158">
        <v>0.2</v>
      </c>
      <c r="V890" s="158">
        <f>ROUND(E890*U890,2)</f>
        <v>6.05</v>
      </c>
      <c r="W890" s="158"/>
      <c r="X890" s="158" t="s">
        <v>219</v>
      </c>
      <c r="Y890" s="158" t="s">
        <v>204</v>
      </c>
      <c r="Z890" s="147"/>
      <c r="AA890" s="147"/>
      <c r="AB890" s="147"/>
      <c r="AC890" s="147"/>
      <c r="AD890" s="147"/>
      <c r="AE890" s="147"/>
      <c r="AF890" s="147"/>
      <c r="AG890" s="147" t="s">
        <v>220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2" x14ac:dyDescent="0.2">
      <c r="A891" s="154"/>
      <c r="B891" s="155"/>
      <c r="C891" s="184" t="s">
        <v>696</v>
      </c>
      <c r="D891" s="163"/>
      <c r="E891" s="164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58"/>
      <c r="Z891" s="147"/>
      <c r="AA891" s="147"/>
      <c r="AB891" s="147"/>
      <c r="AC891" s="147"/>
      <c r="AD891" s="147"/>
      <c r="AE891" s="147"/>
      <c r="AF891" s="147"/>
      <c r="AG891" s="147" t="s">
        <v>230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84" t="s">
        <v>697</v>
      </c>
      <c r="D892" s="163"/>
      <c r="E892" s="164"/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58"/>
      <c r="Z892" s="147"/>
      <c r="AA892" s="147"/>
      <c r="AB892" s="147"/>
      <c r="AC892" s="147"/>
      <c r="AD892" s="147"/>
      <c r="AE892" s="147"/>
      <c r="AF892" s="147"/>
      <c r="AG892" s="147" t="s">
        <v>230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84" t="s">
        <v>714</v>
      </c>
      <c r="D893" s="163"/>
      <c r="E893" s="164">
        <v>30.25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230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2" x14ac:dyDescent="0.2">
      <c r="A894" s="154"/>
      <c r="B894" s="155"/>
      <c r="C894" s="254"/>
      <c r="D894" s="255"/>
      <c r="E894" s="255"/>
      <c r="F894" s="255"/>
      <c r="G894" s="255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58"/>
      <c r="Z894" s="147"/>
      <c r="AA894" s="147"/>
      <c r="AB894" s="147"/>
      <c r="AC894" s="147"/>
      <c r="AD894" s="147"/>
      <c r="AE894" s="147"/>
      <c r="AF894" s="147"/>
      <c r="AG894" s="147" t="s">
        <v>208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22.5" outlineLevel="1" x14ac:dyDescent="0.2">
      <c r="A895" s="173">
        <v>82</v>
      </c>
      <c r="B895" s="174" t="s">
        <v>715</v>
      </c>
      <c r="C895" s="183" t="s">
        <v>716</v>
      </c>
      <c r="D895" s="175" t="s">
        <v>520</v>
      </c>
      <c r="E895" s="176">
        <v>30.25</v>
      </c>
      <c r="F895" s="177"/>
      <c r="G895" s="178">
        <f>ROUND(E895*F895,2)</f>
        <v>0</v>
      </c>
      <c r="H895" s="177"/>
      <c r="I895" s="178">
        <f>ROUND(E895*H895,2)</f>
        <v>0</v>
      </c>
      <c r="J895" s="177"/>
      <c r="K895" s="178">
        <f>ROUND(E895*J895,2)</f>
        <v>0</v>
      </c>
      <c r="L895" s="178">
        <v>12</v>
      </c>
      <c r="M895" s="178">
        <f>G895*(1+L895/100)</f>
        <v>0</v>
      </c>
      <c r="N895" s="176">
        <v>1.7600000000000001E-3</v>
      </c>
      <c r="O895" s="176">
        <f>ROUND(E895*N895,2)</f>
        <v>0.05</v>
      </c>
      <c r="P895" s="176">
        <v>0</v>
      </c>
      <c r="Q895" s="176">
        <f>ROUND(E895*P895,2)</f>
        <v>0</v>
      </c>
      <c r="R895" s="178" t="s">
        <v>693</v>
      </c>
      <c r="S895" s="178" t="s">
        <v>201</v>
      </c>
      <c r="T895" s="179" t="s">
        <v>201</v>
      </c>
      <c r="U895" s="158">
        <v>0.01</v>
      </c>
      <c r="V895" s="158">
        <f>ROUND(E895*U895,2)</f>
        <v>0.3</v>
      </c>
      <c r="W895" s="158"/>
      <c r="X895" s="158" t="s">
        <v>219</v>
      </c>
      <c r="Y895" s="158" t="s">
        <v>204</v>
      </c>
      <c r="Z895" s="147"/>
      <c r="AA895" s="147"/>
      <c r="AB895" s="147"/>
      <c r="AC895" s="147"/>
      <c r="AD895" s="147"/>
      <c r="AE895" s="147"/>
      <c r="AF895" s="147"/>
      <c r="AG895" s="147" t="s">
        <v>220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2" x14ac:dyDescent="0.2">
      <c r="A896" s="154"/>
      <c r="B896" s="155"/>
      <c r="C896" s="184" t="s">
        <v>696</v>
      </c>
      <c r="D896" s="163"/>
      <c r="E896" s="164"/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7"/>
      <c r="AA896" s="147"/>
      <c r="AB896" s="147"/>
      <c r="AC896" s="147"/>
      <c r="AD896" s="147"/>
      <c r="AE896" s="147"/>
      <c r="AF896" s="147"/>
      <c r="AG896" s="147" t="s">
        <v>230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84" t="s">
        <v>697</v>
      </c>
      <c r="D897" s="163"/>
      <c r="E897" s="164"/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7"/>
      <c r="AA897" s="147"/>
      <c r="AB897" s="147"/>
      <c r="AC897" s="147"/>
      <c r="AD897" s="147"/>
      <c r="AE897" s="147"/>
      <c r="AF897" s="147"/>
      <c r="AG897" s="147" t="s">
        <v>230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84" t="s">
        <v>714</v>
      </c>
      <c r="D898" s="163"/>
      <c r="E898" s="164">
        <v>30.25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230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2" x14ac:dyDescent="0.2">
      <c r="A899" s="154"/>
      <c r="B899" s="155"/>
      <c r="C899" s="254"/>
      <c r="D899" s="255"/>
      <c r="E899" s="255"/>
      <c r="F899" s="255"/>
      <c r="G899" s="255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208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73">
        <v>83</v>
      </c>
      <c r="B900" s="174" t="s">
        <v>717</v>
      </c>
      <c r="C900" s="183" t="s">
        <v>718</v>
      </c>
      <c r="D900" s="175" t="s">
        <v>520</v>
      </c>
      <c r="E900" s="176">
        <v>30.25</v>
      </c>
      <c r="F900" s="177"/>
      <c r="G900" s="178">
        <f>ROUND(E900*F900,2)</f>
        <v>0</v>
      </c>
      <c r="H900" s="177"/>
      <c r="I900" s="178">
        <f>ROUND(E900*H900,2)</f>
        <v>0</v>
      </c>
      <c r="J900" s="177"/>
      <c r="K900" s="178">
        <f>ROUND(E900*J900,2)</f>
        <v>0</v>
      </c>
      <c r="L900" s="178">
        <v>12</v>
      </c>
      <c r="M900" s="178">
        <f>G900*(1+L900/100)</f>
        <v>0</v>
      </c>
      <c r="N900" s="176">
        <v>0</v>
      </c>
      <c r="O900" s="176">
        <f>ROUND(E900*N900,2)</f>
        <v>0</v>
      </c>
      <c r="P900" s="176">
        <v>0</v>
      </c>
      <c r="Q900" s="176">
        <f>ROUND(E900*P900,2)</f>
        <v>0</v>
      </c>
      <c r="R900" s="178" t="s">
        <v>693</v>
      </c>
      <c r="S900" s="178" t="s">
        <v>201</v>
      </c>
      <c r="T900" s="179" t="s">
        <v>201</v>
      </c>
      <c r="U900" s="158">
        <v>0.13</v>
      </c>
      <c r="V900" s="158">
        <f>ROUND(E900*U900,2)</f>
        <v>3.93</v>
      </c>
      <c r="W900" s="158"/>
      <c r="X900" s="158" t="s">
        <v>219</v>
      </c>
      <c r="Y900" s="158" t="s">
        <v>204</v>
      </c>
      <c r="Z900" s="147"/>
      <c r="AA900" s="147"/>
      <c r="AB900" s="147"/>
      <c r="AC900" s="147"/>
      <c r="AD900" s="147"/>
      <c r="AE900" s="147"/>
      <c r="AF900" s="147"/>
      <c r="AG900" s="147" t="s">
        <v>220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2" x14ac:dyDescent="0.2">
      <c r="A901" s="154"/>
      <c r="B901" s="155"/>
      <c r="C901" s="258" t="s">
        <v>719</v>
      </c>
      <c r="D901" s="259"/>
      <c r="E901" s="259"/>
      <c r="F901" s="259"/>
      <c r="G901" s="259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247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2" x14ac:dyDescent="0.2">
      <c r="A902" s="154"/>
      <c r="B902" s="155"/>
      <c r="C902" s="184" t="s">
        <v>696</v>
      </c>
      <c r="D902" s="163"/>
      <c r="E902" s="164"/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230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4"/>
      <c r="B903" s="155"/>
      <c r="C903" s="184" t="s">
        <v>697</v>
      </c>
      <c r="D903" s="163"/>
      <c r="E903" s="164"/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7"/>
      <c r="AA903" s="147"/>
      <c r="AB903" s="147"/>
      <c r="AC903" s="147"/>
      <c r="AD903" s="147"/>
      <c r="AE903" s="147"/>
      <c r="AF903" s="147"/>
      <c r="AG903" s="147" t="s">
        <v>230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84" t="s">
        <v>714</v>
      </c>
      <c r="D904" s="163"/>
      <c r="E904" s="164">
        <v>30.25</v>
      </c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58"/>
      <c r="Z904" s="147"/>
      <c r="AA904" s="147"/>
      <c r="AB904" s="147"/>
      <c r="AC904" s="147"/>
      <c r="AD904" s="147"/>
      <c r="AE904" s="147"/>
      <c r="AF904" s="147"/>
      <c r="AG904" s="147" t="s">
        <v>230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2" x14ac:dyDescent="0.2">
      <c r="A905" s="154"/>
      <c r="B905" s="155"/>
      <c r="C905" s="254"/>
      <c r="D905" s="255"/>
      <c r="E905" s="255"/>
      <c r="F905" s="255"/>
      <c r="G905" s="255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7"/>
      <c r="AA905" s="147"/>
      <c r="AB905" s="147"/>
      <c r="AC905" s="147"/>
      <c r="AD905" s="147"/>
      <c r="AE905" s="147"/>
      <c r="AF905" s="147"/>
      <c r="AG905" s="147" t="s">
        <v>208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73">
        <v>84</v>
      </c>
      <c r="B906" s="174" t="s">
        <v>720</v>
      </c>
      <c r="C906" s="183" t="s">
        <v>721</v>
      </c>
      <c r="D906" s="175" t="s">
        <v>722</v>
      </c>
      <c r="E906" s="176">
        <v>150</v>
      </c>
      <c r="F906" s="177"/>
      <c r="G906" s="178">
        <f>ROUND(E906*F906,2)</f>
        <v>0</v>
      </c>
      <c r="H906" s="177"/>
      <c r="I906" s="178">
        <f>ROUND(E906*H906,2)</f>
        <v>0</v>
      </c>
      <c r="J906" s="177"/>
      <c r="K906" s="178">
        <f>ROUND(E906*J906,2)</f>
        <v>0</v>
      </c>
      <c r="L906" s="178">
        <v>12</v>
      </c>
      <c r="M906" s="178">
        <f>G906*(1+L906/100)</f>
        <v>0</v>
      </c>
      <c r="N906" s="176">
        <v>0</v>
      </c>
      <c r="O906" s="176">
        <f>ROUND(E906*N906,2)</f>
        <v>0</v>
      </c>
      <c r="P906" s="176">
        <v>0</v>
      </c>
      <c r="Q906" s="176">
        <f>ROUND(E906*P906,2)</f>
        <v>0</v>
      </c>
      <c r="R906" s="178"/>
      <c r="S906" s="178" t="s">
        <v>218</v>
      </c>
      <c r="T906" s="179" t="s">
        <v>202</v>
      </c>
      <c r="U906" s="158">
        <v>0</v>
      </c>
      <c r="V906" s="158">
        <f>ROUND(E906*U906,2)</f>
        <v>0</v>
      </c>
      <c r="W906" s="158"/>
      <c r="X906" s="158" t="s">
        <v>219</v>
      </c>
      <c r="Y906" s="158" t="s">
        <v>204</v>
      </c>
      <c r="Z906" s="147"/>
      <c r="AA906" s="147"/>
      <c r="AB906" s="147"/>
      <c r="AC906" s="147"/>
      <c r="AD906" s="147"/>
      <c r="AE906" s="147"/>
      <c r="AF906" s="147"/>
      <c r="AG906" s="147" t="s">
        <v>220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2" x14ac:dyDescent="0.2">
      <c r="A907" s="154"/>
      <c r="B907" s="155"/>
      <c r="C907" s="256"/>
      <c r="D907" s="257"/>
      <c r="E907" s="257"/>
      <c r="F907" s="257"/>
      <c r="G907" s="257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58"/>
      <c r="Z907" s="147"/>
      <c r="AA907" s="147"/>
      <c r="AB907" s="147"/>
      <c r="AC907" s="147"/>
      <c r="AD907" s="147"/>
      <c r="AE907" s="147"/>
      <c r="AF907" s="147"/>
      <c r="AG907" s="147" t="s">
        <v>208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ht="22.5" outlineLevel="1" x14ac:dyDescent="0.2">
      <c r="A908" s="173">
        <v>85</v>
      </c>
      <c r="B908" s="174" t="s">
        <v>723</v>
      </c>
      <c r="C908" s="183" t="s">
        <v>724</v>
      </c>
      <c r="D908" s="175" t="s">
        <v>309</v>
      </c>
      <c r="E908" s="176">
        <v>853.68525</v>
      </c>
      <c r="F908" s="177"/>
      <c r="G908" s="178">
        <f>ROUND(E908*F908,2)</f>
        <v>0</v>
      </c>
      <c r="H908" s="177"/>
      <c r="I908" s="178">
        <f>ROUND(E908*H908,2)</f>
        <v>0</v>
      </c>
      <c r="J908" s="177"/>
      <c r="K908" s="178">
        <f>ROUND(E908*J908,2)</f>
        <v>0</v>
      </c>
      <c r="L908" s="178">
        <v>12</v>
      </c>
      <c r="M908" s="178">
        <f>G908*(1+L908/100)</f>
        <v>0</v>
      </c>
      <c r="N908" s="176">
        <v>6.9999999999999994E-5</v>
      </c>
      <c r="O908" s="176">
        <f>ROUND(E908*N908,2)</f>
        <v>0.06</v>
      </c>
      <c r="P908" s="176">
        <v>0</v>
      </c>
      <c r="Q908" s="176">
        <f>ROUND(E908*P908,2)</f>
        <v>0</v>
      </c>
      <c r="R908" s="178" t="s">
        <v>725</v>
      </c>
      <c r="S908" s="178" t="s">
        <v>726</v>
      </c>
      <c r="T908" s="179" t="s">
        <v>726</v>
      </c>
      <c r="U908" s="158">
        <v>0</v>
      </c>
      <c r="V908" s="158">
        <f>ROUND(E908*U908,2)</f>
        <v>0</v>
      </c>
      <c r="W908" s="158"/>
      <c r="X908" s="158" t="s">
        <v>727</v>
      </c>
      <c r="Y908" s="158" t="s">
        <v>204</v>
      </c>
      <c r="Z908" s="147"/>
      <c r="AA908" s="147"/>
      <c r="AB908" s="147"/>
      <c r="AC908" s="147"/>
      <c r="AD908" s="147"/>
      <c r="AE908" s="147"/>
      <c r="AF908" s="147"/>
      <c r="AG908" s="147" t="s">
        <v>728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2" x14ac:dyDescent="0.2">
      <c r="A909" s="154"/>
      <c r="B909" s="155"/>
      <c r="C909" s="184" t="s">
        <v>696</v>
      </c>
      <c r="D909" s="163"/>
      <c r="E909" s="164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7"/>
      <c r="AA909" s="147"/>
      <c r="AB909" s="147"/>
      <c r="AC909" s="147"/>
      <c r="AD909" s="147"/>
      <c r="AE909" s="147"/>
      <c r="AF909" s="147"/>
      <c r="AG909" s="147" t="s">
        <v>230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4"/>
      <c r="B910" s="155"/>
      <c r="C910" s="184" t="s">
        <v>697</v>
      </c>
      <c r="D910" s="163"/>
      <c r="E910" s="164"/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7"/>
      <c r="AA910" s="147"/>
      <c r="AB910" s="147"/>
      <c r="AC910" s="147"/>
      <c r="AD910" s="147"/>
      <c r="AE910" s="147"/>
      <c r="AF910" s="147"/>
      <c r="AG910" s="147" t="s">
        <v>230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3" x14ac:dyDescent="0.2">
      <c r="A911" s="154"/>
      <c r="B911" s="155"/>
      <c r="C911" s="184" t="s">
        <v>729</v>
      </c>
      <c r="D911" s="163"/>
      <c r="E911" s="164">
        <v>853.68525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58"/>
      <c r="Z911" s="147"/>
      <c r="AA911" s="147"/>
      <c r="AB911" s="147"/>
      <c r="AC911" s="147"/>
      <c r="AD911" s="147"/>
      <c r="AE911" s="147"/>
      <c r="AF911" s="147"/>
      <c r="AG911" s="147" t="s">
        <v>230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">
      <c r="A912" s="154"/>
      <c r="B912" s="155"/>
      <c r="C912" s="254"/>
      <c r="D912" s="255"/>
      <c r="E912" s="255"/>
      <c r="F912" s="255"/>
      <c r="G912" s="255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7"/>
      <c r="AA912" s="147"/>
      <c r="AB912" s="147"/>
      <c r="AC912" s="147"/>
      <c r="AD912" s="147"/>
      <c r="AE912" s="147"/>
      <c r="AF912" s="147"/>
      <c r="AG912" s="147" t="s">
        <v>208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x14ac:dyDescent="0.2">
      <c r="A913" s="166" t="s">
        <v>196</v>
      </c>
      <c r="B913" s="167" t="s">
        <v>96</v>
      </c>
      <c r="C913" s="182" t="s">
        <v>97</v>
      </c>
      <c r="D913" s="168"/>
      <c r="E913" s="169"/>
      <c r="F913" s="170"/>
      <c r="G913" s="170">
        <f>SUMIF(AG914:AG980,"&lt;&gt;NOR",G914:G980)</f>
        <v>0</v>
      </c>
      <c r="H913" s="170"/>
      <c r="I913" s="170">
        <f>SUM(I914:I980)</f>
        <v>0</v>
      </c>
      <c r="J913" s="170"/>
      <c r="K913" s="170">
        <f>SUM(K914:K980)</f>
        <v>0</v>
      </c>
      <c r="L913" s="170"/>
      <c r="M913" s="170">
        <f>SUM(M914:M980)</f>
        <v>0</v>
      </c>
      <c r="N913" s="169"/>
      <c r="O913" s="169">
        <f>SUM(O914:O980)</f>
        <v>0.02</v>
      </c>
      <c r="P913" s="169"/>
      <c r="Q913" s="169">
        <f>SUM(Q914:Q980)</f>
        <v>0</v>
      </c>
      <c r="R913" s="170"/>
      <c r="S913" s="170"/>
      <c r="T913" s="171"/>
      <c r="U913" s="165"/>
      <c r="V913" s="165">
        <f>SUM(V914:V980)</f>
        <v>167.1</v>
      </c>
      <c r="W913" s="165"/>
      <c r="X913" s="165"/>
      <c r="Y913" s="165"/>
      <c r="AG913" t="s">
        <v>197</v>
      </c>
    </row>
    <row r="914" spans="1:60" ht="56.25" outlineLevel="1" x14ac:dyDescent="0.2">
      <c r="A914" s="173">
        <v>86</v>
      </c>
      <c r="B914" s="174" t="s">
        <v>730</v>
      </c>
      <c r="C914" s="183" t="s">
        <v>731</v>
      </c>
      <c r="D914" s="175" t="s">
        <v>309</v>
      </c>
      <c r="E914" s="176">
        <v>539.04100000000005</v>
      </c>
      <c r="F914" s="177"/>
      <c r="G914" s="178">
        <f>ROUND(E914*F914,2)</f>
        <v>0</v>
      </c>
      <c r="H914" s="177"/>
      <c r="I914" s="178">
        <f>ROUND(E914*H914,2)</f>
        <v>0</v>
      </c>
      <c r="J914" s="177"/>
      <c r="K914" s="178">
        <f>ROUND(E914*J914,2)</f>
        <v>0</v>
      </c>
      <c r="L914" s="178">
        <v>12</v>
      </c>
      <c r="M914" s="178">
        <f>G914*(1+L914/100)</f>
        <v>0</v>
      </c>
      <c r="N914" s="176">
        <v>4.0000000000000003E-5</v>
      </c>
      <c r="O914" s="176">
        <f>ROUND(E914*N914,2)</f>
        <v>0.02</v>
      </c>
      <c r="P914" s="176">
        <v>0</v>
      </c>
      <c r="Q914" s="176">
        <f>ROUND(E914*P914,2)</f>
        <v>0</v>
      </c>
      <c r="R914" s="178" t="s">
        <v>310</v>
      </c>
      <c r="S914" s="178" t="s">
        <v>201</v>
      </c>
      <c r="T914" s="179" t="s">
        <v>201</v>
      </c>
      <c r="U914" s="158">
        <v>0.31</v>
      </c>
      <c r="V914" s="158">
        <f>ROUND(E914*U914,2)</f>
        <v>167.1</v>
      </c>
      <c r="W914" s="158"/>
      <c r="X914" s="158" t="s">
        <v>219</v>
      </c>
      <c r="Y914" s="158" t="s">
        <v>204</v>
      </c>
      <c r="Z914" s="147"/>
      <c r="AA914" s="147"/>
      <c r="AB914" s="147"/>
      <c r="AC914" s="147"/>
      <c r="AD914" s="147"/>
      <c r="AE914" s="147"/>
      <c r="AF914" s="147"/>
      <c r="AG914" s="147" t="s">
        <v>220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22.5" outlineLevel="2" x14ac:dyDescent="0.2">
      <c r="A915" s="154"/>
      <c r="B915" s="155"/>
      <c r="C915" s="184" t="s">
        <v>732</v>
      </c>
      <c r="D915" s="163"/>
      <c r="E915" s="164"/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7"/>
      <c r="AA915" s="147"/>
      <c r="AB915" s="147"/>
      <c r="AC915" s="147"/>
      <c r="AD915" s="147"/>
      <c r="AE915" s="147"/>
      <c r="AF915" s="147"/>
      <c r="AG915" s="147" t="s">
        <v>230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3" x14ac:dyDescent="0.2">
      <c r="A916" s="154"/>
      <c r="B916" s="155"/>
      <c r="C916" s="184" t="s">
        <v>249</v>
      </c>
      <c r="D916" s="163"/>
      <c r="E916" s="164"/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7"/>
      <c r="AA916" s="147"/>
      <c r="AB916" s="147"/>
      <c r="AC916" s="147"/>
      <c r="AD916" s="147"/>
      <c r="AE916" s="147"/>
      <c r="AF916" s="147"/>
      <c r="AG916" s="147" t="s">
        <v>230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3" x14ac:dyDescent="0.2">
      <c r="A917" s="154"/>
      <c r="B917" s="155"/>
      <c r="C917" s="184" t="s">
        <v>733</v>
      </c>
      <c r="D917" s="163"/>
      <c r="E917" s="164"/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7"/>
      <c r="AA917" s="147"/>
      <c r="AB917" s="147"/>
      <c r="AC917" s="147"/>
      <c r="AD917" s="147"/>
      <c r="AE917" s="147"/>
      <c r="AF917" s="147"/>
      <c r="AG917" s="147" t="s">
        <v>230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">
      <c r="A918" s="154"/>
      <c r="B918" s="155"/>
      <c r="C918" s="184" t="s">
        <v>734</v>
      </c>
      <c r="D918" s="163"/>
      <c r="E918" s="164">
        <v>6.9210000000000003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7"/>
      <c r="AA918" s="147"/>
      <c r="AB918" s="147"/>
      <c r="AC918" s="147"/>
      <c r="AD918" s="147"/>
      <c r="AE918" s="147"/>
      <c r="AF918" s="147"/>
      <c r="AG918" s="147" t="s">
        <v>230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4"/>
      <c r="B919" s="155"/>
      <c r="C919" s="184" t="s">
        <v>354</v>
      </c>
      <c r="D919" s="163"/>
      <c r="E919" s="164"/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7"/>
      <c r="AA919" s="147"/>
      <c r="AB919" s="147"/>
      <c r="AC919" s="147"/>
      <c r="AD919" s="147"/>
      <c r="AE919" s="147"/>
      <c r="AF919" s="147"/>
      <c r="AG919" s="147" t="s">
        <v>230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4"/>
      <c r="B920" s="155"/>
      <c r="C920" s="184" t="s">
        <v>735</v>
      </c>
      <c r="D920" s="163"/>
      <c r="E920" s="164">
        <v>14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7"/>
      <c r="AA920" s="147"/>
      <c r="AB920" s="147"/>
      <c r="AC920" s="147"/>
      <c r="AD920" s="147"/>
      <c r="AE920" s="147"/>
      <c r="AF920" s="147"/>
      <c r="AG920" s="147" t="s">
        <v>230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">
      <c r="A921" s="154"/>
      <c r="B921" s="155"/>
      <c r="C921" s="184" t="s">
        <v>326</v>
      </c>
      <c r="D921" s="163"/>
      <c r="E921" s="164"/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58"/>
      <c r="Z921" s="147"/>
      <c r="AA921" s="147"/>
      <c r="AB921" s="147"/>
      <c r="AC921" s="147"/>
      <c r="AD921" s="147"/>
      <c r="AE921" s="147"/>
      <c r="AF921" s="147"/>
      <c r="AG921" s="147" t="s">
        <v>230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4"/>
      <c r="B922" s="155"/>
      <c r="C922" s="184" t="s">
        <v>736</v>
      </c>
      <c r="D922" s="163"/>
      <c r="E922" s="164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230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184" t="s">
        <v>737</v>
      </c>
      <c r="D923" s="163"/>
      <c r="E923" s="164">
        <v>15.97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230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4"/>
      <c r="B924" s="155"/>
      <c r="C924" s="184" t="s">
        <v>738</v>
      </c>
      <c r="D924" s="163"/>
      <c r="E924" s="164"/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7"/>
      <c r="AA924" s="147"/>
      <c r="AB924" s="147"/>
      <c r="AC924" s="147"/>
      <c r="AD924" s="147"/>
      <c r="AE924" s="147"/>
      <c r="AF924" s="147"/>
      <c r="AG924" s="147" t="s">
        <v>230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4"/>
      <c r="B925" s="155"/>
      <c r="C925" s="184" t="s">
        <v>676</v>
      </c>
      <c r="D925" s="163"/>
      <c r="E925" s="164"/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7"/>
      <c r="AA925" s="147"/>
      <c r="AB925" s="147"/>
      <c r="AC925" s="147"/>
      <c r="AD925" s="147"/>
      <c r="AE925" s="147"/>
      <c r="AF925" s="147"/>
      <c r="AG925" s="147" t="s">
        <v>230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4"/>
      <c r="B926" s="155"/>
      <c r="C926" s="184" t="s">
        <v>739</v>
      </c>
      <c r="D926" s="163"/>
      <c r="E926" s="164">
        <v>44.95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7"/>
      <c r="AA926" s="147"/>
      <c r="AB926" s="147"/>
      <c r="AC926" s="147"/>
      <c r="AD926" s="147"/>
      <c r="AE926" s="147"/>
      <c r="AF926" s="147"/>
      <c r="AG926" s="147" t="s">
        <v>230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4"/>
      <c r="B927" s="155"/>
      <c r="C927" s="184" t="s">
        <v>678</v>
      </c>
      <c r="D927" s="163"/>
      <c r="E927" s="164"/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7"/>
      <c r="AA927" s="147"/>
      <c r="AB927" s="147"/>
      <c r="AC927" s="147"/>
      <c r="AD927" s="147"/>
      <c r="AE927" s="147"/>
      <c r="AF927" s="147"/>
      <c r="AG927" s="147" t="s">
        <v>230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">
      <c r="A928" s="154"/>
      <c r="B928" s="155"/>
      <c r="C928" s="184" t="s">
        <v>740</v>
      </c>
      <c r="D928" s="163"/>
      <c r="E928" s="164">
        <v>11.73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7"/>
      <c r="AA928" s="147"/>
      <c r="AB928" s="147"/>
      <c r="AC928" s="147"/>
      <c r="AD928" s="147"/>
      <c r="AE928" s="147"/>
      <c r="AF928" s="147"/>
      <c r="AG928" s="147" t="s">
        <v>230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4"/>
      <c r="B929" s="155"/>
      <c r="C929" s="184" t="s">
        <v>741</v>
      </c>
      <c r="D929" s="163"/>
      <c r="E929" s="164"/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7"/>
      <c r="AA929" s="147"/>
      <c r="AB929" s="147"/>
      <c r="AC929" s="147"/>
      <c r="AD929" s="147"/>
      <c r="AE929" s="147"/>
      <c r="AF929" s="147"/>
      <c r="AG929" s="147" t="s">
        <v>230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4"/>
      <c r="B930" s="155"/>
      <c r="C930" s="184" t="s">
        <v>676</v>
      </c>
      <c r="D930" s="163"/>
      <c r="E930" s="164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58"/>
      <c r="Z930" s="147"/>
      <c r="AA930" s="147"/>
      <c r="AB930" s="147"/>
      <c r="AC930" s="147"/>
      <c r="AD930" s="147"/>
      <c r="AE930" s="147"/>
      <c r="AF930" s="147"/>
      <c r="AG930" s="147" t="s">
        <v>230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4"/>
      <c r="B931" s="155"/>
      <c r="C931" s="184" t="s">
        <v>742</v>
      </c>
      <c r="D931" s="163"/>
      <c r="E931" s="164">
        <v>42.75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230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4"/>
      <c r="B932" s="155"/>
      <c r="C932" s="184" t="s">
        <v>678</v>
      </c>
      <c r="D932" s="163"/>
      <c r="E932" s="164"/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7"/>
      <c r="AA932" s="147"/>
      <c r="AB932" s="147"/>
      <c r="AC932" s="147"/>
      <c r="AD932" s="147"/>
      <c r="AE932" s="147"/>
      <c r="AF932" s="147"/>
      <c r="AG932" s="147" t="s">
        <v>230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4"/>
      <c r="B933" s="155"/>
      <c r="C933" s="184" t="s">
        <v>743</v>
      </c>
      <c r="D933" s="163"/>
      <c r="E933" s="164">
        <v>19.690000000000001</v>
      </c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58"/>
      <c r="Z933" s="147"/>
      <c r="AA933" s="147"/>
      <c r="AB933" s="147"/>
      <c r="AC933" s="147"/>
      <c r="AD933" s="147"/>
      <c r="AE933" s="147"/>
      <c r="AF933" s="147"/>
      <c r="AG933" s="147" t="s">
        <v>230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4"/>
      <c r="B934" s="155"/>
      <c r="C934" s="184" t="s">
        <v>338</v>
      </c>
      <c r="D934" s="163"/>
      <c r="E934" s="164"/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58"/>
      <c r="Z934" s="147"/>
      <c r="AA934" s="147"/>
      <c r="AB934" s="147"/>
      <c r="AC934" s="147"/>
      <c r="AD934" s="147"/>
      <c r="AE934" s="147"/>
      <c r="AF934" s="147"/>
      <c r="AG934" s="147" t="s">
        <v>230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4"/>
      <c r="B935" s="155"/>
      <c r="C935" s="184" t="s">
        <v>744</v>
      </c>
      <c r="D935" s="163"/>
      <c r="E935" s="164">
        <v>16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7"/>
      <c r="AA935" s="147"/>
      <c r="AB935" s="147"/>
      <c r="AC935" s="147"/>
      <c r="AD935" s="147"/>
      <c r="AE935" s="147"/>
      <c r="AF935" s="147"/>
      <c r="AG935" s="147" t="s">
        <v>230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4"/>
      <c r="B936" s="155"/>
      <c r="C936" s="184" t="s">
        <v>328</v>
      </c>
      <c r="D936" s="163"/>
      <c r="E936" s="164"/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7"/>
      <c r="AA936" s="147"/>
      <c r="AB936" s="147"/>
      <c r="AC936" s="147"/>
      <c r="AD936" s="147"/>
      <c r="AE936" s="147"/>
      <c r="AF936" s="147"/>
      <c r="AG936" s="147" t="s">
        <v>230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4"/>
      <c r="B937" s="155"/>
      <c r="C937" s="184" t="s">
        <v>736</v>
      </c>
      <c r="D937" s="163"/>
      <c r="E937" s="164"/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7"/>
      <c r="AA937" s="147"/>
      <c r="AB937" s="147"/>
      <c r="AC937" s="147"/>
      <c r="AD937" s="147"/>
      <c r="AE937" s="147"/>
      <c r="AF937" s="147"/>
      <c r="AG937" s="147" t="s">
        <v>230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84" t="s">
        <v>745</v>
      </c>
      <c r="D938" s="163"/>
      <c r="E938" s="164">
        <v>15.92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7"/>
      <c r="AA938" s="147"/>
      <c r="AB938" s="147"/>
      <c r="AC938" s="147"/>
      <c r="AD938" s="147"/>
      <c r="AE938" s="147"/>
      <c r="AF938" s="147"/>
      <c r="AG938" s="147" t="s">
        <v>230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84" t="s">
        <v>746</v>
      </c>
      <c r="D939" s="163"/>
      <c r="E939" s="164"/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58"/>
      <c r="Z939" s="147"/>
      <c r="AA939" s="147"/>
      <c r="AB939" s="147"/>
      <c r="AC939" s="147"/>
      <c r="AD939" s="147"/>
      <c r="AE939" s="147"/>
      <c r="AF939" s="147"/>
      <c r="AG939" s="147" t="s">
        <v>230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84" t="s">
        <v>676</v>
      </c>
      <c r="D940" s="163"/>
      <c r="E940" s="164"/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7"/>
      <c r="AA940" s="147"/>
      <c r="AB940" s="147"/>
      <c r="AC940" s="147"/>
      <c r="AD940" s="147"/>
      <c r="AE940" s="147"/>
      <c r="AF940" s="147"/>
      <c r="AG940" s="147" t="s">
        <v>230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84" t="s">
        <v>747</v>
      </c>
      <c r="D941" s="163"/>
      <c r="E941" s="164">
        <v>53.65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7"/>
      <c r="AA941" s="147"/>
      <c r="AB941" s="147"/>
      <c r="AC941" s="147"/>
      <c r="AD941" s="147"/>
      <c r="AE941" s="147"/>
      <c r="AF941" s="147"/>
      <c r="AG941" s="147" t="s">
        <v>230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4"/>
      <c r="B942" s="155"/>
      <c r="C942" s="184" t="s">
        <v>678</v>
      </c>
      <c r="D942" s="163"/>
      <c r="E942" s="164"/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7"/>
      <c r="AA942" s="147"/>
      <c r="AB942" s="147"/>
      <c r="AC942" s="147"/>
      <c r="AD942" s="147"/>
      <c r="AE942" s="147"/>
      <c r="AF942" s="147"/>
      <c r="AG942" s="147" t="s">
        <v>230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4"/>
      <c r="B943" s="155"/>
      <c r="C943" s="184" t="s">
        <v>748</v>
      </c>
      <c r="D943" s="163"/>
      <c r="E943" s="164">
        <v>10.18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7"/>
      <c r="AA943" s="147"/>
      <c r="AB943" s="147"/>
      <c r="AC943" s="147"/>
      <c r="AD943" s="147"/>
      <c r="AE943" s="147"/>
      <c r="AF943" s="147"/>
      <c r="AG943" s="147" t="s">
        <v>230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84" t="s">
        <v>749</v>
      </c>
      <c r="D944" s="163"/>
      <c r="E944" s="164"/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7"/>
      <c r="AA944" s="147"/>
      <c r="AB944" s="147"/>
      <c r="AC944" s="147"/>
      <c r="AD944" s="147"/>
      <c r="AE944" s="147"/>
      <c r="AF944" s="147"/>
      <c r="AG944" s="147" t="s">
        <v>230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">
      <c r="A945" s="154"/>
      <c r="B945" s="155"/>
      <c r="C945" s="184" t="s">
        <v>676</v>
      </c>
      <c r="D945" s="163"/>
      <c r="E945" s="164"/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58"/>
      <c r="Z945" s="147"/>
      <c r="AA945" s="147"/>
      <c r="AB945" s="147"/>
      <c r="AC945" s="147"/>
      <c r="AD945" s="147"/>
      <c r="AE945" s="147"/>
      <c r="AF945" s="147"/>
      <c r="AG945" s="147" t="s">
        <v>230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">
      <c r="A946" s="154"/>
      <c r="B946" s="155"/>
      <c r="C946" s="184" t="s">
        <v>750</v>
      </c>
      <c r="D946" s="163"/>
      <c r="E946" s="164">
        <v>37.270000000000003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7"/>
      <c r="AA946" s="147"/>
      <c r="AB946" s="147"/>
      <c r="AC946" s="147"/>
      <c r="AD946" s="147"/>
      <c r="AE946" s="147"/>
      <c r="AF946" s="147"/>
      <c r="AG946" s="147" t="s">
        <v>230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">
      <c r="A947" s="154"/>
      <c r="B947" s="155"/>
      <c r="C947" s="184" t="s">
        <v>678</v>
      </c>
      <c r="D947" s="163"/>
      <c r="E947" s="164"/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7"/>
      <c r="AA947" s="147"/>
      <c r="AB947" s="147"/>
      <c r="AC947" s="147"/>
      <c r="AD947" s="147"/>
      <c r="AE947" s="147"/>
      <c r="AF947" s="147"/>
      <c r="AG947" s="147" t="s">
        <v>230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">
      <c r="A948" s="154"/>
      <c r="B948" s="155"/>
      <c r="C948" s="184" t="s">
        <v>751</v>
      </c>
      <c r="D948" s="163"/>
      <c r="E948" s="164">
        <v>11.55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58"/>
      <c r="Z948" s="147"/>
      <c r="AA948" s="147"/>
      <c r="AB948" s="147"/>
      <c r="AC948" s="147"/>
      <c r="AD948" s="147"/>
      <c r="AE948" s="147"/>
      <c r="AF948" s="147"/>
      <c r="AG948" s="147" t="s">
        <v>230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4"/>
      <c r="B949" s="155"/>
      <c r="C949" s="184" t="s">
        <v>329</v>
      </c>
      <c r="D949" s="163"/>
      <c r="E949" s="164"/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7"/>
      <c r="AA949" s="147"/>
      <c r="AB949" s="147"/>
      <c r="AC949" s="147"/>
      <c r="AD949" s="147"/>
      <c r="AE949" s="147"/>
      <c r="AF949" s="147"/>
      <c r="AG949" s="147" t="s">
        <v>230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84" t="s">
        <v>736</v>
      </c>
      <c r="D950" s="163"/>
      <c r="E950" s="164"/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7"/>
      <c r="AA950" s="147"/>
      <c r="AB950" s="147"/>
      <c r="AC950" s="147"/>
      <c r="AD950" s="147"/>
      <c r="AE950" s="147"/>
      <c r="AF950" s="147"/>
      <c r="AG950" s="147" t="s">
        <v>230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3" x14ac:dyDescent="0.2">
      <c r="A951" s="154"/>
      <c r="B951" s="155"/>
      <c r="C951" s="184" t="s">
        <v>752</v>
      </c>
      <c r="D951" s="163"/>
      <c r="E951" s="164">
        <v>58.47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7"/>
      <c r="AA951" s="147"/>
      <c r="AB951" s="147"/>
      <c r="AC951" s="147"/>
      <c r="AD951" s="147"/>
      <c r="AE951" s="147"/>
      <c r="AF951" s="147"/>
      <c r="AG951" s="147" t="s">
        <v>230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3" x14ac:dyDescent="0.2">
      <c r="A952" s="154"/>
      <c r="B952" s="155"/>
      <c r="C952" s="184" t="s">
        <v>753</v>
      </c>
      <c r="D952" s="163"/>
      <c r="E952" s="164"/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58"/>
      <c r="Z952" s="147"/>
      <c r="AA952" s="147"/>
      <c r="AB952" s="147"/>
      <c r="AC952" s="147"/>
      <c r="AD952" s="147"/>
      <c r="AE952" s="147"/>
      <c r="AF952" s="147"/>
      <c r="AG952" s="147" t="s">
        <v>230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84" t="s">
        <v>676</v>
      </c>
      <c r="D953" s="163"/>
      <c r="E953" s="164"/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58"/>
      <c r="Z953" s="147"/>
      <c r="AA953" s="147"/>
      <c r="AB953" s="147"/>
      <c r="AC953" s="147"/>
      <c r="AD953" s="147"/>
      <c r="AE953" s="147"/>
      <c r="AF953" s="147"/>
      <c r="AG953" s="147" t="s">
        <v>230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4"/>
      <c r="B954" s="155"/>
      <c r="C954" s="184" t="s">
        <v>754</v>
      </c>
      <c r="D954" s="163"/>
      <c r="E954" s="164">
        <v>43.72</v>
      </c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7"/>
      <c r="AA954" s="147"/>
      <c r="AB954" s="147"/>
      <c r="AC954" s="147"/>
      <c r="AD954" s="147"/>
      <c r="AE954" s="147"/>
      <c r="AF954" s="147"/>
      <c r="AG954" s="147" t="s">
        <v>230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4"/>
      <c r="B955" s="155"/>
      <c r="C955" s="184" t="s">
        <v>678</v>
      </c>
      <c r="D955" s="163"/>
      <c r="E955" s="164"/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58"/>
      <c r="Z955" s="147"/>
      <c r="AA955" s="147"/>
      <c r="AB955" s="147"/>
      <c r="AC955" s="147"/>
      <c r="AD955" s="147"/>
      <c r="AE955" s="147"/>
      <c r="AF955" s="147"/>
      <c r="AG955" s="147" t="s">
        <v>230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3" x14ac:dyDescent="0.2">
      <c r="A956" s="154"/>
      <c r="B956" s="155"/>
      <c r="C956" s="184" t="s">
        <v>755</v>
      </c>
      <c r="D956" s="163"/>
      <c r="E956" s="164">
        <v>10.58</v>
      </c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7"/>
      <c r="AA956" s="147"/>
      <c r="AB956" s="147"/>
      <c r="AC956" s="147"/>
      <c r="AD956" s="147"/>
      <c r="AE956" s="147"/>
      <c r="AF956" s="147"/>
      <c r="AG956" s="147" t="s">
        <v>230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3" x14ac:dyDescent="0.2">
      <c r="A957" s="154"/>
      <c r="B957" s="155"/>
      <c r="C957" s="184" t="s">
        <v>346</v>
      </c>
      <c r="D957" s="163"/>
      <c r="E957" s="164"/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58"/>
      <c r="Z957" s="147"/>
      <c r="AA957" s="147"/>
      <c r="AB957" s="147"/>
      <c r="AC957" s="147"/>
      <c r="AD957" s="147"/>
      <c r="AE957" s="147"/>
      <c r="AF957" s="147"/>
      <c r="AG957" s="147" t="s">
        <v>230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3" x14ac:dyDescent="0.2">
      <c r="A958" s="154"/>
      <c r="B958" s="155"/>
      <c r="C958" s="184" t="s">
        <v>736</v>
      </c>
      <c r="D958" s="163"/>
      <c r="E958" s="164"/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58"/>
      <c r="Z958" s="147"/>
      <c r="AA958" s="147"/>
      <c r="AB958" s="147"/>
      <c r="AC958" s="147"/>
      <c r="AD958" s="147"/>
      <c r="AE958" s="147"/>
      <c r="AF958" s="147"/>
      <c r="AG958" s="147" t="s">
        <v>230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3" x14ac:dyDescent="0.2">
      <c r="A959" s="154"/>
      <c r="B959" s="155"/>
      <c r="C959" s="184" t="s">
        <v>745</v>
      </c>
      <c r="D959" s="163"/>
      <c r="E959" s="164">
        <v>15.92</v>
      </c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58"/>
      <c r="Z959" s="147"/>
      <c r="AA959" s="147"/>
      <c r="AB959" s="147"/>
      <c r="AC959" s="147"/>
      <c r="AD959" s="147"/>
      <c r="AE959" s="147"/>
      <c r="AF959" s="147"/>
      <c r="AG959" s="147" t="s">
        <v>230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84" t="s">
        <v>756</v>
      </c>
      <c r="D960" s="163"/>
      <c r="E960" s="164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58"/>
      <c r="Z960" s="147"/>
      <c r="AA960" s="147"/>
      <c r="AB960" s="147"/>
      <c r="AC960" s="147"/>
      <c r="AD960" s="147"/>
      <c r="AE960" s="147"/>
      <c r="AF960" s="147"/>
      <c r="AG960" s="147" t="s">
        <v>230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84" t="s">
        <v>676</v>
      </c>
      <c r="D961" s="163"/>
      <c r="E961" s="164"/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58"/>
      <c r="Z961" s="147"/>
      <c r="AA961" s="147"/>
      <c r="AB961" s="147"/>
      <c r="AC961" s="147"/>
      <c r="AD961" s="147"/>
      <c r="AE961" s="147"/>
      <c r="AF961" s="147"/>
      <c r="AG961" s="147" t="s">
        <v>230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84" t="s">
        <v>757</v>
      </c>
      <c r="D962" s="163"/>
      <c r="E962" s="164">
        <v>49.5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7"/>
      <c r="AA962" s="147"/>
      <c r="AB962" s="147"/>
      <c r="AC962" s="147"/>
      <c r="AD962" s="147"/>
      <c r="AE962" s="147"/>
      <c r="AF962" s="147"/>
      <c r="AG962" s="147" t="s">
        <v>230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84" t="s">
        <v>678</v>
      </c>
      <c r="D963" s="163"/>
      <c r="E963" s="164"/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58"/>
      <c r="Z963" s="147"/>
      <c r="AA963" s="147"/>
      <c r="AB963" s="147"/>
      <c r="AC963" s="147"/>
      <c r="AD963" s="147"/>
      <c r="AE963" s="147"/>
      <c r="AF963" s="147"/>
      <c r="AG963" s="147" t="s">
        <v>230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4"/>
      <c r="B964" s="155"/>
      <c r="C964" s="184" t="s">
        <v>758</v>
      </c>
      <c r="D964" s="163"/>
      <c r="E964" s="164">
        <v>11.13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7"/>
      <c r="AA964" s="147"/>
      <c r="AB964" s="147"/>
      <c r="AC964" s="147"/>
      <c r="AD964" s="147"/>
      <c r="AE964" s="147"/>
      <c r="AF964" s="147"/>
      <c r="AG964" s="147" t="s">
        <v>230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">
      <c r="A965" s="154"/>
      <c r="B965" s="155"/>
      <c r="C965" s="184" t="s">
        <v>759</v>
      </c>
      <c r="D965" s="163"/>
      <c r="E965" s="164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58"/>
      <c r="Z965" s="147"/>
      <c r="AA965" s="147"/>
      <c r="AB965" s="147"/>
      <c r="AC965" s="147"/>
      <c r="AD965" s="147"/>
      <c r="AE965" s="147"/>
      <c r="AF965" s="147"/>
      <c r="AG965" s="147" t="s">
        <v>230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">
      <c r="A966" s="154"/>
      <c r="B966" s="155"/>
      <c r="C966" s="184" t="s">
        <v>676</v>
      </c>
      <c r="D966" s="163"/>
      <c r="E966" s="164"/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58"/>
      <c r="Z966" s="147"/>
      <c r="AA966" s="147"/>
      <c r="AB966" s="147"/>
      <c r="AC966" s="147"/>
      <c r="AD966" s="147"/>
      <c r="AE966" s="147"/>
      <c r="AF966" s="147"/>
      <c r="AG966" s="147" t="s">
        <v>230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4"/>
      <c r="B967" s="155"/>
      <c r="C967" s="184" t="s">
        <v>760</v>
      </c>
      <c r="D967" s="163"/>
      <c r="E967" s="164">
        <v>37.46</v>
      </c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58"/>
      <c r="Z967" s="147"/>
      <c r="AA967" s="147"/>
      <c r="AB967" s="147"/>
      <c r="AC967" s="147"/>
      <c r="AD967" s="147"/>
      <c r="AE967" s="147"/>
      <c r="AF967" s="147"/>
      <c r="AG967" s="147" t="s">
        <v>230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4"/>
      <c r="B968" s="155"/>
      <c r="C968" s="184" t="s">
        <v>678</v>
      </c>
      <c r="D968" s="163"/>
      <c r="E968" s="164"/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58"/>
      <c r="Z968" s="147"/>
      <c r="AA968" s="147"/>
      <c r="AB968" s="147"/>
      <c r="AC968" s="147"/>
      <c r="AD968" s="147"/>
      <c r="AE968" s="147"/>
      <c r="AF968" s="147"/>
      <c r="AG968" s="147" t="s">
        <v>230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4"/>
      <c r="B969" s="155"/>
      <c r="C969" s="184" t="s">
        <v>761</v>
      </c>
      <c r="D969" s="163"/>
      <c r="E969" s="164">
        <v>11.68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58"/>
      <c r="Z969" s="147"/>
      <c r="AA969" s="147"/>
      <c r="AB969" s="147"/>
      <c r="AC969" s="147"/>
      <c r="AD969" s="147"/>
      <c r="AE969" s="147"/>
      <c r="AF969" s="147"/>
      <c r="AG969" s="147" t="s">
        <v>230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2" x14ac:dyDescent="0.2">
      <c r="A970" s="154"/>
      <c r="B970" s="155"/>
      <c r="C970" s="254"/>
      <c r="D970" s="255"/>
      <c r="E970" s="255"/>
      <c r="F970" s="255"/>
      <c r="G970" s="255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58"/>
      <c r="Z970" s="147"/>
      <c r="AA970" s="147"/>
      <c r="AB970" s="147"/>
      <c r="AC970" s="147"/>
      <c r="AD970" s="147"/>
      <c r="AE970" s="147"/>
      <c r="AF970" s="147"/>
      <c r="AG970" s="147" t="s">
        <v>208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73">
        <v>87</v>
      </c>
      <c r="B971" s="174" t="s">
        <v>762</v>
      </c>
      <c r="C971" s="183" t="s">
        <v>763</v>
      </c>
      <c r="D971" s="175" t="s">
        <v>309</v>
      </c>
      <c r="E971" s="176">
        <v>1078.0820000000001</v>
      </c>
      <c r="F971" s="177"/>
      <c r="G971" s="178">
        <f>ROUND(E971*F971,2)</f>
        <v>0</v>
      </c>
      <c r="H971" s="177"/>
      <c r="I971" s="178">
        <f>ROUND(E971*H971,2)</f>
        <v>0</v>
      </c>
      <c r="J971" s="177"/>
      <c r="K971" s="178">
        <f>ROUND(E971*J971,2)</f>
        <v>0</v>
      </c>
      <c r="L971" s="178">
        <v>12</v>
      </c>
      <c r="M971" s="178">
        <f>G971*(1+L971/100)</f>
        <v>0</v>
      </c>
      <c r="N971" s="176">
        <v>0</v>
      </c>
      <c r="O971" s="176">
        <f>ROUND(E971*N971,2)</f>
        <v>0</v>
      </c>
      <c r="P971" s="176">
        <v>0</v>
      </c>
      <c r="Q971" s="176">
        <f>ROUND(E971*P971,2)</f>
        <v>0</v>
      </c>
      <c r="R971" s="178"/>
      <c r="S971" s="178" t="s">
        <v>218</v>
      </c>
      <c r="T971" s="179" t="s">
        <v>202</v>
      </c>
      <c r="U971" s="158">
        <v>0</v>
      </c>
      <c r="V971" s="158">
        <f>ROUND(E971*U971,2)</f>
        <v>0</v>
      </c>
      <c r="W971" s="158"/>
      <c r="X971" s="158" t="s">
        <v>219</v>
      </c>
      <c r="Y971" s="158" t="s">
        <v>204</v>
      </c>
      <c r="Z971" s="147"/>
      <c r="AA971" s="147"/>
      <c r="AB971" s="147"/>
      <c r="AC971" s="147"/>
      <c r="AD971" s="147"/>
      <c r="AE971" s="147"/>
      <c r="AF971" s="147"/>
      <c r="AG971" s="147" t="s">
        <v>220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2" x14ac:dyDescent="0.2">
      <c r="A972" s="154"/>
      <c r="B972" s="155"/>
      <c r="C972" s="184" t="s">
        <v>706</v>
      </c>
      <c r="D972" s="163"/>
      <c r="E972" s="164"/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58"/>
      <c r="Z972" s="147"/>
      <c r="AA972" s="147"/>
      <c r="AB972" s="147"/>
      <c r="AC972" s="147"/>
      <c r="AD972" s="147"/>
      <c r="AE972" s="147"/>
      <c r="AF972" s="147"/>
      <c r="AG972" s="147" t="s">
        <v>230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3" x14ac:dyDescent="0.2">
      <c r="A973" s="154"/>
      <c r="B973" s="155"/>
      <c r="C973" s="184" t="s">
        <v>764</v>
      </c>
      <c r="D973" s="163"/>
      <c r="E973" s="164">
        <v>1078.0820000000001</v>
      </c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58"/>
      <c r="Z973" s="147"/>
      <c r="AA973" s="147"/>
      <c r="AB973" s="147"/>
      <c r="AC973" s="147"/>
      <c r="AD973" s="147"/>
      <c r="AE973" s="147"/>
      <c r="AF973" s="147"/>
      <c r="AG973" s="147" t="s">
        <v>230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2" x14ac:dyDescent="0.2">
      <c r="A974" s="154"/>
      <c r="B974" s="155"/>
      <c r="C974" s="254"/>
      <c r="D974" s="255"/>
      <c r="E974" s="255"/>
      <c r="F974" s="255"/>
      <c r="G974" s="255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58"/>
      <c r="Z974" s="147"/>
      <c r="AA974" s="147"/>
      <c r="AB974" s="147"/>
      <c r="AC974" s="147"/>
      <c r="AD974" s="147"/>
      <c r="AE974" s="147"/>
      <c r="AF974" s="147"/>
      <c r="AG974" s="147" t="s">
        <v>208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73">
        <v>88</v>
      </c>
      <c r="B975" s="174" t="s">
        <v>765</v>
      </c>
      <c r="C975" s="183" t="s">
        <v>766</v>
      </c>
      <c r="D975" s="175" t="s">
        <v>309</v>
      </c>
      <c r="E975" s="176">
        <v>177.88353000000001</v>
      </c>
      <c r="F975" s="177"/>
      <c r="G975" s="178">
        <f>ROUND(E975*F975,2)</f>
        <v>0</v>
      </c>
      <c r="H975" s="177"/>
      <c r="I975" s="178">
        <f>ROUND(E975*H975,2)</f>
        <v>0</v>
      </c>
      <c r="J975" s="177"/>
      <c r="K975" s="178">
        <f>ROUND(E975*J975,2)</f>
        <v>0</v>
      </c>
      <c r="L975" s="178">
        <v>12</v>
      </c>
      <c r="M975" s="178">
        <f>G975*(1+L975/100)</f>
        <v>0</v>
      </c>
      <c r="N975" s="176">
        <v>0</v>
      </c>
      <c r="O975" s="176">
        <f>ROUND(E975*N975,2)</f>
        <v>0</v>
      </c>
      <c r="P975" s="176">
        <v>0</v>
      </c>
      <c r="Q975" s="176">
        <f>ROUND(E975*P975,2)</f>
        <v>0</v>
      </c>
      <c r="R975" s="178"/>
      <c r="S975" s="178" t="s">
        <v>218</v>
      </c>
      <c r="T975" s="179" t="s">
        <v>202</v>
      </c>
      <c r="U975" s="158">
        <v>0</v>
      </c>
      <c r="V975" s="158">
        <f>ROUND(E975*U975,2)</f>
        <v>0</v>
      </c>
      <c r="W975" s="158"/>
      <c r="X975" s="158" t="s">
        <v>219</v>
      </c>
      <c r="Y975" s="158" t="s">
        <v>204</v>
      </c>
      <c r="Z975" s="147"/>
      <c r="AA975" s="147"/>
      <c r="AB975" s="147"/>
      <c r="AC975" s="147"/>
      <c r="AD975" s="147"/>
      <c r="AE975" s="147"/>
      <c r="AF975" s="147"/>
      <c r="AG975" s="147" t="s">
        <v>220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">
      <c r="A976" s="154"/>
      <c r="B976" s="155"/>
      <c r="C976" s="184" t="s">
        <v>706</v>
      </c>
      <c r="D976" s="163"/>
      <c r="E976" s="164"/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58"/>
      <c r="Z976" s="147"/>
      <c r="AA976" s="147"/>
      <c r="AB976" s="147"/>
      <c r="AC976" s="147"/>
      <c r="AD976" s="147"/>
      <c r="AE976" s="147"/>
      <c r="AF976" s="147"/>
      <c r="AG976" s="147" t="s">
        <v>230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">
      <c r="A977" s="154"/>
      <c r="B977" s="155"/>
      <c r="C977" s="184" t="s">
        <v>767</v>
      </c>
      <c r="D977" s="163"/>
      <c r="E977" s="164">
        <v>177.88353000000001</v>
      </c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58"/>
      <c r="Z977" s="147"/>
      <c r="AA977" s="147"/>
      <c r="AB977" s="147"/>
      <c r="AC977" s="147"/>
      <c r="AD977" s="147"/>
      <c r="AE977" s="147"/>
      <c r="AF977" s="147"/>
      <c r="AG977" s="147" t="s">
        <v>230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2" x14ac:dyDescent="0.2">
      <c r="A978" s="154"/>
      <c r="B978" s="155"/>
      <c r="C978" s="254"/>
      <c r="D978" s="255"/>
      <c r="E978" s="255"/>
      <c r="F978" s="255"/>
      <c r="G978" s="255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58"/>
      <c r="Z978" s="147"/>
      <c r="AA978" s="147"/>
      <c r="AB978" s="147"/>
      <c r="AC978" s="147"/>
      <c r="AD978" s="147"/>
      <c r="AE978" s="147"/>
      <c r="AF978" s="147"/>
      <c r="AG978" s="147" t="s">
        <v>208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73">
        <v>89</v>
      </c>
      <c r="B979" s="174" t="s">
        <v>768</v>
      </c>
      <c r="C979" s="183" t="s">
        <v>769</v>
      </c>
      <c r="D979" s="175" t="s">
        <v>325</v>
      </c>
      <c r="E979" s="176">
        <v>1</v>
      </c>
      <c r="F979" s="177"/>
      <c r="G979" s="178">
        <f>ROUND(E979*F979,2)</f>
        <v>0</v>
      </c>
      <c r="H979" s="177"/>
      <c r="I979" s="178">
        <f>ROUND(E979*H979,2)</f>
        <v>0</v>
      </c>
      <c r="J979" s="177"/>
      <c r="K979" s="178">
        <f>ROUND(E979*J979,2)</f>
        <v>0</v>
      </c>
      <c r="L979" s="178">
        <v>12</v>
      </c>
      <c r="M979" s="178">
        <f>G979*(1+L979/100)</f>
        <v>0</v>
      </c>
      <c r="N979" s="176">
        <v>0</v>
      </c>
      <c r="O979" s="176">
        <f>ROUND(E979*N979,2)</f>
        <v>0</v>
      </c>
      <c r="P979" s="176">
        <v>0</v>
      </c>
      <c r="Q979" s="176">
        <f>ROUND(E979*P979,2)</f>
        <v>0</v>
      </c>
      <c r="R979" s="178"/>
      <c r="S979" s="178" t="s">
        <v>218</v>
      </c>
      <c r="T979" s="179" t="s">
        <v>202</v>
      </c>
      <c r="U979" s="158">
        <v>0</v>
      </c>
      <c r="V979" s="158">
        <f>ROUND(E979*U979,2)</f>
        <v>0</v>
      </c>
      <c r="W979" s="158"/>
      <c r="X979" s="158" t="s">
        <v>219</v>
      </c>
      <c r="Y979" s="158" t="s">
        <v>204</v>
      </c>
      <c r="Z979" s="147"/>
      <c r="AA979" s="147"/>
      <c r="AB979" s="147"/>
      <c r="AC979" s="147"/>
      <c r="AD979" s="147"/>
      <c r="AE979" s="147"/>
      <c r="AF979" s="147"/>
      <c r="AG979" s="147" t="s">
        <v>220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">
      <c r="A980" s="154"/>
      <c r="B980" s="155"/>
      <c r="C980" s="256"/>
      <c r="D980" s="257"/>
      <c r="E980" s="257"/>
      <c r="F980" s="257"/>
      <c r="G980" s="257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58"/>
      <c r="Z980" s="147"/>
      <c r="AA980" s="147"/>
      <c r="AB980" s="147"/>
      <c r="AC980" s="147"/>
      <c r="AD980" s="147"/>
      <c r="AE980" s="147"/>
      <c r="AF980" s="147"/>
      <c r="AG980" s="147" t="s">
        <v>208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x14ac:dyDescent="0.2">
      <c r="A981" s="166" t="s">
        <v>196</v>
      </c>
      <c r="B981" s="167" t="s">
        <v>98</v>
      </c>
      <c r="C981" s="182" t="s">
        <v>99</v>
      </c>
      <c r="D981" s="168"/>
      <c r="E981" s="169"/>
      <c r="F981" s="170"/>
      <c r="G981" s="170">
        <f>SUMIF(AG982:AG1272,"&lt;&gt;NOR",G982:G1272)</f>
        <v>0</v>
      </c>
      <c r="H981" s="170"/>
      <c r="I981" s="170">
        <f>SUM(I982:I1272)</f>
        <v>0</v>
      </c>
      <c r="J981" s="170"/>
      <c r="K981" s="170">
        <f>SUM(K982:K1272)</f>
        <v>0</v>
      </c>
      <c r="L981" s="170"/>
      <c r="M981" s="170">
        <f>SUM(M982:M1272)</f>
        <v>0</v>
      </c>
      <c r="N981" s="169"/>
      <c r="O981" s="169">
        <f>SUM(O982:O1272)</f>
        <v>0.1</v>
      </c>
      <c r="P981" s="169"/>
      <c r="Q981" s="169">
        <f>SUM(Q982:Q1272)</f>
        <v>100.2</v>
      </c>
      <c r="R981" s="170"/>
      <c r="S981" s="170"/>
      <c r="T981" s="171"/>
      <c r="U981" s="165"/>
      <c r="V981" s="165">
        <f>SUM(V982:V1272)</f>
        <v>743.68</v>
      </c>
      <c r="W981" s="165"/>
      <c r="X981" s="165"/>
      <c r="Y981" s="165"/>
      <c r="AG981" t="s">
        <v>197</v>
      </c>
    </row>
    <row r="982" spans="1:60" outlineLevel="1" x14ac:dyDescent="0.2">
      <c r="A982" s="173">
        <v>90</v>
      </c>
      <c r="B982" s="174" t="s">
        <v>770</v>
      </c>
      <c r="C982" s="183" t="s">
        <v>771</v>
      </c>
      <c r="D982" s="175" t="s">
        <v>309</v>
      </c>
      <c r="E982" s="176">
        <v>42.795839999999998</v>
      </c>
      <c r="F982" s="177"/>
      <c r="G982" s="178">
        <f>ROUND(E982*F982,2)</f>
        <v>0</v>
      </c>
      <c r="H982" s="177"/>
      <c r="I982" s="178">
        <f>ROUND(E982*H982,2)</f>
        <v>0</v>
      </c>
      <c r="J982" s="177"/>
      <c r="K982" s="178">
        <f>ROUND(E982*J982,2)</f>
        <v>0</v>
      </c>
      <c r="L982" s="178">
        <v>12</v>
      </c>
      <c r="M982" s="178">
        <f>G982*(1+L982/100)</f>
        <v>0</v>
      </c>
      <c r="N982" s="176">
        <v>6.7000000000000002E-4</v>
      </c>
      <c r="O982" s="176">
        <f>ROUND(E982*N982,2)</f>
        <v>0.03</v>
      </c>
      <c r="P982" s="176">
        <v>0.154</v>
      </c>
      <c r="Q982" s="176">
        <f>ROUND(E982*P982,2)</f>
        <v>6.59</v>
      </c>
      <c r="R982" s="178" t="s">
        <v>772</v>
      </c>
      <c r="S982" s="178" t="s">
        <v>201</v>
      </c>
      <c r="T982" s="179" t="s">
        <v>201</v>
      </c>
      <c r="U982" s="158">
        <v>0.21</v>
      </c>
      <c r="V982" s="158">
        <f>ROUND(E982*U982,2)</f>
        <v>8.99</v>
      </c>
      <c r="W982" s="158"/>
      <c r="X982" s="158" t="s">
        <v>219</v>
      </c>
      <c r="Y982" s="158" t="s">
        <v>204</v>
      </c>
      <c r="Z982" s="147"/>
      <c r="AA982" s="147"/>
      <c r="AB982" s="147"/>
      <c r="AC982" s="147"/>
      <c r="AD982" s="147"/>
      <c r="AE982" s="147"/>
      <c r="AF982" s="147"/>
      <c r="AG982" s="147" t="s">
        <v>220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2.5" outlineLevel="2" x14ac:dyDescent="0.2">
      <c r="A983" s="154"/>
      <c r="B983" s="155"/>
      <c r="C983" s="258" t="s">
        <v>773</v>
      </c>
      <c r="D983" s="259"/>
      <c r="E983" s="259"/>
      <c r="F983" s="259"/>
      <c r="G983" s="259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58"/>
      <c r="Z983" s="147"/>
      <c r="AA983" s="147"/>
      <c r="AB983" s="147"/>
      <c r="AC983" s="147"/>
      <c r="AD983" s="147"/>
      <c r="AE983" s="147"/>
      <c r="AF983" s="147"/>
      <c r="AG983" s="147" t="s">
        <v>247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80" t="str">
        <f>C983</f>
        <v>nebo vybourání otvorů průřezové plochy přes 4 m2 v příčkách, včetně pomocného lešení o výšce podlahy do 1900 mm a pro zatížení do 1,5 kPa  (150 kg/m2),</v>
      </c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">
      <c r="A984" s="154"/>
      <c r="B984" s="155"/>
      <c r="C984" s="184" t="s">
        <v>774</v>
      </c>
      <c r="D984" s="163"/>
      <c r="E984" s="164"/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58"/>
      <c r="Z984" s="147"/>
      <c r="AA984" s="147"/>
      <c r="AB984" s="147"/>
      <c r="AC984" s="147"/>
      <c r="AD984" s="147"/>
      <c r="AE984" s="147"/>
      <c r="AF984" s="147"/>
      <c r="AG984" s="147" t="s">
        <v>230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">
      <c r="A985" s="154"/>
      <c r="B985" s="155"/>
      <c r="C985" s="184" t="s">
        <v>775</v>
      </c>
      <c r="D985" s="163"/>
      <c r="E985" s="164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58"/>
      <c r="Z985" s="147"/>
      <c r="AA985" s="147"/>
      <c r="AB985" s="147"/>
      <c r="AC985" s="147"/>
      <c r="AD985" s="147"/>
      <c r="AE985" s="147"/>
      <c r="AF985" s="147"/>
      <c r="AG985" s="147" t="s">
        <v>230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4"/>
      <c r="B986" s="155"/>
      <c r="C986" s="184" t="s">
        <v>776</v>
      </c>
      <c r="D986" s="163"/>
      <c r="E986" s="164">
        <v>41.752479999999998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58"/>
      <c r="Z986" s="147"/>
      <c r="AA986" s="147"/>
      <c r="AB986" s="147"/>
      <c r="AC986" s="147"/>
      <c r="AD986" s="147"/>
      <c r="AE986" s="147"/>
      <c r="AF986" s="147"/>
      <c r="AG986" s="147" t="s">
        <v>230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4"/>
      <c r="B987" s="155"/>
      <c r="C987" s="184" t="s">
        <v>777</v>
      </c>
      <c r="D987" s="163"/>
      <c r="E987" s="164">
        <v>-4.8</v>
      </c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58"/>
      <c r="Z987" s="147"/>
      <c r="AA987" s="147"/>
      <c r="AB987" s="147"/>
      <c r="AC987" s="147"/>
      <c r="AD987" s="147"/>
      <c r="AE987" s="147"/>
      <c r="AF987" s="147"/>
      <c r="AG987" s="147" t="s">
        <v>230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4"/>
      <c r="B988" s="155"/>
      <c r="C988" s="184" t="s">
        <v>472</v>
      </c>
      <c r="D988" s="163"/>
      <c r="E988" s="164"/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58"/>
      <c r="Z988" s="147"/>
      <c r="AA988" s="147"/>
      <c r="AB988" s="147"/>
      <c r="AC988" s="147"/>
      <c r="AD988" s="147"/>
      <c r="AE988" s="147"/>
      <c r="AF988" s="147"/>
      <c r="AG988" s="147" t="s">
        <v>230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4"/>
      <c r="B989" s="155"/>
      <c r="C989" s="184" t="s">
        <v>778</v>
      </c>
      <c r="D989" s="163"/>
      <c r="E989" s="164">
        <v>7.1433600000000004</v>
      </c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58"/>
      <c r="Z989" s="147"/>
      <c r="AA989" s="147"/>
      <c r="AB989" s="147"/>
      <c r="AC989" s="147"/>
      <c r="AD989" s="147"/>
      <c r="AE989" s="147"/>
      <c r="AF989" s="147"/>
      <c r="AG989" s="147" t="s">
        <v>230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4"/>
      <c r="B990" s="155"/>
      <c r="C990" s="184" t="s">
        <v>779</v>
      </c>
      <c r="D990" s="163"/>
      <c r="E990" s="164">
        <v>-1.3</v>
      </c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58"/>
      <c r="Z990" s="147"/>
      <c r="AA990" s="147"/>
      <c r="AB990" s="147"/>
      <c r="AC990" s="147"/>
      <c r="AD990" s="147"/>
      <c r="AE990" s="147"/>
      <c r="AF990" s="147"/>
      <c r="AG990" s="147" t="s">
        <v>230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2" x14ac:dyDescent="0.2">
      <c r="A991" s="154"/>
      <c r="B991" s="155"/>
      <c r="C991" s="254"/>
      <c r="D991" s="255"/>
      <c r="E991" s="255"/>
      <c r="F991" s="255"/>
      <c r="G991" s="255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58"/>
      <c r="Z991" s="147"/>
      <c r="AA991" s="147"/>
      <c r="AB991" s="147"/>
      <c r="AC991" s="147"/>
      <c r="AD991" s="147"/>
      <c r="AE991" s="147"/>
      <c r="AF991" s="147"/>
      <c r="AG991" s="147" t="s">
        <v>208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ht="22.5" outlineLevel="1" x14ac:dyDescent="0.2">
      <c r="A992" s="173">
        <v>91</v>
      </c>
      <c r="B992" s="174" t="s">
        <v>780</v>
      </c>
      <c r="C992" s="183" t="s">
        <v>781</v>
      </c>
      <c r="D992" s="175" t="s">
        <v>244</v>
      </c>
      <c r="E992" s="176">
        <v>1.69485</v>
      </c>
      <c r="F992" s="177"/>
      <c r="G992" s="178">
        <f>ROUND(E992*F992,2)</f>
        <v>0</v>
      </c>
      <c r="H992" s="177"/>
      <c r="I992" s="178">
        <f>ROUND(E992*H992,2)</f>
        <v>0</v>
      </c>
      <c r="J992" s="177"/>
      <c r="K992" s="178">
        <f>ROUND(E992*J992,2)</f>
        <v>0</v>
      </c>
      <c r="L992" s="178">
        <v>12</v>
      </c>
      <c r="M992" s="178">
        <f>G992*(1+L992/100)</f>
        <v>0</v>
      </c>
      <c r="N992" s="176">
        <v>1.2800000000000001E-3</v>
      </c>
      <c r="O992" s="176">
        <f>ROUND(E992*N992,2)</f>
        <v>0</v>
      </c>
      <c r="P992" s="176">
        <v>1.8</v>
      </c>
      <c r="Q992" s="176">
        <f>ROUND(E992*P992,2)</f>
        <v>3.05</v>
      </c>
      <c r="R992" s="178" t="s">
        <v>772</v>
      </c>
      <c r="S992" s="178" t="s">
        <v>201</v>
      </c>
      <c r="T992" s="179" t="s">
        <v>201</v>
      </c>
      <c r="U992" s="158">
        <v>1.52</v>
      </c>
      <c r="V992" s="158">
        <f>ROUND(E992*U992,2)</f>
        <v>2.58</v>
      </c>
      <c r="W992" s="158"/>
      <c r="X992" s="158" t="s">
        <v>219</v>
      </c>
      <c r="Y992" s="158" t="s">
        <v>204</v>
      </c>
      <c r="Z992" s="147"/>
      <c r="AA992" s="147"/>
      <c r="AB992" s="147"/>
      <c r="AC992" s="147"/>
      <c r="AD992" s="147"/>
      <c r="AE992" s="147"/>
      <c r="AF992" s="147"/>
      <c r="AG992" s="147" t="s">
        <v>220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2.5" outlineLevel="2" x14ac:dyDescent="0.2">
      <c r="A993" s="154"/>
      <c r="B993" s="155"/>
      <c r="C993" s="258" t="s">
        <v>782</v>
      </c>
      <c r="D993" s="259"/>
      <c r="E993" s="259"/>
      <c r="F993" s="259"/>
      <c r="G993" s="259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58"/>
      <c r="Z993" s="147"/>
      <c r="AA993" s="147"/>
      <c r="AB993" s="147"/>
      <c r="AC993" s="147"/>
      <c r="AD993" s="147"/>
      <c r="AE993" s="147"/>
      <c r="AF993" s="147"/>
      <c r="AG993" s="147" t="s">
        <v>247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80" t="str">
        <f>C993</f>
        <v>nebo vybourání otvorů průřezové plochy přes 4 m2 ve zdivu nadzákladovém, včetně pomocného lešení o výšce podlahy do 1900 mm a pro zatížení do 1,5 kPa  (150 kg/m2)</v>
      </c>
      <c r="BB993" s="147"/>
      <c r="BC993" s="147"/>
      <c r="BD993" s="147"/>
      <c r="BE993" s="147"/>
      <c r="BF993" s="147"/>
      <c r="BG993" s="147"/>
      <c r="BH993" s="147"/>
    </row>
    <row r="994" spans="1:60" outlineLevel="2" x14ac:dyDescent="0.2">
      <c r="A994" s="154"/>
      <c r="B994" s="155"/>
      <c r="C994" s="184" t="s">
        <v>774</v>
      </c>
      <c r="D994" s="163"/>
      <c r="E994" s="164"/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58"/>
      <c r="Z994" s="147"/>
      <c r="AA994" s="147"/>
      <c r="AB994" s="147"/>
      <c r="AC994" s="147"/>
      <c r="AD994" s="147"/>
      <c r="AE994" s="147"/>
      <c r="AF994" s="147"/>
      <c r="AG994" s="147" t="s">
        <v>230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84" t="s">
        <v>775</v>
      </c>
      <c r="D995" s="163"/>
      <c r="E995" s="164"/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58"/>
      <c r="Z995" s="147"/>
      <c r="AA995" s="147"/>
      <c r="AB995" s="147"/>
      <c r="AC995" s="147"/>
      <c r="AD995" s="147"/>
      <c r="AE995" s="147"/>
      <c r="AF995" s="147"/>
      <c r="AG995" s="147" t="s">
        <v>230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84" t="s">
        <v>783</v>
      </c>
      <c r="D996" s="163"/>
      <c r="E996" s="164">
        <v>2.6796000000000002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58"/>
      <c r="Z996" s="147"/>
      <c r="AA996" s="147"/>
      <c r="AB996" s="147"/>
      <c r="AC996" s="147"/>
      <c r="AD996" s="147"/>
      <c r="AE996" s="147"/>
      <c r="AF996" s="147"/>
      <c r="AG996" s="147" t="s">
        <v>230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84" t="s">
        <v>784</v>
      </c>
      <c r="D997" s="163"/>
      <c r="E997" s="164">
        <v>-0.98475000000000001</v>
      </c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58"/>
      <c r="Z997" s="147"/>
      <c r="AA997" s="147"/>
      <c r="AB997" s="147"/>
      <c r="AC997" s="147"/>
      <c r="AD997" s="147"/>
      <c r="AE997" s="147"/>
      <c r="AF997" s="147"/>
      <c r="AG997" s="147" t="s">
        <v>230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2" x14ac:dyDescent="0.2">
      <c r="A998" s="154"/>
      <c r="B998" s="155"/>
      <c r="C998" s="254"/>
      <c r="D998" s="255"/>
      <c r="E998" s="255"/>
      <c r="F998" s="255"/>
      <c r="G998" s="255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58"/>
      <c r="Z998" s="147"/>
      <c r="AA998" s="147"/>
      <c r="AB998" s="147"/>
      <c r="AC998" s="147"/>
      <c r="AD998" s="147"/>
      <c r="AE998" s="147"/>
      <c r="AF998" s="147"/>
      <c r="AG998" s="147" t="s">
        <v>208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73">
        <v>92</v>
      </c>
      <c r="B999" s="174" t="s">
        <v>785</v>
      </c>
      <c r="C999" s="183" t="s">
        <v>786</v>
      </c>
      <c r="D999" s="175" t="s">
        <v>244</v>
      </c>
      <c r="E999" s="176">
        <v>1.9728000000000001</v>
      </c>
      <c r="F999" s="177"/>
      <c r="G999" s="178">
        <f>ROUND(E999*F999,2)</f>
        <v>0</v>
      </c>
      <c r="H999" s="177"/>
      <c r="I999" s="178">
        <f>ROUND(E999*H999,2)</f>
        <v>0</v>
      </c>
      <c r="J999" s="177"/>
      <c r="K999" s="178">
        <f>ROUND(E999*J999,2)</f>
        <v>0</v>
      </c>
      <c r="L999" s="178">
        <v>12</v>
      </c>
      <c r="M999" s="178">
        <f>G999*(1+L999/100)</f>
        <v>0</v>
      </c>
      <c r="N999" s="176">
        <v>6.6600000000000001E-3</v>
      </c>
      <c r="O999" s="176">
        <f>ROUND(E999*N999,2)</f>
        <v>0.01</v>
      </c>
      <c r="P999" s="176">
        <v>2.4</v>
      </c>
      <c r="Q999" s="176">
        <f>ROUND(E999*P999,2)</f>
        <v>4.7300000000000004</v>
      </c>
      <c r="R999" s="178" t="s">
        <v>772</v>
      </c>
      <c r="S999" s="178" t="s">
        <v>201</v>
      </c>
      <c r="T999" s="179" t="s">
        <v>201</v>
      </c>
      <c r="U999" s="158">
        <v>6.72</v>
      </c>
      <c r="V999" s="158">
        <f>ROUND(E999*U999,2)</f>
        <v>13.26</v>
      </c>
      <c r="W999" s="158"/>
      <c r="X999" s="158" t="s">
        <v>219</v>
      </c>
      <c r="Y999" s="158" t="s">
        <v>204</v>
      </c>
      <c r="Z999" s="147"/>
      <c r="AA999" s="147"/>
      <c r="AB999" s="147"/>
      <c r="AC999" s="147"/>
      <c r="AD999" s="147"/>
      <c r="AE999" s="147"/>
      <c r="AF999" s="147"/>
      <c r="AG999" s="147" t="s">
        <v>220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2" x14ac:dyDescent="0.2">
      <c r="A1000" s="154"/>
      <c r="B1000" s="155"/>
      <c r="C1000" s="258" t="s">
        <v>787</v>
      </c>
      <c r="D1000" s="259"/>
      <c r="E1000" s="259"/>
      <c r="F1000" s="259"/>
      <c r="G1000" s="259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58"/>
      <c r="Z1000" s="147"/>
      <c r="AA1000" s="147"/>
      <c r="AB1000" s="147"/>
      <c r="AC1000" s="147"/>
      <c r="AD1000" s="147"/>
      <c r="AE1000" s="147"/>
      <c r="AF1000" s="147"/>
      <c r="AG1000" s="147" t="s">
        <v>247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2" x14ac:dyDescent="0.2">
      <c r="A1001" s="154"/>
      <c r="B1001" s="155"/>
      <c r="C1001" s="184" t="s">
        <v>788</v>
      </c>
      <c r="D1001" s="163"/>
      <c r="E1001" s="164"/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58"/>
      <c r="Z1001" s="147"/>
      <c r="AA1001" s="147"/>
      <c r="AB1001" s="147"/>
      <c r="AC1001" s="147"/>
      <c r="AD1001" s="147"/>
      <c r="AE1001" s="147"/>
      <c r="AF1001" s="147"/>
      <c r="AG1001" s="147" t="s">
        <v>230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">
      <c r="A1002" s="154"/>
      <c r="B1002" s="155"/>
      <c r="C1002" s="184" t="s">
        <v>789</v>
      </c>
      <c r="D1002" s="163"/>
      <c r="E1002" s="164"/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58"/>
      <c r="Z1002" s="147"/>
      <c r="AA1002" s="147"/>
      <c r="AB1002" s="147"/>
      <c r="AC1002" s="147"/>
      <c r="AD1002" s="147"/>
      <c r="AE1002" s="147"/>
      <c r="AF1002" s="147"/>
      <c r="AG1002" s="147" t="s">
        <v>230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4"/>
      <c r="B1003" s="155"/>
      <c r="C1003" s="184" t="s">
        <v>790</v>
      </c>
      <c r="D1003" s="163"/>
      <c r="E1003" s="164">
        <v>1.9728000000000001</v>
      </c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58"/>
      <c r="Z1003" s="147"/>
      <c r="AA1003" s="147"/>
      <c r="AB1003" s="147"/>
      <c r="AC1003" s="147"/>
      <c r="AD1003" s="147"/>
      <c r="AE1003" s="147"/>
      <c r="AF1003" s="147"/>
      <c r="AG1003" s="147" t="s">
        <v>230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2" x14ac:dyDescent="0.2">
      <c r="A1004" s="154"/>
      <c r="B1004" s="155"/>
      <c r="C1004" s="254"/>
      <c r="D1004" s="255"/>
      <c r="E1004" s="255"/>
      <c r="F1004" s="255"/>
      <c r="G1004" s="255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58"/>
      <c r="Z1004" s="147"/>
      <c r="AA1004" s="147"/>
      <c r="AB1004" s="147"/>
      <c r="AC1004" s="147"/>
      <c r="AD1004" s="147"/>
      <c r="AE1004" s="147"/>
      <c r="AF1004" s="147"/>
      <c r="AG1004" s="147" t="s">
        <v>208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73">
        <v>93</v>
      </c>
      <c r="B1005" s="174" t="s">
        <v>791</v>
      </c>
      <c r="C1005" s="183" t="s">
        <v>792</v>
      </c>
      <c r="D1005" s="175" t="s">
        <v>292</v>
      </c>
      <c r="E1005" s="176">
        <v>8</v>
      </c>
      <c r="F1005" s="177"/>
      <c r="G1005" s="178">
        <f>ROUND(E1005*F1005,2)</f>
        <v>0</v>
      </c>
      <c r="H1005" s="177"/>
      <c r="I1005" s="178">
        <f>ROUND(E1005*H1005,2)</f>
        <v>0</v>
      </c>
      <c r="J1005" s="177"/>
      <c r="K1005" s="178">
        <f>ROUND(E1005*J1005,2)</f>
        <v>0</v>
      </c>
      <c r="L1005" s="178">
        <v>12</v>
      </c>
      <c r="M1005" s="178">
        <f>G1005*(1+L1005/100)</f>
        <v>0</v>
      </c>
      <c r="N1005" s="176">
        <v>1.6199999999999999E-3</v>
      </c>
      <c r="O1005" s="176">
        <f>ROUND(E1005*N1005,2)</f>
        <v>0.01</v>
      </c>
      <c r="P1005" s="176">
        <v>5.3999999999999999E-2</v>
      </c>
      <c r="Q1005" s="176">
        <f>ROUND(E1005*P1005,2)</f>
        <v>0.43</v>
      </c>
      <c r="R1005" s="178" t="s">
        <v>772</v>
      </c>
      <c r="S1005" s="178" t="s">
        <v>201</v>
      </c>
      <c r="T1005" s="179" t="s">
        <v>201</v>
      </c>
      <c r="U1005" s="158">
        <v>1.131</v>
      </c>
      <c r="V1005" s="158">
        <f>ROUND(E1005*U1005,2)</f>
        <v>9.0500000000000007</v>
      </c>
      <c r="W1005" s="158"/>
      <c r="X1005" s="158" t="s">
        <v>219</v>
      </c>
      <c r="Y1005" s="158" t="s">
        <v>204</v>
      </c>
      <c r="Z1005" s="147"/>
      <c r="AA1005" s="147"/>
      <c r="AB1005" s="147"/>
      <c r="AC1005" s="147"/>
      <c r="AD1005" s="147"/>
      <c r="AE1005" s="147"/>
      <c r="AF1005" s="147"/>
      <c r="AG1005" s="147" t="s">
        <v>220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ht="22.5" outlineLevel="2" x14ac:dyDescent="0.2">
      <c r="A1006" s="154"/>
      <c r="B1006" s="155"/>
      <c r="C1006" s="258" t="s">
        <v>793</v>
      </c>
      <c r="D1006" s="259"/>
      <c r="E1006" s="259"/>
      <c r="F1006" s="259"/>
      <c r="G1006" s="259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58"/>
      <c r="Z1006" s="147"/>
      <c r="AA1006" s="147"/>
      <c r="AB1006" s="147"/>
      <c r="AC1006" s="147"/>
      <c r="AD1006" s="147"/>
      <c r="AE1006" s="147"/>
      <c r="AF1006" s="147"/>
      <c r="AG1006" s="147" t="s">
        <v>247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80" t="str">
        <f>C1006</f>
        <v>při jeho výměně pro jakoukoliv délku uložení, včetně pomocného lešení o výšce podlahy do 1900 mm a pro zatížení do 1,5 kPa  (150 kg/m2),</v>
      </c>
      <c r="BB1006" s="147"/>
      <c r="BC1006" s="147"/>
      <c r="BD1006" s="147"/>
      <c r="BE1006" s="147"/>
      <c r="BF1006" s="147"/>
      <c r="BG1006" s="147"/>
      <c r="BH1006" s="147"/>
    </row>
    <row r="1007" spans="1:60" outlineLevel="2" x14ac:dyDescent="0.2">
      <c r="A1007" s="154"/>
      <c r="B1007" s="155"/>
      <c r="C1007" s="184" t="s">
        <v>478</v>
      </c>
      <c r="D1007" s="163"/>
      <c r="E1007" s="164"/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58"/>
      <c r="Z1007" s="147"/>
      <c r="AA1007" s="147"/>
      <c r="AB1007" s="147"/>
      <c r="AC1007" s="147"/>
      <c r="AD1007" s="147"/>
      <c r="AE1007" s="147"/>
      <c r="AF1007" s="147"/>
      <c r="AG1007" s="147" t="s">
        <v>230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4"/>
      <c r="B1008" s="155"/>
      <c r="C1008" s="184" t="s">
        <v>479</v>
      </c>
      <c r="D1008" s="163"/>
      <c r="E1008" s="164"/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58"/>
      <c r="Z1008" s="147"/>
      <c r="AA1008" s="147"/>
      <c r="AB1008" s="147"/>
      <c r="AC1008" s="147"/>
      <c r="AD1008" s="147"/>
      <c r="AE1008" s="147"/>
      <c r="AF1008" s="147"/>
      <c r="AG1008" s="147" t="s">
        <v>230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4"/>
      <c r="B1009" s="155"/>
      <c r="C1009" s="184" t="s">
        <v>92</v>
      </c>
      <c r="D1009" s="163"/>
      <c r="E1009" s="164">
        <v>8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58"/>
      <c r="Z1009" s="147"/>
      <c r="AA1009" s="147"/>
      <c r="AB1009" s="147"/>
      <c r="AC1009" s="147"/>
      <c r="AD1009" s="147"/>
      <c r="AE1009" s="147"/>
      <c r="AF1009" s="147"/>
      <c r="AG1009" s="147" t="s">
        <v>230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2" x14ac:dyDescent="0.2">
      <c r="A1010" s="154"/>
      <c r="B1010" s="155"/>
      <c r="C1010" s="254"/>
      <c r="D1010" s="255"/>
      <c r="E1010" s="255"/>
      <c r="F1010" s="255"/>
      <c r="G1010" s="255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58"/>
      <c r="Z1010" s="147"/>
      <c r="AA1010" s="147"/>
      <c r="AB1010" s="147"/>
      <c r="AC1010" s="147"/>
      <c r="AD1010" s="147"/>
      <c r="AE1010" s="147"/>
      <c r="AF1010" s="147"/>
      <c r="AG1010" s="147" t="s">
        <v>208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22.5" outlineLevel="1" x14ac:dyDescent="0.2">
      <c r="A1011" s="173">
        <v>94</v>
      </c>
      <c r="B1011" s="174" t="s">
        <v>794</v>
      </c>
      <c r="C1011" s="183" t="s">
        <v>795</v>
      </c>
      <c r="D1011" s="175" t="s">
        <v>244</v>
      </c>
      <c r="E1011" s="176">
        <v>0.46139999999999998</v>
      </c>
      <c r="F1011" s="177"/>
      <c r="G1011" s="178">
        <f>ROUND(E1011*F1011,2)</f>
        <v>0</v>
      </c>
      <c r="H1011" s="177"/>
      <c r="I1011" s="178">
        <f>ROUND(E1011*H1011,2)</f>
        <v>0</v>
      </c>
      <c r="J1011" s="177"/>
      <c r="K1011" s="178">
        <f>ROUND(E1011*J1011,2)</f>
        <v>0</v>
      </c>
      <c r="L1011" s="178">
        <v>12</v>
      </c>
      <c r="M1011" s="178">
        <f>G1011*(1+L1011/100)</f>
        <v>0</v>
      </c>
      <c r="N1011" s="176">
        <v>0</v>
      </c>
      <c r="O1011" s="176">
        <f>ROUND(E1011*N1011,2)</f>
        <v>0</v>
      </c>
      <c r="P1011" s="176">
        <v>2.2000000000000002</v>
      </c>
      <c r="Q1011" s="176">
        <f>ROUND(E1011*P1011,2)</f>
        <v>1.02</v>
      </c>
      <c r="R1011" s="178" t="s">
        <v>772</v>
      </c>
      <c r="S1011" s="178" t="s">
        <v>201</v>
      </c>
      <c r="T1011" s="179" t="s">
        <v>201</v>
      </c>
      <c r="U1011" s="158">
        <v>7.2</v>
      </c>
      <c r="V1011" s="158">
        <f>ROUND(E1011*U1011,2)</f>
        <v>3.32</v>
      </c>
      <c r="W1011" s="158"/>
      <c r="X1011" s="158" t="s">
        <v>219</v>
      </c>
      <c r="Y1011" s="158" t="s">
        <v>204</v>
      </c>
      <c r="Z1011" s="147"/>
      <c r="AA1011" s="147"/>
      <c r="AB1011" s="147"/>
      <c r="AC1011" s="147"/>
      <c r="AD1011" s="147"/>
      <c r="AE1011" s="147"/>
      <c r="AF1011" s="147"/>
      <c r="AG1011" s="147" t="s">
        <v>220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2" x14ac:dyDescent="0.2">
      <c r="A1012" s="154"/>
      <c r="B1012" s="155"/>
      <c r="C1012" s="184" t="s">
        <v>248</v>
      </c>
      <c r="D1012" s="163"/>
      <c r="E1012" s="164"/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58"/>
      <c r="Z1012" s="147"/>
      <c r="AA1012" s="147"/>
      <c r="AB1012" s="147"/>
      <c r="AC1012" s="147"/>
      <c r="AD1012" s="147"/>
      <c r="AE1012" s="147"/>
      <c r="AF1012" s="147"/>
      <c r="AG1012" s="147" t="s">
        <v>230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4"/>
      <c r="B1013" s="155"/>
      <c r="C1013" s="184" t="s">
        <v>249</v>
      </c>
      <c r="D1013" s="163"/>
      <c r="E1013" s="164"/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58"/>
      <c r="Z1013" s="147"/>
      <c r="AA1013" s="147"/>
      <c r="AB1013" s="147"/>
      <c r="AC1013" s="147"/>
      <c r="AD1013" s="147"/>
      <c r="AE1013" s="147"/>
      <c r="AF1013" s="147"/>
      <c r="AG1013" s="147" t="s">
        <v>230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4"/>
      <c r="B1014" s="155"/>
      <c r="C1014" s="184" t="s">
        <v>250</v>
      </c>
      <c r="D1014" s="163"/>
      <c r="E1014" s="164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58"/>
      <c r="Z1014" s="147"/>
      <c r="AA1014" s="147"/>
      <c r="AB1014" s="147"/>
      <c r="AC1014" s="147"/>
      <c r="AD1014" s="147"/>
      <c r="AE1014" s="147"/>
      <c r="AF1014" s="147"/>
      <c r="AG1014" s="147" t="s">
        <v>230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4"/>
      <c r="B1015" s="155"/>
      <c r="C1015" s="184" t="s">
        <v>251</v>
      </c>
      <c r="D1015" s="163"/>
      <c r="E1015" s="164"/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58"/>
      <c r="Z1015" s="147"/>
      <c r="AA1015" s="147"/>
      <c r="AB1015" s="147"/>
      <c r="AC1015" s="147"/>
      <c r="AD1015" s="147"/>
      <c r="AE1015" s="147"/>
      <c r="AF1015" s="147"/>
      <c r="AG1015" s="147" t="s">
        <v>230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4"/>
      <c r="B1016" s="155"/>
      <c r="C1016" s="184" t="s">
        <v>253</v>
      </c>
      <c r="D1016" s="163"/>
      <c r="E1016" s="164"/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58"/>
      <c r="Z1016" s="147"/>
      <c r="AA1016" s="147"/>
      <c r="AB1016" s="147"/>
      <c r="AC1016" s="147"/>
      <c r="AD1016" s="147"/>
      <c r="AE1016" s="147"/>
      <c r="AF1016" s="147"/>
      <c r="AG1016" s="147" t="s">
        <v>230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4"/>
      <c r="B1017" s="155"/>
      <c r="C1017" s="184" t="s">
        <v>655</v>
      </c>
      <c r="D1017" s="163"/>
      <c r="E1017" s="164">
        <v>0.46139999999999998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58"/>
      <c r="Z1017" s="147"/>
      <c r="AA1017" s="147"/>
      <c r="AB1017" s="147"/>
      <c r="AC1017" s="147"/>
      <c r="AD1017" s="147"/>
      <c r="AE1017" s="147"/>
      <c r="AF1017" s="147"/>
      <c r="AG1017" s="147" t="s">
        <v>230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2" x14ac:dyDescent="0.2">
      <c r="A1018" s="154"/>
      <c r="B1018" s="155"/>
      <c r="C1018" s="254"/>
      <c r="D1018" s="255"/>
      <c r="E1018" s="255"/>
      <c r="F1018" s="255"/>
      <c r="G1018" s="255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58"/>
      <c r="Z1018" s="147"/>
      <c r="AA1018" s="147"/>
      <c r="AB1018" s="147"/>
      <c r="AC1018" s="147"/>
      <c r="AD1018" s="147"/>
      <c r="AE1018" s="147"/>
      <c r="AF1018" s="147"/>
      <c r="AG1018" s="147" t="s">
        <v>208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2.5" outlineLevel="1" x14ac:dyDescent="0.2">
      <c r="A1019" s="173">
        <v>95</v>
      </c>
      <c r="B1019" s="174" t="s">
        <v>796</v>
      </c>
      <c r="C1019" s="183" t="s">
        <v>797</v>
      </c>
      <c r="D1019" s="175" t="s">
        <v>244</v>
      </c>
      <c r="E1019" s="176">
        <v>0.69210000000000005</v>
      </c>
      <c r="F1019" s="177"/>
      <c r="G1019" s="178">
        <f>ROUND(E1019*F1019,2)</f>
        <v>0</v>
      </c>
      <c r="H1019" s="177"/>
      <c r="I1019" s="178">
        <f>ROUND(E1019*H1019,2)</f>
        <v>0</v>
      </c>
      <c r="J1019" s="177"/>
      <c r="K1019" s="178">
        <f>ROUND(E1019*J1019,2)</f>
        <v>0</v>
      </c>
      <c r="L1019" s="178">
        <v>12</v>
      </c>
      <c r="M1019" s="178">
        <f>G1019*(1+L1019/100)</f>
        <v>0</v>
      </c>
      <c r="N1019" s="176">
        <v>0</v>
      </c>
      <c r="O1019" s="176">
        <f>ROUND(E1019*N1019,2)</f>
        <v>0</v>
      </c>
      <c r="P1019" s="176">
        <v>2.2000000000000002</v>
      </c>
      <c r="Q1019" s="176">
        <f>ROUND(E1019*P1019,2)</f>
        <v>1.52</v>
      </c>
      <c r="R1019" s="178" t="s">
        <v>772</v>
      </c>
      <c r="S1019" s="178" t="s">
        <v>201</v>
      </c>
      <c r="T1019" s="179" t="s">
        <v>201</v>
      </c>
      <c r="U1019" s="158">
        <v>5.87</v>
      </c>
      <c r="V1019" s="158">
        <f>ROUND(E1019*U1019,2)</f>
        <v>4.0599999999999996</v>
      </c>
      <c r="W1019" s="158"/>
      <c r="X1019" s="158" t="s">
        <v>219</v>
      </c>
      <c r="Y1019" s="158" t="s">
        <v>204</v>
      </c>
      <c r="Z1019" s="147"/>
      <c r="AA1019" s="147"/>
      <c r="AB1019" s="147"/>
      <c r="AC1019" s="147"/>
      <c r="AD1019" s="147"/>
      <c r="AE1019" s="147"/>
      <c r="AF1019" s="147"/>
      <c r="AG1019" s="147" t="s">
        <v>220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2" x14ac:dyDescent="0.2">
      <c r="A1020" s="154"/>
      <c r="B1020" s="155"/>
      <c r="C1020" s="184" t="s">
        <v>248</v>
      </c>
      <c r="D1020" s="163"/>
      <c r="E1020" s="164"/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58"/>
      <c r="Z1020" s="147"/>
      <c r="AA1020" s="147"/>
      <c r="AB1020" s="147"/>
      <c r="AC1020" s="147"/>
      <c r="AD1020" s="147"/>
      <c r="AE1020" s="147"/>
      <c r="AF1020" s="147"/>
      <c r="AG1020" s="147" t="s">
        <v>230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4"/>
      <c r="B1021" s="155"/>
      <c r="C1021" s="184" t="s">
        <v>249</v>
      </c>
      <c r="D1021" s="163"/>
      <c r="E1021" s="164"/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58"/>
      <c r="Z1021" s="147"/>
      <c r="AA1021" s="147"/>
      <c r="AB1021" s="147"/>
      <c r="AC1021" s="147"/>
      <c r="AD1021" s="147"/>
      <c r="AE1021" s="147"/>
      <c r="AF1021" s="147"/>
      <c r="AG1021" s="147" t="s">
        <v>230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4"/>
      <c r="B1022" s="155"/>
      <c r="C1022" s="184" t="s">
        <v>250</v>
      </c>
      <c r="D1022" s="163"/>
      <c r="E1022" s="164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58"/>
      <c r="Z1022" s="147"/>
      <c r="AA1022" s="147"/>
      <c r="AB1022" s="147"/>
      <c r="AC1022" s="147"/>
      <c r="AD1022" s="147"/>
      <c r="AE1022" s="147"/>
      <c r="AF1022" s="147"/>
      <c r="AG1022" s="147" t="s">
        <v>230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4"/>
      <c r="B1023" s="155"/>
      <c r="C1023" s="184" t="s">
        <v>251</v>
      </c>
      <c r="D1023" s="163"/>
      <c r="E1023" s="164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58"/>
      <c r="Z1023" s="147"/>
      <c r="AA1023" s="147"/>
      <c r="AB1023" s="147"/>
      <c r="AC1023" s="147"/>
      <c r="AD1023" s="147"/>
      <c r="AE1023" s="147"/>
      <c r="AF1023" s="147"/>
      <c r="AG1023" s="147" t="s">
        <v>230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4"/>
      <c r="B1024" s="155"/>
      <c r="C1024" s="184" t="s">
        <v>253</v>
      </c>
      <c r="D1024" s="163"/>
      <c r="E1024" s="164"/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58"/>
      <c r="Z1024" s="147"/>
      <c r="AA1024" s="147"/>
      <c r="AB1024" s="147"/>
      <c r="AC1024" s="147"/>
      <c r="AD1024" s="147"/>
      <c r="AE1024" s="147"/>
      <c r="AF1024" s="147"/>
      <c r="AG1024" s="147" t="s">
        <v>230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4"/>
      <c r="B1025" s="155"/>
      <c r="C1025" s="184" t="s">
        <v>658</v>
      </c>
      <c r="D1025" s="163"/>
      <c r="E1025" s="164">
        <v>0.69210000000000005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58"/>
      <c r="Z1025" s="147"/>
      <c r="AA1025" s="147"/>
      <c r="AB1025" s="147"/>
      <c r="AC1025" s="147"/>
      <c r="AD1025" s="147"/>
      <c r="AE1025" s="147"/>
      <c r="AF1025" s="147"/>
      <c r="AG1025" s="147" t="s">
        <v>230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2" x14ac:dyDescent="0.2">
      <c r="A1026" s="154"/>
      <c r="B1026" s="155"/>
      <c r="C1026" s="254"/>
      <c r="D1026" s="255"/>
      <c r="E1026" s="255"/>
      <c r="F1026" s="255"/>
      <c r="G1026" s="255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58"/>
      <c r="Z1026" s="147"/>
      <c r="AA1026" s="147"/>
      <c r="AB1026" s="147"/>
      <c r="AC1026" s="147"/>
      <c r="AD1026" s="147"/>
      <c r="AE1026" s="147"/>
      <c r="AF1026" s="147"/>
      <c r="AG1026" s="147" t="s">
        <v>208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22.5" outlineLevel="1" x14ac:dyDescent="0.2">
      <c r="A1027" s="173">
        <v>96</v>
      </c>
      <c r="B1027" s="174" t="s">
        <v>798</v>
      </c>
      <c r="C1027" s="183" t="s">
        <v>799</v>
      </c>
      <c r="D1027" s="175" t="s">
        <v>244</v>
      </c>
      <c r="E1027" s="176">
        <v>0.69210000000000005</v>
      </c>
      <c r="F1027" s="177"/>
      <c r="G1027" s="178">
        <f>ROUND(E1027*F1027,2)</f>
        <v>0</v>
      </c>
      <c r="H1027" s="177"/>
      <c r="I1027" s="178">
        <f>ROUND(E1027*H1027,2)</f>
        <v>0</v>
      </c>
      <c r="J1027" s="177"/>
      <c r="K1027" s="178">
        <f>ROUND(E1027*J1027,2)</f>
        <v>0</v>
      </c>
      <c r="L1027" s="178">
        <v>12</v>
      </c>
      <c r="M1027" s="178">
        <f>G1027*(1+L1027/100)</f>
        <v>0</v>
      </c>
      <c r="N1027" s="176">
        <v>0</v>
      </c>
      <c r="O1027" s="176">
        <f>ROUND(E1027*N1027,2)</f>
        <v>0</v>
      </c>
      <c r="P1027" s="176">
        <v>0</v>
      </c>
      <c r="Q1027" s="176">
        <f>ROUND(E1027*P1027,2)</f>
        <v>0</v>
      </c>
      <c r="R1027" s="178" t="s">
        <v>772</v>
      </c>
      <c r="S1027" s="178" t="s">
        <v>201</v>
      </c>
      <c r="T1027" s="179" t="s">
        <v>201</v>
      </c>
      <c r="U1027" s="158">
        <v>4.03</v>
      </c>
      <c r="V1027" s="158">
        <f>ROUND(E1027*U1027,2)</f>
        <v>2.79</v>
      </c>
      <c r="W1027" s="158"/>
      <c r="X1027" s="158" t="s">
        <v>219</v>
      </c>
      <c r="Y1027" s="158" t="s">
        <v>204</v>
      </c>
      <c r="Z1027" s="147"/>
      <c r="AA1027" s="147"/>
      <c r="AB1027" s="147"/>
      <c r="AC1027" s="147"/>
      <c r="AD1027" s="147"/>
      <c r="AE1027" s="147"/>
      <c r="AF1027" s="147"/>
      <c r="AG1027" s="147" t="s">
        <v>220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2" x14ac:dyDescent="0.2">
      <c r="A1028" s="154"/>
      <c r="B1028" s="155"/>
      <c r="C1028" s="184" t="s">
        <v>248</v>
      </c>
      <c r="D1028" s="163"/>
      <c r="E1028" s="164"/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58"/>
      <c r="Z1028" s="147"/>
      <c r="AA1028" s="147"/>
      <c r="AB1028" s="147"/>
      <c r="AC1028" s="147"/>
      <c r="AD1028" s="147"/>
      <c r="AE1028" s="147"/>
      <c r="AF1028" s="147"/>
      <c r="AG1028" s="147" t="s">
        <v>230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4"/>
      <c r="B1029" s="155"/>
      <c r="C1029" s="184" t="s">
        <v>249</v>
      </c>
      <c r="D1029" s="163"/>
      <c r="E1029" s="164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58"/>
      <c r="Z1029" s="147"/>
      <c r="AA1029" s="147"/>
      <c r="AB1029" s="147"/>
      <c r="AC1029" s="147"/>
      <c r="AD1029" s="147"/>
      <c r="AE1029" s="147"/>
      <c r="AF1029" s="147"/>
      <c r="AG1029" s="147" t="s">
        <v>230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4"/>
      <c r="B1030" s="155"/>
      <c r="C1030" s="184" t="s">
        <v>250</v>
      </c>
      <c r="D1030" s="163"/>
      <c r="E1030" s="164"/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58"/>
      <c r="Z1030" s="147"/>
      <c r="AA1030" s="147"/>
      <c r="AB1030" s="147"/>
      <c r="AC1030" s="147"/>
      <c r="AD1030" s="147"/>
      <c r="AE1030" s="147"/>
      <c r="AF1030" s="147"/>
      <c r="AG1030" s="147" t="s">
        <v>230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84" t="s">
        <v>251</v>
      </c>
      <c r="D1031" s="163"/>
      <c r="E1031" s="164"/>
      <c r="F1031" s="158"/>
      <c r="G1031" s="158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58"/>
      <c r="Z1031" s="147"/>
      <c r="AA1031" s="147"/>
      <c r="AB1031" s="147"/>
      <c r="AC1031" s="147"/>
      <c r="AD1031" s="147"/>
      <c r="AE1031" s="147"/>
      <c r="AF1031" s="147"/>
      <c r="AG1031" s="147" t="s">
        <v>230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4"/>
      <c r="B1032" s="155"/>
      <c r="C1032" s="184" t="s">
        <v>253</v>
      </c>
      <c r="D1032" s="163"/>
      <c r="E1032" s="164"/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58"/>
      <c r="Z1032" s="147"/>
      <c r="AA1032" s="147"/>
      <c r="AB1032" s="147"/>
      <c r="AC1032" s="147"/>
      <c r="AD1032" s="147"/>
      <c r="AE1032" s="147"/>
      <c r="AF1032" s="147"/>
      <c r="AG1032" s="147" t="s">
        <v>230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">
      <c r="A1033" s="154"/>
      <c r="B1033" s="155"/>
      <c r="C1033" s="184" t="s">
        <v>658</v>
      </c>
      <c r="D1033" s="163"/>
      <c r="E1033" s="164">
        <v>0.69210000000000005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58"/>
      <c r="Z1033" s="147"/>
      <c r="AA1033" s="147"/>
      <c r="AB1033" s="147"/>
      <c r="AC1033" s="147"/>
      <c r="AD1033" s="147"/>
      <c r="AE1033" s="147"/>
      <c r="AF1033" s="147"/>
      <c r="AG1033" s="147" t="s">
        <v>230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2" x14ac:dyDescent="0.2">
      <c r="A1034" s="154"/>
      <c r="B1034" s="155"/>
      <c r="C1034" s="254"/>
      <c r="D1034" s="255"/>
      <c r="E1034" s="255"/>
      <c r="F1034" s="255"/>
      <c r="G1034" s="255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58"/>
      <c r="Z1034" s="147"/>
      <c r="AA1034" s="147"/>
      <c r="AB1034" s="147"/>
      <c r="AC1034" s="147"/>
      <c r="AD1034" s="147"/>
      <c r="AE1034" s="147"/>
      <c r="AF1034" s="147"/>
      <c r="AG1034" s="147" t="s">
        <v>208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73">
        <v>97</v>
      </c>
      <c r="B1035" s="174" t="s">
        <v>800</v>
      </c>
      <c r="C1035" s="183" t="s">
        <v>801</v>
      </c>
      <c r="D1035" s="175" t="s">
        <v>309</v>
      </c>
      <c r="E1035" s="176">
        <v>50</v>
      </c>
      <c r="F1035" s="177"/>
      <c r="G1035" s="178">
        <f>ROUND(E1035*F1035,2)</f>
        <v>0</v>
      </c>
      <c r="H1035" s="177"/>
      <c r="I1035" s="178">
        <f>ROUND(E1035*H1035,2)</f>
        <v>0</v>
      </c>
      <c r="J1035" s="177"/>
      <c r="K1035" s="178">
        <f>ROUND(E1035*J1035,2)</f>
        <v>0</v>
      </c>
      <c r="L1035" s="178">
        <v>12</v>
      </c>
      <c r="M1035" s="178">
        <f>G1035*(1+L1035/100)</f>
        <v>0</v>
      </c>
      <c r="N1035" s="176">
        <v>0</v>
      </c>
      <c r="O1035" s="176">
        <f>ROUND(E1035*N1035,2)</f>
        <v>0</v>
      </c>
      <c r="P1035" s="176">
        <v>0.02</v>
      </c>
      <c r="Q1035" s="176">
        <f>ROUND(E1035*P1035,2)</f>
        <v>1</v>
      </c>
      <c r="R1035" s="178" t="s">
        <v>772</v>
      </c>
      <c r="S1035" s="178" t="s">
        <v>201</v>
      </c>
      <c r="T1035" s="179" t="s">
        <v>201</v>
      </c>
      <c r="U1035" s="158">
        <v>0.14699999999999999</v>
      </c>
      <c r="V1035" s="158">
        <f>ROUND(E1035*U1035,2)</f>
        <v>7.35</v>
      </c>
      <c r="W1035" s="158"/>
      <c r="X1035" s="158" t="s">
        <v>219</v>
      </c>
      <c r="Y1035" s="158" t="s">
        <v>204</v>
      </c>
      <c r="Z1035" s="147"/>
      <c r="AA1035" s="147"/>
      <c r="AB1035" s="147"/>
      <c r="AC1035" s="147"/>
      <c r="AD1035" s="147"/>
      <c r="AE1035" s="147"/>
      <c r="AF1035" s="147"/>
      <c r="AG1035" s="147" t="s">
        <v>220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2" x14ac:dyDescent="0.2">
      <c r="A1036" s="154"/>
      <c r="B1036" s="155"/>
      <c r="C1036" s="258" t="s">
        <v>802</v>
      </c>
      <c r="D1036" s="259"/>
      <c r="E1036" s="259"/>
      <c r="F1036" s="259"/>
      <c r="G1036" s="259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58"/>
      <c r="Z1036" s="147"/>
      <c r="AA1036" s="147"/>
      <c r="AB1036" s="147"/>
      <c r="AC1036" s="147"/>
      <c r="AD1036" s="147"/>
      <c r="AE1036" s="147"/>
      <c r="AF1036" s="147"/>
      <c r="AG1036" s="147" t="s">
        <v>247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2" x14ac:dyDescent="0.2">
      <c r="A1037" s="154"/>
      <c r="B1037" s="155"/>
      <c r="C1037" s="184" t="s">
        <v>803</v>
      </c>
      <c r="D1037" s="163"/>
      <c r="E1037" s="164"/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58"/>
      <c r="Z1037" s="147"/>
      <c r="AA1037" s="147"/>
      <c r="AB1037" s="147"/>
      <c r="AC1037" s="147"/>
      <c r="AD1037" s="147"/>
      <c r="AE1037" s="147"/>
      <c r="AF1037" s="147"/>
      <c r="AG1037" s="147" t="s">
        <v>230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4"/>
      <c r="B1038" s="155"/>
      <c r="C1038" s="184" t="s">
        <v>804</v>
      </c>
      <c r="D1038" s="163"/>
      <c r="E1038" s="164">
        <v>50</v>
      </c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58"/>
      <c r="Z1038" s="147"/>
      <c r="AA1038" s="147"/>
      <c r="AB1038" s="147"/>
      <c r="AC1038" s="147"/>
      <c r="AD1038" s="147"/>
      <c r="AE1038" s="147"/>
      <c r="AF1038" s="147"/>
      <c r="AG1038" s="147" t="s">
        <v>230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2" x14ac:dyDescent="0.2">
      <c r="A1039" s="154"/>
      <c r="B1039" s="155"/>
      <c r="C1039" s="254"/>
      <c r="D1039" s="255"/>
      <c r="E1039" s="255"/>
      <c r="F1039" s="255"/>
      <c r="G1039" s="255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58"/>
      <c r="Z1039" s="147"/>
      <c r="AA1039" s="147"/>
      <c r="AB1039" s="147"/>
      <c r="AC1039" s="147"/>
      <c r="AD1039" s="147"/>
      <c r="AE1039" s="147"/>
      <c r="AF1039" s="147"/>
      <c r="AG1039" s="147" t="s">
        <v>208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2.5" outlineLevel="1" x14ac:dyDescent="0.2">
      <c r="A1040" s="173">
        <v>98</v>
      </c>
      <c r="B1040" s="174" t="s">
        <v>805</v>
      </c>
      <c r="C1040" s="183" t="s">
        <v>806</v>
      </c>
      <c r="D1040" s="175" t="s">
        <v>244</v>
      </c>
      <c r="E1040" s="176">
        <v>23.750399999999999</v>
      </c>
      <c r="F1040" s="177"/>
      <c r="G1040" s="178">
        <f>ROUND(E1040*F1040,2)</f>
        <v>0</v>
      </c>
      <c r="H1040" s="177"/>
      <c r="I1040" s="178">
        <f>ROUND(E1040*H1040,2)</f>
        <v>0</v>
      </c>
      <c r="J1040" s="177"/>
      <c r="K1040" s="178">
        <f>ROUND(E1040*J1040,2)</f>
        <v>0</v>
      </c>
      <c r="L1040" s="178">
        <v>12</v>
      </c>
      <c r="M1040" s="178">
        <f>G1040*(1+L1040/100)</f>
        <v>0</v>
      </c>
      <c r="N1040" s="176">
        <v>0</v>
      </c>
      <c r="O1040" s="176">
        <f>ROUND(E1040*N1040,2)</f>
        <v>0</v>
      </c>
      <c r="P1040" s="176">
        <v>1.4</v>
      </c>
      <c r="Q1040" s="176">
        <f>ROUND(E1040*P1040,2)</f>
        <v>33.25</v>
      </c>
      <c r="R1040" s="178" t="s">
        <v>772</v>
      </c>
      <c r="S1040" s="178" t="s">
        <v>201</v>
      </c>
      <c r="T1040" s="179" t="s">
        <v>201</v>
      </c>
      <c r="U1040" s="158">
        <v>1.2569999999999999</v>
      </c>
      <c r="V1040" s="158">
        <f>ROUND(E1040*U1040,2)</f>
        <v>29.85</v>
      </c>
      <c r="W1040" s="158"/>
      <c r="X1040" s="158" t="s">
        <v>219</v>
      </c>
      <c r="Y1040" s="158" t="s">
        <v>204</v>
      </c>
      <c r="Z1040" s="147"/>
      <c r="AA1040" s="147"/>
      <c r="AB1040" s="147"/>
      <c r="AC1040" s="147"/>
      <c r="AD1040" s="147"/>
      <c r="AE1040" s="147"/>
      <c r="AF1040" s="147"/>
      <c r="AG1040" s="147" t="s">
        <v>220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2" x14ac:dyDescent="0.2">
      <c r="A1041" s="154"/>
      <c r="B1041" s="155"/>
      <c r="C1041" s="184" t="s">
        <v>807</v>
      </c>
      <c r="D1041" s="163"/>
      <c r="E1041" s="164"/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58"/>
      <c r="Z1041" s="147"/>
      <c r="AA1041" s="147"/>
      <c r="AB1041" s="147"/>
      <c r="AC1041" s="147"/>
      <c r="AD1041" s="147"/>
      <c r="AE1041" s="147"/>
      <c r="AF1041" s="147"/>
      <c r="AG1041" s="147" t="s">
        <v>230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84" t="s">
        <v>808</v>
      </c>
      <c r="D1042" s="163"/>
      <c r="E1042" s="164"/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58"/>
      <c r="Z1042" s="147"/>
      <c r="AA1042" s="147"/>
      <c r="AB1042" s="147"/>
      <c r="AC1042" s="147"/>
      <c r="AD1042" s="147"/>
      <c r="AE1042" s="147"/>
      <c r="AF1042" s="147"/>
      <c r="AG1042" s="147" t="s">
        <v>230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4"/>
      <c r="B1043" s="155"/>
      <c r="C1043" s="184" t="s">
        <v>809</v>
      </c>
      <c r="D1043" s="163"/>
      <c r="E1043" s="164"/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58"/>
      <c r="Z1043" s="147"/>
      <c r="AA1043" s="147"/>
      <c r="AB1043" s="147"/>
      <c r="AC1043" s="147"/>
      <c r="AD1043" s="147"/>
      <c r="AE1043" s="147"/>
      <c r="AF1043" s="147"/>
      <c r="AG1043" s="147" t="s">
        <v>230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4"/>
      <c r="B1044" s="155"/>
      <c r="C1044" s="184" t="s">
        <v>810</v>
      </c>
      <c r="D1044" s="163"/>
      <c r="E1044" s="164"/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58"/>
      <c r="Z1044" s="147"/>
      <c r="AA1044" s="147"/>
      <c r="AB1044" s="147"/>
      <c r="AC1044" s="147"/>
      <c r="AD1044" s="147"/>
      <c r="AE1044" s="147"/>
      <c r="AF1044" s="147"/>
      <c r="AG1044" s="147" t="s">
        <v>230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">
      <c r="A1045" s="154"/>
      <c r="B1045" s="155"/>
      <c r="C1045" s="184" t="s">
        <v>811</v>
      </c>
      <c r="D1045" s="163"/>
      <c r="E1045" s="164"/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58"/>
      <c r="Z1045" s="147"/>
      <c r="AA1045" s="147"/>
      <c r="AB1045" s="147"/>
      <c r="AC1045" s="147"/>
      <c r="AD1045" s="147"/>
      <c r="AE1045" s="147"/>
      <c r="AF1045" s="147"/>
      <c r="AG1045" s="147" t="s">
        <v>230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">
      <c r="A1046" s="154"/>
      <c r="B1046" s="155"/>
      <c r="C1046" s="184" t="s">
        <v>675</v>
      </c>
      <c r="D1046" s="163"/>
      <c r="E1046" s="164"/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58"/>
      <c r="Z1046" s="147"/>
      <c r="AA1046" s="147"/>
      <c r="AB1046" s="147"/>
      <c r="AC1046" s="147"/>
      <c r="AD1046" s="147"/>
      <c r="AE1046" s="147"/>
      <c r="AF1046" s="147"/>
      <c r="AG1046" s="147" t="s">
        <v>230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">
      <c r="A1047" s="154"/>
      <c r="B1047" s="155"/>
      <c r="C1047" s="184" t="s">
        <v>676</v>
      </c>
      <c r="D1047" s="163"/>
      <c r="E1047" s="164"/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58"/>
      <c r="Z1047" s="147"/>
      <c r="AA1047" s="147"/>
      <c r="AB1047" s="147"/>
      <c r="AC1047" s="147"/>
      <c r="AD1047" s="147"/>
      <c r="AE1047" s="147"/>
      <c r="AF1047" s="147"/>
      <c r="AG1047" s="147" t="s">
        <v>230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">
      <c r="A1048" s="154"/>
      <c r="B1048" s="155"/>
      <c r="C1048" s="184" t="s">
        <v>812</v>
      </c>
      <c r="D1048" s="163"/>
      <c r="E1048" s="164">
        <v>18.558</v>
      </c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58"/>
      <c r="Z1048" s="147"/>
      <c r="AA1048" s="147"/>
      <c r="AB1048" s="147"/>
      <c r="AC1048" s="147"/>
      <c r="AD1048" s="147"/>
      <c r="AE1048" s="147"/>
      <c r="AF1048" s="147"/>
      <c r="AG1048" s="147" t="s">
        <v>230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3" x14ac:dyDescent="0.2">
      <c r="A1049" s="154"/>
      <c r="B1049" s="155"/>
      <c r="C1049" s="184" t="s">
        <v>675</v>
      </c>
      <c r="D1049" s="163"/>
      <c r="E1049" s="164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58"/>
      <c r="Z1049" s="147"/>
      <c r="AA1049" s="147"/>
      <c r="AB1049" s="147"/>
      <c r="AC1049" s="147"/>
      <c r="AD1049" s="147"/>
      <c r="AE1049" s="147"/>
      <c r="AF1049" s="147"/>
      <c r="AG1049" s="147" t="s">
        <v>230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4"/>
      <c r="B1050" s="155"/>
      <c r="C1050" s="184" t="s">
        <v>678</v>
      </c>
      <c r="D1050" s="163"/>
      <c r="E1050" s="164"/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58"/>
      <c r="Z1050" s="147"/>
      <c r="AA1050" s="147"/>
      <c r="AB1050" s="147"/>
      <c r="AC1050" s="147"/>
      <c r="AD1050" s="147"/>
      <c r="AE1050" s="147"/>
      <c r="AF1050" s="147"/>
      <c r="AG1050" s="147" t="s">
        <v>230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3" x14ac:dyDescent="0.2">
      <c r="A1051" s="154"/>
      <c r="B1051" s="155"/>
      <c r="C1051" s="184" t="s">
        <v>813</v>
      </c>
      <c r="D1051" s="163"/>
      <c r="E1051" s="164">
        <v>5.1924000000000001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58"/>
      <c r="Z1051" s="147"/>
      <c r="AA1051" s="147"/>
      <c r="AB1051" s="147"/>
      <c r="AC1051" s="147"/>
      <c r="AD1051" s="147"/>
      <c r="AE1051" s="147"/>
      <c r="AF1051" s="147"/>
      <c r="AG1051" s="147" t="s">
        <v>230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2" x14ac:dyDescent="0.2">
      <c r="A1052" s="154"/>
      <c r="B1052" s="155"/>
      <c r="C1052" s="254"/>
      <c r="D1052" s="255"/>
      <c r="E1052" s="255"/>
      <c r="F1052" s="255"/>
      <c r="G1052" s="255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58"/>
      <c r="Z1052" s="147"/>
      <c r="AA1052" s="147"/>
      <c r="AB1052" s="147"/>
      <c r="AC1052" s="147"/>
      <c r="AD1052" s="147"/>
      <c r="AE1052" s="147"/>
      <c r="AF1052" s="147"/>
      <c r="AG1052" s="147" t="s">
        <v>208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73">
        <v>99</v>
      </c>
      <c r="B1053" s="174" t="s">
        <v>814</v>
      </c>
      <c r="C1053" s="183" t="s">
        <v>815</v>
      </c>
      <c r="D1053" s="175" t="s">
        <v>520</v>
      </c>
      <c r="E1053" s="176">
        <v>43.478000000000002</v>
      </c>
      <c r="F1053" s="177"/>
      <c r="G1053" s="178">
        <f>ROUND(E1053*F1053,2)</f>
        <v>0</v>
      </c>
      <c r="H1053" s="177"/>
      <c r="I1053" s="178">
        <f>ROUND(E1053*H1053,2)</f>
        <v>0</v>
      </c>
      <c r="J1053" s="177"/>
      <c r="K1053" s="178">
        <f>ROUND(E1053*J1053,2)</f>
        <v>0</v>
      </c>
      <c r="L1053" s="178">
        <v>12</v>
      </c>
      <c r="M1053" s="178">
        <f>G1053*(1+L1053/100)</f>
        <v>0</v>
      </c>
      <c r="N1053" s="176">
        <v>0</v>
      </c>
      <c r="O1053" s="176">
        <f>ROUND(E1053*N1053,2)</f>
        <v>0</v>
      </c>
      <c r="P1053" s="176">
        <v>4.6000000000000001E-4</v>
      </c>
      <c r="Q1053" s="176">
        <f>ROUND(E1053*P1053,2)</f>
        <v>0.02</v>
      </c>
      <c r="R1053" s="178" t="s">
        <v>772</v>
      </c>
      <c r="S1053" s="178" t="s">
        <v>201</v>
      </c>
      <c r="T1053" s="179" t="s">
        <v>201</v>
      </c>
      <c r="U1053" s="158">
        <v>0.81</v>
      </c>
      <c r="V1053" s="158">
        <f>ROUND(E1053*U1053,2)</f>
        <v>35.22</v>
      </c>
      <c r="W1053" s="158"/>
      <c r="X1053" s="158" t="s">
        <v>219</v>
      </c>
      <c r="Y1053" s="158" t="s">
        <v>204</v>
      </c>
      <c r="Z1053" s="147"/>
      <c r="AA1053" s="147"/>
      <c r="AB1053" s="147"/>
      <c r="AC1053" s="147"/>
      <c r="AD1053" s="147"/>
      <c r="AE1053" s="147"/>
      <c r="AF1053" s="147"/>
      <c r="AG1053" s="147" t="s">
        <v>220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2" x14ac:dyDescent="0.2">
      <c r="A1054" s="154"/>
      <c r="B1054" s="155"/>
      <c r="C1054" s="184" t="s">
        <v>775</v>
      </c>
      <c r="D1054" s="163"/>
      <c r="E1054" s="164"/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58"/>
      <c r="Z1054" s="147"/>
      <c r="AA1054" s="147"/>
      <c r="AB1054" s="147"/>
      <c r="AC1054" s="147"/>
      <c r="AD1054" s="147"/>
      <c r="AE1054" s="147"/>
      <c r="AF1054" s="147"/>
      <c r="AG1054" s="147" t="s">
        <v>230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">
      <c r="A1055" s="154"/>
      <c r="B1055" s="155"/>
      <c r="C1055" s="184" t="s">
        <v>816</v>
      </c>
      <c r="D1055" s="163"/>
      <c r="E1055" s="164">
        <v>30.8</v>
      </c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58"/>
      <c r="Z1055" s="147"/>
      <c r="AA1055" s="147"/>
      <c r="AB1055" s="147"/>
      <c r="AC1055" s="147"/>
      <c r="AD1055" s="147"/>
      <c r="AE1055" s="147"/>
      <c r="AF1055" s="147"/>
      <c r="AG1055" s="147" t="s">
        <v>230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3" x14ac:dyDescent="0.2">
      <c r="A1056" s="154"/>
      <c r="B1056" s="155"/>
      <c r="C1056" s="184" t="s">
        <v>472</v>
      </c>
      <c r="D1056" s="163"/>
      <c r="E1056" s="164"/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58"/>
      <c r="Z1056" s="147"/>
      <c r="AA1056" s="147"/>
      <c r="AB1056" s="147"/>
      <c r="AC1056" s="147"/>
      <c r="AD1056" s="147"/>
      <c r="AE1056" s="147"/>
      <c r="AF1056" s="147"/>
      <c r="AG1056" s="147" t="s">
        <v>230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3" x14ac:dyDescent="0.2">
      <c r="A1057" s="154"/>
      <c r="B1057" s="155"/>
      <c r="C1057" s="184" t="s">
        <v>817</v>
      </c>
      <c r="D1057" s="163"/>
      <c r="E1057" s="164">
        <v>6.3780000000000001</v>
      </c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58"/>
      <c r="Z1057" s="147"/>
      <c r="AA1057" s="147"/>
      <c r="AB1057" s="147"/>
      <c r="AC1057" s="147"/>
      <c r="AD1057" s="147"/>
      <c r="AE1057" s="147"/>
      <c r="AF1057" s="147"/>
      <c r="AG1057" s="147" t="s">
        <v>230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4"/>
      <c r="B1058" s="155"/>
      <c r="C1058" s="184" t="s">
        <v>818</v>
      </c>
      <c r="D1058" s="163"/>
      <c r="E1058" s="164">
        <v>2.1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58"/>
      <c r="Z1058" s="147"/>
      <c r="AA1058" s="147"/>
      <c r="AB1058" s="147"/>
      <c r="AC1058" s="147"/>
      <c r="AD1058" s="147"/>
      <c r="AE1058" s="147"/>
      <c r="AF1058" s="147"/>
      <c r="AG1058" s="147" t="s">
        <v>230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3" x14ac:dyDescent="0.2">
      <c r="A1059" s="154"/>
      <c r="B1059" s="155"/>
      <c r="C1059" s="184" t="s">
        <v>474</v>
      </c>
      <c r="D1059" s="163"/>
      <c r="E1059" s="164"/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58"/>
      <c r="Z1059" s="147"/>
      <c r="AA1059" s="147"/>
      <c r="AB1059" s="147"/>
      <c r="AC1059" s="147"/>
      <c r="AD1059" s="147"/>
      <c r="AE1059" s="147"/>
      <c r="AF1059" s="147"/>
      <c r="AG1059" s="147" t="s">
        <v>230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">
      <c r="A1060" s="154"/>
      <c r="B1060" s="155"/>
      <c r="C1060" s="184" t="s">
        <v>818</v>
      </c>
      <c r="D1060" s="163"/>
      <c r="E1060" s="164">
        <v>2.1</v>
      </c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58"/>
      <c r="Z1060" s="147"/>
      <c r="AA1060" s="147"/>
      <c r="AB1060" s="147"/>
      <c r="AC1060" s="147"/>
      <c r="AD1060" s="147"/>
      <c r="AE1060" s="147"/>
      <c r="AF1060" s="147"/>
      <c r="AG1060" s="147" t="s">
        <v>230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3" x14ac:dyDescent="0.2">
      <c r="A1061" s="154"/>
      <c r="B1061" s="155"/>
      <c r="C1061" s="184" t="s">
        <v>475</v>
      </c>
      <c r="D1061" s="163"/>
      <c r="E1061" s="164"/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58"/>
      <c r="Z1061" s="147"/>
      <c r="AA1061" s="147"/>
      <c r="AB1061" s="147"/>
      <c r="AC1061" s="147"/>
      <c r="AD1061" s="147"/>
      <c r="AE1061" s="147"/>
      <c r="AF1061" s="147"/>
      <c r="AG1061" s="147" t="s">
        <v>230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3" x14ac:dyDescent="0.2">
      <c r="A1062" s="154"/>
      <c r="B1062" s="155"/>
      <c r="C1062" s="184" t="s">
        <v>818</v>
      </c>
      <c r="D1062" s="163"/>
      <c r="E1062" s="164">
        <v>2.1</v>
      </c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58"/>
      <c r="Z1062" s="147"/>
      <c r="AA1062" s="147"/>
      <c r="AB1062" s="147"/>
      <c r="AC1062" s="147"/>
      <c r="AD1062" s="147"/>
      <c r="AE1062" s="147"/>
      <c r="AF1062" s="147"/>
      <c r="AG1062" s="147" t="s">
        <v>230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2" x14ac:dyDescent="0.2">
      <c r="A1063" s="154"/>
      <c r="B1063" s="155"/>
      <c r="C1063" s="254"/>
      <c r="D1063" s="255"/>
      <c r="E1063" s="255"/>
      <c r="F1063" s="255"/>
      <c r="G1063" s="255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58"/>
      <c r="Z1063" s="147"/>
      <c r="AA1063" s="147"/>
      <c r="AB1063" s="147"/>
      <c r="AC1063" s="147"/>
      <c r="AD1063" s="147"/>
      <c r="AE1063" s="147"/>
      <c r="AF1063" s="147"/>
      <c r="AG1063" s="147" t="s">
        <v>208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73">
        <v>100</v>
      </c>
      <c r="B1064" s="174" t="s">
        <v>819</v>
      </c>
      <c r="C1064" s="183" t="s">
        <v>820</v>
      </c>
      <c r="D1064" s="175" t="s">
        <v>520</v>
      </c>
      <c r="E1064" s="176">
        <v>23.13</v>
      </c>
      <c r="F1064" s="177"/>
      <c r="G1064" s="178">
        <f>ROUND(E1064*F1064,2)</f>
        <v>0</v>
      </c>
      <c r="H1064" s="177"/>
      <c r="I1064" s="178">
        <f>ROUND(E1064*H1064,2)</f>
        <v>0</v>
      </c>
      <c r="J1064" s="177"/>
      <c r="K1064" s="178">
        <f>ROUND(E1064*J1064,2)</f>
        <v>0</v>
      </c>
      <c r="L1064" s="178">
        <v>12</v>
      </c>
      <c r="M1064" s="178">
        <f>G1064*(1+L1064/100)</f>
        <v>0</v>
      </c>
      <c r="N1064" s="176">
        <v>0</v>
      </c>
      <c r="O1064" s="176">
        <f>ROUND(E1064*N1064,2)</f>
        <v>0</v>
      </c>
      <c r="P1064" s="176">
        <v>4.6000000000000001E-4</v>
      </c>
      <c r="Q1064" s="176">
        <f>ROUND(E1064*P1064,2)</f>
        <v>0.01</v>
      </c>
      <c r="R1064" s="178" t="s">
        <v>772</v>
      </c>
      <c r="S1064" s="178" t="s">
        <v>201</v>
      </c>
      <c r="T1064" s="179" t="s">
        <v>201</v>
      </c>
      <c r="U1064" s="158">
        <v>2.4300000000000002</v>
      </c>
      <c r="V1064" s="158">
        <f>ROUND(E1064*U1064,2)</f>
        <v>56.21</v>
      </c>
      <c r="W1064" s="158"/>
      <c r="X1064" s="158" t="s">
        <v>219</v>
      </c>
      <c r="Y1064" s="158" t="s">
        <v>204</v>
      </c>
      <c r="Z1064" s="147"/>
      <c r="AA1064" s="147"/>
      <c r="AB1064" s="147"/>
      <c r="AC1064" s="147"/>
      <c r="AD1064" s="147"/>
      <c r="AE1064" s="147"/>
      <c r="AF1064" s="147"/>
      <c r="AG1064" s="147" t="s">
        <v>220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2" x14ac:dyDescent="0.2">
      <c r="A1065" s="154"/>
      <c r="B1065" s="155"/>
      <c r="C1065" s="184" t="s">
        <v>775</v>
      </c>
      <c r="D1065" s="163"/>
      <c r="E1065" s="164"/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58"/>
      <c r="Z1065" s="147"/>
      <c r="AA1065" s="147"/>
      <c r="AB1065" s="147"/>
      <c r="AC1065" s="147"/>
      <c r="AD1065" s="147"/>
      <c r="AE1065" s="147"/>
      <c r="AF1065" s="147"/>
      <c r="AG1065" s="147" t="s">
        <v>230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4"/>
      <c r="B1066" s="155"/>
      <c r="C1066" s="184" t="s">
        <v>821</v>
      </c>
      <c r="D1066" s="163"/>
      <c r="E1066" s="164">
        <v>4.2</v>
      </c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58"/>
      <c r="Z1066" s="147"/>
      <c r="AA1066" s="147"/>
      <c r="AB1066" s="147"/>
      <c r="AC1066" s="147"/>
      <c r="AD1066" s="147"/>
      <c r="AE1066" s="147"/>
      <c r="AF1066" s="147"/>
      <c r="AG1066" s="147" t="s">
        <v>230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4"/>
      <c r="B1067" s="155"/>
      <c r="C1067" s="184" t="s">
        <v>822</v>
      </c>
      <c r="D1067" s="163"/>
      <c r="E1067" s="164">
        <v>2.16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58"/>
      <c r="Z1067" s="147"/>
      <c r="AA1067" s="147"/>
      <c r="AB1067" s="147"/>
      <c r="AC1067" s="147"/>
      <c r="AD1067" s="147"/>
      <c r="AE1067" s="147"/>
      <c r="AF1067" s="147"/>
      <c r="AG1067" s="147" t="s">
        <v>230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84" t="s">
        <v>823</v>
      </c>
      <c r="D1068" s="163"/>
      <c r="E1068" s="164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58"/>
      <c r="Z1068" s="147"/>
      <c r="AA1068" s="147"/>
      <c r="AB1068" s="147"/>
      <c r="AC1068" s="147"/>
      <c r="AD1068" s="147"/>
      <c r="AE1068" s="147"/>
      <c r="AF1068" s="147"/>
      <c r="AG1068" s="147" t="s">
        <v>230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84" t="s">
        <v>824</v>
      </c>
      <c r="D1069" s="163"/>
      <c r="E1069" s="164">
        <v>4.17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58"/>
      <c r="Z1069" s="147"/>
      <c r="AA1069" s="147"/>
      <c r="AB1069" s="147"/>
      <c r="AC1069" s="147"/>
      <c r="AD1069" s="147"/>
      <c r="AE1069" s="147"/>
      <c r="AF1069" s="147"/>
      <c r="AG1069" s="147" t="s">
        <v>230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4"/>
      <c r="B1070" s="155"/>
      <c r="C1070" s="184" t="s">
        <v>472</v>
      </c>
      <c r="D1070" s="163"/>
      <c r="E1070" s="164"/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58"/>
      <c r="Z1070" s="147"/>
      <c r="AA1070" s="147"/>
      <c r="AB1070" s="147"/>
      <c r="AC1070" s="147"/>
      <c r="AD1070" s="147"/>
      <c r="AE1070" s="147"/>
      <c r="AF1070" s="147"/>
      <c r="AG1070" s="147" t="s">
        <v>230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4"/>
      <c r="B1071" s="155"/>
      <c r="C1071" s="184" t="s">
        <v>825</v>
      </c>
      <c r="D1071" s="163"/>
      <c r="E1071" s="164">
        <v>4.2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58"/>
      <c r="Z1071" s="147"/>
      <c r="AA1071" s="147"/>
      <c r="AB1071" s="147"/>
      <c r="AC1071" s="147"/>
      <c r="AD1071" s="147"/>
      <c r="AE1071" s="147"/>
      <c r="AF1071" s="147"/>
      <c r="AG1071" s="147" t="s">
        <v>230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4"/>
      <c r="B1072" s="155"/>
      <c r="C1072" s="184" t="s">
        <v>474</v>
      </c>
      <c r="D1072" s="163"/>
      <c r="E1072" s="164"/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58"/>
      <c r="Z1072" s="147"/>
      <c r="AA1072" s="147"/>
      <c r="AB1072" s="147"/>
      <c r="AC1072" s="147"/>
      <c r="AD1072" s="147"/>
      <c r="AE1072" s="147"/>
      <c r="AF1072" s="147"/>
      <c r="AG1072" s="147" t="s">
        <v>230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4"/>
      <c r="B1073" s="155"/>
      <c r="C1073" s="184" t="s">
        <v>825</v>
      </c>
      <c r="D1073" s="163"/>
      <c r="E1073" s="164">
        <v>4.2</v>
      </c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58"/>
      <c r="Z1073" s="147"/>
      <c r="AA1073" s="147"/>
      <c r="AB1073" s="147"/>
      <c r="AC1073" s="147"/>
      <c r="AD1073" s="147"/>
      <c r="AE1073" s="147"/>
      <c r="AF1073" s="147"/>
      <c r="AG1073" s="147" t="s">
        <v>230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84" t="s">
        <v>475</v>
      </c>
      <c r="D1074" s="163"/>
      <c r="E1074" s="164"/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58"/>
      <c r="Z1074" s="147"/>
      <c r="AA1074" s="147"/>
      <c r="AB1074" s="147"/>
      <c r="AC1074" s="147"/>
      <c r="AD1074" s="147"/>
      <c r="AE1074" s="147"/>
      <c r="AF1074" s="147"/>
      <c r="AG1074" s="147" t="s">
        <v>230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4"/>
      <c r="B1075" s="155"/>
      <c r="C1075" s="184" t="s">
        <v>825</v>
      </c>
      <c r="D1075" s="163"/>
      <c r="E1075" s="164">
        <v>4.2</v>
      </c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58"/>
      <c r="Z1075" s="147"/>
      <c r="AA1075" s="147"/>
      <c r="AB1075" s="147"/>
      <c r="AC1075" s="147"/>
      <c r="AD1075" s="147"/>
      <c r="AE1075" s="147"/>
      <c r="AF1075" s="147"/>
      <c r="AG1075" s="147" t="s">
        <v>230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2" x14ac:dyDescent="0.2">
      <c r="A1076" s="154"/>
      <c r="B1076" s="155"/>
      <c r="C1076" s="254"/>
      <c r="D1076" s="255"/>
      <c r="E1076" s="255"/>
      <c r="F1076" s="255"/>
      <c r="G1076" s="255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58"/>
      <c r="Z1076" s="147"/>
      <c r="AA1076" s="147"/>
      <c r="AB1076" s="147"/>
      <c r="AC1076" s="147"/>
      <c r="AD1076" s="147"/>
      <c r="AE1076" s="147"/>
      <c r="AF1076" s="147"/>
      <c r="AG1076" s="147" t="s">
        <v>208</v>
      </c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73">
        <v>101</v>
      </c>
      <c r="B1077" s="174" t="s">
        <v>826</v>
      </c>
      <c r="C1077" s="183" t="s">
        <v>827</v>
      </c>
      <c r="D1077" s="175" t="s">
        <v>520</v>
      </c>
      <c r="E1077" s="176">
        <v>6.16</v>
      </c>
      <c r="F1077" s="177"/>
      <c r="G1077" s="178">
        <f>ROUND(E1077*F1077,2)</f>
        <v>0</v>
      </c>
      <c r="H1077" s="177"/>
      <c r="I1077" s="178">
        <f>ROUND(E1077*H1077,2)</f>
        <v>0</v>
      </c>
      <c r="J1077" s="177"/>
      <c r="K1077" s="178">
        <f>ROUND(E1077*J1077,2)</f>
        <v>0</v>
      </c>
      <c r="L1077" s="178">
        <v>12</v>
      </c>
      <c r="M1077" s="178">
        <f>G1077*(1+L1077/100)</f>
        <v>0</v>
      </c>
      <c r="N1077" s="176">
        <v>0</v>
      </c>
      <c r="O1077" s="176">
        <f>ROUND(E1077*N1077,2)</f>
        <v>0</v>
      </c>
      <c r="P1077" s="176">
        <v>4.6000000000000001E-4</v>
      </c>
      <c r="Q1077" s="176">
        <f>ROUND(E1077*P1077,2)</f>
        <v>0</v>
      </c>
      <c r="R1077" s="178" t="s">
        <v>772</v>
      </c>
      <c r="S1077" s="178" t="s">
        <v>201</v>
      </c>
      <c r="T1077" s="179" t="s">
        <v>201</v>
      </c>
      <c r="U1077" s="158">
        <v>3.24</v>
      </c>
      <c r="V1077" s="158">
        <f>ROUND(E1077*U1077,2)</f>
        <v>19.96</v>
      </c>
      <c r="W1077" s="158"/>
      <c r="X1077" s="158" t="s">
        <v>219</v>
      </c>
      <c r="Y1077" s="158" t="s">
        <v>204</v>
      </c>
      <c r="Z1077" s="147"/>
      <c r="AA1077" s="147"/>
      <c r="AB1077" s="147"/>
      <c r="AC1077" s="147"/>
      <c r="AD1077" s="147"/>
      <c r="AE1077" s="147"/>
      <c r="AF1077" s="147"/>
      <c r="AG1077" s="147" t="s">
        <v>499</v>
      </c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2" x14ac:dyDescent="0.2">
      <c r="A1078" s="154"/>
      <c r="B1078" s="155"/>
      <c r="C1078" s="184" t="s">
        <v>775</v>
      </c>
      <c r="D1078" s="163"/>
      <c r="E1078" s="164"/>
      <c r="F1078" s="158"/>
      <c r="G1078" s="15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58"/>
      <c r="Z1078" s="147"/>
      <c r="AA1078" s="147"/>
      <c r="AB1078" s="147"/>
      <c r="AC1078" s="147"/>
      <c r="AD1078" s="147"/>
      <c r="AE1078" s="147"/>
      <c r="AF1078" s="147"/>
      <c r="AG1078" s="147" t="s">
        <v>230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4"/>
      <c r="B1079" s="155"/>
      <c r="C1079" s="184" t="s">
        <v>828</v>
      </c>
      <c r="D1079" s="163"/>
      <c r="E1079" s="164">
        <v>6.16</v>
      </c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58"/>
      <c r="Z1079" s="147"/>
      <c r="AA1079" s="147"/>
      <c r="AB1079" s="147"/>
      <c r="AC1079" s="147"/>
      <c r="AD1079" s="147"/>
      <c r="AE1079" s="147"/>
      <c r="AF1079" s="147"/>
      <c r="AG1079" s="147" t="s">
        <v>230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2" x14ac:dyDescent="0.2">
      <c r="A1080" s="154"/>
      <c r="B1080" s="155"/>
      <c r="C1080" s="254"/>
      <c r="D1080" s="255"/>
      <c r="E1080" s="255"/>
      <c r="F1080" s="255"/>
      <c r="G1080" s="255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58"/>
      <c r="Z1080" s="147"/>
      <c r="AA1080" s="147"/>
      <c r="AB1080" s="147"/>
      <c r="AC1080" s="147"/>
      <c r="AD1080" s="147"/>
      <c r="AE1080" s="147"/>
      <c r="AF1080" s="147"/>
      <c r="AG1080" s="147" t="s">
        <v>208</v>
      </c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73">
        <v>102</v>
      </c>
      <c r="B1081" s="174" t="s">
        <v>829</v>
      </c>
      <c r="C1081" s="183" t="s">
        <v>830</v>
      </c>
      <c r="D1081" s="175" t="s">
        <v>520</v>
      </c>
      <c r="E1081" s="176">
        <v>15.53</v>
      </c>
      <c r="F1081" s="177"/>
      <c r="G1081" s="178">
        <f>ROUND(E1081*F1081,2)</f>
        <v>0</v>
      </c>
      <c r="H1081" s="177"/>
      <c r="I1081" s="178">
        <f>ROUND(E1081*H1081,2)</f>
        <v>0</v>
      </c>
      <c r="J1081" s="177"/>
      <c r="K1081" s="178">
        <f>ROUND(E1081*J1081,2)</f>
        <v>0</v>
      </c>
      <c r="L1081" s="178">
        <v>12</v>
      </c>
      <c r="M1081" s="178">
        <f>G1081*(1+L1081/100)</f>
        <v>0</v>
      </c>
      <c r="N1081" s="176">
        <v>0</v>
      </c>
      <c r="O1081" s="176">
        <f>ROUND(E1081*N1081,2)</f>
        <v>0</v>
      </c>
      <c r="P1081" s="176">
        <v>4.6000000000000001E-4</v>
      </c>
      <c r="Q1081" s="176">
        <f>ROUND(E1081*P1081,2)</f>
        <v>0.01</v>
      </c>
      <c r="R1081" s="178" t="s">
        <v>772</v>
      </c>
      <c r="S1081" s="178" t="s">
        <v>201</v>
      </c>
      <c r="T1081" s="179" t="s">
        <v>201</v>
      </c>
      <c r="U1081" s="158">
        <v>0.9</v>
      </c>
      <c r="V1081" s="158">
        <f>ROUND(E1081*U1081,2)</f>
        <v>13.98</v>
      </c>
      <c r="W1081" s="158"/>
      <c r="X1081" s="158" t="s">
        <v>219</v>
      </c>
      <c r="Y1081" s="158" t="s">
        <v>204</v>
      </c>
      <c r="Z1081" s="147"/>
      <c r="AA1081" s="147"/>
      <c r="AB1081" s="147"/>
      <c r="AC1081" s="147"/>
      <c r="AD1081" s="147"/>
      <c r="AE1081" s="147"/>
      <c r="AF1081" s="147"/>
      <c r="AG1081" s="147" t="s">
        <v>220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">
      <c r="A1082" s="154"/>
      <c r="B1082" s="155"/>
      <c r="C1082" s="184" t="s">
        <v>248</v>
      </c>
      <c r="D1082" s="163"/>
      <c r="E1082" s="164"/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58"/>
      <c r="Z1082" s="147"/>
      <c r="AA1082" s="147"/>
      <c r="AB1082" s="147"/>
      <c r="AC1082" s="147"/>
      <c r="AD1082" s="147"/>
      <c r="AE1082" s="147"/>
      <c r="AF1082" s="147"/>
      <c r="AG1082" s="147" t="s">
        <v>230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84" t="s">
        <v>249</v>
      </c>
      <c r="D1083" s="163"/>
      <c r="E1083" s="164"/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58"/>
      <c r="Z1083" s="147"/>
      <c r="AA1083" s="147"/>
      <c r="AB1083" s="147"/>
      <c r="AC1083" s="147"/>
      <c r="AD1083" s="147"/>
      <c r="AE1083" s="147"/>
      <c r="AF1083" s="147"/>
      <c r="AG1083" s="147" t="s">
        <v>230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3" x14ac:dyDescent="0.2">
      <c r="A1084" s="154"/>
      <c r="B1084" s="155"/>
      <c r="C1084" s="184" t="s">
        <v>250</v>
      </c>
      <c r="D1084" s="163"/>
      <c r="E1084" s="164"/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58"/>
      <c r="Z1084" s="147"/>
      <c r="AA1084" s="147"/>
      <c r="AB1084" s="147"/>
      <c r="AC1084" s="147"/>
      <c r="AD1084" s="147"/>
      <c r="AE1084" s="147"/>
      <c r="AF1084" s="147"/>
      <c r="AG1084" s="147" t="s">
        <v>230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4"/>
      <c r="B1085" s="155"/>
      <c r="C1085" s="184" t="s">
        <v>251</v>
      </c>
      <c r="D1085" s="163"/>
      <c r="E1085" s="164"/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58"/>
      <c r="Z1085" s="147"/>
      <c r="AA1085" s="147"/>
      <c r="AB1085" s="147"/>
      <c r="AC1085" s="147"/>
      <c r="AD1085" s="147"/>
      <c r="AE1085" s="147"/>
      <c r="AF1085" s="147"/>
      <c r="AG1085" s="147" t="s">
        <v>230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3" x14ac:dyDescent="0.2">
      <c r="A1086" s="154"/>
      <c r="B1086" s="155"/>
      <c r="C1086" s="184" t="s">
        <v>253</v>
      </c>
      <c r="D1086" s="163"/>
      <c r="E1086" s="164"/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58"/>
      <c r="Z1086" s="147"/>
      <c r="AA1086" s="147"/>
      <c r="AB1086" s="147"/>
      <c r="AC1086" s="147"/>
      <c r="AD1086" s="147"/>
      <c r="AE1086" s="147"/>
      <c r="AF1086" s="147"/>
      <c r="AG1086" s="147" t="s">
        <v>230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3" x14ac:dyDescent="0.2">
      <c r="A1087" s="154"/>
      <c r="B1087" s="155"/>
      <c r="C1087" s="184" t="s">
        <v>831</v>
      </c>
      <c r="D1087" s="163"/>
      <c r="E1087" s="164">
        <v>15.53</v>
      </c>
      <c r="F1087" s="158"/>
      <c r="G1087" s="15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58"/>
      <c r="Z1087" s="147"/>
      <c r="AA1087" s="147"/>
      <c r="AB1087" s="147"/>
      <c r="AC1087" s="147"/>
      <c r="AD1087" s="147"/>
      <c r="AE1087" s="147"/>
      <c r="AF1087" s="147"/>
      <c r="AG1087" s="147" t="s">
        <v>230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2" x14ac:dyDescent="0.2">
      <c r="A1088" s="154"/>
      <c r="B1088" s="155"/>
      <c r="C1088" s="254"/>
      <c r="D1088" s="255"/>
      <c r="E1088" s="255"/>
      <c r="F1088" s="255"/>
      <c r="G1088" s="255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58"/>
      <c r="Z1088" s="147"/>
      <c r="AA1088" s="147"/>
      <c r="AB1088" s="147"/>
      <c r="AC1088" s="147"/>
      <c r="AD1088" s="147"/>
      <c r="AE1088" s="147"/>
      <c r="AF1088" s="147"/>
      <c r="AG1088" s="147" t="s">
        <v>208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73">
        <v>103</v>
      </c>
      <c r="B1089" s="174" t="s">
        <v>832</v>
      </c>
      <c r="C1089" s="183" t="s">
        <v>833</v>
      </c>
      <c r="D1089" s="175" t="s">
        <v>520</v>
      </c>
      <c r="E1089" s="176">
        <v>15.53</v>
      </c>
      <c r="F1089" s="177"/>
      <c r="G1089" s="178">
        <f>ROUND(E1089*F1089,2)</f>
        <v>0</v>
      </c>
      <c r="H1089" s="177"/>
      <c r="I1089" s="178">
        <f>ROUND(E1089*H1089,2)</f>
        <v>0</v>
      </c>
      <c r="J1089" s="177"/>
      <c r="K1089" s="178">
        <f>ROUND(E1089*J1089,2)</f>
        <v>0</v>
      </c>
      <c r="L1089" s="178">
        <v>12</v>
      </c>
      <c r="M1089" s="178">
        <f>G1089*(1+L1089/100)</f>
        <v>0</v>
      </c>
      <c r="N1089" s="176">
        <v>0</v>
      </c>
      <c r="O1089" s="176">
        <f>ROUND(E1089*N1089,2)</f>
        <v>0</v>
      </c>
      <c r="P1089" s="176">
        <v>4.6000000000000001E-4</v>
      </c>
      <c r="Q1089" s="176">
        <f>ROUND(E1089*P1089,2)</f>
        <v>0.01</v>
      </c>
      <c r="R1089" s="178" t="s">
        <v>772</v>
      </c>
      <c r="S1089" s="178" t="s">
        <v>201</v>
      </c>
      <c r="T1089" s="179" t="s">
        <v>201</v>
      </c>
      <c r="U1089" s="158">
        <v>1.5</v>
      </c>
      <c r="V1089" s="158">
        <f>ROUND(E1089*U1089,2)</f>
        <v>23.3</v>
      </c>
      <c r="W1089" s="158"/>
      <c r="X1089" s="158" t="s">
        <v>219</v>
      </c>
      <c r="Y1089" s="158" t="s">
        <v>204</v>
      </c>
      <c r="Z1089" s="147"/>
      <c r="AA1089" s="147"/>
      <c r="AB1089" s="147"/>
      <c r="AC1089" s="147"/>
      <c r="AD1089" s="147"/>
      <c r="AE1089" s="147"/>
      <c r="AF1089" s="147"/>
      <c r="AG1089" s="147" t="s">
        <v>220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2" x14ac:dyDescent="0.2">
      <c r="A1090" s="154"/>
      <c r="B1090" s="155"/>
      <c r="C1090" s="184" t="s">
        <v>248</v>
      </c>
      <c r="D1090" s="163"/>
      <c r="E1090" s="164"/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58"/>
      <c r="Z1090" s="147"/>
      <c r="AA1090" s="147"/>
      <c r="AB1090" s="147"/>
      <c r="AC1090" s="147"/>
      <c r="AD1090" s="147"/>
      <c r="AE1090" s="147"/>
      <c r="AF1090" s="147"/>
      <c r="AG1090" s="147" t="s">
        <v>230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4"/>
      <c r="B1091" s="155"/>
      <c r="C1091" s="184" t="s">
        <v>249</v>
      </c>
      <c r="D1091" s="163"/>
      <c r="E1091" s="164"/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58"/>
      <c r="Z1091" s="147"/>
      <c r="AA1091" s="147"/>
      <c r="AB1091" s="147"/>
      <c r="AC1091" s="147"/>
      <c r="AD1091" s="147"/>
      <c r="AE1091" s="147"/>
      <c r="AF1091" s="147"/>
      <c r="AG1091" s="147" t="s">
        <v>230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4"/>
      <c r="B1092" s="155"/>
      <c r="C1092" s="184" t="s">
        <v>250</v>
      </c>
      <c r="D1092" s="163"/>
      <c r="E1092" s="164"/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58"/>
      <c r="Z1092" s="147"/>
      <c r="AA1092" s="147"/>
      <c r="AB1092" s="147"/>
      <c r="AC1092" s="147"/>
      <c r="AD1092" s="147"/>
      <c r="AE1092" s="147"/>
      <c r="AF1092" s="147"/>
      <c r="AG1092" s="147" t="s">
        <v>230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4"/>
      <c r="B1093" s="155"/>
      <c r="C1093" s="184" t="s">
        <v>251</v>
      </c>
      <c r="D1093" s="163"/>
      <c r="E1093" s="164"/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58"/>
      <c r="Z1093" s="147"/>
      <c r="AA1093" s="147"/>
      <c r="AB1093" s="147"/>
      <c r="AC1093" s="147"/>
      <c r="AD1093" s="147"/>
      <c r="AE1093" s="147"/>
      <c r="AF1093" s="147"/>
      <c r="AG1093" s="147" t="s">
        <v>230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84" t="s">
        <v>253</v>
      </c>
      <c r="D1094" s="163"/>
      <c r="E1094" s="164"/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58"/>
      <c r="Z1094" s="147"/>
      <c r="AA1094" s="147"/>
      <c r="AB1094" s="147"/>
      <c r="AC1094" s="147"/>
      <c r="AD1094" s="147"/>
      <c r="AE1094" s="147"/>
      <c r="AF1094" s="147"/>
      <c r="AG1094" s="147" t="s">
        <v>230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4"/>
      <c r="B1095" s="155"/>
      <c r="C1095" s="184" t="s">
        <v>831</v>
      </c>
      <c r="D1095" s="163"/>
      <c r="E1095" s="164">
        <v>15.53</v>
      </c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58"/>
      <c r="Z1095" s="147"/>
      <c r="AA1095" s="147"/>
      <c r="AB1095" s="147"/>
      <c r="AC1095" s="147"/>
      <c r="AD1095" s="147"/>
      <c r="AE1095" s="147"/>
      <c r="AF1095" s="147"/>
      <c r="AG1095" s="147" t="s">
        <v>230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2" x14ac:dyDescent="0.2">
      <c r="A1096" s="154"/>
      <c r="B1096" s="155"/>
      <c r="C1096" s="254"/>
      <c r="D1096" s="255"/>
      <c r="E1096" s="255"/>
      <c r="F1096" s="255"/>
      <c r="G1096" s="255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58"/>
      <c r="Z1096" s="147"/>
      <c r="AA1096" s="147"/>
      <c r="AB1096" s="147"/>
      <c r="AC1096" s="147"/>
      <c r="AD1096" s="147"/>
      <c r="AE1096" s="147"/>
      <c r="AF1096" s="147"/>
      <c r="AG1096" s="147" t="s">
        <v>208</v>
      </c>
      <c r="AH1096" s="147"/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73">
        <v>104</v>
      </c>
      <c r="B1097" s="174" t="s">
        <v>834</v>
      </c>
      <c r="C1097" s="183" t="s">
        <v>835</v>
      </c>
      <c r="D1097" s="175" t="s">
        <v>520</v>
      </c>
      <c r="E1097" s="176">
        <v>7.2</v>
      </c>
      <c r="F1097" s="177"/>
      <c r="G1097" s="178">
        <f>ROUND(E1097*F1097,2)</f>
        <v>0</v>
      </c>
      <c r="H1097" s="177"/>
      <c r="I1097" s="178">
        <f>ROUND(E1097*H1097,2)</f>
        <v>0</v>
      </c>
      <c r="J1097" s="177"/>
      <c r="K1097" s="178">
        <f>ROUND(E1097*J1097,2)</f>
        <v>0</v>
      </c>
      <c r="L1097" s="178">
        <v>12</v>
      </c>
      <c r="M1097" s="178">
        <f>G1097*(1+L1097/100)</f>
        <v>0</v>
      </c>
      <c r="N1097" s="176">
        <v>0</v>
      </c>
      <c r="O1097" s="176">
        <f>ROUND(E1097*N1097,2)</f>
        <v>0</v>
      </c>
      <c r="P1097" s="176">
        <v>4.6000000000000001E-4</v>
      </c>
      <c r="Q1097" s="176">
        <f>ROUND(E1097*P1097,2)</f>
        <v>0</v>
      </c>
      <c r="R1097" s="178" t="s">
        <v>772</v>
      </c>
      <c r="S1097" s="178" t="s">
        <v>201</v>
      </c>
      <c r="T1097" s="179" t="s">
        <v>201</v>
      </c>
      <c r="U1097" s="158">
        <v>2.5</v>
      </c>
      <c r="V1097" s="158">
        <f>ROUND(E1097*U1097,2)</f>
        <v>18</v>
      </c>
      <c r="W1097" s="158"/>
      <c r="X1097" s="158" t="s">
        <v>219</v>
      </c>
      <c r="Y1097" s="158" t="s">
        <v>204</v>
      </c>
      <c r="Z1097" s="147"/>
      <c r="AA1097" s="147"/>
      <c r="AB1097" s="147"/>
      <c r="AC1097" s="147"/>
      <c r="AD1097" s="147"/>
      <c r="AE1097" s="147"/>
      <c r="AF1097" s="147"/>
      <c r="AG1097" s="147" t="s">
        <v>220</v>
      </c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2" x14ac:dyDescent="0.2">
      <c r="A1098" s="154"/>
      <c r="B1098" s="155"/>
      <c r="C1098" s="184" t="s">
        <v>789</v>
      </c>
      <c r="D1098" s="163"/>
      <c r="E1098" s="164"/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58"/>
      <c r="Z1098" s="147"/>
      <c r="AA1098" s="147"/>
      <c r="AB1098" s="147"/>
      <c r="AC1098" s="147"/>
      <c r="AD1098" s="147"/>
      <c r="AE1098" s="147"/>
      <c r="AF1098" s="147"/>
      <c r="AG1098" s="147" t="s">
        <v>230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4"/>
      <c r="B1099" s="155"/>
      <c r="C1099" s="184" t="s">
        <v>836</v>
      </c>
      <c r="D1099" s="163"/>
      <c r="E1099" s="164">
        <v>7.2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58"/>
      <c r="Z1099" s="147"/>
      <c r="AA1099" s="147"/>
      <c r="AB1099" s="147"/>
      <c r="AC1099" s="147"/>
      <c r="AD1099" s="147"/>
      <c r="AE1099" s="147"/>
      <c r="AF1099" s="147"/>
      <c r="AG1099" s="147" t="s">
        <v>230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2" x14ac:dyDescent="0.2">
      <c r="A1100" s="154"/>
      <c r="B1100" s="155"/>
      <c r="C1100" s="254"/>
      <c r="D1100" s="255"/>
      <c r="E1100" s="255"/>
      <c r="F1100" s="255"/>
      <c r="G1100" s="255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58"/>
      <c r="Z1100" s="147"/>
      <c r="AA1100" s="147"/>
      <c r="AB1100" s="147"/>
      <c r="AC1100" s="147"/>
      <c r="AD1100" s="147"/>
      <c r="AE1100" s="147"/>
      <c r="AF1100" s="147"/>
      <c r="AG1100" s="147" t="s">
        <v>208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ht="22.5" outlineLevel="1" x14ac:dyDescent="0.2">
      <c r="A1101" s="173">
        <v>105</v>
      </c>
      <c r="B1101" s="174" t="s">
        <v>837</v>
      </c>
      <c r="C1101" s="183" t="s">
        <v>838</v>
      </c>
      <c r="D1101" s="175" t="s">
        <v>309</v>
      </c>
      <c r="E1101" s="176">
        <v>1.323</v>
      </c>
      <c r="F1101" s="177"/>
      <c r="G1101" s="178">
        <f>ROUND(E1101*F1101,2)</f>
        <v>0</v>
      </c>
      <c r="H1101" s="177"/>
      <c r="I1101" s="178">
        <f>ROUND(E1101*H1101,2)</f>
        <v>0</v>
      </c>
      <c r="J1101" s="177"/>
      <c r="K1101" s="178">
        <f>ROUND(E1101*J1101,2)</f>
        <v>0</v>
      </c>
      <c r="L1101" s="178">
        <v>12</v>
      </c>
      <c r="M1101" s="178">
        <f>G1101*(1+L1101/100)</f>
        <v>0</v>
      </c>
      <c r="N1101" s="176">
        <v>1.65E-3</v>
      </c>
      <c r="O1101" s="176">
        <f>ROUND(E1101*N1101,2)</f>
        <v>0</v>
      </c>
      <c r="P1101" s="176">
        <v>0.187</v>
      </c>
      <c r="Q1101" s="176">
        <f>ROUND(E1101*P1101,2)</f>
        <v>0.25</v>
      </c>
      <c r="R1101" s="178" t="s">
        <v>772</v>
      </c>
      <c r="S1101" s="178" t="s">
        <v>201</v>
      </c>
      <c r="T1101" s="179" t="s">
        <v>201</v>
      </c>
      <c r="U1101" s="158">
        <v>0.48</v>
      </c>
      <c r="V1101" s="158">
        <f>ROUND(E1101*U1101,2)</f>
        <v>0.64</v>
      </c>
      <c r="W1101" s="158"/>
      <c r="X1101" s="158" t="s">
        <v>219</v>
      </c>
      <c r="Y1101" s="158" t="s">
        <v>204</v>
      </c>
      <c r="Z1101" s="147"/>
      <c r="AA1101" s="147"/>
      <c r="AB1101" s="147"/>
      <c r="AC1101" s="147"/>
      <c r="AD1101" s="147"/>
      <c r="AE1101" s="147"/>
      <c r="AF1101" s="147"/>
      <c r="AG1101" s="147" t="s">
        <v>220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2" x14ac:dyDescent="0.2">
      <c r="A1102" s="154"/>
      <c r="B1102" s="155"/>
      <c r="C1102" s="258" t="s">
        <v>839</v>
      </c>
      <c r="D1102" s="259"/>
      <c r="E1102" s="259"/>
      <c r="F1102" s="259"/>
      <c r="G1102" s="259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58"/>
      <c r="Z1102" s="147"/>
      <c r="AA1102" s="147"/>
      <c r="AB1102" s="147"/>
      <c r="AC1102" s="147"/>
      <c r="AD1102" s="147"/>
      <c r="AE1102" s="147"/>
      <c r="AF1102" s="147"/>
      <c r="AG1102" s="147" t="s">
        <v>247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2" x14ac:dyDescent="0.2">
      <c r="A1103" s="154"/>
      <c r="B1103" s="155"/>
      <c r="C1103" s="260" t="s">
        <v>840</v>
      </c>
      <c r="D1103" s="261"/>
      <c r="E1103" s="261"/>
      <c r="F1103" s="261"/>
      <c r="G1103" s="261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58"/>
      <c r="Z1103" s="147"/>
      <c r="AA1103" s="147"/>
      <c r="AB1103" s="147"/>
      <c r="AC1103" s="147"/>
      <c r="AD1103" s="147"/>
      <c r="AE1103" s="147"/>
      <c r="AF1103" s="147"/>
      <c r="AG1103" s="147" t="s">
        <v>207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2" x14ac:dyDescent="0.2">
      <c r="A1104" s="154"/>
      <c r="B1104" s="155"/>
      <c r="C1104" s="184" t="s">
        <v>472</v>
      </c>
      <c r="D1104" s="163"/>
      <c r="E1104" s="164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58"/>
      <c r="Z1104" s="147"/>
      <c r="AA1104" s="147"/>
      <c r="AB1104" s="147"/>
      <c r="AC1104" s="147"/>
      <c r="AD1104" s="147"/>
      <c r="AE1104" s="147"/>
      <c r="AF1104" s="147"/>
      <c r="AG1104" s="147" t="s">
        <v>230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84" t="s">
        <v>473</v>
      </c>
      <c r="D1105" s="163"/>
      <c r="E1105" s="164">
        <v>0.441</v>
      </c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58"/>
      <c r="Z1105" s="147"/>
      <c r="AA1105" s="147"/>
      <c r="AB1105" s="147"/>
      <c r="AC1105" s="147"/>
      <c r="AD1105" s="147"/>
      <c r="AE1105" s="147"/>
      <c r="AF1105" s="147"/>
      <c r="AG1105" s="147" t="s">
        <v>230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3" x14ac:dyDescent="0.2">
      <c r="A1106" s="154"/>
      <c r="B1106" s="155"/>
      <c r="C1106" s="184" t="s">
        <v>474</v>
      </c>
      <c r="D1106" s="163"/>
      <c r="E1106" s="164"/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58"/>
      <c r="Z1106" s="147"/>
      <c r="AA1106" s="147"/>
      <c r="AB1106" s="147"/>
      <c r="AC1106" s="147"/>
      <c r="AD1106" s="147"/>
      <c r="AE1106" s="147"/>
      <c r="AF1106" s="147"/>
      <c r="AG1106" s="147" t="s">
        <v>230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3" x14ac:dyDescent="0.2">
      <c r="A1107" s="154"/>
      <c r="B1107" s="155"/>
      <c r="C1107" s="184" t="s">
        <v>473</v>
      </c>
      <c r="D1107" s="163"/>
      <c r="E1107" s="164">
        <v>0.441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58"/>
      <c r="Z1107" s="147"/>
      <c r="AA1107" s="147"/>
      <c r="AB1107" s="147"/>
      <c r="AC1107" s="147"/>
      <c r="AD1107" s="147"/>
      <c r="AE1107" s="147"/>
      <c r="AF1107" s="147"/>
      <c r="AG1107" s="147" t="s">
        <v>230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">
      <c r="A1108" s="154"/>
      <c r="B1108" s="155"/>
      <c r="C1108" s="184" t="s">
        <v>475</v>
      </c>
      <c r="D1108" s="163"/>
      <c r="E1108" s="164"/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58"/>
      <c r="Z1108" s="147"/>
      <c r="AA1108" s="147"/>
      <c r="AB1108" s="147"/>
      <c r="AC1108" s="147"/>
      <c r="AD1108" s="147"/>
      <c r="AE1108" s="147"/>
      <c r="AF1108" s="147"/>
      <c r="AG1108" s="147" t="s">
        <v>230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4"/>
      <c r="B1109" s="155"/>
      <c r="C1109" s="184" t="s">
        <v>473</v>
      </c>
      <c r="D1109" s="163"/>
      <c r="E1109" s="164">
        <v>0.441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58"/>
      <c r="Z1109" s="147"/>
      <c r="AA1109" s="147"/>
      <c r="AB1109" s="147"/>
      <c r="AC1109" s="147"/>
      <c r="AD1109" s="147"/>
      <c r="AE1109" s="147"/>
      <c r="AF1109" s="147"/>
      <c r="AG1109" s="147" t="s">
        <v>230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2" x14ac:dyDescent="0.2">
      <c r="A1110" s="154"/>
      <c r="B1110" s="155"/>
      <c r="C1110" s="254"/>
      <c r="D1110" s="255"/>
      <c r="E1110" s="255"/>
      <c r="F1110" s="255"/>
      <c r="G1110" s="255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58"/>
      <c r="Z1110" s="147"/>
      <c r="AA1110" s="147"/>
      <c r="AB1110" s="147"/>
      <c r="AC1110" s="147"/>
      <c r="AD1110" s="147"/>
      <c r="AE1110" s="147"/>
      <c r="AF1110" s="147"/>
      <c r="AG1110" s="147" t="s">
        <v>208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2.5" outlineLevel="1" x14ac:dyDescent="0.2">
      <c r="A1111" s="173">
        <v>106</v>
      </c>
      <c r="B1111" s="174" t="s">
        <v>841</v>
      </c>
      <c r="C1111" s="183" t="s">
        <v>842</v>
      </c>
      <c r="D1111" s="175" t="s">
        <v>244</v>
      </c>
      <c r="E1111" s="176">
        <v>1.0125</v>
      </c>
      <c r="F1111" s="177"/>
      <c r="G1111" s="178">
        <f>ROUND(E1111*F1111,2)</f>
        <v>0</v>
      </c>
      <c r="H1111" s="177"/>
      <c r="I1111" s="178">
        <f>ROUND(E1111*H1111,2)</f>
        <v>0</v>
      </c>
      <c r="J1111" s="177"/>
      <c r="K1111" s="178">
        <f>ROUND(E1111*J1111,2)</f>
        <v>0</v>
      </c>
      <c r="L1111" s="178">
        <v>12</v>
      </c>
      <c r="M1111" s="178">
        <f>G1111*(1+L1111/100)</f>
        <v>0</v>
      </c>
      <c r="N1111" s="176">
        <v>1.82E-3</v>
      </c>
      <c r="O1111" s="176">
        <f>ROUND(E1111*N1111,2)</f>
        <v>0</v>
      </c>
      <c r="P1111" s="176">
        <v>1.8</v>
      </c>
      <c r="Q1111" s="176">
        <f>ROUND(E1111*P1111,2)</f>
        <v>1.82</v>
      </c>
      <c r="R1111" s="178" t="s">
        <v>772</v>
      </c>
      <c r="S1111" s="178" t="s">
        <v>201</v>
      </c>
      <c r="T1111" s="179" t="s">
        <v>201</v>
      </c>
      <c r="U1111" s="158">
        <v>5.8</v>
      </c>
      <c r="V1111" s="158">
        <f>ROUND(E1111*U1111,2)</f>
        <v>5.87</v>
      </c>
      <c r="W1111" s="158"/>
      <c r="X1111" s="158" t="s">
        <v>219</v>
      </c>
      <c r="Y1111" s="158" t="s">
        <v>204</v>
      </c>
      <c r="Z1111" s="147"/>
      <c r="AA1111" s="147"/>
      <c r="AB1111" s="147"/>
      <c r="AC1111" s="147"/>
      <c r="AD1111" s="147"/>
      <c r="AE1111" s="147"/>
      <c r="AF1111" s="147"/>
      <c r="AG1111" s="147" t="s">
        <v>220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2" x14ac:dyDescent="0.2">
      <c r="A1112" s="154"/>
      <c r="B1112" s="155"/>
      <c r="C1112" s="258" t="s">
        <v>839</v>
      </c>
      <c r="D1112" s="259"/>
      <c r="E1112" s="259"/>
      <c r="F1112" s="259"/>
      <c r="G1112" s="259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58"/>
      <c r="Z1112" s="147"/>
      <c r="AA1112" s="147"/>
      <c r="AB1112" s="147"/>
      <c r="AC1112" s="147"/>
      <c r="AD1112" s="147"/>
      <c r="AE1112" s="147"/>
      <c r="AF1112" s="147"/>
      <c r="AG1112" s="147" t="s">
        <v>247</v>
      </c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2" x14ac:dyDescent="0.2">
      <c r="A1113" s="154"/>
      <c r="B1113" s="155"/>
      <c r="C1113" s="260" t="s">
        <v>840</v>
      </c>
      <c r="D1113" s="261"/>
      <c r="E1113" s="261"/>
      <c r="F1113" s="261"/>
      <c r="G1113" s="261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58"/>
      <c r="Z1113" s="147"/>
      <c r="AA1113" s="147"/>
      <c r="AB1113" s="147"/>
      <c r="AC1113" s="147"/>
      <c r="AD1113" s="147"/>
      <c r="AE1113" s="147"/>
      <c r="AF1113" s="147"/>
      <c r="AG1113" s="147" t="s">
        <v>207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2" x14ac:dyDescent="0.2">
      <c r="A1114" s="154"/>
      <c r="B1114" s="155"/>
      <c r="C1114" s="184" t="s">
        <v>472</v>
      </c>
      <c r="D1114" s="163"/>
      <c r="E1114" s="164"/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58"/>
      <c r="Z1114" s="147"/>
      <c r="AA1114" s="147"/>
      <c r="AB1114" s="147"/>
      <c r="AC1114" s="147"/>
      <c r="AD1114" s="147"/>
      <c r="AE1114" s="147"/>
      <c r="AF1114" s="147"/>
      <c r="AG1114" s="147" t="s">
        <v>230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3" x14ac:dyDescent="0.2">
      <c r="A1115" s="154"/>
      <c r="B1115" s="155"/>
      <c r="C1115" s="184" t="s">
        <v>843</v>
      </c>
      <c r="D1115" s="163"/>
      <c r="E1115" s="164">
        <v>0.33750000000000002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58"/>
      <c r="Z1115" s="147"/>
      <c r="AA1115" s="147"/>
      <c r="AB1115" s="147"/>
      <c r="AC1115" s="147"/>
      <c r="AD1115" s="147"/>
      <c r="AE1115" s="147"/>
      <c r="AF1115" s="147"/>
      <c r="AG1115" s="147" t="s">
        <v>230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3" x14ac:dyDescent="0.2">
      <c r="A1116" s="154"/>
      <c r="B1116" s="155"/>
      <c r="C1116" s="184" t="s">
        <v>474</v>
      </c>
      <c r="D1116" s="163"/>
      <c r="E1116" s="164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58"/>
      <c r="Z1116" s="147"/>
      <c r="AA1116" s="147"/>
      <c r="AB1116" s="147"/>
      <c r="AC1116" s="147"/>
      <c r="AD1116" s="147"/>
      <c r="AE1116" s="147"/>
      <c r="AF1116" s="147"/>
      <c r="AG1116" s="147" t="s">
        <v>230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3" x14ac:dyDescent="0.2">
      <c r="A1117" s="154"/>
      <c r="B1117" s="155"/>
      <c r="C1117" s="184" t="s">
        <v>843</v>
      </c>
      <c r="D1117" s="163"/>
      <c r="E1117" s="164">
        <v>0.33750000000000002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58"/>
      <c r="Z1117" s="147"/>
      <c r="AA1117" s="147"/>
      <c r="AB1117" s="147"/>
      <c r="AC1117" s="147"/>
      <c r="AD1117" s="147"/>
      <c r="AE1117" s="147"/>
      <c r="AF1117" s="147"/>
      <c r="AG1117" s="147" t="s">
        <v>230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4"/>
      <c r="B1118" s="155"/>
      <c r="C1118" s="184" t="s">
        <v>475</v>
      </c>
      <c r="D1118" s="163"/>
      <c r="E1118" s="164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58"/>
      <c r="Z1118" s="147"/>
      <c r="AA1118" s="147"/>
      <c r="AB1118" s="147"/>
      <c r="AC1118" s="147"/>
      <c r="AD1118" s="147"/>
      <c r="AE1118" s="147"/>
      <c r="AF1118" s="147"/>
      <c r="AG1118" s="147" t="s">
        <v>230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3" x14ac:dyDescent="0.2">
      <c r="A1119" s="154"/>
      <c r="B1119" s="155"/>
      <c r="C1119" s="184" t="s">
        <v>843</v>
      </c>
      <c r="D1119" s="163"/>
      <c r="E1119" s="164">
        <v>0.33750000000000002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58"/>
      <c r="Z1119" s="147"/>
      <c r="AA1119" s="147"/>
      <c r="AB1119" s="147"/>
      <c r="AC1119" s="147"/>
      <c r="AD1119" s="147"/>
      <c r="AE1119" s="147"/>
      <c r="AF1119" s="147"/>
      <c r="AG1119" s="147" t="s">
        <v>230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2" x14ac:dyDescent="0.2">
      <c r="A1120" s="154"/>
      <c r="B1120" s="155"/>
      <c r="C1120" s="254"/>
      <c r="D1120" s="255"/>
      <c r="E1120" s="255"/>
      <c r="F1120" s="255"/>
      <c r="G1120" s="255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58"/>
      <c r="Z1120" s="147"/>
      <c r="AA1120" s="147"/>
      <c r="AB1120" s="147"/>
      <c r="AC1120" s="147"/>
      <c r="AD1120" s="147"/>
      <c r="AE1120" s="147"/>
      <c r="AF1120" s="147"/>
      <c r="AG1120" s="147" t="s">
        <v>208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73">
        <v>107</v>
      </c>
      <c r="B1121" s="174" t="s">
        <v>844</v>
      </c>
      <c r="C1121" s="183" t="s">
        <v>845</v>
      </c>
      <c r="D1121" s="175" t="s">
        <v>244</v>
      </c>
      <c r="E1121" s="176">
        <v>3.1164000000000001</v>
      </c>
      <c r="F1121" s="177"/>
      <c r="G1121" s="178">
        <f>ROUND(E1121*F1121,2)</f>
        <v>0</v>
      </c>
      <c r="H1121" s="177"/>
      <c r="I1121" s="178">
        <f>ROUND(E1121*H1121,2)</f>
        <v>0</v>
      </c>
      <c r="J1121" s="177"/>
      <c r="K1121" s="178">
        <f>ROUND(E1121*J1121,2)</f>
        <v>0</v>
      </c>
      <c r="L1121" s="178">
        <v>12</v>
      </c>
      <c r="M1121" s="178">
        <f>G1121*(1+L1121/100)</f>
        <v>0</v>
      </c>
      <c r="N1121" s="176">
        <v>1.82E-3</v>
      </c>
      <c r="O1121" s="176">
        <f>ROUND(E1121*N1121,2)</f>
        <v>0.01</v>
      </c>
      <c r="P1121" s="176">
        <v>1.8</v>
      </c>
      <c r="Q1121" s="176">
        <f>ROUND(E1121*P1121,2)</f>
        <v>5.61</v>
      </c>
      <c r="R1121" s="178" t="s">
        <v>772</v>
      </c>
      <c r="S1121" s="178" t="s">
        <v>201</v>
      </c>
      <c r="T1121" s="179" t="s">
        <v>201</v>
      </c>
      <c r="U1121" s="158">
        <v>3.2</v>
      </c>
      <c r="V1121" s="158">
        <f>ROUND(E1121*U1121,2)</f>
        <v>9.9700000000000006</v>
      </c>
      <c r="W1121" s="158"/>
      <c r="X1121" s="158" t="s">
        <v>219</v>
      </c>
      <c r="Y1121" s="158" t="s">
        <v>204</v>
      </c>
      <c r="Z1121" s="147"/>
      <c r="AA1121" s="147"/>
      <c r="AB1121" s="147"/>
      <c r="AC1121" s="147"/>
      <c r="AD1121" s="147"/>
      <c r="AE1121" s="147"/>
      <c r="AF1121" s="147"/>
      <c r="AG1121" s="147" t="s">
        <v>220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2" x14ac:dyDescent="0.2">
      <c r="A1122" s="154"/>
      <c r="B1122" s="155"/>
      <c r="C1122" s="258" t="s">
        <v>839</v>
      </c>
      <c r="D1122" s="259"/>
      <c r="E1122" s="259"/>
      <c r="F1122" s="259"/>
      <c r="G1122" s="259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58"/>
      <c r="Z1122" s="147"/>
      <c r="AA1122" s="147"/>
      <c r="AB1122" s="147"/>
      <c r="AC1122" s="147"/>
      <c r="AD1122" s="147"/>
      <c r="AE1122" s="147"/>
      <c r="AF1122" s="147"/>
      <c r="AG1122" s="147" t="s">
        <v>247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2" x14ac:dyDescent="0.2">
      <c r="A1123" s="154"/>
      <c r="B1123" s="155"/>
      <c r="C1123" s="260" t="s">
        <v>840</v>
      </c>
      <c r="D1123" s="261"/>
      <c r="E1123" s="261"/>
      <c r="F1123" s="261"/>
      <c r="G1123" s="261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58"/>
      <c r="Z1123" s="147"/>
      <c r="AA1123" s="147"/>
      <c r="AB1123" s="147"/>
      <c r="AC1123" s="147"/>
      <c r="AD1123" s="147"/>
      <c r="AE1123" s="147"/>
      <c r="AF1123" s="147"/>
      <c r="AG1123" s="147" t="s">
        <v>207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2" x14ac:dyDescent="0.2">
      <c r="A1124" s="154"/>
      <c r="B1124" s="155"/>
      <c r="C1124" s="184" t="s">
        <v>774</v>
      </c>
      <c r="D1124" s="163"/>
      <c r="E1124" s="164"/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58"/>
      <c r="Z1124" s="147"/>
      <c r="AA1124" s="147"/>
      <c r="AB1124" s="147"/>
      <c r="AC1124" s="147"/>
      <c r="AD1124" s="147"/>
      <c r="AE1124" s="147"/>
      <c r="AF1124" s="147"/>
      <c r="AG1124" s="147" t="s">
        <v>230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3" x14ac:dyDescent="0.2">
      <c r="A1125" s="154"/>
      <c r="B1125" s="155"/>
      <c r="C1125" s="184" t="s">
        <v>775</v>
      </c>
      <c r="D1125" s="163"/>
      <c r="E1125" s="164"/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58"/>
      <c r="Z1125" s="147"/>
      <c r="AA1125" s="147"/>
      <c r="AB1125" s="147"/>
      <c r="AC1125" s="147"/>
      <c r="AD1125" s="147"/>
      <c r="AE1125" s="147"/>
      <c r="AF1125" s="147"/>
      <c r="AG1125" s="147" t="s">
        <v>230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3" x14ac:dyDescent="0.2">
      <c r="A1126" s="154"/>
      <c r="B1126" s="155"/>
      <c r="C1126" s="184" t="s">
        <v>846</v>
      </c>
      <c r="D1126" s="163"/>
      <c r="E1126" s="164">
        <v>0.56699999999999995</v>
      </c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58"/>
      <c r="Z1126" s="147"/>
      <c r="AA1126" s="147"/>
      <c r="AB1126" s="147"/>
      <c r="AC1126" s="147"/>
      <c r="AD1126" s="147"/>
      <c r="AE1126" s="147"/>
      <c r="AF1126" s="147"/>
      <c r="AG1126" s="147" t="s">
        <v>230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3" x14ac:dyDescent="0.2">
      <c r="A1127" s="154"/>
      <c r="B1127" s="155"/>
      <c r="C1127" s="184" t="s">
        <v>847</v>
      </c>
      <c r="D1127" s="163"/>
      <c r="E1127" s="164">
        <v>0.35160000000000002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58"/>
      <c r="Z1127" s="147"/>
      <c r="AA1127" s="147"/>
      <c r="AB1127" s="147"/>
      <c r="AC1127" s="147"/>
      <c r="AD1127" s="147"/>
      <c r="AE1127" s="147"/>
      <c r="AF1127" s="147"/>
      <c r="AG1127" s="147" t="s">
        <v>230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">
      <c r="A1128" s="154"/>
      <c r="B1128" s="155"/>
      <c r="C1128" s="184" t="s">
        <v>823</v>
      </c>
      <c r="D1128" s="163"/>
      <c r="E1128" s="164"/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58"/>
      <c r="Z1128" s="147"/>
      <c r="AA1128" s="147"/>
      <c r="AB1128" s="147"/>
      <c r="AC1128" s="147"/>
      <c r="AD1128" s="147"/>
      <c r="AE1128" s="147"/>
      <c r="AF1128" s="147"/>
      <c r="AG1128" s="147" t="s">
        <v>230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3" x14ac:dyDescent="0.2">
      <c r="A1129" s="154"/>
      <c r="B1129" s="155"/>
      <c r="C1129" s="184" t="s">
        <v>848</v>
      </c>
      <c r="D1129" s="163"/>
      <c r="E1129" s="164">
        <v>0.30780000000000002</v>
      </c>
      <c r="F1129" s="158"/>
      <c r="G1129" s="158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58"/>
      <c r="Z1129" s="147"/>
      <c r="AA1129" s="147"/>
      <c r="AB1129" s="147"/>
      <c r="AC1129" s="147"/>
      <c r="AD1129" s="147"/>
      <c r="AE1129" s="147"/>
      <c r="AF1129" s="147"/>
      <c r="AG1129" s="147" t="s">
        <v>230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">
      <c r="A1130" s="154"/>
      <c r="B1130" s="155"/>
      <c r="C1130" s="184" t="s">
        <v>472</v>
      </c>
      <c r="D1130" s="163"/>
      <c r="E1130" s="164"/>
      <c r="F1130" s="158"/>
      <c r="G1130" s="158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58"/>
      <c r="Z1130" s="147"/>
      <c r="AA1130" s="147"/>
      <c r="AB1130" s="147"/>
      <c r="AC1130" s="147"/>
      <c r="AD1130" s="147"/>
      <c r="AE1130" s="147"/>
      <c r="AF1130" s="147"/>
      <c r="AG1130" s="147" t="s">
        <v>230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">
      <c r="A1131" s="154"/>
      <c r="B1131" s="155"/>
      <c r="C1131" s="184" t="s">
        <v>849</v>
      </c>
      <c r="D1131" s="163"/>
      <c r="E1131" s="164">
        <v>0.63</v>
      </c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58"/>
      <c r="Z1131" s="147"/>
      <c r="AA1131" s="147"/>
      <c r="AB1131" s="147"/>
      <c r="AC1131" s="147"/>
      <c r="AD1131" s="147"/>
      <c r="AE1131" s="147"/>
      <c r="AF1131" s="147"/>
      <c r="AG1131" s="147" t="s">
        <v>230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4"/>
      <c r="B1132" s="155"/>
      <c r="C1132" s="184" t="s">
        <v>474</v>
      </c>
      <c r="D1132" s="163"/>
      <c r="E1132" s="164"/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58"/>
      <c r="Z1132" s="147"/>
      <c r="AA1132" s="147"/>
      <c r="AB1132" s="147"/>
      <c r="AC1132" s="147"/>
      <c r="AD1132" s="147"/>
      <c r="AE1132" s="147"/>
      <c r="AF1132" s="147"/>
      <c r="AG1132" s="147" t="s">
        <v>230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4"/>
      <c r="B1133" s="155"/>
      <c r="C1133" s="184" t="s">
        <v>849</v>
      </c>
      <c r="D1133" s="163"/>
      <c r="E1133" s="164">
        <v>0.63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58"/>
      <c r="Z1133" s="147"/>
      <c r="AA1133" s="147"/>
      <c r="AB1133" s="147"/>
      <c r="AC1133" s="147"/>
      <c r="AD1133" s="147"/>
      <c r="AE1133" s="147"/>
      <c r="AF1133" s="147"/>
      <c r="AG1133" s="147" t="s">
        <v>230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4"/>
      <c r="B1134" s="155"/>
      <c r="C1134" s="184" t="s">
        <v>475</v>
      </c>
      <c r="D1134" s="163"/>
      <c r="E1134" s="164"/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58"/>
      <c r="Z1134" s="147"/>
      <c r="AA1134" s="147"/>
      <c r="AB1134" s="147"/>
      <c r="AC1134" s="147"/>
      <c r="AD1134" s="147"/>
      <c r="AE1134" s="147"/>
      <c r="AF1134" s="147"/>
      <c r="AG1134" s="147" t="s">
        <v>230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84" t="s">
        <v>849</v>
      </c>
      <c r="D1135" s="163"/>
      <c r="E1135" s="164">
        <v>0.63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58"/>
      <c r="Z1135" s="147"/>
      <c r="AA1135" s="147"/>
      <c r="AB1135" s="147"/>
      <c r="AC1135" s="147"/>
      <c r="AD1135" s="147"/>
      <c r="AE1135" s="147"/>
      <c r="AF1135" s="147"/>
      <c r="AG1135" s="147" t="s">
        <v>230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2" x14ac:dyDescent="0.2">
      <c r="A1136" s="154"/>
      <c r="B1136" s="155"/>
      <c r="C1136" s="254"/>
      <c r="D1136" s="255"/>
      <c r="E1136" s="255"/>
      <c r="F1136" s="255"/>
      <c r="G1136" s="255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58"/>
      <c r="Z1136" s="147"/>
      <c r="AA1136" s="147"/>
      <c r="AB1136" s="147"/>
      <c r="AC1136" s="147"/>
      <c r="AD1136" s="147"/>
      <c r="AE1136" s="147"/>
      <c r="AF1136" s="147"/>
      <c r="AG1136" s="147" t="s">
        <v>208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2.5" outlineLevel="1" x14ac:dyDescent="0.2">
      <c r="A1137" s="173">
        <v>108</v>
      </c>
      <c r="B1137" s="174" t="s">
        <v>850</v>
      </c>
      <c r="C1137" s="183" t="s">
        <v>851</v>
      </c>
      <c r="D1137" s="175" t="s">
        <v>244</v>
      </c>
      <c r="E1137" s="176">
        <v>1.8225</v>
      </c>
      <c r="F1137" s="177"/>
      <c r="G1137" s="178">
        <f>ROUND(E1137*F1137,2)</f>
        <v>0</v>
      </c>
      <c r="H1137" s="177"/>
      <c r="I1137" s="178">
        <f>ROUND(E1137*H1137,2)</f>
        <v>0</v>
      </c>
      <c r="J1137" s="177"/>
      <c r="K1137" s="178">
        <f>ROUND(E1137*J1137,2)</f>
        <v>0</v>
      </c>
      <c r="L1137" s="178">
        <v>12</v>
      </c>
      <c r="M1137" s="178">
        <f>G1137*(1+L1137/100)</f>
        <v>0</v>
      </c>
      <c r="N1137" s="176">
        <v>1.82E-3</v>
      </c>
      <c r="O1137" s="176">
        <f>ROUND(E1137*N1137,2)</f>
        <v>0</v>
      </c>
      <c r="P1137" s="176">
        <v>1.8</v>
      </c>
      <c r="Q1137" s="176">
        <f>ROUND(E1137*P1137,2)</f>
        <v>3.28</v>
      </c>
      <c r="R1137" s="178" t="s">
        <v>772</v>
      </c>
      <c r="S1137" s="178" t="s">
        <v>201</v>
      </c>
      <c r="T1137" s="179" t="s">
        <v>201</v>
      </c>
      <c r="U1137" s="158">
        <v>3.61</v>
      </c>
      <c r="V1137" s="158">
        <f>ROUND(E1137*U1137,2)</f>
        <v>6.58</v>
      </c>
      <c r="W1137" s="158"/>
      <c r="X1137" s="158" t="s">
        <v>219</v>
      </c>
      <c r="Y1137" s="158" t="s">
        <v>204</v>
      </c>
      <c r="Z1137" s="147"/>
      <c r="AA1137" s="147"/>
      <c r="AB1137" s="147"/>
      <c r="AC1137" s="147"/>
      <c r="AD1137" s="147"/>
      <c r="AE1137" s="147"/>
      <c r="AF1137" s="147"/>
      <c r="AG1137" s="147" t="s">
        <v>220</v>
      </c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2" x14ac:dyDescent="0.2">
      <c r="A1138" s="154"/>
      <c r="B1138" s="155"/>
      <c r="C1138" s="258" t="s">
        <v>839</v>
      </c>
      <c r="D1138" s="259"/>
      <c r="E1138" s="259"/>
      <c r="F1138" s="259"/>
      <c r="G1138" s="259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58"/>
      <c r="Z1138" s="147"/>
      <c r="AA1138" s="147"/>
      <c r="AB1138" s="147"/>
      <c r="AC1138" s="147"/>
      <c r="AD1138" s="147"/>
      <c r="AE1138" s="147"/>
      <c r="AF1138" s="147"/>
      <c r="AG1138" s="147" t="s">
        <v>247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2" x14ac:dyDescent="0.2">
      <c r="A1139" s="154"/>
      <c r="B1139" s="155"/>
      <c r="C1139" s="260" t="s">
        <v>840</v>
      </c>
      <c r="D1139" s="261"/>
      <c r="E1139" s="261"/>
      <c r="F1139" s="261"/>
      <c r="G1139" s="261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58"/>
      <c r="Z1139" s="147"/>
      <c r="AA1139" s="147"/>
      <c r="AB1139" s="147"/>
      <c r="AC1139" s="147"/>
      <c r="AD1139" s="147"/>
      <c r="AE1139" s="147"/>
      <c r="AF1139" s="147"/>
      <c r="AG1139" s="147" t="s">
        <v>207</v>
      </c>
      <c r="AH1139" s="147"/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2" x14ac:dyDescent="0.2">
      <c r="A1140" s="154"/>
      <c r="B1140" s="155"/>
      <c r="C1140" s="184" t="s">
        <v>823</v>
      </c>
      <c r="D1140" s="163"/>
      <c r="E1140" s="164"/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58"/>
      <c r="Z1140" s="147"/>
      <c r="AA1140" s="147"/>
      <c r="AB1140" s="147"/>
      <c r="AC1140" s="147"/>
      <c r="AD1140" s="147"/>
      <c r="AE1140" s="147"/>
      <c r="AF1140" s="147"/>
      <c r="AG1140" s="147" t="s">
        <v>230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">
      <c r="A1141" s="154"/>
      <c r="B1141" s="155"/>
      <c r="C1141" s="184" t="s">
        <v>852</v>
      </c>
      <c r="D1141" s="163"/>
      <c r="E1141" s="164">
        <v>1.1015999999999999</v>
      </c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58"/>
      <c r="Z1141" s="147"/>
      <c r="AA1141" s="147"/>
      <c r="AB1141" s="147"/>
      <c r="AC1141" s="147"/>
      <c r="AD1141" s="147"/>
      <c r="AE1141" s="147"/>
      <c r="AF1141" s="147"/>
      <c r="AG1141" s="147" t="s">
        <v>230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4"/>
      <c r="B1142" s="155"/>
      <c r="C1142" s="184" t="s">
        <v>472</v>
      </c>
      <c r="D1142" s="163"/>
      <c r="E1142" s="164"/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58"/>
      <c r="Z1142" s="147"/>
      <c r="AA1142" s="147"/>
      <c r="AB1142" s="147"/>
      <c r="AC1142" s="147"/>
      <c r="AD1142" s="147"/>
      <c r="AE1142" s="147"/>
      <c r="AF1142" s="147"/>
      <c r="AG1142" s="147" t="s">
        <v>230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4"/>
      <c r="B1143" s="155"/>
      <c r="C1143" s="184" t="s">
        <v>853</v>
      </c>
      <c r="D1143" s="163"/>
      <c r="E1143" s="164">
        <v>0.72089999999999999</v>
      </c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58"/>
      <c r="Z1143" s="147"/>
      <c r="AA1143" s="147"/>
      <c r="AB1143" s="147"/>
      <c r="AC1143" s="147"/>
      <c r="AD1143" s="147"/>
      <c r="AE1143" s="147"/>
      <c r="AF1143" s="147"/>
      <c r="AG1143" s="147" t="s">
        <v>230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2" x14ac:dyDescent="0.2">
      <c r="A1144" s="154"/>
      <c r="B1144" s="155"/>
      <c r="C1144" s="254"/>
      <c r="D1144" s="255"/>
      <c r="E1144" s="255"/>
      <c r="F1144" s="255"/>
      <c r="G1144" s="255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58"/>
      <c r="Z1144" s="147"/>
      <c r="AA1144" s="147"/>
      <c r="AB1144" s="147"/>
      <c r="AC1144" s="147"/>
      <c r="AD1144" s="147"/>
      <c r="AE1144" s="147"/>
      <c r="AF1144" s="147"/>
      <c r="AG1144" s="147" t="s">
        <v>208</v>
      </c>
      <c r="AH1144" s="147"/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ht="22.5" outlineLevel="1" x14ac:dyDescent="0.2">
      <c r="A1145" s="173">
        <v>109</v>
      </c>
      <c r="B1145" s="174" t="s">
        <v>854</v>
      </c>
      <c r="C1145" s="183" t="s">
        <v>855</v>
      </c>
      <c r="D1145" s="175" t="s">
        <v>520</v>
      </c>
      <c r="E1145" s="176">
        <v>26.795000000000002</v>
      </c>
      <c r="F1145" s="177"/>
      <c r="G1145" s="178">
        <f>ROUND(E1145*F1145,2)</f>
        <v>0</v>
      </c>
      <c r="H1145" s="177"/>
      <c r="I1145" s="178">
        <f>ROUND(E1145*H1145,2)</f>
        <v>0</v>
      </c>
      <c r="J1145" s="177"/>
      <c r="K1145" s="178">
        <f>ROUND(E1145*J1145,2)</f>
        <v>0</v>
      </c>
      <c r="L1145" s="178">
        <v>12</v>
      </c>
      <c r="M1145" s="178">
        <f>G1145*(1+L1145/100)</f>
        <v>0</v>
      </c>
      <c r="N1145" s="176">
        <v>0</v>
      </c>
      <c r="O1145" s="176">
        <f>ROUND(E1145*N1145,2)</f>
        <v>0</v>
      </c>
      <c r="P1145" s="176">
        <v>4.2000000000000003E-2</v>
      </c>
      <c r="Q1145" s="176">
        <f>ROUND(E1145*P1145,2)</f>
        <v>1.1299999999999999</v>
      </c>
      <c r="R1145" s="178" t="s">
        <v>772</v>
      </c>
      <c r="S1145" s="178" t="s">
        <v>201</v>
      </c>
      <c r="T1145" s="179" t="s">
        <v>201</v>
      </c>
      <c r="U1145" s="158">
        <v>0.72</v>
      </c>
      <c r="V1145" s="158">
        <f>ROUND(E1145*U1145,2)</f>
        <v>19.29</v>
      </c>
      <c r="W1145" s="158"/>
      <c r="X1145" s="158" t="s">
        <v>219</v>
      </c>
      <c r="Y1145" s="158" t="s">
        <v>204</v>
      </c>
      <c r="Z1145" s="147"/>
      <c r="AA1145" s="147"/>
      <c r="AB1145" s="147"/>
      <c r="AC1145" s="147"/>
      <c r="AD1145" s="147"/>
      <c r="AE1145" s="147"/>
      <c r="AF1145" s="147"/>
      <c r="AG1145" s="147" t="s">
        <v>499</v>
      </c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2" x14ac:dyDescent="0.2">
      <c r="A1146" s="154"/>
      <c r="B1146" s="155"/>
      <c r="C1146" s="184" t="s">
        <v>281</v>
      </c>
      <c r="D1146" s="163"/>
      <c r="E1146" s="164"/>
      <c r="F1146" s="158"/>
      <c r="G1146" s="15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58"/>
      <c r="Z1146" s="147"/>
      <c r="AA1146" s="147"/>
      <c r="AB1146" s="147"/>
      <c r="AC1146" s="147"/>
      <c r="AD1146" s="147"/>
      <c r="AE1146" s="147"/>
      <c r="AF1146" s="147"/>
      <c r="AG1146" s="147" t="s">
        <v>230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">
      <c r="A1147" s="154"/>
      <c r="B1147" s="155"/>
      <c r="C1147" s="184" t="s">
        <v>856</v>
      </c>
      <c r="D1147" s="163"/>
      <c r="E1147" s="164">
        <v>2.76</v>
      </c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58"/>
      <c r="Z1147" s="147"/>
      <c r="AA1147" s="147"/>
      <c r="AB1147" s="147"/>
      <c r="AC1147" s="147"/>
      <c r="AD1147" s="147"/>
      <c r="AE1147" s="147"/>
      <c r="AF1147" s="147"/>
      <c r="AG1147" s="147" t="s">
        <v>230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">
      <c r="A1148" s="154"/>
      <c r="B1148" s="155"/>
      <c r="C1148" s="184" t="s">
        <v>283</v>
      </c>
      <c r="D1148" s="163"/>
      <c r="E1148" s="164"/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58"/>
      <c r="Z1148" s="147"/>
      <c r="AA1148" s="147"/>
      <c r="AB1148" s="147"/>
      <c r="AC1148" s="147"/>
      <c r="AD1148" s="147"/>
      <c r="AE1148" s="147"/>
      <c r="AF1148" s="147"/>
      <c r="AG1148" s="147" t="s">
        <v>230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4"/>
      <c r="B1149" s="155"/>
      <c r="C1149" s="184" t="s">
        <v>857</v>
      </c>
      <c r="D1149" s="163"/>
      <c r="E1149" s="164">
        <v>4.5999999999999996</v>
      </c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58"/>
      <c r="Z1149" s="147"/>
      <c r="AA1149" s="147"/>
      <c r="AB1149" s="147"/>
      <c r="AC1149" s="147"/>
      <c r="AD1149" s="147"/>
      <c r="AE1149" s="147"/>
      <c r="AF1149" s="147"/>
      <c r="AG1149" s="147" t="s">
        <v>230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4"/>
      <c r="B1150" s="155"/>
      <c r="C1150" s="184" t="s">
        <v>285</v>
      </c>
      <c r="D1150" s="163"/>
      <c r="E1150" s="164"/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58"/>
      <c r="Z1150" s="147"/>
      <c r="AA1150" s="147"/>
      <c r="AB1150" s="147"/>
      <c r="AC1150" s="147"/>
      <c r="AD1150" s="147"/>
      <c r="AE1150" s="147"/>
      <c r="AF1150" s="147"/>
      <c r="AG1150" s="147" t="s">
        <v>230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4"/>
      <c r="B1151" s="155"/>
      <c r="C1151" s="184" t="s">
        <v>858</v>
      </c>
      <c r="D1151" s="163"/>
      <c r="E1151" s="164">
        <v>8.3949999999999996</v>
      </c>
      <c r="F1151" s="158"/>
      <c r="G1151" s="15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58"/>
      <c r="Z1151" s="147"/>
      <c r="AA1151" s="147"/>
      <c r="AB1151" s="147"/>
      <c r="AC1151" s="147"/>
      <c r="AD1151" s="147"/>
      <c r="AE1151" s="147"/>
      <c r="AF1151" s="147"/>
      <c r="AG1151" s="147" t="s">
        <v>230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">
      <c r="A1152" s="154"/>
      <c r="B1152" s="155"/>
      <c r="C1152" s="184" t="s">
        <v>287</v>
      </c>
      <c r="D1152" s="163"/>
      <c r="E1152" s="164"/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58"/>
      <c r="Z1152" s="147"/>
      <c r="AA1152" s="147"/>
      <c r="AB1152" s="147"/>
      <c r="AC1152" s="147"/>
      <c r="AD1152" s="147"/>
      <c r="AE1152" s="147"/>
      <c r="AF1152" s="147"/>
      <c r="AG1152" s="147" t="s">
        <v>230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">
      <c r="A1153" s="154"/>
      <c r="B1153" s="155"/>
      <c r="C1153" s="184" t="s">
        <v>859</v>
      </c>
      <c r="D1153" s="163"/>
      <c r="E1153" s="164">
        <v>5.52</v>
      </c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58"/>
      <c r="Z1153" s="147"/>
      <c r="AA1153" s="147"/>
      <c r="AB1153" s="147"/>
      <c r="AC1153" s="147"/>
      <c r="AD1153" s="147"/>
      <c r="AE1153" s="147"/>
      <c r="AF1153" s="147"/>
      <c r="AG1153" s="147" t="s">
        <v>230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4"/>
      <c r="B1154" s="155"/>
      <c r="C1154" s="184" t="s">
        <v>289</v>
      </c>
      <c r="D1154" s="163"/>
      <c r="E1154" s="164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58"/>
      <c r="Z1154" s="147"/>
      <c r="AA1154" s="147"/>
      <c r="AB1154" s="147"/>
      <c r="AC1154" s="147"/>
      <c r="AD1154" s="147"/>
      <c r="AE1154" s="147"/>
      <c r="AF1154" s="147"/>
      <c r="AG1154" s="147" t="s">
        <v>230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4"/>
      <c r="B1155" s="155"/>
      <c r="C1155" s="184" t="s">
        <v>859</v>
      </c>
      <c r="D1155" s="163"/>
      <c r="E1155" s="164">
        <v>5.52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58"/>
      <c r="Z1155" s="147"/>
      <c r="AA1155" s="147"/>
      <c r="AB1155" s="147"/>
      <c r="AC1155" s="147"/>
      <c r="AD1155" s="147"/>
      <c r="AE1155" s="147"/>
      <c r="AF1155" s="147"/>
      <c r="AG1155" s="147" t="s">
        <v>230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2" x14ac:dyDescent="0.2">
      <c r="A1156" s="154"/>
      <c r="B1156" s="155"/>
      <c r="C1156" s="254"/>
      <c r="D1156" s="255"/>
      <c r="E1156" s="255"/>
      <c r="F1156" s="255"/>
      <c r="G1156" s="255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58"/>
      <c r="Z1156" s="147"/>
      <c r="AA1156" s="147"/>
      <c r="AB1156" s="147"/>
      <c r="AC1156" s="147"/>
      <c r="AD1156" s="147"/>
      <c r="AE1156" s="147"/>
      <c r="AF1156" s="147"/>
      <c r="AG1156" s="147" t="s">
        <v>208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73">
        <v>110</v>
      </c>
      <c r="B1157" s="174" t="s">
        <v>860</v>
      </c>
      <c r="C1157" s="183" t="s">
        <v>861</v>
      </c>
      <c r="D1157" s="175" t="s">
        <v>520</v>
      </c>
      <c r="E1157" s="176">
        <v>15.968</v>
      </c>
      <c r="F1157" s="177"/>
      <c r="G1157" s="178">
        <f>ROUND(E1157*F1157,2)</f>
        <v>0</v>
      </c>
      <c r="H1157" s="177"/>
      <c r="I1157" s="178">
        <f>ROUND(E1157*H1157,2)</f>
        <v>0</v>
      </c>
      <c r="J1157" s="177"/>
      <c r="K1157" s="178">
        <f>ROUND(E1157*J1157,2)</f>
        <v>0</v>
      </c>
      <c r="L1157" s="178">
        <v>12</v>
      </c>
      <c r="M1157" s="178">
        <f>G1157*(1+L1157/100)</f>
        <v>0</v>
      </c>
      <c r="N1157" s="176">
        <v>0</v>
      </c>
      <c r="O1157" s="176">
        <f>ROUND(E1157*N1157,2)</f>
        <v>0</v>
      </c>
      <c r="P1157" s="176">
        <v>3.6999999999999998E-2</v>
      </c>
      <c r="Q1157" s="176">
        <f>ROUND(E1157*P1157,2)</f>
        <v>0.59</v>
      </c>
      <c r="R1157" s="178" t="s">
        <v>772</v>
      </c>
      <c r="S1157" s="178" t="s">
        <v>201</v>
      </c>
      <c r="T1157" s="179" t="s">
        <v>201</v>
      </c>
      <c r="U1157" s="158">
        <v>0.55000000000000004</v>
      </c>
      <c r="V1157" s="158">
        <f>ROUND(E1157*U1157,2)</f>
        <v>8.7799999999999994</v>
      </c>
      <c r="W1157" s="158"/>
      <c r="X1157" s="158" t="s">
        <v>219</v>
      </c>
      <c r="Y1157" s="158" t="s">
        <v>204</v>
      </c>
      <c r="Z1157" s="147"/>
      <c r="AA1157" s="147"/>
      <c r="AB1157" s="147"/>
      <c r="AC1157" s="147"/>
      <c r="AD1157" s="147"/>
      <c r="AE1157" s="147"/>
      <c r="AF1157" s="147"/>
      <c r="AG1157" s="147" t="s">
        <v>220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2" x14ac:dyDescent="0.2">
      <c r="A1158" s="154"/>
      <c r="B1158" s="155"/>
      <c r="C1158" s="184" t="s">
        <v>789</v>
      </c>
      <c r="D1158" s="163"/>
      <c r="E1158" s="164"/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58"/>
      <c r="Z1158" s="147"/>
      <c r="AA1158" s="147"/>
      <c r="AB1158" s="147"/>
      <c r="AC1158" s="147"/>
      <c r="AD1158" s="147"/>
      <c r="AE1158" s="147"/>
      <c r="AF1158" s="147"/>
      <c r="AG1158" s="147" t="s">
        <v>230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3" x14ac:dyDescent="0.2">
      <c r="A1159" s="154"/>
      <c r="B1159" s="155"/>
      <c r="C1159" s="184" t="s">
        <v>862</v>
      </c>
      <c r="D1159" s="163"/>
      <c r="E1159" s="164">
        <v>15.968</v>
      </c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58"/>
      <c r="Z1159" s="147"/>
      <c r="AA1159" s="147"/>
      <c r="AB1159" s="147"/>
      <c r="AC1159" s="147"/>
      <c r="AD1159" s="147"/>
      <c r="AE1159" s="147"/>
      <c r="AF1159" s="147"/>
      <c r="AG1159" s="147" t="s">
        <v>230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2" x14ac:dyDescent="0.2">
      <c r="A1160" s="154"/>
      <c r="B1160" s="155"/>
      <c r="C1160" s="254"/>
      <c r="D1160" s="255"/>
      <c r="E1160" s="255"/>
      <c r="F1160" s="255"/>
      <c r="G1160" s="255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58"/>
      <c r="Z1160" s="147"/>
      <c r="AA1160" s="147"/>
      <c r="AB1160" s="147"/>
      <c r="AC1160" s="147"/>
      <c r="AD1160" s="147"/>
      <c r="AE1160" s="147"/>
      <c r="AF1160" s="147"/>
      <c r="AG1160" s="147" t="s">
        <v>208</v>
      </c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ht="22.5" outlineLevel="1" x14ac:dyDescent="0.2">
      <c r="A1161" s="173">
        <v>111</v>
      </c>
      <c r="B1161" s="174" t="s">
        <v>863</v>
      </c>
      <c r="C1161" s="183" t="s">
        <v>864</v>
      </c>
      <c r="D1161" s="175" t="s">
        <v>309</v>
      </c>
      <c r="E1161" s="176">
        <v>248.13</v>
      </c>
      <c r="F1161" s="177"/>
      <c r="G1161" s="178">
        <f>ROUND(E1161*F1161,2)</f>
        <v>0</v>
      </c>
      <c r="H1161" s="177"/>
      <c r="I1161" s="178">
        <f>ROUND(E1161*H1161,2)</f>
        <v>0</v>
      </c>
      <c r="J1161" s="177"/>
      <c r="K1161" s="178">
        <f>ROUND(E1161*J1161,2)</f>
        <v>0</v>
      </c>
      <c r="L1161" s="178">
        <v>12</v>
      </c>
      <c r="M1161" s="178">
        <f>G1161*(1+L1161/100)</f>
        <v>0</v>
      </c>
      <c r="N1161" s="176">
        <v>0</v>
      </c>
      <c r="O1161" s="176">
        <f>ROUND(E1161*N1161,2)</f>
        <v>0</v>
      </c>
      <c r="P1161" s="176">
        <v>0.01</v>
      </c>
      <c r="Q1161" s="176">
        <f>ROUND(E1161*P1161,2)</f>
        <v>2.48</v>
      </c>
      <c r="R1161" s="178" t="s">
        <v>772</v>
      </c>
      <c r="S1161" s="178" t="s">
        <v>201</v>
      </c>
      <c r="T1161" s="179" t="s">
        <v>201</v>
      </c>
      <c r="U1161" s="158">
        <v>0.14000000000000001</v>
      </c>
      <c r="V1161" s="158">
        <f>ROUND(E1161*U1161,2)</f>
        <v>34.74</v>
      </c>
      <c r="W1161" s="158"/>
      <c r="X1161" s="158" t="s">
        <v>219</v>
      </c>
      <c r="Y1161" s="158" t="s">
        <v>204</v>
      </c>
      <c r="Z1161" s="147"/>
      <c r="AA1161" s="147"/>
      <c r="AB1161" s="147"/>
      <c r="AC1161" s="147"/>
      <c r="AD1161" s="147"/>
      <c r="AE1161" s="147"/>
      <c r="AF1161" s="147"/>
      <c r="AG1161" s="147" t="s">
        <v>220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2" x14ac:dyDescent="0.2">
      <c r="A1162" s="154"/>
      <c r="B1162" s="155"/>
      <c r="C1162" s="184" t="s">
        <v>484</v>
      </c>
      <c r="D1162" s="163"/>
      <c r="E1162" s="164"/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58"/>
      <c r="Z1162" s="147"/>
      <c r="AA1162" s="147"/>
      <c r="AB1162" s="147"/>
      <c r="AC1162" s="147"/>
      <c r="AD1162" s="147"/>
      <c r="AE1162" s="147"/>
      <c r="AF1162" s="147"/>
      <c r="AG1162" s="147" t="s">
        <v>230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">
      <c r="A1163" s="154"/>
      <c r="B1163" s="155"/>
      <c r="C1163" s="184" t="s">
        <v>485</v>
      </c>
      <c r="D1163" s="163"/>
      <c r="E1163" s="164">
        <v>248.13</v>
      </c>
      <c r="F1163" s="158"/>
      <c r="G1163" s="15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58"/>
      <c r="Z1163" s="147"/>
      <c r="AA1163" s="147"/>
      <c r="AB1163" s="147"/>
      <c r="AC1163" s="147"/>
      <c r="AD1163" s="147"/>
      <c r="AE1163" s="147"/>
      <c r="AF1163" s="147"/>
      <c r="AG1163" s="147" t="s">
        <v>230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2" x14ac:dyDescent="0.2">
      <c r="A1164" s="154"/>
      <c r="B1164" s="155"/>
      <c r="C1164" s="254"/>
      <c r="D1164" s="255"/>
      <c r="E1164" s="255"/>
      <c r="F1164" s="255"/>
      <c r="G1164" s="255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58"/>
      <c r="Z1164" s="147"/>
      <c r="AA1164" s="147"/>
      <c r="AB1164" s="147"/>
      <c r="AC1164" s="147"/>
      <c r="AD1164" s="147"/>
      <c r="AE1164" s="147"/>
      <c r="AF1164" s="147"/>
      <c r="AG1164" s="147" t="s">
        <v>208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ht="22.5" outlineLevel="1" x14ac:dyDescent="0.2">
      <c r="A1165" s="173">
        <v>112</v>
      </c>
      <c r="B1165" s="174" t="s">
        <v>865</v>
      </c>
      <c r="C1165" s="183" t="s">
        <v>866</v>
      </c>
      <c r="D1165" s="175" t="s">
        <v>309</v>
      </c>
      <c r="E1165" s="176">
        <v>876.84632999999997</v>
      </c>
      <c r="F1165" s="177"/>
      <c r="G1165" s="178">
        <f>ROUND(E1165*F1165,2)</f>
        <v>0</v>
      </c>
      <c r="H1165" s="177"/>
      <c r="I1165" s="178">
        <f>ROUND(E1165*H1165,2)</f>
        <v>0</v>
      </c>
      <c r="J1165" s="177"/>
      <c r="K1165" s="178">
        <f>ROUND(E1165*J1165,2)</f>
        <v>0</v>
      </c>
      <c r="L1165" s="178">
        <v>12</v>
      </c>
      <c r="M1165" s="178">
        <f>G1165*(1+L1165/100)</f>
        <v>0</v>
      </c>
      <c r="N1165" s="176">
        <v>0</v>
      </c>
      <c r="O1165" s="176">
        <f>ROUND(E1165*N1165,2)</f>
        <v>0</v>
      </c>
      <c r="P1165" s="176">
        <v>0.01</v>
      </c>
      <c r="Q1165" s="176">
        <f>ROUND(E1165*P1165,2)</f>
        <v>8.77</v>
      </c>
      <c r="R1165" s="178" t="s">
        <v>772</v>
      </c>
      <c r="S1165" s="178" t="s">
        <v>201</v>
      </c>
      <c r="T1165" s="179" t="s">
        <v>201</v>
      </c>
      <c r="U1165" s="158">
        <v>0.08</v>
      </c>
      <c r="V1165" s="158">
        <f>ROUND(E1165*U1165,2)</f>
        <v>70.150000000000006</v>
      </c>
      <c r="W1165" s="158"/>
      <c r="X1165" s="158" t="s">
        <v>219</v>
      </c>
      <c r="Y1165" s="158" t="s">
        <v>204</v>
      </c>
      <c r="Z1165" s="147"/>
      <c r="AA1165" s="147"/>
      <c r="AB1165" s="147"/>
      <c r="AC1165" s="147"/>
      <c r="AD1165" s="147"/>
      <c r="AE1165" s="147"/>
      <c r="AF1165" s="147"/>
      <c r="AG1165" s="147" t="s">
        <v>220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2" x14ac:dyDescent="0.2">
      <c r="A1166" s="154"/>
      <c r="B1166" s="155"/>
      <c r="C1166" s="184" t="s">
        <v>492</v>
      </c>
      <c r="D1166" s="163"/>
      <c r="E1166" s="164"/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58"/>
      <c r="Z1166" s="147"/>
      <c r="AA1166" s="147"/>
      <c r="AB1166" s="147"/>
      <c r="AC1166" s="147"/>
      <c r="AD1166" s="147"/>
      <c r="AE1166" s="147"/>
      <c r="AF1166" s="147"/>
      <c r="AG1166" s="147" t="s">
        <v>230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3" x14ac:dyDescent="0.2">
      <c r="A1167" s="154"/>
      <c r="B1167" s="155"/>
      <c r="C1167" s="184" t="s">
        <v>493</v>
      </c>
      <c r="D1167" s="163"/>
      <c r="E1167" s="164">
        <v>876.84632999999997</v>
      </c>
      <c r="F1167" s="158"/>
      <c r="G1167" s="15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58"/>
      <c r="Z1167" s="147"/>
      <c r="AA1167" s="147"/>
      <c r="AB1167" s="147"/>
      <c r="AC1167" s="147"/>
      <c r="AD1167" s="147"/>
      <c r="AE1167" s="147"/>
      <c r="AF1167" s="147"/>
      <c r="AG1167" s="147" t="s">
        <v>230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2" x14ac:dyDescent="0.2">
      <c r="A1168" s="154"/>
      <c r="B1168" s="155"/>
      <c r="C1168" s="254"/>
      <c r="D1168" s="255"/>
      <c r="E1168" s="255"/>
      <c r="F1168" s="255"/>
      <c r="G1168" s="255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58"/>
      <c r="Z1168" s="147"/>
      <c r="AA1168" s="147"/>
      <c r="AB1168" s="147"/>
      <c r="AC1168" s="147"/>
      <c r="AD1168" s="147"/>
      <c r="AE1168" s="147"/>
      <c r="AF1168" s="147"/>
      <c r="AG1168" s="147" t="s">
        <v>208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ht="22.5" outlineLevel="1" x14ac:dyDescent="0.2">
      <c r="A1169" s="173">
        <v>113</v>
      </c>
      <c r="B1169" s="174" t="s">
        <v>867</v>
      </c>
      <c r="C1169" s="183" t="s">
        <v>868</v>
      </c>
      <c r="D1169" s="175" t="s">
        <v>309</v>
      </c>
      <c r="E1169" s="176">
        <v>63.971499999999999</v>
      </c>
      <c r="F1169" s="177"/>
      <c r="G1169" s="178">
        <f>ROUND(E1169*F1169,2)</f>
        <v>0</v>
      </c>
      <c r="H1169" s="177"/>
      <c r="I1169" s="178">
        <f>ROUND(E1169*H1169,2)</f>
        <v>0</v>
      </c>
      <c r="J1169" s="177"/>
      <c r="K1169" s="178">
        <f>ROUND(E1169*J1169,2)</f>
        <v>0</v>
      </c>
      <c r="L1169" s="178">
        <v>12</v>
      </c>
      <c r="M1169" s="178">
        <f>G1169*(1+L1169/100)</f>
        <v>0</v>
      </c>
      <c r="N1169" s="176">
        <v>0</v>
      </c>
      <c r="O1169" s="176">
        <f>ROUND(E1169*N1169,2)</f>
        <v>0</v>
      </c>
      <c r="P1169" s="176">
        <v>4.5999999999999999E-2</v>
      </c>
      <c r="Q1169" s="176">
        <f>ROUND(E1169*P1169,2)</f>
        <v>2.94</v>
      </c>
      <c r="R1169" s="178" t="s">
        <v>772</v>
      </c>
      <c r="S1169" s="178" t="s">
        <v>201</v>
      </c>
      <c r="T1169" s="179" t="s">
        <v>201</v>
      </c>
      <c r="U1169" s="158">
        <v>0.26</v>
      </c>
      <c r="V1169" s="158">
        <f>ROUND(E1169*U1169,2)</f>
        <v>16.63</v>
      </c>
      <c r="W1169" s="158"/>
      <c r="X1169" s="158" t="s">
        <v>219</v>
      </c>
      <c r="Y1169" s="158" t="s">
        <v>204</v>
      </c>
      <c r="Z1169" s="147"/>
      <c r="AA1169" s="147"/>
      <c r="AB1169" s="147"/>
      <c r="AC1169" s="147"/>
      <c r="AD1169" s="147"/>
      <c r="AE1169" s="147"/>
      <c r="AF1169" s="147"/>
      <c r="AG1169" s="147" t="s">
        <v>220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2" x14ac:dyDescent="0.2">
      <c r="A1170" s="154"/>
      <c r="B1170" s="155"/>
      <c r="C1170" s="184" t="s">
        <v>426</v>
      </c>
      <c r="D1170" s="163"/>
      <c r="E1170" s="164"/>
      <c r="F1170" s="158"/>
      <c r="G1170" s="15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58"/>
      <c r="Z1170" s="147"/>
      <c r="AA1170" s="147"/>
      <c r="AB1170" s="147"/>
      <c r="AC1170" s="147"/>
      <c r="AD1170" s="147"/>
      <c r="AE1170" s="147"/>
      <c r="AF1170" s="147"/>
      <c r="AG1170" s="147" t="s">
        <v>230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">
      <c r="A1171" s="154"/>
      <c r="B1171" s="155"/>
      <c r="C1171" s="184" t="s">
        <v>427</v>
      </c>
      <c r="D1171" s="163"/>
      <c r="E1171" s="164">
        <v>63.971499999999999</v>
      </c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58"/>
      <c r="Z1171" s="147"/>
      <c r="AA1171" s="147"/>
      <c r="AB1171" s="147"/>
      <c r="AC1171" s="147"/>
      <c r="AD1171" s="147"/>
      <c r="AE1171" s="147"/>
      <c r="AF1171" s="147"/>
      <c r="AG1171" s="147" t="s">
        <v>230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2" x14ac:dyDescent="0.2">
      <c r="A1172" s="154"/>
      <c r="B1172" s="155"/>
      <c r="C1172" s="254"/>
      <c r="D1172" s="255"/>
      <c r="E1172" s="255"/>
      <c r="F1172" s="255"/>
      <c r="G1172" s="255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58"/>
      <c r="Z1172" s="147"/>
      <c r="AA1172" s="147"/>
      <c r="AB1172" s="147"/>
      <c r="AC1172" s="147"/>
      <c r="AD1172" s="147"/>
      <c r="AE1172" s="147"/>
      <c r="AF1172" s="147"/>
      <c r="AG1172" s="147" t="s">
        <v>208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73">
        <v>114</v>
      </c>
      <c r="B1173" s="174" t="s">
        <v>869</v>
      </c>
      <c r="C1173" s="183" t="s">
        <v>870</v>
      </c>
      <c r="D1173" s="175" t="s">
        <v>309</v>
      </c>
      <c r="E1173" s="176">
        <v>4.6139999999999999</v>
      </c>
      <c r="F1173" s="177"/>
      <c r="G1173" s="178">
        <f>ROUND(E1173*F1173,2)</f>
        <v>0</v>
      </c>
      <c r="H1173" s="177"/>
      <c r="I1173" s="178">
        <f>ROUND(E1173*H1173,2)</f>
        <v>0</v>
      </c>
      <c r="J1173" s="177"/>
      <c r="K1173" s="178">
        <f>ROUND(E1173*J1173,2)</f>
        <v>0</v>
      </c>
      <c r="L1173" s="178">
        <v>12</v>
      </c>
      <c r="M1173" s="178">
        <f>G1173*(1+L1173/100)</f>
        <v>0</v>
      </c>
      <c r="N1173" s="176">
        <v>0</v>
      </c>
      <c r="O1173" s="176">
        <f>ROUND(E1173*N1173,2)</f>
        <v>0</v>
      </c>
      <c r="P1173" s="176">
        <v>9.7400000000000004E-3</v>
      </c>
      <c r="Q1173" s="176">
        <f>ROUND(E1173*P1173,2)</f>
        <v>0.04</v>
      </c>
      <c r="R1173" s="178" t="s">
        <v>871</v>
      </c>
      <c r="S1173" s="178" t="s">
        <v>201</v>
      </c>
      <c r="T1173" s="179" t="s">
        <v>201</v>
      </c>
      <c r="U1173" s="158">
        <v>0.04</v>
      </c>
      <c r="V1173" s="158">
        <f>ROUND(E1173*U1173,2)</f>
        <v>0.18</v>
      </c>
      <c r="W1173" s="158"/>
      <c r="X1173" s="158" t="s">
        <v>219</v>
      </c>
      <c r="Y1173" s="158" t="s">
        <v>204</v>
      </c>
      <c r="Z1173" s="147"/>
      <c r="AA1173" s="147"/>
      <c r="AB1173" s="147"/>
      <c r="AC1173" s="147"/>
      <c r="AD1173" s="147"/>
      <c r="AE1173" s="147"/>
      <c r="AF1173" s="147"/>
      <c r="AG1173" s="147" t="s">
        <v>220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2" x14ac:dyDescent="0.2">
      <c r="A1174" s="154"/>
      <c r="B1174" s="155"/>
      <c r="C1174" s="184" t="s">
        <v>248</v>
      </c>
      <c r="D1174" s="163"/>
      <c r="E1174" s="164"/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58"/>
      <c r="Z1174" s="147"/>
      <c r="AA1174" s="147"/>
      <c r="AB1174" s="147"/>
      <c r="AC1174" s="147"/>
      <c r="AD1174" s="147"/>
      <c r="AE1174" s="147"/>
      <c r="AF1174" s="147"/>
      <c r="AG1174" s="147" t="s">
        <v>230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">
      <c r="A1175" s="154"/>
      <c r="B1175" s="155"/>
      <c r="C1175" s="184" t="s">
        <v>249</v>
      </c>
      <c r="D1175" s="163"/>
      <c r="E1175" s="164"/>
      <c r="F1175" s="158"/>
      <c r="G1175" s="158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58"/>
      <c r="Z1175" s="147"/>
      <c r="AA1175" s="147"/>
      <c r="AB1175" s="147"/>
      <c r="AC1175" s="147"/>
      <c r="AD1175" s="147"/>
      <c r="AE1175" s="147"/>
      <c r="AF1175" s="147"/>
      <c r="AG1175" s="147" t="s">
        <v>230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">
      <c r="A1176" s="154"/>
      <c r="B1176" s="155"/>
      <c r="C1176" s="184" t="s">
        <v>250</v>
      </c>
      <c r="D1176" s="163"/>
      <c r="E1176" s="164"/>
      <c r="F1176" s="158"/>
      <c r="G1176" s="158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58"/>
      <c r="Z1176" s="147"/>
      <c r="AA1176" s="147"/>
      <c r="AB1176" s="147"/>
      <c r="AC1176" s="147"/>
      <c r="AD1176" s="147"/>
      <c r="AE1176" s="147"/>
      <c r="AF1176" s="147"/>
      <c r="AG1176" s="147" t="s">
        <v>230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">
      <c r="A1177" s="154"/>
      <c r="B1177" s="155"/>
      <c r="C1177" s="184" t="s">
        <v>251</v>
      </c>
      <c r="D1177" s="163"/>
      <c r="E1177" s="164"/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58"/>
      <c r="Z1177" s="147"/>
      <c r="AA1177" s="147"/>
      <c r="AB1177" s="147"/>
      <c r="AC1177" s="147"/>
      <c r="AD1177" s="147"/>
      <c r="AE1177" s="147"/>
      <c r="AF1177" s="147"/>
      <c r="AG1177" s="147" t="s">
        <v>230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3" x14ac:dyDescent="0.2">
      <c r="A1178" s="154"/>
      <c r="B1178" s="155"/>
      <c r="C1178" s="184" t="s">
        <v>253</v>
      </c>
      <c r="D1178" s="163"/>
      <c r="E1178" s="164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58"/>
      <c r="Z1178" s="147"/>
      <c r="AA1178" s="147"/>
      <c r="AB1178" s="147"/>
      <c r="AC1178" s="147"/>
      <c r="AD1178" s="147"/>
      <c r="AE1178" s="147"/>
      <c r="AF1178" s="147"/>
      <c r="AG1178" s="147" t="s">
        <v>230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3" x14ac:dyDescent="0.2">
      <c r="A1179" s="154"/>
      <c r="B1179" s="155"/>
      <c r="C1179" s="184" t="s">
        <v>872</v>
      </c>
      <c r="D1179" s="163"/>
      <c r="E1179" s="164">
        <v>4.6139999999999999</v>
      </c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58"/>
      <c r="Z1179" s="147"/>
      <c r="AA1179" s="147"/>
      <c r="AB1179" s="147"/>
      <c r="AC1179" s="147"/>
      <c r="AD1179" s="147"/>
      <c r="AE1179" s="147"/>
      <c r="AF1179" s="147"/>
      <c r="AG1179" s="147" t="s">
        <v>230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2" x14ac:dyDescent="0.2">
      <c r="A1180" s="154"/>
      <c r="B1180" s="155"/>
      <c r="C1180" s="254"/>
      <c r="D1180" s="255"/>
      <c r="E1180" s="255"/>
      <c r="F1180" s="255"/>
      <c r="G1180" s="255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58"/>
      <c r="Z1180" s="147"/>
      <c r="AA1180" s="147"/>
      <c r="AB1180" s="147"/>
      <c r="AC1180" s="147"/>
      <c r="AD1180" s="147"/>
      <c r="AE1180" s="147"/>
      <c r="AF1180" s="147"/>
      <c r="AG1180" s="147" t="s">
        <v>208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73">
        <v>115</v>
      </c>
      <c r="B1181" s="174" t="s">
        <v>873</v>
      </c>
      <c r="C1181" s="183" t="s">
        <v>874</v>
      </c>
      <c r="D1181" s="175" t="s">
        <v>309</v>
      </c>
      <c r="E1181" s="176">
        <v>395.84</v>
      </c>
      <c r="F1181" s="177"/>
      <c r="G1181" s="178">
        <f>ROUND(E1181*F1181,2)</f>
        <v>0</v>
      </c>
      <c r="H1181" s="177"/>
      <c r="I1181" s="178">
        <f>ROUND(E1181*H1181,2)</f>
        <v>0</v>
      </c>
      <c r="J1181" s="177"/>
      <c r="K1181" s="178">
        <f>ROUND(E1181*J1181,2)</f>
        <v>0</v>
      </c>
      <c r="L1181" s="178">
        <v>12</v>
      </c>
      <c r="M1181" s="178">
        <f>G1181*(1+L1181/100)</f>
        <v>0</v>
      </c>
      <c r="N1181" s="176">
        <v>0</v>
      </c>
      <c r="O1181" s="176">
        <f>ROUND(E1181*N1181,2)</f>
        <v>0</v>
      </c>
      <c r="P1181" s="176">
        <v>1.7999999999999999E-2</v>
      </c>
      <c r="Q1181" s="176">
        <f>ROUND(E1181*P1181,2)</f>
        <v>7.13</v>
      </c>
      <c r="R1181" s="178" t="s">
        <v>875</v>
      </c>
      <c r="S1181" s="178" t="s">
        <v>201</v>
      </c>
      <c r="T1181" s="179" t="s">
        <v>201</v>
      </c>
      <c r="U1181" s="158">
        <v>0.19500000000000001</v>
      </c>
      <c r="V1181" s="158">
        <f>ROUND(E1181*U1181,2)</f>
        <v>77.19</v>
      </c>
      <c r="W1181" s="158"/>
      <c r="X1181" s="158" t="s">
        <v>219</v>
      </c>
      <c r="Y1181" s="158" t="s">
        <v>204</v>
      </c>
      <c r="Z1181" s="147"/>
      <c r="AA1181" s="147"/>
      <c r="AB1181" s="147"/>
      <c r="AC1181" s="147"/>
      <c r="AD1181" s="147"/>
      <c r="AE1181" s="147"/>
      <c r="AF1181" s="147"/>
      <c r="AG1181" s="147" t="s">
        <v>220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2" x14ac:dyDescent="0.2">
      <c r="A1182" s="154"/>
      <c r="B1182" s="155"/>
      <c r="C1182" s="184" t="s">
        <v>807</v>
      </c>
      <c r="D1182" s="163"/>
      <c r="E1182" s="164"/>
      <c r="F1182" s="158"/>
      <c r="G1182" s="158"/>
      <c r="H1182" s="158"/>
      <c r="I1182" s="158"/>
      <c r="J1182" s="158"/>
      <c r="K1182" s="158"/>
      <c r="L1182" s="158"/>
      <c r="M1182" s="158"/>
      <c r="N1182" s="157"/>
      <c r="O1182" s="157"/>
      <c r="P1182" s="157"/>
      <c r="Q1182" s="157"/>
      <c r="R1182" s="158"/>
      <c r="S1182" s="158"/>
      <c r="T1182" s="158"/>
      <c r="U1182" s="158"/>
      <c r="V1182" s="158"/>
      <c r="W1182" s="158"/>
      <c r="X1182" s="158"/>
      <c r="Y1182" s="158"/>
      <c r="Z1182" s="147"/>
      <c r="AA1182" s="147"/>
      <c r="AB1182" s="147"/>
      <c r="AC1182" s="147"/>
      <c r="AD1182" s="147"/>
      <c r="AE1182" s="147"/>
      <c r="AF1182" s="147"/>
      <c r="AG1182" s="147" t="s">
        <v>230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">
      <c r="A1183" s="154"/>
      <c r="B1183" s="155"/>
      <c r="C1183" s="184" t="s">
        <v>808</v>
      </c>
      <c r="D1183" s="163"/>
      <c r="E1183" s="164"/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58"/>
      <c r="Z1183" s="147"/>
      <c r="AA1183" s="147"/>
      <c r="AB1183" s="147"/>
      <c r="AC1183" s="147"/>
      <c r="AD1183" s="147"/>
      <c r="AE1183" s="147"/>
      <c r="AF1183" s="147"/>
      <c r="AG1183" s="147" t="s">
        <v>230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">
      <c r="A1184" s="154"/>
      <c r="B1184" s="155"/>
      <c r="C1184" s="184" t="s">
        <v>809</v>
      </c>
      <c r="D1184" s="163"/>
      <c r="E1184" s="164"/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58"/>
      <c r="Z1184" s="147"/>
      <c r="AA1184" s="147"/>
      <c r="AB1184" s="147"/>
      <c r="AC1184" s="147"/>
      <c r="AD1184" s="147"/>
      <c r="AE1184" s="147"/>
      <c r="AF1184" s="147"/>
      <c r="AG1184" s="147" t="s">
        <v>230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">
      <c r="A1185" s="154"/>
      <c r="B1185" s="155"/>
      <c r="C1185" s="184" t="s">
        <v>810</v>
      </c>
      <c r="D1185" s="163"/>
      <c r="E1185" s="164"/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58"/>
      <c r="Z1185" s="147"/>
      <c r="AA1185" s="147"/>
      <c r="AB1185" s="147"/>
      <c r="AC1185" s="147"/>
      <c r="AD1185" s="147"/>
      <c r="AE1185" s="147"/>
      <c r="AF1185" s="147"/>
      <c r="AG1185" s="147" t="s">
        <v>230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">
      <c r="A1186" s="154"/>
      <c r="B1186" s="155"/>
      <c r="C1186" s="184" t="s">
        <v>811</v>
      </c>
      <c r="D1186" s="163"/>
      <c r="E1186" s="164"/>
      <c r="F1186" s="158"/>
      <c r="G1186" s="15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58"/>
      <c r="Z1186" s="147"/>
      <c r="AA1186" s="147"/>
      <c r="AB1186" s="147"/>
      <c r="AC1186" s="147"/>
      <c r="AD1186" s="147"/>
      <c r="AE1186" s="147"/>
      <c r="AF1186" s="147"/>
      <c r="AG1186" s="147" t="s">
        <v>230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">
      <c r="A1187" s="154"/>
      <c r="B1187" s="155"/>
      <c r="C1187" s="184" t="s">
        <v>675</v>
      </c>
      <c r="D1187" s="163"/>
      <c r="E1187" s="164"/>
      <c r="F1187" s="158"/>
      <c r="G1187" s="15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58"/>
      <c r="Z1187" s="147"/>
      <c r="AA1187" s="147"/>
      <c r="AB1187" s="147"/>
      <c r="AC1187" s="147"/>
      <c r="AD1187" s="147"/>
      <c r="AE1187" s="147"/>
      <c r="AF1187" s="147"/>
      <c r="AG1187" s="147" t="s">
        <v>230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">
      <c r="A1188" s="154"/>
      <c r="B1188" s="155"/>
      <c r="C1188" s="184" t="s">
        <v>676</v>
      </c>
      <c r="D1188" s="163"/>
      <c r="E1188" s="164"/>
      <c r="F1188" s="158"/>
      <c r="G1188" s="158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58"/>
      <c r="Z1188" s="147"/>
      <c r="AA1188" s="147"/>
      <c r="AB1188" s="147"/>
      <c r="AC1188" s="147"/>
      <c r="AD1188" s="147"/>
      <c r="AE1188" s="147"/>
      <c r="AF1188" s="147"/>
      <c r="AG1188" s="147" t="s">
        <v>230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">
      <c r="A1189" s="154"/>
      <c r="B1189" s="155"/>
      <c r="C1189" s="184" t="s">
        <v>677</v>
      </c>
      <c r="D1189" s="163"/>
      <c r="E1189" s="164">
        <v>309.3</v>
      </c>
      <c r="F1189" s="158"/>
      <c r="G1189" s="158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58"/>
      <c r="Z1189" s="147"/>
      <c r="AA1189" s="147"/>
      <c r="AB1189" s="147"/>
      <c r="AC1189" s="147"/>
      <c r="AD1189" s="147"/>
      <c r="AE1189" s="147"/>
      <c r="AF1189" s="147"/>
      <c r="AG1189" s="147" t="s">
        <v>230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3" x14ac:dyDescent="0.2">
      <c r="A1190" s="154"/>
      <c r="B1190" s="155"/>
      <c r="C1190" s="184" t="s">
        <v>675</v>
      </c>
      <c r="D1190" s="163"/>
      <c r="E1190" s="164"/>
      <c r="F1190" s="158"/>
      <c r="G1190" s="158"/>
      <c r="H1190" s="158"/>
      <c r="I1190" s="158"/>
      <c r="J1190" s="158"/>
      <c r="K1190" s="158"/>
      <c r="L1190" s="158"/>
      <c r="M1190" s="158"/>
      <c r="N1190" s="157"/>
      <c r="O1190" s="157"/>
      <c r="P1190" s="157"/>
      <c r="Q1190" s="157"/>
      <c r="R1190" s="158"/>
      <c r="S1190" s="158"/>
      <c r="T1190" s="158"/>
      <c r="U1190" s="158"/>
      <c r="V1190" s="158"/>
      <c r="W1190" s="158"/>
      <c r="X1190" s="158"/>
      <c r="Y1190" s="158"/>
      <c r="Z1190" s="147"/>
      <c r="AA1190" s="147"/>
      <c r="AB1190" s="147"/>
      <c r="AC1190" s="147"/>
      <c r="AD1190" s="147"/>
      <c r="AE1190" s="147"/>
      <c r="AF1190" s="147"/>
      <c r="AG1190" s="147" t="s">
        <v>230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3" x14ac:dyDescent="0.2">
      <c r="A1191" s="154"/>
      <c r="B1191" s="155"/>
      <c r="C1191" s="184" t="s">
        <v>678</v>
      </c>
      <c r="D1191" s="163"/>
      <c r="E1191" s="164"/>
      <c r="F1191" s="158"/>
      <c r="G1191" s="158"/>
      <c r="H1191" s="158"/>
      <c r="I1191" s="158"/>
      <c r="J1191" s="158"/>
      <c r="K1191" s="158"/>
      <c r="L1191" s="158"/>
      <c r="M1191" s="158"/>
      <c r="N1191" s="157"/>
      <c r="O1191" s="157"/>
      <c r="P1191" s="157"/>
      <c r="Q1191" s="157"/>
      <c r="R1191" s="158"/>
      <c r="S1191" s="158"/>
      <c r="T1191" s="158"/>
      <c r="U1191" s="158"/>
      <c r="V1191" s="158"/>
      <c r="W1191" s="158"/>
      <c r="X1191" s="158"/>
      <c r="Y1191" s="158"/>
      <c r="Z1191" s="147"/>
      <c r="AA1191" s="147"/>
      <c r="AB1191" s="147"/>
      <c r="AC1191" s="147"/>
      <c r="AD1191" s="147"/>
      <c r="AE1191" s="147"/>
      <c r="AF1191" s="147"/>
      <c r="AG1191" s="147" t="s">
        <v>230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3" x14ac:dyDescent="0.2">
      <c r="A1192" s="154"/>
      <c r="B1192" s="155"/>
      <c r="C1192" s="184" t="s">
        <v>679</v>
      </c>
      <c r="D1192" s="163"/>
      <c r="E1192" s="164">
        <v>86.54</v>
      </c>
      <c r="F1192" s="158"/>
      <c r="G1192" s="158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58"/>
      <c r="Z1192" s="147"/>
      <c r="AA1192" s="147"/>
      <c r="AB1192" s="147"/>
      <c r="AC1192" s="147"/>
      <c r="AD1192" s="147"/>
      <c r="AE1192" s="147"/>
      <c r="AF1192" s="147"/>
      <c r="AG1192" s="147" t="s">
        <v>230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2" x14ac:dyDescent="0.2">
      <c r="A1193" s="154"/>
      <c r="B1193" s="155"/>
      <c r="C1193" s="254"/>
      <c r="D1193" s="255"/>
      <c r="E1193" s="255"/>
      <c r="F1193" s="255"/>
      <c r="G1193" s="255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58"/>
      <c r="Z1193" s="147"/>
      <c r="AA1193" s="147"/>
      <c r="AB1193" s="147"/>
      <c r="AC1193" s="147"/>
      <c r="AD1193" s="147"/>
      <c r="AE1193" s="147"/>
      <c r="AF1193" s="147"/>
      <c r="AG1193" s="147" t="s">
        <v>208</v>
      </c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73">
        <v>116</v>
      </c>
      <c r="B1194" s="174" t="s">
        <v>876</v>
      </c>
      <c r="C1194" s="183" t="s">
        <v>877</v>
      </c>
      <c r="D1194" s="175" t="s">
        <v>520</v>
      </c>
      <c r="E1194" s="176">
        <v>30</v>
      </c>
      <c r="F1194" s="177"/>
      <c r="G1194" s="178">
        <f>ROUND(E1194*F1194,2)</f>
        <v>0</v>
      </c>
      <c r="H1194" s="177"/>
      <c r="I1194" s="178">
        <f>ROUND(E1194*H1194,2)</f>
        <v>0</v>
      </c>
      <c r="J1194" s="177"/>
      <c r="K1194" s="178">
        <f>ROUND(E1194*J1194,2)</f>
        <v>0</v>
      </c>
      <c r="L1194" s="178">
        <v>12</v>
      </c>
      <c r="M1194" s="178">
        <f>G1194*(1+L1194/100)</f>
        <v>0</v>
      </c>
      <c r="N1194" s="176">
        <v>1.6000000000000001E-4</v>
      </c>
      <c r="O1194" s="176">
        <f>ROUND(E1194*N1194,2)</f>
        <v>0</v>
      </c>
      <c r="P1194" s="176">
        <v>3.3000000000000002E-2</v>
      </c>
      <c r="Q1194" s="176">
        <f>ROUND(E1194*P1194,2)</f>
        <v>0.99</v>
      </c>
      <c r="R1194" s="178" t="s">
        <v>875</v>
      </c>
      <c r="S1194" s="178" t="s">
        <v>201</v>
      </c>
      <c r="T1194" s="179" t="s">
        <v>201</v>
      </c>
      <c r="U1194" s="158">
        <v>0.186</v>
      </c>
      <c r="V1194" s="158">
        <f>ROUND(E1194*U1194,2)</f>
        <v>5.58</v>
      </c>
      <c r="W1194" s="158"/>
      <c r="X1194" s="158" t="s">
        <v>219</v>
      </c>
      <c r="Y1194" s="158" t="s">
        <v>204</v>
      </c>
      <c r="Z1194" s="147"/>
      <c r="AA1194" s="147"/>
      <c r="AB1194" s="147"/>
      <c r="AC1194" s="147"/>
      <c r="AD1194" s="147"/>
      <c r="AE1194" s="147"/>
      <c r="AF1194" s="147"/>
      <c r="AG1194" s="147" t="s">
        <v>220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2" x14ac:dyDescent="0.2">
      <c r="A1195" s="154"/>
      <c r="B1195" s="155"/>
      <c r="C1195" s="184" t="s">
        <v>478</v>
      </c>
      <c r="D1195" s="163"/>
      <c r="E1195" s="164"/>
      <c r="F1195" s="158"/>
      <c r="G1195" s="158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58"/>
      <c r="Z1195" s="147"/>
      <c r="AA1195" s="147"/>
      <c r="AB1195" s="147"/>
      <c r="AC1195" s="147"/>
      <c r="AD1195" s="147"/>
      <c r="AE1195" s="147"/>
      <c r="AF1195" s="147"/>
      <c r="AG1195" s="147" t="s">
        <v>230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">
      <c r="A1196" s="154"/>
      <c r="B1196" s="155"/>
      <c r="C1196" s="184" t="s">
        <v>479</v>
      </c>
      <c r="D1196" s="163"/>
      <c r="E1196" s="164"/>
      <c r="F1196" s="158"/>
      <c r="G1196" s="158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58"/>
      <c r="Z1196" s="147"/>
      <c r="AA1196" s="147"/>
      <c r="AB1196" s="147"/>
      <c r="AC1196" s="147"/>
      <c r="AD1196" s="147"/>
      <c r="AE1196" s="147"/>
      <c r="AF1196" s="147"/>
      <c r="AG1196" s="147" t="s">
        <v>230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">
      <c r="A1197" s="154"/>
      <c r="B1197" s="155"/>
      <c r="C1197" s="184" t="s">
        <v>878</v>
      </c>
      <c r="D1197" s="163"/>
      <c r="E1197" s="164">
        <v>30</v>
      </c>
      <c r="F1197" s="158"/>
      <c r="G1197" s="15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58"/>
      <c r="Z1197" s="147"/>
      <c r="AA1197" s="147"/>
      <c r="AB1197" s="147"/>
      <c r="AC1197" s="147"/>
      <c r="AD1197" s="147"/>
      <c r="AE1197" s="147"/>
      <c r="AF1197" s="147"/>
      <c r="AG1197" s="147" t="s">
        <v>230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2" x14ac:dyDescent="0.2">
      <c r="A1198" s="154"/>
      <c r="B1198" s="155"/>
      <c r="C1198" s="254"/>
      <c r="D1198" s="255"/>
      <c r="E1198" s="255"/>
      <c r="F1198" s="255"/>
      <c r="G1198" s="255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58"/>
      <c r="Z1198" s="147"/>
      <c r="AA1198" s="147"/>
      <c r="AB1198" s="147"/>
      <c r="AC1198" s="147"/>
      <c r="AD1198" s="147"/>
      <c r="AE1198" s="147"/>
      <c r="AF1198" s="147"/>
      <c r="AG1198" s="147" t="s">
        <v>208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73">
        <v>117</v>
      </c>
      <c r="B1199" s="174" t="s">
        <v>879</v>
      </c>
      <c r="C1199" s="183" t="s">
        <v>880</v>
      </c>
      <c r="D1199" s="175" t="s">
        <v>309</v>
      </c>
      <c r="E1199" s="176">
        <v>45</v>
      </c>
      <c r="F1199" s="177"/>
      <c r="G1199" s="178">
        <f>ROUND(E1199*F1199,2)</f>
        <v>0</v>
      </c>
      <c r="H1199" s="177"/>
      <c r="I1199" s="178">
        <f>ROUND(E1199*H1199,2)</f>
        <v>0</v>
      </c>
      <c r="J1199" s="177"/>
      <c r="K1199" s="178">
        <f>ROUND(E1199*J1199,2)</f>
        <v>0</v>
      </c>
      <c r="L1199" s="178">
        <v>12</v>
      </c>
      <c r="M1199" s="178">
        <f>G1199*(1+L1199/100)</f>
        <v>0</v>
      </c>
      <c r="N1199" s="176">
        <v>1.6000000000000001E-4</v>
      </c>
      <c r="O1199" s="176">
        <f>ROUND(E1199*N1199,2)</f>
        <v>0.01</v>
      </c>
      <c r="P1199" s="176">
        <v>6.4000000000000001E-2</v>
      </c>
      <c r="Q1199" s="176">
        <f>ROUND(E1199*P1199,2)</f>
        <v>2.88</v>
      </c>
      <c r="R1199" s="178" t="s">
        <v>875</v>
      </c>
      <c r="S1199" s="178" t="s">
        <v>201</v>
      </c>
      <c r="T1199" s="179" t="s">
        <v>201</v>
      </c>
      <c r="U1199" s="158">
        <v>0.26600000000000001</v>
      </c>
      <c r="V1199" s="158">
        <f>ROUND(E1199*U1199,2)</f>
        <v>11.97</v>
      </c>
      <c r="W1199" s="158"/>
      <c r="X1199" s="158" t="s">
        <v>219</v>
      </c>
      <c r="Y1199" s="158" t="s">
        <v>204</v>
      </c>
      <c r="Z1199" s="147"/>
      <c r="AA1199" s="147"/>
      <c r="AB1199" s="147"/>
      <c r="AC1199" s="147"/>
      <c r="AD1199" s="147"/>
      <c r="AE1199" s="147"/>
      <c r="AF1199" s="147"/>
      <c r="AG1199" s="147" t="s">
        <v>220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2" x14ac:dyDescent="0.2">
      <c r="A1200" s="154"/>
      <c r="B1200" s="155"/>
      <c r="C1200" s="184" t="s">
        <v>478</v>
      </c>
      <c r="D1200" s="163"/>
      <c r="E1200" s="164"/>
      <c r="F1200" s="158"/>
      <c r="G1200" s="15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58"/>
      <c r="Z1200" s="147"/>
      <c r="AA1200" s="147"/>
      <c r="AB1200" s="147"/>
      <c r="AC1200" s="147"/>
      <c r="AD1200" s="147"/>
      <c r="AE1200" s="147"/>
      <c r="AF1200" s="147"/>
      <c r="AG1200" s="147" t="s">
        <v>230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">
      <c r="A1201" s="154"/>
      <c r="B1201" s="155"/>
      <c r="C1201" s="184" t="s">
        <v>479</v>
      </c>
      <c r="D1201" s="163"/>
      <c r="E1201" s="164"/>
      <c r="F1201" s="158"/>
      <c r="G1201" s="158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58"/>
      <c r="Z1201" s="147"/>
      <c r="AA1201" s="147"/>
      <c r="AB1201" s="147"/>
      <c r="AC1201" s="147"/>
      <c r="AD1201" s="147"/>
      <c r="AE1201" s="147"/>
      <c r="AF1201" s="147"/>
      <c r="AG1201" s="147" t="s">
        <v>230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">
      <c r="A1202" s="154"/>
      <c r="B1202" s="155"/>
      <c r="C1202" s="184" t="s">
        <v>488</v>
      </c>
      <c r="D1202" s="163"/>
      <c r="E1202" s="164">
        <v>45</v>
      </c>
      <c r="F1202" s="158"/>
      <c r="G1202" s="158"/>
      <c r="H1202" s="158"/>
      <c r="I1202" s="158"/>
      <c r="J1202" s="158"/>
      <c r="K1202" s="158"/>
      <c r="L1202" s="158"/>
      <c r="M1202" s="158"/>
      <c r="N1202" s="157"/>
      <c r="O1202" s="157"/>
      <c r="P1202" s="157"/>
      <c r="Q1202" s="157"/>
      <c r="R1202" s="158"/>
      <c r="S1202" s="158"/>
      <c r="T1202" s="158"/>
      <c r="U1202" s="158"/>
      <c r="V1202" s="158"/>
      <c r="W1202" s="158"/>
      <c r="X1202" s="158"/>
      <c r="Y1202" s="158"/>
      <c r="Z1202" s="147"/>
      <c r="AA1202" s="147"/>
      <c r="AB1202" s="147"/>
      <c r="AC1202" s="147"/>
      <c r="AD1202" s="147"/>
      <c r="AE1202" s="147"/>
      <c r="AF1202" s="147"/>
      <c r="AG1202" s="147" t="s">
        <v>230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2" x14ac:dyDescent="0.2">
      <c r="A1203" s="154"/>
      <c r="B1203" s="155"/>
      <c r="C1203" s="254"/>
      <c r="D1203" s="255"/>
      <c r="E1203" s="255"/>
      <c r="F1203" s="255"/>
      <c r="G1203" s="255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58"/>
      <c r="Z1203" s="147"/>
      <c r="AA1203" s="147"/>
      <c r="AB1203" s="147"/>
      <c r="AC1203" s="147"/>
      <c r="AD1203" s="147"/>
      <c r="AE1203" s="147"/>
      <c r="AF1203" s="147"/>
      <c r="AG1203" s="147" t="s">
        <v>208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73">
        <v>118</v>
      </c>
      <c r="B1204" s="174" t="s">
        <v>881</v>
      </c>
      <c r="C1204" s="183" t="s">
        <v>882</v>
      </c>
      <c r="D1204" s="175" t="s">
        <v>309</v>
      </c>
      <c r="E1204" s="176">
        <v>395.84</v>
      </c>
      <c r="F1204" s="177"/>
      <c r="G1204" s="178">
        <f>ROUND(E1204*F1204,2)</f>
        <v>0</v>
      </c>
      <c r="H1204" s="177"/>
      <c r="I1204" s="178">
        <f>ROUND(E1204*H1204,2)</f>
        <v>0</v>
      </c>
      <c r="J1204" s="177"/>
      <c r="K1204" s="178">
        <f>ROUND(E1204*J1204,2)</f>
        <v>0</v>
      </c>
      <c r="L1204" s="178">
        <v>12</v>
      </c>
      <c r="M1204" s="178">
        <f>G1204*(1+L1204/100)</f>
        <v>0</v>
      </c>
      <c r="N1204" s="176">
        <v>0</v>
      </c>
      <c r="O1204" s="176">
        <f>ROUND(E1204*N1204,2)</f>
        <v>0</v>
      </c>
      <c r="P1204" s="176">
        <v>0.02</v>
      </c>
      <c r="Q1204" s="176">
        <f>ROUND(E1204*P1204,2)</f>
        <v>7.92</v>
      </c>
      <c r="R1204" s="178" t="s">
        <v>883</v>
      </c>
      <c r="S1204" s="178" t="s">
        <v>201</v>
      </c>
      <c r="T1204" s="179" t="s">
        <v>201</v>
      </c>
      <c r="U1204" s="158">
        <v>0.24</v>
      </c>
      <c r="V1204" s="158">
        <f>ROUND(E1204*U1204,2)</f>
        <v>95</v>
      </c>
      <c r="W1204" s="158"/>
      <c r="X1204" s="158" t="s">
        <v>219</v>
      </c>
      <c r="Y1204" s="158" t="s">
        <v>204</v>
      </c>
      <c r="Z1204" s="147"/>
      <c r="AA1204" s="147"/>
      <c r="AB1204" s="147"/>
      <c r="AC1204" s="147"/>
      <c r="AD1204" s="147"/>
      <c r="AE1204" s="147"/>
      <c r="AF1204" s="147"/>
      <c r="AG1204" s="147" t="s">
        <v>220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2" x14ac:dyDescent="0.2">
      <c r="A1205" s="154"/>
      <c r="B1205" s="155"/>
      <c r="C1205" s="184" t="s">
        <v>807</v>
      </c>
      <c r="D1205" s="163"/>
      <c r="E1205" s="164"/>
      <c r="F1205" s="158"/>
      <c r="G1205" s="158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58"/>
      <c r="Z1205" s="147"/>
      <c r="AA1205" s="147"/>
      <c r="AB1205" s="147"/>
      <c r="AC1205" s="147"/>
      <c r="AD1205" s="147"/>
      <c r="AE1205" s="147"/>
      <c r="AF1205" s="147"/>
      <c r="AG1205" s="147" t="s">
        <v>230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3" x14ac:dyDescent="0.2">
      <c r="A1206" s="154"/>
      <c r="B1206" s="155"/>
      <c r="C1206" s="184" t="s">
        <v>808</v>
      </c>
      <c r="D1206" s="163"/>
      <c r="E1206" s="164"/>
      <c r="F1206" s="158"/>
      <c r="G1206" s="15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58"/>
      <c r="Z1206" s="147"/>
      <c r="AA1206" s="147"/>
      <c r="AB1206" s="147"/>
      <c r="AC1206" s="147"/>
      <c r="AD1206" s="147"/>
      <c r="AE1206" s="147"/>
      <c r="AF1206" s="147"/>
      <c r="AG1206" s="147" t="s">
        <v>230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3" x14ac:dyDescent="0.2">
      <c r="A1207" s="154"/>
      <c r="B1207" s="155"/>
      <c r="C1207" s="184" t="s">
        <v>809</v>
      </c>
      <c r="D1207" s="163"/>
      <c r="E1207" s="164"/>
      <c r="F1207" s="158"/>
      <c r="G1207" s="158"/>
      <c r="H1207" s="158"/>
      <c r="I1207" s="158"/>
      <c r="J1207" s="158"/>
      <c r="K1207" s="158"/>
      <c r="L1207" s="158"/>
      <c r="M1207" s="158"/>
      <c r="N1207" s="157"/>
      <c r="O1207" s="157"/>
      <c r="P1207" s="157"/>
      <c r="Q1207" s="157"/>
      <c r="R1207" s="158"/>
      <c r="S1207" s="158"/>
      <c r="T1207" s="158"/>
      <c r="U1207" s="158"/>
      <c r="V1207" s="158"/>
      <c r="W1207" s="158"/>
      <c r="X1207" s="158"/>
      <c r="Y1207" s="158"/>
      <c r="Z1207" s="147"/>
      <c r="AA1207" s="147"/>
      <c r="AB1207" s="147"/>
      <c r="AC1207" s="147"/>
      <c r="AD1207" s="147"/>
      <c r="AE1207" s="147"/>
      <c r="AF1207" s="147"/>
      <c r="AG1207" s="147" t="s">
        <v>230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">
      <c r="A1208" s="154"/>
      <c r="B1208" s="155"/>
      <c r="C1208" s="184" t="s">
        <v>810</v>
      </c>
      <c r="D1208" s="163"/>
      <c r="E1208" s="164"/>
      <c r="F1208" s="158"/>
      <c r="G1208" s="158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58"/>
      <c r="Z1208" s="147"/>
      <c r="AA1208" s="147"/>
      <c r="AB1208" s="147"/>
      <c r="AC1208" s="147"/>
      <c r="AD1208" s="147"/>
      <c r="AE1208" s="147"/>
      <c r="AF1208" s="147"/>
      <c r="AG1208" s="147" t="s">
        <v>230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">
      <c r="A1209" s="154"/>
      <c r="B1209" s="155"/>
      <c r="C1209" s="184" t="s">
        <v>811</v>
      </c>
      <c r="D1209" s="163"/>
      <c r="E1209" s="164"/>
      <c r="F1209" s="158"/>
      <c r="G1209" s="158"/>
      <c r="H1209" s="158"/>
      <c r="I1209" s="158"/>
      <c r="J1209" s="158"/>
      <c r="K1209" s="158"/>
      <c r="L1209" s="158"/>
      <c r="M1209" s="158"/>
      <c r="N1209" s="157"/>
      <c r="O1209" s="157"/>
      <c r="P1209" s="157"/>
      <c r="Q1209" s="157"/>
      <c r="R1209" s="158"/>
      <c r="S1209" s="158"/>
      <c r="T1209" s="158"/>
      <c r="U1209" s="158"/>
      <c r="V1209" s="158"/>
      <c r="W1209" s="158"/>
      <c r="X1209" s="158"/>
      <c r="Y1209" s="158"/>
      <c r="Z1209" s="147"/>
      <c r="AA1209" s="147"/>
      <c r="AB1209" s="147"/>
      <c r="AC1209" s="147"/>
      <c r="AD1209" s="147"/>
      <c r="AE1209" s="147"/>
      <c r="AF1209" s="147"/>
      <c r="AG1209" s="147" t="s">
        <v>230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3" x14ac:dyDescent="0.2">
      <c r="A1210" s="154"/>
      <c r="B1210" s="155"/>
      <c r="C1210" s="184" t="s">
        <v>675</v>
      </c>
      <c r="D1210" s="163"/>
      <c r="E1210" s="164"/>
      <c r="F1210" s="158"/>
      <c r="G1210" s="158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58"/>
      <c r="Z1210" s="147"/>
      <c r="AA1210" s="147"/>
      <c r="AB1210" s="147"/>
      <c r="AC1210" s="147"/>
      <c r="AD1210" s="147"/>
      <c r="AE1210" s="147"/>
      <c r="AF1210" s="147"/>
      <c r="AG1210" s="147" t="s">
        <v>230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">
      <c r="A1211" s="154"/>
      <c r="B1211" s="155"/>
      <c r="C1211" s="184" t="s">
        <v>676</v>
      </c>
      <c r="D1211" s="163"/>
      <c r="E1211" s="164"/>
      <c r="F1211" s="158"/>
      <c r="G1211" s="158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58"/>
      <c r="Z1211" s="147"/>
      <c r="AA1211" s="147"/>
      <c r="AB1211" s="147"/>
      <c r="AC1211" s="147"/>
      <c r="AD1211" s="147"/>
      <c r="AE1211" s="147"/>
      <c r="AF1211" s="147"/>
      <c r="AG1211" s="147" t="s">
        <v>230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">
      <c r="A1212" s="154"/>
      <c r="B1212" s="155"/>
      <c r="C1212" s="184" t="s">
        <v>677</v>
      </c>
      <c r="D1212" s="163"/>
      <c r="E1212" s="164">
        <v>309.3</v>
      </c>
      <c r="F1212" s="158"/>
      <c r="G1212" s="158"/>
      <c r="H1212" s="158"/>
      <c r="I1212" s="158"/>
      <c r="J1212" s="158"/>
      <c r="K1212" s="158"/>
      <c r="L1212" s="158"/>
      <c r="M1212" s="158"/>
      <c r="N1212" s="157"/>
      <c r="O1212" s="157"/>
      <c r="P1212" s="157"/>
      <c r="Q1212" s="157"/>
      <c r="R1212" s="158"/>
      <c r="S1212" s="158"/>
      <c r="T1212" s="158"/>
      <c r="U1212" s="158"/>
      <c r="V1212" s="158"/>
      <c r="W1212" s="158"/>
      <c r="X1212" s="158"/>
      <c r="Y1212" s="158"/>
      <c r="Z1212" s="147"/>
      <c r="AA1212" s="147"/>
      <c r="AB1212" s="147"/>
      <c r="AC1212" s="147"/>
      <c r="AD1212" s="147"/>
      <c r="AE1212" s="147"/>
      <c r="AF1212" s="147"/>
      <c r="AG1212" s="147" t="s">
        <v>230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">
      <c r="A1213" s="154"/>
      <c r="B1213" s="155"/>
      <c r="C1213" s="184" t="s">
        <v>675</v>
      </c>
      <c r="D1213" s="163"/>
      <c r="E1213" s="164"/>
      <c r="F1213" s="158"/>
      <c r="G1213" s="158"/>
      <c r="H1213" s="158"/>
      <c r="I1213" s="158"/>
      <c r="J1213" s="158"/>
      <c r="K1213" s="158"/>
      <c r="L1213" s="158"/>
      <c r="M1213" s="158"/>
      <c r="N1213" s="157"/>
      <c r="O1213" s="157"/>
      <c r="P1213" s="157"/>
      <c r="Q1213" s="157"/>
      <c r="R1213" s="158"/>
      <c r="S1213" s="158"/>
      <c r="T1213" s="158"/>
      <c r="U1213" s="158"/>
      <c r="V1213" s="158"/>
      <c r="W1213" s="158"/>
      <c r="X1213" s="158"/>
      <c r="Y1213" s="158"/>
      <c r="Z1213" s="147"/>
      <c r="AA1213" s="147"/>
      <c r="AB1213" s="147"/>
      <c r="AC1213" s="147"/>
      <c r="AD1213" s="147"/>
      <c r="AE1213" s="147"/>
      <c r="AF1213" s="147"/>
      <c r="AG1213" s="147" t="s">
        <v>230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">
      <c r="A1214" s="154"/>
      <c r="B1214" s="155"/>
      <c r="C1214" s="184" t="s">
        <v>678</v>
      </c>
      <c r="D1214" s="163"/>
      <c r="E1214" s="164"/>
      <c r="F1214" s="158"/>
      <c r="G1214" s="158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58"/>
      <c r="Z1214" s="147"/>
      <c r="AA1214" s="147"/>
      <c r="AB1214" s="147"/>
      <c r="AC1214" s="147"/>
      <c r="AD1214" s="147"/>
      <c r="AE1214" s="147"/>
      <c r="AF1214" s="147"/>
      <c r="AG1214" s="147" t="s">
        <v>230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">
      <c r="A1215" s="154"/>
      <c r="B1215" s="155"/>
      <c r="C1215" s="184" t="s">
        <v>679</v>
      </c>
      <c r="D1215" s="163"/>
      <c r="E1215" s="164">
        <v>86.54</v>
      </c>
      <c r="F1215" s="158"/>
      <c r="G1215" s="158"/>
      <c r="H1215" s="158"/>
      <c r="I1215" s="158"/>
      <c r="J1215" s="158"/>
      <c r="K1215" s="158"/>
      <c r="L1215" s="158"/>
      <c r="M1215" s="158"/>
      <c r="N1215" s="157"/>
      <c r="O1215" s="157"/>
      <c r="P1215" s="157"/>
      <c r="Q1215" s="157"/>
      <c r="R1215" s="158"/>
      <c r="S1215" s="158"/>
      <c r="T1215" s="158"/>
      <c r="U1215" s="158"/>
      <c r="V1215" s="158"/>
      <c r="W1215" s="158"/>
      <c r="X1215" s="158"/>
      <c r="Y1215" s="158"/>
      <c r="Z1215" s="147"/>
      <c r="AA1215" s="147"/>
      <c r="AB1215" s="147"/>
      <c r="AC1215" s="147"/>
      <c r="AD1215" s="147"/>
      <c r="AE1215" s="147"/>
      <c r="AF1215" s="147"/>
      <c r="AG1215" s="147" t="s">
        <v>230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2" x14ac:dyDescent="0.2">
      <c r="A1216" s="154"/>
      <c r="B1216" s="155"/>
      <c r="C1216" s="254"/>
      <c r="D1216" s="255"/>
      <c r="E1216" s="255"/>
      <c r="F1216" s="255"/>
      <c r="G1216" s="255"/>
      <c r="H1216" s="158"/>
      <c r="I1216" s="158"/>
      <c r="J1216" s="158"/>
      <c r="K1216" s="158"/>
      <c r="L1216" s="158"/>
      <c r="M1216" s="158"/>
      <c r="N1216" s="157"/>
      <c r="O1216" s="157"/>
      <c r="P1216" s="157"/>
      <c r="Q1216" s="157"/>
      <c r="R1216" s="158"/>
      <c r="S1216" s="158"/>
      <c r="T1216" s="158"/>
      <c r="U1216" s="158"/>
      <c r="V1216" s="158"/>
      <c r="W1216" s="158"/>
      <c r="X1216" s="158"/>
      <c r="Y1216" s="158"/>
      <c r="Z1216" s="147"/>
      <c r="AA1216" s="147"/>
      <c r="AB1216" s="147"/>
      <c r="AC1216" s="147"/>
      <c r="AD1216" s="147"/>
      <c r="AE1216" s="147"/>
      <c r="AF1216" s="147"/>
      <c r="AG1216" s="147" t="s">
        <v>208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ht="22.5" outlineLevel="1" x14ac:dyDescent="0.2">
      <c r="A1217" s="173">
        <v>119</v>
      </c>
      <c r="B1217" s="174" t="s">
        <v>884</v>
      </c>
      <c r="C1217" s="183" t="s">
        <v>885</v>
      </c>
      <c r="D1217" s="175" t="s">
        <v>309</v>
      </c>
      <c r="E1217" s="176">
        <v>250</v>
      </c>
      <c r="F1217" s="177"/>
      <c r="G1217" s="178">
        <f>ROUND(E1217*F1217,2)</f>
        <v>0</v>
      </c>
      <c r="H1217" s="177"/>
      <c r="I1217" s="178">
        <f>ROUND(E1217*H1217,2)</f>
        <v>0</v>
      </c>
      <c r="J1217" s="177"/>
      <c r="K1217" s="178">
        <f>ROUND(E1217*J1217,2)</f>
        <v>0</v>
      </c>
      <c r="L1217" s="178">
        <v>12</v>
      </c>
      <c r="M1217" s="178">
        <f>G1217*(1+L1217/100)</f>
        <v>0</v>
      </c>
      <c r="N1217" s="176">
        <v>0</v>
      </c>
      <c r="O1217" s="176">
        <f>ROUND(E1217*N1217,2)</f>
        <v>0</v>
      </c>
      <c r="P1217" s="176">
        <v>3.5000000000000001E-3</v>
      </c>
      <c r="Q1217" s="176">
        <f>ROUND(E1217*P1217,2)</f>
        <v>0.88</v>
      </c>
      <c r="R1217" s="178" t="s">
        <v>883</v>
      </c>
      <c r="S1217" s="178" t="s">
        <v>201</v>
      </c>
      <c r="T1217" s="179" t="s">
        <v>201</v>
      </c>
      <c r="U1217" s="158">
        <v>0.26800000000000002</v>
      </c>
      <c r="V1217" s="158">
        <f>ROUND(E1217*U1217,2)</f>
        <v>67</v>
      </c>
      <c r="W1217" s="158"/>
      <c r="X1217" s="158" t="s">
        <v>219</v>
      </c>
      <c r="Y1217" s="158" t="s">
        <v>204</v>
      </c>
      <c r="Z1217" s="147"/>
      <c r="AA1217" s="147"/>
      <c r="AB1217" s="147"/>
      <c r="AC1217" s="147"/>
      <c r="AD1217" s="147"/>
      <c r="AE1217" s="147"/>
      <c r="AF1217" s="147"/>
      <c r="AG1217" s="147" t="s">
        <v>220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2" x14ac:dyDescent="0.2">
      <c r="A1218" s="154"/>
      <c r="B1218" s="155"/>
      <c r="C1218" s="184" t="s">
        <v>803</v>
      </c>
      <c r="D1218" s="163"/>
      <c r="E1218" s="164"/>
      <c r="F1218" s="158"/>
      <c r="G1218" s="158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58"/>
      <c r="Z1218" s="147"/>
      <c r="AA1218" s="147"/>
      <c r="AB1218" s="147"/>
      <c r="AC1218" s="147"/>
      <c r="AD1218" s="147"/>
      <c r="AE1218" s="147"/>
      <c r="AF1218" s="147"/>
      <c r="AG1218" s="147" t="s">
        <v>230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3" x14ac:dyDescent="0.2">
      <c r="A1219" s="154"/>
      <c r="B1219" s="155"/>
      <c r="C1219" s="184" t="s">
        <v>886</v>
      </c>
      <c r="D1219" s="163"/>
      <c r="E1219" s="164">
        <v>250</v>
      </c>
      <c r="F1219" s="158"/>
      <c r="G1219" s="158"/>
      <c r="H1219" s="158"/>
      <c r="I1219" s="158"/>
      <c r="J1219" s="158"/>
      <c r="K1219" s="158"/>
      <c r="L1219" s="158"/>
      <c r="M1219" s="158"/>
      <c r="N1219" s="157"/>
      <c r="O1219" s="157"/>
      <c r="P1219" s="157"/>
      <c r="Q1219" s="157"/>
      <c r="R1219" s="158"/>
      <c r="S1219" s="158"/>
      <c r="T1219" s="158"/>
      <c r="U1219" s="158"/>
      <c r="V1219" s="158"/>
      <c r="W1219" s="158"/>
      <c r="X1219" s="158"/>
      <c r="Y1219" s="158"/>
      <c r="Z1219" s="147"/>
      <c r="AA1219" s="147"/>
      <c r="AB1219" s="147"/>
      <c r="AC1219" s="147"/>
      <c r="AD1219" s="147"/>
      <c r="AE1219" s="147"/>
      <c r="AF1219" s="147"/>
      <c r="AG1219" s="147" t="s">
        <v>230</v>
      </c>
      <c r="AH1219" s="147">
        <v>0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2" x14ac:dyDescent="0.2">
      <c r="A1220" s="154"/>
      <c r="B1220" s="155"/>
      <c r="C1220" s="254"/>
      <c r="D1220" s="255"/>
      <c r="E1220" s="255"/>
      <c r="F1220" s="255"/>
      <c r="G1220" s="255"/>
      <c r="H1220" s="158"/>
      <c r="I1220" s="158"/>
      <c r="J1220" s="158"/>
      <c r="K1220" s="158"/>
      <c r="L1220" s="158"/>
      <c r="M1220" s="158"/>
      <c r="N1220" s="157"/>
      <c r="O1220" s="157"/>
      <c r="P1220" s="157"/>
      <c r="Q1220" s="157"/>
      <c r="R1220" s="158"/>
      <c r="S1220" s="158"/>
      <c r="T1220" s="158"/>
      <c r="U1220" s="158"/>
      <c r="V1220" s="158"/>
      <c r="W1220" s="158"/>
      <c r="X1220" s="158"/>
      <c r="Y1220" s="158"/>
      <c r="Z1220" s="147"/>
      <c r="AA1220" s="147"/>
      <c r="AB1220" s="147"/>
      <c r="AC1220" s="147"/>
      <c r="AD1220" s="147"/>
      <c r="AE1220" s="147"/>
      <c r="AF1220" s="147"/>
      <c r="AG1220" s="147" t="s">
        <v>208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">
      <c r="A1221" s="173">
        <v>120</v>
      </c>
      <c r="B1221" s="174" t="s">
        <v>887</v>
      </c>
      <c r="C1221" s="183" t="s">
        <v>888</v>
      </c>
      <c r="D1221" s="175" t="s">
        <v>325</v>
      </c>
      <c r="E1221" s="176">
        <v>1</v>
      </c>
      <c r="F1221" s="177"/>
      <c r="G1221" s="178">
        <f>ROUND(E1221*F1221,2)</f>
        <v>0</v>
      </c>
      <c r="H1221" s="177"/>
      <c r="I1221" s="178">
        <f>ROUND(E1221*H1221,2)</f>
        <v>0</v>
      </c>
      <c r="J1221" s="177"/>
      <c r="K1221" s="178">
        <f>ROUND(E1221*J1221,2)</f>
        <v>0</v>
      </c>
      <c r="L1221" s="178">
        <v>12</v>
      </c>
      <c r="M1221" s="178">
        <f>G1221*(1+L1221/100)</f>
        <v>0</v>
      </c>
      <c r="N1221" s="176">
        <v>0</v>
      </c>
      <c r="O1221" s="176">
        <f>ROUND(E1221*N1221,2)</f>
        <v>0</v>
      </c>
      <c r="P1221" s="176">
        <v>0</v>
      </c>
      <c r="Q1221" s="176">
        <f>ROUND(E1221*P1221,2)</f>
        <v>0</v>
      </c>
      <c r="R1221" s="178"/>
      <c r="S1221" s="178" t="s">
        <v>218</v>
      </c>
      <c r="T1221" s="179" t="s">
        <v>202</v>
      </c>
      <c r="U1221" s="158">
        <v>0</v>
      </c>
      <c r="V1221" s="158">
        <f>ROUND(E1221*U1221,2)</f>
        <v>0</v>
      </c>
      <c r="W1221" s="158"/>
      <c r="X1221" s="158" t="s">
        <v>219</v>
      </c>
      <c r="Y1221" s="158" t="s">
        <v>204</v>
      </c>
      <c r="Z1221" s="147"/>
      <c r="AA1221" s="147"/>
      <c r="AB1221" s="147"/>
      <c r="AC1221" s="147"/>
      <c r="AD1221" s="147"/>
      <c r="AE1221" s="147"/>
      <c r="AF1221" s="147"/>
      <c r="AG1221" s="147" t="s">
        <v>220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2" x14ac:dyDescent="0.2">
      <c r="A1222" s="154"/>
      <c r="B1222" s="155"/>
      <c r="C1222" s="184" t="s">
        <v>889</v>
      </c>
      <c r="D1222" s="163"/>
      <c r="E1222" s="164"/>
      <c r="F1222" s="158"/>
      <c r="G1222" s="158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58"/>
      <c r="Z1222" s="147"/>
      <c r="AA1222" s="147"/>
      <c r="AB1222" s="147"/>
      <c r="AC1222" s="147"/>
      <c r="AD1222" s="147"/>
      <c r="AE1222" s="147"/>
      <c r="AF1222" s="147"/>
      <c r="AG1222" s="147" t="s">
        <v>230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">
      <c r="A1223" s="154"/>
      <c r="B1223" s="155"/>
      <c r="C1223" s="184" t="s">
        <v>76</v>
      </c>
      <c r="D1223" s="163"/>
      <c r="E1223" s="164">
        <v>1</v>
      </c>
      <c r="F1223" s="158"/>
      <c r="G1223" s="158"/>
      <c r="H1223" s="158"/>
      <c r="I1223" s="158"/>
      <c r="J1223" s="158"/>
      <c r="K1223" s="158"/>
      <c r="L1223" s="158"/>
      <c r="M1223" s="158"/>
      <c r="N1223" s="157"/>
      <c r="O1223" s="157"/>
      <c r="P1223" s="157"/>
      <c r="Q1223" s="157"/>
      <c r="R1223" s="158"/>
      <c r="S1223" s="158"/>
      <c r="T1223" s="158"/>
      <c r="U1223" s="158"/>
      <c r="V1223" s="158"/>
      <c r="W1223" s="158"/>
      <c r="X1223" s="158"/>
      <c r="Y1223" s="158"/>
      <c r="Z1223" s="147"/>
      <c r="AA1223" s="147"/>
      <c r="AB1223" s="147"/>
      <c r="AC1223" s="147"/>
      <c r="AD1223" s="147"/>
      <c r="AE1223" s="147"/>
      <c r="AF1223" s="147"/>
      <c r="AG1223" s="147" t="s">
        <v>230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2" x14ac:dyDescent="0.2">
      <c r="A1224" s="154"/>
      <c r="B1224" s="155"/>
      <c r="C1224" s="254"/>
      <c r="D1224" s="255"/>
      <c r="E1224" s="255"/>
      <c r="F1224" s="255"/>
      <c r="G1224" s="255"/>
      <c r="H1224" s="158"/>
      <c r="I1224" s="158"/>
      <c r="J1224" s="158"/>
      <c r="K1224" s="158"/>
      <c r="L1224" s="158"/>
      <c r="M1224" s="158"/>
      <c r="N1224" s="157"/>
      <c r="O1224" s="157"/>
      <c r="P1224" s="157"/>
      <c r="Q1224" s="157"/>
      <c r="R1224" s="158"/>
      <c r="S1224" s="158"/>
      <c r="T1224" s="158"/>
      <c r="U1224" s="158"/>
      <c r="V1224" s="158"/>
      <c r="W1224" s="158"/>
      <c r="X1224" s="158"/>
      <c r="Y1224" s="158"/>
      <c r="Z1224" s="147"/>
      <c r="AA1224" s="147"/>
      <c r="AB1224" s="147"/>
      <c r="AC1224" s="147"/>
      <c r="AD1224" s="147"/>
      <c r="AE1224" s="147"/>
      <c r="AF1224" s="147"/>
      <c r="AG1224" s="147" t="s">
        <v>208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">
      <c r="A1225" s="173">
        <v>121</v>
      </c>
      <c r="B1225" s="174" t="s">
        <v>890</v>
      </c>
      <c r="C1225" s="183" t="s">
        <v>891</v>
      </c>
      <c r="D1225" s="175" t="s">
        <v>650</v>
      </c>
      <c r="E1225" s="176">
        <v>28.348400000000002</v>
      </c>
      <c r="F1225" s="177"/>
      <c r="G1225" s="178">
        <f>ROUND(E1225*F1225,2)</f>
        <v>0</v>
      </c>
      <c r="H1225" s="177"/>
      <c r="I1225" s="178">
        <f>ROUND(E1225*H1225,2)</f>
        <v>0</v>
      </c>
      <c r="J1225" s="177"/>
      <c r="K1225" s="178">
        <f>ROUND(E1225*J1225,2)</f>
        <v>0</v>
      </c>
      <c r="L1225" s="178">
        <v>12</v>
      </c>
      <c r="M1225" s="178">
        <f>G1225*(1+L1225/100)</f>
        <v>0</v>
      </c>
      <c r="N1225" s="176">
        <v>0</v>
      </c>
      <c r="O1225" s="176">
        <f>ROUND(E1225*N1225,2)</f>
        <v>0</v>
      </c>
      <c r="P1225" s="176">
        <v>0</v>
      </c>
      <c r="Q1225" s="176">
        <f>ROUND(E1225*P1225,2)</f>
        <v>0</v>
      </c>
      <c r="R1225" s="178"/>
      <c r="S1225" s="178" t="s">
        <v>218</v>
      </c>
      <c r="T1225" s="179" t="s">
        <v>202</v>
      </c>
      <c r="U1225" s="158">
        <v>0</v>
      </c>
      <c r="V1225" s="158">
        <f>ROUND(E1225*U1225,2)</f>
        <v>0</v>
      </c>
      <c r="W1225" s="158"/>
      <c r="X1225" s="158" t="s">
        <v>219</v>
      </c>
      <c r="Y1225" s="158" t="s">
        <v>204</v>
      </c>
      <c r="Z1225" s="147"/>
      <c r="AA1225" s="147"/>
      <c r="AB1225" s="147"/>
      <c r="AC1225" s="147"/>
      <c r="AD1225" s="147"/>
      <c r="AE1225" s="147"/>
      <c r="AF1225" s="147"/>
      <c r="AG1225" s="147" t="s">
        <v>220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2" x14ac:dyDescent="0.2">
      <c r="A1226" s="154"/>
      <c r="B1226" s="155"/>
      <c r="C1226" s="184" t="s">
        <v>892</v>
      </c>
      <c r="D1226" s="163"/>
      <c r="E1226" s="164"/>
      <c r="F1226" s="158"/>
      <c r="G1226" s="158"/>
      <c r="H1226" s="158"/>
      <c r="I1226" s="158"/>
      <c r="J1226" s="158"/>
      <c r="K1226" s="158"/>
      <c r="L1226" s="158"/>
      <c r="M1226" s="158"/>
      <c r="N1226" s="157"/>
      <c r="O1226" s="157"/>
      <c r="P1226" s="157"/>
      <c r="Q1226" s="157"/>
      <c r="R1226" s="158"/>
      <c r="S1226" s="158"/>
      <c r="T1226" s="158"/>
      <c r="U1226" s="158"/>
      <c r="V1226" s="158"/>
      <c r="W1226" s="158"/>
      <c r="X1226" s="158"/>
      <c r="Y1226" s="158"/>
      <c r="Z1226" s="147"/>
      <c r="AA1226" s="147"/>
      <c r="AB1226" s="147"/>
      <c r="AC1226" s="147"/>
      <c r="AD1226" s="147"/>
      <c r="AE1226" s="147"/>
      <c r="AF1226" s="147"/>
      <c r="AG1226" s="147" t="s">
        <v>230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3" x14ac:dyDescent="0.2">
      <c r="A1227" s="154"/>
      <c r="B1227" s="155"/>
      <c r="C1227" s="184" t="s">
        <v>893</v>
      </c>
      <c r="D1227" s="163"/>
      <c r="E1227" s="164">
        <v>2.89</v>
      </c>
      <c r="F1227" s="158"/>
      <c r="G1227" s="158"/>
      <c r="H1227" s="158"/>
      <c r="I1227" s="158"/>
      <c r="J1227" s="158"/>
      <c r="K1227" s="158"/>
      <c r="L1227" s="158"/>
      <c r="M1227" s="158"/>
      <c r="N1227" s="157"/>
      <c r="O1227" s="157"/>
      <c r="P1227" s="157"/>
      <c r="Q1227" s="157"/>
      <c r="R1227" s="158"/>
      <c r="S1227" s="158"/>
      <c r="T1227" s="158"/>
      <c r="U1227" s="158"/>
      <c r="V1227" s="158"/>
      <c r="W1227" s="158"/>
      <c r="X1227" s="158"/>
      <c r="Y1227" s="158"/>
      <c r="Z1227" s="147"/>
      <c r="AA1227" s="147"/>
      <c r="AB1227" s="147"/>
      <c r="AC1227" s="147"/>
      <c r="AD1227" s="147"/>
      <c r="AE1227" s="147"/>
      <c r="AF1227" s="147"/>
      <c r="AG1227" s="147" t="s">
        <v>230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3" x14ac:dyDescent="0.2">
      <c r="A1228" s="154"/>
      <c r="B1228" s="155"/>
      <c r="C1228" s="184" t="s">
        <v>775</v>
      </c>
      <c r="D1228" s="163"/>
      <c r="E1228" s="164"/>
      <c r="F1228" s="158"/>
      <c r="G1228" s="158"/>
      <c r="H1228" s="158"/>
      <c r="I1228" s="158"/>
      <c r="J1228" s="158"/>
      <c r="K1228" s="158"/>
      <c r="L1228" s="158"/>
      <c r="M1228" s="158"/>
      <c r="N1228" s="157"/>
      <c r="O1228" s="157"/>
      <c r="P1228" s="157"/>
      <c r="Q1228" s="157"/>
      <c r="R1228" s="158"/>
      <c r="S1228" s="158"/>
      <c r="T1228" s="158"/>
      <c r="U1228" s="158"/>
      <c r="V1228" s="158"/>
      <c r="W1228" s="158"/>
      <c r="X1228" s="158"/>
      <c r="Y1228" s="158"/>
      <c r="Z1228" s="147"/>
      <c r="AA1228" s="147"/>
      <c r="AB1228" s="147"/>
      <c r="AC1228" s="147"/>
      <c r="AD1228" s="147"/>
      <c r="AE1228" s="147"/>
      <c r="AF1228" s="147"/>
      <c r="AG1228" s="147" t="s">
        <v>230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3" x14ac:dyDescent="0.2">
      <c r="A1229" s="154"/>
      <c r="B1229" s="155"/>
      <c r="C1229" s="184" t="s">
        <v>894</v>
      </c>
      <c r="D1229" s="163"/>
      <c r="E1229" s="164">
        <v>6.0960000000000001</v>
      </c>
      <c r="F1229" s="158"/>
      <c r="G1229" s="158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58"/>
      <c r="Z1229" s="147"/>
      <c r="AA1229" s="147"/>
      <c r="AB1229" s="147"/>
      <c r="AC1229" s="147"/>
      <c r="AD1229" s="147"/>
      <c r="AE1229" s="147"/>
      <c r="AF1229" s="147"/>
      <c r="AG1229" s="147" t="s">
        <v>230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3" x14ac:dyDescent="0.2">
      <c r="A1230" s="154"/>
      <c r="B1230" s="155"/>
      <c r="C1230" s="184" t="s">
        <v>823</v>
      </c>
      <c r="D1230" s="163"/>
      <c r="E1230" s="164"/>
      <c r="F1230" s="158"/>
      <c r="G1230" s="158"/>
      <c r="H1230" s="158"/>
      <c r="I1230" s="158"/>
      <c r="J1230" s="158"/>
      <c r="K1230" s="158"/>
      <c r="L1230" s="158"/>
      <c r="M1230" s="158"/>
      <c r="N1230" s="157"/>
      <c r="O1230" s="157"/>
      <c r="P1230" s="157"/>
      <c r="Q1230" s="157"/>
      <c r="R1230" s="158"/>
      <c r="S1230" s="158"/>
      <c r="T1230" s="158"/>
      <c r="U1230" s="158"/>
      <c r="V1230" s="158"/>
      <c r="W1230" s="158"/>
      <c r="X1230" s="158"/>
      <c r="Y1230" s="158"/>
      <c r="Z1230" s="147"/>
      <c r="AA1230" s="147"/>
      <c r="AB1230" s="147"/>
      <c r="AC1230" s="147"/>
      <c r="AD1230" s="147"/>
      <c r="AE1230" s="147"/>
      <c r="AF1230" s="147"/>
      <c r="AG1230" s="147" t="s">
        <v>230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3" x14ac:dyDescent="0.2">
      <c r="A1231" s="154"/>
      <c r="B1231" s="155"/>
      <c r="C1231" s="184" t="s">
        <v>895</v>
      </c>
      <c r="D1231" s="163"/>
      <c r="E1231" s="164">
        <v>2.3031000000000001</v>
      </c>
      <c r="F1231" s="158"/>
      <c r="G1231" s="158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58"/>
      <c r="Z1231" s="147"/>
      <c r="AA1231" s="147"/>
      <c r="AB1231" s="147"/>
      <c r="AC1231" s="147"/>
      <c r="AD1231" s="147"/>
      <c r="AE1231" s="147"/>
      <c r="AF1231" s="147"/>
      <c r="AG1231" s="147" t="s">
        <v>230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3" x14ac:dyDescent="0.2">
      <c r="A1232" s="154"/>
      <c r="B1232" s="155"/>
      <c r="C1232" s="184" t="s">
        <v>472</v>
      </c>
      <c r="D1232" s="163"/>
      <c r="E1232" s="164"/>
      <c r="F1232" s="158"/>
      <c r="G1232" s="158"/>
      <c r="H1232" s="158"/>
      <c r="I1232" s="158"/>
      <c r="J1232" s="158"/>
      <c r="K1232" s="158"/>
      <c r="L1232" s="158"/>
      <c r="M1232" s="158"/>
      <c r="N1232" s="157"/>
      <c r="O1232" s="157"/>
      <c r="P1232" s="157"/>
      <c r="Q1232" s="157"/>
      <c r="R1232" s="158"/>
      <c r="S1232" s="158"/>
      <c r="T1232" s="158"/>
      <c r="U1232" s="158"/>
      <c r="V1232" s="158"/>
      <c r="W1232" s="158"/>
      <c r="X1232" s="158"/>
      <c r="Y1232" s="158"/>
      <c r="Z1232" s="147"/>
      <c r="AA1232" s="147"/>
      <c r="AB1232" s="147"/>
      <c r="AC1232" s="147"/>
      <c r="AD1232" s="147"/>
      <c r="AE1232" s="147"/>
      <c r="AF1232" s="147"/>
      <c r="AG1232" s="147" t="s">
        <v>230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3" x14ac:dyDescent="0.2">
      <c r="A1233" s="154"/>
      <c r="B1233" s="155"/>
      <c r="C1233" s="184" t="s">
        <v>896</v>
      </c>
      <c r="D1233" s="163"/>
      <c r="E1233" s="164">
        <v>5.8531000000000004</v>
      </c>
      <c r="F1233" s="158"/>
      <c r="G1233" s="158"/>
      <c r="H1233" s="158"/>
      <c r="I1233" s="158"/>
      <c r="J1233" s="158"/>
      <c r="K1233" s="158"/>
      <c r="L1233" s="158"/>
      <c r="M1233" s="158"/>
      <c r="N1233" s="157"/>
      <c r="O1233" s="157"/>
      <c r="P1233" s="157"/>
      <c r="Q1233" s="157"/>
      <c r="R1233" s="158"/>
      <c r="S1233" s="158"/>
      <c r="T1233" s="158"/>
      <c r="U1233" s="158"/>
      <c r="V1233" s="158"/>
      <c r="W1233" s="158"/>
      <c r="X1233" s="158"/>
      <c r="Y1233" s="158"/>
      <c r="Z1233" s="147"/>
      <c r="AA1233" s="147"/>
      <c r="AB1233" s="147"/>
      <c r="AC1233" s="147"/>
      <c r="AD1233" s="147"/>
      <c r="AE1233" s="147"/>
      <c r="AF1233" s="147"/>
      <c r="AG1233" s="147" t="s">
        <v>230</v>
      </c>
      <c r="AH1233" s="147">
        <v>0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3" x14ac:dyDescent="0.2">
      <c r="A1234" s="154"/>
      <c r="B1234" s="155"/>
      <c r="C1234" s="184" t="s">
        <v>474</v>
      </c>
      <c r="D1234" s="163"/>
      <c r="E1234" s="164"/>
      <c r="F1234" s="158"/>
      <c r="G1234" s="158"/>
      <c r="H1234" s="158"/>
      <c r="I1234" s="158"/>
      <c r="J1234" s="158"/>
      <c r="K1234" s="158"/>
      <c r="L1234" s="158"/>
      <c r="M1234" s="158"/>
      <c r="N1234" s="157"/>
      <c r="O1234" s="157"/>
      <c r="P1234" s="157"/>
      <c r="Q1234" s="157"/>
      <c r="R1234" s="158"/>
      <c r="S1234" s="158"/>
      <c r="T1234" s="158"/>
      <c r="U1234" s="158"/>
      <c r="V1234" s="158"/>
      <c r="W1234" s="158"/>
      <c r="X1234" s="158"/>
      <c r="Y1234" s="158"/>
      <c r="Z1234" s="147"/>
      <c r="AA1234" s="147"/>
      <c r="AB1234" s="147"/>
      <c r="AC1234" s="147"/>
      <c r="AD1234" s="147"/>
      <c r="AE1234" s="147"/>
      <c r="AF1234" s="147"/>
      <c r="AG1234" s="147" t="s">
        <v>230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3" x14ac:dyDescent="0.2">
      <c r="A1235" s="154"/>
      <c r="B1235" s="155"/>
      <c r="C1235" s="184" t="s">
        <v>897</v>
      </c>
      <c r="D1235" s="163"/>
      <c r="E1235" s="164">
        <v>5.6031000000000004</v>
      </c>
      <c r="F1235" s="158"/>
      <c r="G1235" s="158"/>
      <c r="H1235" s="158"/>
      <c r="I1235" s="158"/>
      <c r="J1235" s="158"/>
      <c r="K1235" s="158"/>
      <c r="L1235" s="158"/>
      <c r="M1235" s="158"/>
      <c r="N1235" s="157"/>
      <c r="O1235" s="157"/>
      <c r="P1235" s="157"/>
      <c r="Q1235" s="157"/>
      <c r="R1235" s="158"/>
      <c r="S1235" s="158"/>
      <c r="T1235" s="158"/>
      <c r="U1235" s="158"/>
      <c r="V1235" s="158"/>
      <c r="W1235" s="158"/>
      <c r="X1235" s="158"/>
      <c r="Y1235" s="158"/>
      <c r="Z1235" s="147"/>
      <c r="AA1235" s="147"/>
      <c r="AB1235" s="147"/>
      <c r="AC1235" s="147"/>
      <c r="AD1235" s="147"/>
      <c r="AE1235" s="147"/>
      <c r="AF1235" s="147"/>
      <c r="AG1235" s="147" t="s">
        <v>230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3" x14ac:dyDescent="0.2">
      <c r="A1236" s="154"/>
      <c r="B1236" s="155"/>
      <c r="C1236" s="184" t="s">
        <v>475</v>
      </c>
      <c r="D1236" s="163"/>
      <c r="E1236" s="164"/>
      <c r="F1236" s="158"/>
      <c r="G1236" s="15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58"/>
      <c r="Z1236" s="147"/>
      <c r="AA1236" s="147"/>
      <c r="AB1236" s="147"/>
      <c r="AC1236" s="147"/>
      <c r="AD1236" s="147"/>
      <c r="AE1236" s="147"/>
      <c r="AF1236" s="147"/>
      <c r="AG1236" s="147" t="s">
        <v>230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3" x14ac:dyDescent="0.2">
      <c r="A1237" s="154"/>
      <c r="B1237" s="155"/>
      <c r="C1237" s="184" t="s">
        <v>897</v>
      </c>
      <c r="D1237" s="163"/>
      <c r="E1237" s="164">
        <v>5.6031000000000004</v>
      </c>
      <c r="F1237" s="158"/>
      <c r="G1237" s="158"/>
      <c r="H1237" s="158"/>
      <c r="I1237" s="158"/>
      <c r="J1237" s="158"/>
      <c r="K1237" s="158"/>
      <c r="L1237" s="158"/>
      <c r="M1237" s="158"/>
      <c r="N1237" s="157"/>
      <c r="O1237" s="157"/>
      <c r="P1237" s="157"/>
      <c r="Q1237" s="157"/>
      <c r="R1237" s="158"/>
      <c r="S1237" s="158"/>
      <c r="T1237" s="158"/>
      <c r="U1237" s="158"/>
      <c r="V1237" s="158"/>
      <c r="W1237" s="158"/>
      <c r="X1237" s="158"/>
      <c r="Y1237" s="158"/>
      <c r="Z1237" s="147"/>
      <c r="AA1237" s="147"/>
      <c r="AB1237" s="147"/>
      <c r="AC1237" s="147"/>
      <c r="AD1237" s="147"/>
      <c r="AE1237" s="147"/>
      <c r="AF1237" s="147"/>
      <c r="AG1237" s="147" t="s">
        <v>230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2" x14ac:dyDescent="0.2">
      <c r="A1238" s="154"/>
      <c r="B1238" s="155"/>
      <c r="C1238" s="254"/>
      <c r="D1238" s="255"/>
      <c r="E1238" s="255"/>
      <c r="F1238" s="255"/>
      <c r="G1238" s="255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58"/>
      <c r="Z1238" s="147"/>
      <c r="AA1238" s="147"/>
      <c r="AB1238" s="147"/>
      <c r="AC1238" s="147"/>
      <c r="AD1238" s="147"/>
      <c r="AE1238" s="147"/>
      <c r="AF1238" s="147"/>
      <c r="AG1238" s="147" t="s">
        <v>208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">
      <c r="A1239" s="173">
        <v>122</v>
      </c>
      <c r="B1239" s="174" t="s">
        <v>898</v>
      </c>
      <c r="C1239" s="183" t="s">
        <v>899</v>
      </c>
      <c r="D1239" s="175" t="s">
        <v>292</v>
      </c>
      <c r="E1239" s="176">
        <v>16</v>
      </c>
      <c r="F1239" s="177"/>
      <c r="G1239" s="178">
        <f>ROUND(E1239*F1239,2)</f>
        <v>0</v>
      </c>
      <c r="H1239" s="177"/>
      <c r="I1239" s="178">
        <f>ROUND(E1239*H1239,2)</f>
        <v>0</v>
      </c>
      <c r="J1239" s="177"/>
      <c r="K1239" s="178">
        <f>ROUND(E1239*J1239,2)</f>
        <v>0</v>
      </c>
      <c r="L1239" s="178">
        <v>12</v>
      </c>
      <c r="M1239" s="178">
        <f>G1239*(1+L1239/100)</f>
        <v>0</v>
      </c>
      <c r="N1239" s="176">
        <v>0</v>
      </c>
      <c r="O1239" s="176">
        <f>ROUND(E1239*N1239,2)</f>
        <v>0</v>
      </c>
      <c r="P1239" s="176">
        <v>0</v>
      </c>
      <c r="Q1239" s="176">
        <f>ROUND(E1239*P1239,2)</f>
        <v>0</v>
      </c>
      <c r="R1239" s="178"/>
      <c r="S1239" s="178" t="s">
        <v>218</v>
      </c>
      <c r="T1239" s="179" t="s">
        <v>202</v>
      </c>
      <c r="U1239" s="158">
        <v>0.05</v>
      </c>
      <c r="V1239" s="158">
        <f>ROUND(E1239*U1239,2)</f>
        <v>0.8</v>
      </c>
      <c r="W1239" s="158"/>
      <c r="X1239" s="158" t="s">
        <v>219</v>
      </c>
      <c r="Y1239" s="158" t="s">
        <v>204</v>
      </c>
      <c r="Z1239" s="147"/>
      <c r="AA1239" s="147"/>
      <c r="AB1239" s="147"/>
      <c r="AC1239" s="147"/>
      <c r="AD1239" s="147"/>
      <c r="AE1239" s="147"/>
      <c r="AF1239" s="147"/>
      <c r="AG1239" s="147" t="s">
        <v>220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2" x14ac:dyDescent="0.2">
      <c r="A1240" s="154"/>
      <c r="B1240" s="155"/>
      <c r="C1240" s="184" t="s">
        <v>775</v>
      </c>
      <c r="D1240" s="163"/>
      <c r="E1240" s="164"/>
      <c r="F1240" s="158"/>
      <c r="G1240" s="158"/>
      <c r="H1240" s="158"/>
      <c r="I1240" s="158"/>
      <c r="J1240" s="158"/>
      <c r="K1240" s="158"/>
      <c r="L1240" s="158"/>
      <c r="M1240" s="158"/>
      <c r="N1240" s="157"/>
      <c r="O1240" s="157"/>
      <c r="P1240" s="157"/>
      <c r="Q1240" s="157"/>
      <c r="R1240" s="158"/>
      <c r="S1240" s="158"/>
      <c r="T1240" s="158"/>
      <c r="U1240" s="158"/>
      <c r="V1240" s="158"/>
      <c r="W1240" s="158"/>
      <c r="X1240" s="158"/>
      <c r="Y1240" s="158"/>
      <c r="Z1240" s="147"/>
      <c r="AA1240" s="147"/>
      <c r="AB1240" s="147"/>
      <c r="AC1240" s="147"/>
      <c r="AD1240" s="147"/>
      <c r="AE1240" s="147"/>
      <c r="AF1240" s="147"/>
      <c r="AG1240" s="147" t="s">
        <v>230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3" x14ac:dyDescent="0.2">
      <c r="A1241" s="154"/>
      <c r="B1241" s="155"/>
      <c r="C1241" s="184" t="s">
        <v>900</v>
      </c>
      <c r="D1241" s="163"/>
      <c r="E1241" s="164">
        <v>7</v>
      </c>
      <c r="F1241" s="158"/>
      <c r="G1241" s="158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58"/>
      <c r="Z1241" s="147"/>
      <c r="AA1241" s="147"/>
      <c r="AB1241" s="147"/>
      <c r="AC1241" s="147"/>
      <c r="AD1241" s="147"/>
      <c r="AE1241" s="147"/>
      <c r="AF1241" s="147"/>
      <c r="AG1241" s="147" t="s">
        <v>230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3" x14ac:dyDescent="0.2">
      <c r="A1242" s="154"/>
      <c r="B1242" s="155"/>
      <c r="C1242" s="184" t="s">
        <v>472</v>
      </c>
      <c r="D1242" s="163"/>
      <c r="E1242" s="164"/>
      <c r="F1242" s="158"/>
      <c r="G1242" s="158"/>
      <c r="H1242" s="158"/>
      <c r="I1242" s="158"/>
      <c r="J1242" s="158"/>
      <c r="K1242" s="158"/>
      <c r="L1242" s="158"/>
      <c r="M1242" s="158"/>
      <c r="N1242" s="157"/>
      <c r="O1242" s="157"/>
      <c r="P1242" s="157"/>
      <c r="Q1242" s="157"/>
      <c r="R1242" s="158"/>
      <c r="S1242" s="158"/>
      <c r="T1242" s="158"/>
      <c r="U1242" s="158"/>
      <c r="V1242" s="158"/>
      <c r="W1242" s="158"/>
      <c r="X1242" s="158"/>
      <c r="Y1242" s="158"/>
      <c r="Z1242" s="147"/>
      <c r="AA1242" s="147"/>
      <c r="AB1242" s="147"/>
      <c r="AC1242" s="147"/>
      <c r="AD1242" s="147"/>
      <c r="AE1242" s="147"/>
      <c r="AF1242" s="147"/>
      <c r="AG1242" s="147" t="s">
        <v>230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3" x14ac:dyDescent="0.2">
      <c r="A1243" s="154"/>
      <c r="B1243" s="155"/>
      <c r="C1243" s="184" t="s">
        <v>78</v>
      </c>
      <c r="D1243" s="163"/>
      <c r="E1243" s="164">
        <v>3</v>
      </c>
      <c r="F1243" s="158"/>
      <c r="G1243" s="158"/>
      <c r="H1243" s="158"/>
      <c r="I1243" s="158"/>
      <c r="J1243" s="158"/>
      <c r="K1243" s="158"/>
      <c r="L1243" s="158"/>
      <c r="M1243" s="158"/>
      <c r="N1243" s="157"/>
      <c r="O1243" s="157"/>
      <c r="P1243" s="157"/>
      <c r="Q1243" s="157"/>
      <c r="R1243" s="158"/>
      <c r="S1243" s="158"/>
      <c r="T1243" s="158"/>
      <c r="U1243" s="158"/>
      <c r="V1243" s="158"/>
      <c r="W1243" s="158"/>
      <c r="X1243" s="158"/>
      <c r="Y1243" s="158"/>
      <c r="Z1243" s="147"/>
      <c r="AA1243" s="147"/>
      <c r="AB1243" s="147"/>
      <c r="AC1243" s="147"/>
      <c r="AD1243" s="147"/>
      <c r="AE1243" s="147"/>
      <c r="AF1243" s="147"/>
      <c r="AG1243" s="147" t="s">
        <v>230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3" x14ac:dyDescent="0.2">
      <c r="A1244" s="154"/>
      <c r="B1244" s="155"/>
      <c r="C1244" s="184" t="s">
        <v>474</v>
      </c>
      <c r="D1244" s="163"/>
      <c r="E1244" s="164"/>
      <c r="F1244" s="158"/>
      <c r="G1244" s="158"/>
      <c r="H1244" s="158"/>
      <c r="I1244" s="158"/>
      <c r="J1244" s="158"/>
      <c r="K1244" s="158"/>
      <c r="L1244" s="158"/>
      <c r="M1244" s="158"/>
      <c r="N1244" s="157"/>
      <c r="O1244" s="157"/>
      <c r="P1244" s="157"/>
      <c r="Q1244" s="157"/>
      <c r="R1244" s="158"/>
      <c r="S1244" s="158"/>
      <c r="T1244" s="158"/>
      <c r="U1244" s="158"/>
      <c r="V1244" s="158"/>
      <c r="W1244" s="158"/>
      <c r="X1244" s="158"/>
      <c r="Y1244" s="158"/>
      <c r="Z1244" s="147"/>
      <c r="AA1244" s="147"/>
      <c r="AB1244" s="147"/>
      <c r="AC1244" s="147"/>
      <c r="AD1244" s="147"/>
      <c r="AE1244" s="147"/>
      <c r="AF1244" s="147"/>
      <c r="AG1244" s="147" t="s">
        <v>230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3" x14ac:dyDescent="0.2">
      <c r="A1245" s="154"/>
      <c r="B1245" s="155"/>
      <c r="C1245" s="184" t="s">
        <v>327</v>
      </c>
      <c r="D1245" s="163"/>
      <c r="E1245" s="164">
        <v>2</v>
      </c>
      <c r="F1245" s="158"/>
      <c r="G1245" s="158"/>
      <c r="H1245" s="158"/>
      <c r="I1245" s="158"/>
      <c r="J1245" s="158"/>
      <c r="K1245" s="158"/>
      <c r="L1245" s="158"/>
      <c r="M1245" s="158"/>
      <c r="N1245" s="157"/>
      <c r="O1245" s="157"/>
      <c r="P1245" s="157"/>
      <c r="Q1245" s="157"/>
      <c r="R1245" s="158"/>
      <c r="S1245" s="158"/>
      <c r="T1245" s="158"/>
      <c r="U1245" s="158"/>
      <c r="V1245" s="158"/>
      <c r="W1245" s="158"/>
      <c r="X1245" s="158"/>
      <c r="Y1245" s="158"/>
      <c r="Z1245" s="147"/>
      <c r="AA1245" s="147"/>
      <c r="AB1245" s="147"/>
      <c r="AC1245" s="147"/>
      <c r="AD1245" s="147"/>
      <c r="AE1245" s="147"/>
      <c r="AF1245" s="147"/>
      <c r="AG1245" s="147" t="s">
        <v>230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3" x14ac:dyDescent="0.2">
      <c r="A1246" s="154"/>
      <c r="B1246" s="155"/>
      <c r="C1246" s="184" t="s">
        <v>475</v>
      </c>
      <c r="D1246" s="163"/>
      <c r="E1246" s="164"/>
      <c r="F1246" s="158"/>
      <c r="G1246" s="158"/>
      <c r="H1246" s="158"/>
      <c r="I1246" s="158"/>
      <c r="J1246" s="158"/>
      <c r="K1246" s="158"/>
      <c r="L1246" s="158"/>
      <c r="M1246" s="158"/>
      <c r="N1246" s="157"/>
      <c r="O1246" s="157"/>
      <c r="P1246" s="157"/>
      <c r="Q1246" s="157"/>
      <c r="R1246" s="158"/>
      <c r="S1246" s="158"/>
      <c r="T1246" s="158"/>
      <c r="U1246" s="158"/>
      <c r="V1246" s="158"/>
      <c r="W1246" s="158"/>
      <c r="X1246" s="158"/>
      <c r="Y1246" s="158"/>
      <c r="Z1246" s="147"/>
      <c r="AA1246" s="147"/>
      <c r="AB1246" s="147"/>
      <c r="AC1246" s="147"/>
      <c r="AD1246" s="147"/>
      <c r="AE1246" s="147"/>
      <c r="AF1246" s="147"/>
      <c r="AG1246" s="147" t="s">
        <v>230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3" x14ac:dyDescent="0.2">
      <c r="A1247" s="154"/>
      <c r="B1247" s="155"/>
      <c r="C1247" s="184" t="s">
        <v>82</v>
      </c>
      <c r="D1247" s="163"/>
      <c r="E1247" s="164">
        <v>4</v>
      </c>
      <c r="F1247" s="158"/>
      <c r="G1247" s="158"/>
      <c r="H1247" s="158"/>
      <c r="I1247" s="158"/>
      <c r="J1247" s="158"/>
      <c r="K1247" s="158"/>
      <c r="L1247" s="158"/>
      <c r="M1247" s="158"/>
      <c r="N1247" s="157"/>
      <c r="O1247" s="157"/>
      <c r="P1247" s="157"/>
      <c r="Q1247" s="157"/>
      <c r="R1247" s="158"/>
      <c r="S1247" s="158"/>
      <c r="T1247" s="158"/>
      <c r="U1247" s="158"/>
      <c r="V1247" s="158"/>
      <c r="W1247" s="158"/>
      <c r="X1247" s="158"/>
      <c r="Y1247" s="158"/>
      <c r="Z1247" s="147"/>
      <c r="AA1247" s="147"/>
      <c r="AB1247" s="147"/>
      <c r="AC1247" s="147"/>
      <c r="AD1247" s="147"/>
      <c r="AE1247" s="147"/>
      <c r="AF1247" s="147"/>
      <c r="AG1247" s="147" t="s">
        <v>230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2" x14ac:dyDescent="0.2">
      <c r="A1248" s="154"/>
      <c r="B1248" s="155"/>
      <c r="C1248" s="254"/>
      <c r="D1248" s="255"/>
      <c r="E1248" s="255"/>
      <c r="F1248" s="255"/>
      <c r="G1248" s="255"/>
      <c r="H1248" s="158"/>
      <c r="I1248" s="158"/>
      <c r="J1248" s="158"/>
      <c r="K1248" s="158"/>
      <c r="L1248" s="158"/>
      <c r="M1248" s="158"/>
      <c r="N1248" s="157"/>
      <c r="O1248" s="157"/>
      <c r="P1248" s="157"/>
      <c r="Q1248" s="157"/>
      <c r="R1248" s="158"/>
      <c r="S1248" s="158"/>
      <c r="T1248" s="158"/>
      <c r="U1248" s="158"/>
      <c r="V1248" s="158"/>
      <c r="W1248" s="158"/>
      <c r="X1248" s="158"/>
      <c r="Y1248" s="158"/>
      <c r="Z1248" s="147"/>
      <c r="AA1248" s="147"/>
      <c r="AB1248" s="147"/>
      <c r="AC1248" s="147"/>
      <c r="AD1248" s="147"/>
      <c r="AE1248" s="147"/>
      <c r="AF1248" s="147"/>
      <c r="AG1248" s="147" t="s">
        <v>208</v>
      </c>
      <c r="AH1248" s="147"/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">
      <c r="A1249" s="173">
        <v>123</v>
      </c>
      <c r="B1249" s="174" t="s">
        <v>901</v>
      </c>
      <c r="C1249" s="183" t="s">
        <v>902</v>
      </c>
      <c r="D1249" s="175" t="s">
        <v>309</v>
      </c>
      <c r="E1249" s="176">
        <v>21.92</v>
      </c>
      <c r="F1249" s="177"/>
      <c r="G1249" s="178">
        <f>ROUND(E1249*F1249,2)</f>
        <v>0</v>
      </c>
      <c r="H1249" s="177"/>
      <c r="I1249" s="178">
        <f>ROUND(E1249*H1249,2)</f>
        <v>0</v>
      </c>
      <c r="J1249" s="177"/>
      <c r="K1249" s="178">
        <f>ROUND(E1249*J1249,2)</f>
        <v>0</v>
      </c>
      <c r="L1249" s="178">
        <v>12</v>
      </c>
      <c r="M1249" s="178">
        <f>G1249*(1+L1249/100)</f>
        <v>0</v>
      </c>
      <c r="N1249" s="176">
        <v>1.17E-3</v>
      </c>
      <c r="O1249" s="176">
        <f>ROUND(E1249*N1249,2)</f>
        <v>0.03</v>
      </c>
      <c r="P1249" s="176">
        <v>7.5999999999999998E-2</v>
      </c>
      <c r="Q1249" s="176">
        <f>ROUND(E1249*P1249,2)</f>
        <v>1.67</v>
      </c>
      <c r="R1249" s="178"/>
      <c r="S1249" s="178" t="s">
        <v>218</v>
      </c>
      <c r="T1249" s="179" t="s">
        <v>202</v>
      </c>
      <c r="U1249" s="158">
        <v>0.94</v>
      </c>
      <c r="V1249" s="158">
        <f>ROUND(E1249*U1249,2)</f>
        <v>20.6</v>
      </c>
      <c r="W1249" s="158"/>
      <c r="X1249" s="158" t="s">
        <v>219</v>
      </c>
      <c r="Y1249" s="158" t="s">
        <v>204</v>
      </c>
      <c r="Z1249" s="147"/>
      <c r="AA1249" s="147"/>
      <c r="AB1249" s="147"/>
      <c r="AC1249" s="147"/>
      <c r="AD1249" s="147"/>
      <c r="AE1249" s="147"/>
      <c r="AF1249" s="147"/>
      <c r="AG1249" s="147" t="s">
        <v>220</v>
      </c>
      <c r="AH1249" s="147"/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2" x14ac:dyDescent="0.2">
      <c r="A1250" s="154"/>
      <c r="B1250" s="155"/>
      <c r="C1250" s="184" t="s">
        <v>775</v>
      </c>
      <c r="D1250" s="163"/>
      <c r="E1250" s="164"/>
      <c r="F1250" s="158"/>
      <c r="G1250" s="158"/>
      <c r="H1250" s="158"/>
      <c r="I1250" s="158"/>
      <c r="J1250" s="158"/>
      <c r="K1250" s="158"/>
      <c r="L1250" s="158"/>
      <c r="M1250" s="158"/>
      <c r="N1250" s="157"/>
      <c r="O1250" s="157"/>
      <c r="P1250" s="157"/>
      <c r="Q1250" s="157"/>
      <c r="R1250" s="158"/>
      <c r="S1250" s="158"/>
      <c r="T1250" s="158"/>
      <c r="U1250" s="158"/>
      <c r="V1250" s="158"/>
      <c r="W1250" s="158"/>
      <c r="X1250" s="158"/>
      <c r="Y1250" s="158"/>
      <c r="Z1250" s="147"/>
      <c r="AA1250" s="147"/>
      <c r="AB1250" s="147"/>
      <c r="AC1250" s="147"/>
      <c r="AD1250" s="147"/>
      <c r="AE1250" s="147"/>
      <c r="AF1250" s="147"/>
      <c r="AG1250" s="147" t="s">
        <v>230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3" x14ac:dyDescent="0.2">
      <c r="A1251" s="154"/>
      <c r="B1251" s="155"/>
      <c r="C1251" s="184" t="s">
        <v>903</v>
      </c>
      <c r="D1251" s="163"/>
      <c r="E1251" s="164">
        <v>7.7</v>
      </c>
      <c r="F1251" s="158"/>
      <c r="G1251" s="158"/>
      <c r="H1251" s="158"/>
      <c r="I1251" s="158"/>
      <c r="J1251" s="158"/>
      <c r="K1251" s="158"/>
      <c r="L1251" s="158"/>
      <c r="M1251" s="158"/>
      <c r="N1251" s="157"/>
      <c r="O1251" s="157"/>
      <c r="P1251" s="157"/>
      <c r="Q1251" s="157"/>
      <c r="R1251" s="158"/>
      <c r="S1251" s="158"/>
      <c r="T1251" s="158"/>
      <c r="U1251" s="158"/>
      <c r="V1251" s="158"/>
      <c r="W1251" s="158"/>
      <c r="X1251" s="158"/>
      <c r="Y1251" s="158"/>
      <c r="Z1251" s="147"/>
      <c r="AA1251" s="147"/>
      <c r="AB1251" s="147"/>
      <c r="AC1251" s="147"/>
      <c r="AD1251" s="147"/>
      <c r="AE1251" s="147"/>
      <c r="AF1251" s="147"/>
      <c r="AG1251" s="147" t="s">
        <v>230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3" x14ac:dyDescent="0.2">
      <c r="A1252" s="154"/>
      <c r="B1252" s="155"/>
      <c r="C1252" s="184" t="s">
        <v>472</v>
      </c>
      <c r="D1252" s="163"/>
      <c r="E1252" s="164"/>
      <c r="F1252" s="158"/>
      <c r="G1252" s="158"/>
      <c r="H1252" s="158"/>
      <c r="I1252" s="158"/>
      <c r="J1252" s="158"/>
      <c r="K1252" s="158"/>
      <c r="L1252" s="158"/>
      <c r="M1252" s="158"/>
      <c r="N1252" s="157"/>
      <c r="O1252" s="157"/>
      <c r="P1252" s="157"/>
      <c r="Q1252" s="157"/>
      <c r="R1252" s="158"/>
      <c r="S1252" s="158"/>
      <c r="T1252" s="158"/>
      <c r="U1252" s="158"/>
      <c r="V1252" s="158"/>
      <c r="W1252" s="158"/>
      <c r="X1252" s="158"/>
      <c r="Y1252" s="158"/>
      <c r="Z1252" s="147"/>
      <c r="AA1252" s="147"/>
      <c r="AB1252" s="147"/>
      <c r="AC1252" s="147"/>
      <c r="AD1252" s="147"/>
      <c r="AE1252" s="147"/>
      <c r="AF1252" s="147"/>
      <c r="AG1252" s="147" t="s">
        <v>230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3" x14ac:dyDescent="0.2">
      <c r="A1253" s="154"/>
      <c r="B1253" s="155"/>
      <c r="C1253" s="184" t="s">
        <v>904</v>
      </c>
      <c r="D1253" s="163"/>
      <c r="E1253" s="164">
        <v>4.92</v>
      </c>
      <c r="F1253" s="158"/>
      <c r="G1253" s="158"/>
      <c r="H1253" s="158"/>
      <c r="I1253" s="158"/>
      <c r="J1253" s="158"/>
      <c r="K1253" s="158"/>
      <c r="L1253" s="158"/>
      <c r="M1253" s="158"/>
      <c r="N1253" s="157"/>
      <c r="O1253" s="157"/>
      <c r="P1253" s="157"/>
      <c r="Q1253" s="157"/>
      <c r="R1253" s="158"/>
      <c r="S1253" s="158"/>
      <c r="T1253" s="158"/>
      <c r="U1253" s="158"/>
      <c r="V1253" s="158"/>
      <c r="W1253" s="158"/>
      <c r="X1253" s="158"/>
      <c r="Y1253" s="158"/>
      <c r="Z1253" s="147"/>
      <c r="AA1253" s="147"/>
      <c r="AB1253" s="147"/>
      <c r="AC1253" s="147"/>
      <c r="AD1253" s="147"/>
      <c r="AE1253" s="147"/>
      <c r="AF1253" s="147"/>
      <c r="AG1253" s="147" t="s">
        <v>230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3" x14ac:dyDescent="0.2">
      <c r="A1254" s="154"/>
      <c r="B1254" s="155"/>
      <c r="C1254" s="184" t="s">
        <v>474</v>
      </c>
      <c r="D1254" s="163"/>
      <c r="E1254" s="164"/>
      <c r="F1254" s="158"/>
      <c r="G1254" s="158"/>
      <c r="H1254" s="158"/>
      <c r="I1254" s="158"/>
      <c r="J1254" s="158"/>
      <c r="K1254" s="158"/>
      <c r="L1254" s="158"/>
      <c r="M1254" s="158"/>
      <c r="N1254" s="157"/>
      <c r="O1254" s="157"/>
      <c r="P1254" s="157"/>
      <c r="Q1254" s="157"/>
      <c r="R1254" s="158"/>
      <c r="S1254" s="158"/>
      <c r="T1254" s="158"/>
      <c r="U1254" s="158"/>
      <c r="V1254" s="158"/>
      <c r="W1254" s="158"/>
      <c r="X1254" s="158"/>
      <c r="Y1254" s="158"/>
      <c r="Z1254" s="147"/>
      <c r="AA1254" s="147"/>
      <c r="AB1254" s="147"/>
      <c r="AC1254" s="147"/>
      <c r="AD1254" s="147"/>
      <c r="AE1254" s="147"/>
      <c r="AF1254" s="147"/>
      <c r="AG1254" s="147" t="s">
        <v>230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3" x14ac:dyDescent="0.2">
      <c r="A1255" s="154"/>
      <c r="B1255" s="155"/>
      <c r="C1255" s="184" t="s">
        <v>905</v>
      </c>
      <c r="D1255" s="163"/>
      <c r="E1255" s="164">
        <v>3.2</v>
      </c>
      <c r="F1255" s="158"/>
      <c r="G1255" s="158"/>
      <c r="H1255" s="158"/>
      <c r="I1255" s="158"/>
      <c r="J1255" s="158"/>
      <c r="K1255" s="158"/>
      <c r="L1255" s="158"/>
      <c r="M1255" s="158"/>
      <c r="N1255" s="157"/>
      <c r="O1255" s="157"/>
      <c r="P1255" s="157"/>
      <c r="Q1255" s="157"/>
      <c r="R1255" s="158"/>
      <c r="S1255" s="158"/>
      <c r="T1255" s="158"/>
      <c r="U1255" s="158"/>
      <c r="V1255" s="158"/>
      <c r="W1255" s="158"/>
      <c r="X1255" s="158"/>
      <c r="Y1255" s="158"/>
      <c r="Z1255" s="147"/>
      <c r="AA1255" s="147"/>
      <c r="AB1255" s="147"/>
      <c r="AC1255" s="147"/>
      <c r="AD1255" s="147"/>
      <c r="AE1255" s="147"/>
      <c r="AF1255" s="147"/>
      <c r="AG1255" s="147" t="s">
        <v>230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3" x14ac:dyDescent="0.2">
      <c r="A1256" s="154"/>
      <c r="B1256" s="155"/>
      <c r="C1256" s="184" t="s">
        <v>475</v>
      </c>
      <c r="D1256" s="163"/>
      <c r="E1256" s="164"/>
      <c r="F1256" s="158"/>
      <c r="G1256" s="158"/>
      <c r="H1256" s="158"/>
      <c r="I1256" s="158"/>
      <c r="J1256" s="158"/>
      <c r="K1256" s="158"/>
      <c r="L1256" s="158"/>
      <c r="M1256" s="158"/>
      <c r="N1256" s="157"/>
      <c r="O1256" s="157"/>
      <c r="P1256" s="157"/>
      <c r="Q1256" s="157"/>
      <c r="R1256" s="158"/>
      <c r="S1256" s="158"/>
      <c r="T1256" s="158"/>
      <c r="U1256" s="158"/>
      <c r="V1256" s="158"/>
      <c r="W1256" s="158"/>
      <c r="X1256" s="158"/>
      <c r="Y1256" s="158"/>
      <c r="Z1256" s="147"/>
      <c r="AA1256" s="147"/>
      <c r="AB1256" s="147"/>
      <c r="AC1256" s="147"/>
      <c r="AD1256" s="147"/>
      <c r="AE1256" s="147"/>
      <c r="AF1256" s="147"/>
      <c r="AG1256" s="147" t="s">
        <v>230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3" x14ac:dyDescent="0.2">
      <c r="A1257" s="154"/>
      <c r="B1257" s="155"/>
      <c r="C1257" s="184" t="s">
        <v>906</v>
      </c>
      <c r="D1257" s="163"/>
      <c r="E1257" s="164">
        <v>6.1</v>
      </c>
      <c r="F1257" s="158"/>
      <c r="G1257" s="158"/>
      <c r="H1257" s="158"/>
      <c r="I1257" s="158"/>
      <c r="J1257" s="158"/>
      <c r="K1257" s="158"/>
      <c r="L1257" s="158"/>
      <c r="M1257" s="158"/>
      <c r="N1257" s="157"/>
      <c r="O1257" s="157"/>
      <c r="P1257" s="157"/>
      <c r="Q1257" s="157"/>
      <c r="R1257" s="158"/>
      <c r="S1257" s="158"/>
      <c r="T1257" s="158"/>
      <c r="U1257" s="158"/>
      <c r="V1257" s="158"/>
      <c r="W1257" s="158"/>
      <c r="X1257" s="158"/>
      <c r="Y1257" s="158"/>
      <c r="Z1257" s="147"/>
      <c r="AA1257" s="147"/>
      <c r="AB1257" s="147"/>
      <c r="AC1257" s="147"/>
      <c r="AD1257" s="147"/>
      <c r="AE1257" s="147"/>
      <c r="AF1257" s="147"/>
      <c r="AG1257" s="147" t="s">
        <v>230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2" x14ac:dyDescent="0.2">
      <c r="A1258" s="154"/>
      <c r="B1258" s="155"/>
      <c r="C1258" s="254"/>
      <c r="D1258" s="255"/>
      <c r="E1258" s="255"/>
      <c r="F1258" s="255"/>
      <c r="G1258" s="255"/>
      <c r="H1258" s="158"/>
      <c r="I1258" s="158"/>
      <c r="J1258" s="158"/>
      <c r="K1258" s="158"/>
      <c r="L1258" s="158"/>
      <c r="M1258" s="158"/>
      <c r="N1258" s="157"/>
      <c r="O1258" s="157"/>
      <c r="P1258" s="157"/>
      <c r="Q1258" s="157"/>
      <c r="R1258" s="158"/>
      <c r="S1258" s="158"/>
      <c r="T1258" s="158"/>
      <c r="U1258" s="158"/>
      <c r="V1258" s="158"/>
      <c r="W1258" s="158"/>
      <c r="X1258" s="158"/>
      <c r="Y1258" s="158"/>
      <c r="Z1258" s="147"/>
      <c r="AA1258" s="147"/>
      <c r="AB1258" s="147"/>
      <c r="AC1258" s="147"/>
      <c r="AD1258" s="147"/>
      <c r="AE1258" s="147"/>
      <c r="AF1258" s="147"/>
      <c r="AG1258" s="147" t="s">
        <v>208</v>
      </c>
      <c r="AH1258" s="147"/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">
      <c r="A1259" s="173">
        <v>124</v>
      </c>
      <c r="B1259" s="174" t="s">
        <v>907</v>
      </c>
      <c r="C1259" s="183" t="s">
        <v>908</v>
      </c>
      <c r="D1259" s="175" t="s">
        <v>309</v>
      </c>
      <c r="E1259" s="176">
        <v>2.6259999999999999</v>
      </c>
      <c r="F1259" s="177"/>
      <c r="G1259" s="178">
        <f>ROUND(E1259*F1259,2)</f>
        <v>0</v>
      </c>
      <c r="H1259" s="177"/>
      <c r="I1259" s="178">
        <f>ROUND(E1259*H1259,2)</f>
        <v>0</v>
      </c>
      <c r="J1259" s="177"/>
      <c r="K1259" s="178">
        <f>ROUND(E1259*J1259,2)</f>
        <v>0</v>
      </c>
      <c r="L1259" s="178">
        <v>12</v>
      </c>
      <c r="M1259" s="178">
        <f>G1259*(1+L1259/100)</f>
        <v>0</v>
      </c>
      <c r="N1259" s="176">
        <v>1E-3</v>
      </c>
      <c r="O1259" s="176">
        <f>ROUND(E1259*N1259,2)</f>
        <v>0</v>
      </c>
      <c r="P1259" s="176">
        <v>6.3E-2</v>
      </c>
      <c r="Q1259" s="176">
        <f>ROUND(E1259*P1259,2)</f>
        <v>0.17</v>
      </c>
      <c r="R1259" s="178"/>
      <c r="S1259" s="178" t="s">
        <v>218</v>
      </c>
      <c r="T1259" s="179" t="s">
        <v>202</v>
      </c>
      <c r="U1259" s="158">
        <v>0.72</v>
      </c>
      <c r="V1259" s="158">
        <f>ROUND(E1259*U1259,2)</f>
        <v>1.89</v>
      </c>
      <c r="W1259" s="158"/>
      <c r="X1259" s="158" t="s">
        <v>219</v>
      </c>
      <c r="Y1259" s="158" t="s">
        <v>204</v>
      </c>
      <c r="Z1259" s="147"/>
      <c r="AA1259" s="147"/>
      <c r="AB1259" s="147"/>
      <c r="AC1259" s="147"/>
      <c r="AD1259" s="147"/>
      <c r="AE1259" s="147"/>
      <c r="AF1259" s="147"/>
      <c r="AG1259" s="147" t="s">
        <v>220</v>
      </c>
      <c r="AH1259" s="147"/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2" x14ac:dyDescent="0.2">
      <c r="A1260" s="154"/>
      <c r="B1260" s="155"/>
      <c r="C1260" s="184" t="s">
        <v>775</v>
      </c>
      <c r="D1260" s="163"/>
      <c r="E1260" s="164"/>
      <c r="F1260" s="158"/>
      <c r="G1260" s="158"/>
      <c r="H1260" s="158"/>
      <c r="I1260" s="158"/>
      <c r="J1260" s="158"/>
      <c r="K1260" s="158"/>
      <c r="L1260" s="158"/>
      <c r="M1260" s="158"/>
      <c r="N1260" s="157"/>
      <c r="O1260" s="157"/>
      <c r="P1260" s="157"/>
      <c r="Q1260" s="157"/>
      <c r="R1260" s="158"/>
      <c r="S1260" s="158"/>
      <c r="T1260" s="158"/>
      <c r="U1260" s="158"/>
      <c r="V1260" s="158"/>
      <c r="W1260" s="158"/>
      <c r="X1260" s="158"/>
      <c r="Y1260" s="158"/>
      <c r="Z1260" s="147"/>
      <c r="AA1260" s="147"/>
      <c r="AB1260" s="147"/>
      <c r="AC1260" s="147"/>
      <c r="AD1260" s="147"/>
      <c r="AE1260" s="147"/>
      <c r="AF1260" s="147"/>
      <c r="AG1260" s="147" t="s">
        <v>230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3" x14ac:dyDescent="0.2">
      <c r="A1261" s="154"/>
      <c r="B1261" s="155"/>
      <c r="C1261" s="184" t="s">
        <v>909</v>
      </c>
      <c r="D1261" s="163"/>
      <c r="E1261" s="164">
        <v>2.6259999999999999</v>
      </c>
      <c r="F1261" s="158"/>
      <c r="G1261" s="158"/>
      <c r="H1261" s="158"/>
      <c r="I1261" s="158"/>
      <c r="J1261" s="158"/>
      <c r="K1261" s="158"/>
      <c r="L1261" s="158"/>
      <c r="M1261" s="158"/>
      <c r="N1261" s="157"/>
      <c r="O1261" s="157"/>
      <c r="P1261" s="157"/>
      <c r="Q1261" s="157"/>
      <c r="R1261" s="158"/>
      <c r="S1261" s="158"/>
      <c r="T1261" s="158"/>
      <c r="U1261" s="158"/>
      <c r="V1261" s="158"/>
      <c r="W1261" s="158"/>
      <c r="X1261" s="158"/>
      <c r="Y1261" s="158"/>
      <c r="Z1261" s="147"/>
      <c r="AA1261" s="147"/>
      <c r="AB1261" s="147"/>
      <c r="AC1261" s="147"/>
      <c r="AD1261" s="147"/>
      <c r="AE1261" s="147"/>
      <c r="AF1261" s="147"/>
      <c r="AG1261" s="147" t="s">
        <v>230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2" x14ac:dyDescent="0.2">
      <c r="A1262" s="154"/>
      <c r="B1262" s="155"/>
      <c r="C1262" s="254"/>
      <c r="D1262" s="255"/>
      <c r="E1262" s="255"/>
      <c r="F1262" s="255"/>
      <c r="G1262" s="255"/>
      <c r="H1262" s="158"/>
      <c r="I1262" s="158"/>
      <c r="J1262" s="158"/>
      <c r="K1262" s="158"/>
      <c r="L1262" s="158"/>
      <c r="M1262" s="158"/>
      <c r="N1262" s="157"/>
      <c r="O1262" s="157"/>
      <c r="P1262" s="157"/>
      <c r="Q1262" s="157"/>
      <c r="R1262" s="158"/>
      <c r="S1262" s="158"/>
      <c r="T1262" s="158"/>
      <c r="U1262" s="158"/>
      <c r="V1262" s="158"/>
      <c r="W1262" s="158"/>
      <c r="X1262" s="158"/>
      <c r="Y1262" s="158"/>
      <c r="Z1262" s="147"/>
      <c r="AA1262" s="147"/>
      <c r="AB1262" s="147"/>
      <c r="AC1262" s="147"/>
      <c r="AD1262" s="147"/>
      <c r="AE1262" s="147"/>
      <c r="AF1262" s="147"/>
      <c r="AG1262" s="147" t="s">
        <v>208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">
      <c r="A1263" s="173">
        <v>125</v>
      </c>
      <c r="B1263" s="174" t="s">
        <v>910</v>
      </c>
      <c r="C1263" s="183" t="s">
        <v>911</v>
      </c>
      <c r="D1263" s="175" t="s">
        <v>520</v>
      </c>
      <c r="E1263" s="176">
        <v>13.24</v>
      </c>
      <c r="F1263" s="177"/>
      <c r="G1263" s="178">
        <f>ROUND(E1263*F1263,2)</f>
        <v>0</v>
      </c>
      <c r="H1263" s="177"/>
      <c r="I1263" s="178">
        <f>ROUND(E1263*H1263,2)</f>
        <v>0</v>
      </c>
      <c r="J1263" s="177"/>
      <c r="K1263" s="178">
        <f>ROUND(E1263*J1263,2)</f>
        <v>0</v>
      </c>
      <c r="L1263" s="178">
        <v>12</v>
      </c>
      <c r="M1263" s="178">
        <f>G1263*(1+L1263/100)</f>
        <v>0</v>
      </c>
      <c r="N1263" s="176">
        <v>0</v>
      </c>
      <c r="O1263" s="176">
        <f>ROUND(E1263*N1263,2)</f>
        <v>0</v>
      </c>
      <c r="P1263" s="176">
        <v>4.6000000000000001E-4</v>
      </c>
      <c r="Q1263" s="176">
        <f>ROUND(E1263*P1263,2)</f>
        <v>0.01</v>
      </c>
      <c r="R1263" s="178"/>
      <c r="S1263" s="178" t="s">
        <v>218</v>
      </c>
      <c r="T1263" s="179" t="s">
        <v>202</v>
      </c>
      <c r="U1263" s="158">
        <v>3.24</v>
      </c>
      <c r="V1263" s="158">
        <f>ROUND(E1263*U1263,2)</f>
        <v>42.9</v>
      </c>
      <c r="W1263" s="158"/>
      <c r="X1263" s="158" t="s">
        <v>219</v>
      </c>
      <c r="Y1263" s="158" t="s">
        <v>204</v>
      </c>
      <c r="Z1263" s="147"/>
      <c r="AA1263" s="147"/>
      <c r="AB1263" s="147"/>
      <c r="AC1263" s="147"/>
      <c r="AD1263" s="147"/>
      <c r="AE1263" s="147"/>
      <c r="AF1263" s="147"/>
      <c r="AG1263" s="147" t="s">
        <v>499</v>
      </c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2" x14ac:dyDescent="0.2">
      <c r="A1264" s="154"/>
      <c r="B1264" s="155"/>
      <c r="C1264" s="184" t="s">
        <v>823</v>
      </c>
      <c r="D1264" s="163"/>
      <c r="E1264" s="164"/>
      <c r="F1264" s="158"/>
      <c r="G1264" s="158"/>
      <c r="H1264" s="158"/>
      <c r="I1264" s="158"/>
      <c r="J1264" s="158"/>
      <c r="K1264" s="158"/>
      <c r="L1264" s="158"/>
      <c r="M1264" s="158"/>
      <c r="N1264" s="157"/>
      <c r="O1264" s="157"/>
      <c r="P1264" s="157"/>
      <c r="Q1264" s="157"/>
      <c r="R1264" s="158"/>
      <c r="S1264" s="158"/>
      <c r="T1264" s="158"/>
      <c r="U1264" s="158"/>
      <c r="V1264" s="158"/>
      <c r="W1264" s="158"/>
      <c r="X1264" s="158"/>
      <c r="Y1264" s="158"/>
      <c r="Z1264" s="147"/>
      <c r="AA1264" s="147"/>
      <c r="AB1264" s="147"/>
      <c r="AC1264" s="147"/>
      <c r="AD1264" s="147"/>
      <c r="AE1264" s="147"/>
      <c r="AF1264" s="147"/>
      <c r="AG1264" s="147" t="s">
        <v>230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3" x14ac:dyDescent="0.2">
      <c r="A1265" s="154"/>
      <c r="B1265" s="155"/>
      <c r="C1265" s="184" t="s">
        <v>912</v>
      </c>
      <c r="D1265" s="163"/>
      <c r="E1265" s="164">
        <v>5.44</v>
      </c>
      <c r="F1265" s="158"/>
      <c r="G1265" s="158"/>
      <c r="H1265" s="158"/>
      <c r="I1265" s="158"/>
      <c r="J1265" s="158"/>
      <c r="K1265" s="158"/>
      <c r="L1265" s="158"/>
      <c r="M1265" s="158"/>
      <c r="N1265" s="157"/>
      <c r="O1265" s="157"/>
      <c r="P1265" s="157"/>
      <c r="Q1265" s="157"/>
      <c r="R1265" s="158"/>
      <c r="S1265" s="158"/>
      <c r="T1265" s="158"/>
      <c r="U1265" s="158"/>
      <c r="V1265" s="158"/>
      <c r="W1265" s="158"/>
      <c r="X1265" s="158"/>
      <c r="Y1265" s="158"/>
      <c r="Z1265" s="147"/>
      <c r="AA1265" s="147"/>
      <c r="AB1265" s="147"/>
      <c r="AC1265" s="147"/>
      <c r="AD1265" s="147"/>
      <c r="AE1265" s="147"/>
      <c r="AF1265" s="147"/>
      <c r="AG1265" s="147" t="s">
        <v>230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3" x14ac:dyDescent="0.2">
      <c r="A1266" s="154"/>
      <c r="B1266" s="155"/>
      <c r="C1266" s="184" t="s">
        <v>472</v>
      </c>
      <c r="D1266" s="163"/>
      <c r="E1266" s="164"/>
      <c r="F1266" s="158"/>
      <c r="G1266" s="158"/>
      <c r="H1266" s="158"/>
      <c r="I1266" s="158"/>
      <c r="J1266" s="158"/>
      <c r="K1266" s="158"/>
      <c r="L1266" s="158"/>
      <c r="M1266" s="158"/>
      <c r="N1266" s="157"/>
      <c r="O1266" s="157"/>
      <c r="P1266" s="157"/>
      <c r="Q1266" s="157"/>
      <c r="R1266" s="158"/>
      <c r="S1266" s="158"/>
      <c r="T1266" s="158"/>
      <c r="U1266" s="158"/>
      <c r="V1266" s="158"/>
      <c r="W1266" s="158"/>
      <c r="X1266" s="158"/>
      <c r="Y1266" s="158"/>
      <c r="Z1266" s="147"/>
      <c r="AA1266" s="147"/>
      <c r="AB1266" s="147"/>
      <c r="AC1266" s="147"/>
      <c r="AD1266" s="147"/>
      <c r="AE1266" s="147"/>
      <c r="AF1266" s="147"/>
      <c r="AG1266" s="147" t="s">
        <v>230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3" x14ac:dyDescent="0.2">
      <c r="A1267" s="154"/>
      <c r="B1267" s="155"/>
      <c r="C1267" s="184" t="s">
        <v>913</v>
      </c>
      <c r="D1267" s="163"/>
      <c r="E1267" s="164">
        <v>4.8</v>
      </c>
      <c r="F1267" s="158"/>
      <c r="G1267" s="158"/>
      <c r="H1267" s="158"/>
      <c r="I1267" s="158"/>
      <c r="J1267" s="158"/>
      <c r="K1267" s="158"/>
      <c r="L1267" s="158"/>
      <c r="M1267" s="158"/>
      <c r="N1267" s="157"/>
      <c r="O1267" s="157"/>
      <c r="P1267" s="157"/>
      <c r="Q1267" s="157"/>
      <c r="R1267" s="158"/>
      <c r="S1267" s="158"/>
      <c r="T1267" s="158"/>
      <c r="U1267" s="158"/>
      <c r="V1267" s="158"/>
      <c r="W1267" s="158"/>
      <c r="X1267" s="158"/>
      <c r="Y1267" s="158"/>
      <c r="Z1267" s="147"/>
      <c r="AA1267" s="147"/>
      <c r="AB1267" s="147"/>
      <c r="AC1267" s="147"/>
      <c r="AD1267" s="147"/>
      <c r="AE1267" s="147"/>
      <c r="AF1267" s="147"/>
      <c r="AG1267" s="147" t="s">
        <v>230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3" x14ac:dyDescent="0.2">
      <c r="A1268" s="154"/>
      <c r="B1268" s="155"/>
      <c r="C1268" s="184" t="s">
        <v>474</v>
      </c>
      <c r="D1268" s="163"/>
      <c r="E1268" s="164"/>
      <c r="F1268" s="158"/>
      <c r="G1268" s="158"/>
      <c r="H1268" s="158"/>
      <c r="I1268" s="158"/>
      <c r="J1268" s="158"/>
      <c r="K1268" s="158"/>
      <c r="L1268" s="158"/>
      <c r="M1268" s="158"/>
      <c r="N1268" s="157"/>
      <c r="O1268" s="157"/>
      <c r="P1268" s="157"/>
      <c r="Q1268" s="157"/>
      <c r="R1268" s="158"/>
      <c r="S1268" s="158"/>
      <c r="T1268" s="158"/>
      <c r="U1268" s="158"/>
      <c r="V1268" s="158"/>
      <c r="W1268" s="158"/>
      <c r="X1268" s="158"/>
      <c r="Y1268" s="158"/>
      <c r="Z1268" s="147"/>
      <c r="AA1268" s="147"/>
      <c r="AB1268" s="147"/>
      <c r="AC1268" s="147"/>
      <c r="AD1268" s="147"/>
      <c r="AE1268" s="147"/>
      <c r="AF1268" s="147"/>
      <c r="AG1268" s="147" t="s">
        <v>230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3" x14ac:dyDescent="0.2">
      <c r="A1269" s="154"/>
      <c r="B1269" s="155"/>
      <c r="C1269" s="184" t="s">
        <v>914</v>
      </c>
      <c r="D1269" s="163"/>
      <c r="E1269" s="164">
        <v>1.5</v>
      </c>
      <c r="F1269" s="158"/>
      <c r="G1269" s="158"/>
      <c r="H1269" s="158"/>
      <c r="I1269" s="158"/>
      <c r="J1269" s="158"/>
      <c r="K1269" s="158"/>
      <c r="L1269" s="158"/>
      <c r="M1269" s="158"/>
      <c r="N1269" s="157"/>
      <c r="O1269" s="157"/>
      <c r="P1269" s="157"/>
      <c r="Q1269" s="157"/>
      <c r="R1269" s="158"/>
      <c r="S1269" s="158"/>
      <c r="T1269" s="158"/>
      <c r="U1269" s="158"/>
      <c r="V1269" s="158"/>
      <c r="W1269" s="158"/>
      <c r="X1269" s="158"/>
      <c r="Y1269" s="158"/>
      <c r="Z1269" s="147"/>
      <c r="AA1269" s="147"/>
      <c r="AB1269" s="147"/>
      <c r="AC1269" s="147"/>
      <c r="AD1269" s="147"/>
      <c r="AE1269" s="147"/>
      <c r="AF1269" s="147"/>
      <c r="AG1269" s="147" t="s">
        <v>230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3" x14ac:dyDescent="0.2">
      <c r="A1270" s="154"/>
      <c r="B1270" s="155"/>
      <c r="C1270" s="184" t="s">
        <v>475</v>
      </c>
      <c r="D1270" s="163"/>
      <c r="E1270" s="164"/>
      <c r="F1270" s="158"/>
      <c r="G1270" s="158"/>
      <c r="H1270" s="158"/>
      <c r="I1270" s="158"/>
      <c r="J1270" s="158"/>
      <c r="K1270" s="158"/>
      <c r="L1270" s="158"/>
      <c r="M1270" s="158"/>
      <c r="N1270" s="157"/>
      <c r="O1270" s="157"/>
      <c r="P1270" s="157"/>
      <c r="Q1270" s="157"/>
      <c r="R1270" s="158"/>
      <c r="S1270" s="158"/>
      <c r="T1270" s="158"/>
      <c r="U1270" s="158"/>
      <c r="V1270" s="158"/>
      <c r="W1270" s="158"/>
      <c r="X1270" s="158"/>
      <c r="Y1270" s="158"/>
      <c r="Z1270" s="147"/>
      <c r="AA1270" s="147"/>
      <c r="AB1270" s="147"/>
      <c r="AC1270" s="147"/>
      <c r="AD1270" s="147"/>
      <c r="AE1270" s="147"/>
      <c r="AF1270" s="147"/>
      <c r="AG1270" s="147" t="s">
        <v>230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3" x14ac:dyDescent="0.2">
      <c r="A1271" s="154"/>
      <c r="B1271" s="155"/>
      <c r="C1271" s="184" t="s">
        <v>914</v>
      </c>
      <c r="D1271" s="163"/>
      <c r="E1271" s="164">
        <v>1.5</v>
      </c>
      <c r="F1271" s="158"/>
      <c r="G1271" s="158"/>
      <c r="H1271" s="158"/>
      <c r="I1271" s="158"/>
      <c r="J1271" s="158"/>
      <c r="K1271" s="158"/>
      <c r="L1271" s="158"/>
      <c r="M1271" s="158"/>
      <c r="N1271" s="157"/>
      <c r="O1271" s="157"/>
      <c r="P1271" s="157"/>
      <c r="Q1271" s="157"/>
      <c r="R1271" s="158"/>
      <c r="S1271" s="158"/>
      <c r="T1271" s="158"/>
      <c r="U1271" s="158"/>
      <c r="V1271" s="158"/>
      <c r="W1271" s="158"/>
      <c r="X1271" s="158"/>
      <c r="Y1271" s="158"/>
      <c r="Z1271" s="147"/>
      <c r="AA1271" s="147"/>
      <c r="AB1271" s="147"/>
      <c r="AC1271" s="147"/>
      <c r="AD1271" s="147"/>
      <c r="AE1271" s="147"/>
      <c r="AF1271" s="147"/>
      <c r="AG1271" s="147" t="s">
        <v>230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2" x14ac:dyDescent="0.2">
      <c r="A1272" s="154"/>
      <c r="B1272" s="155"/>
      <c r="C1272" s="254"/>
      <c r="D1272" s="255"/>
      <c r="E1272" s="255"/>
      <c r="F1272" s="255"/>
      <c r="G1272" s="255"/>
      <c r="H1272" s="158"/>
      <c r="I1272" s="158"/>
      <c r="J1272" s="158"/>
      <c r="K1272" s="158"/>
      <c r="L1272" s="158"/>
      <c r="M1272" s="158"/>
      <c r="N1272" s="157"/>
      <c r="O1272" s="157"/>
      <c r="P1272" s="157"/>
      <c r="Q1272" s="157"/>
      <c r="R1272" s="158"/>
      <c r="S1272" s="158"/>
      <c r="T1272" s="158"/>
      <c r="U1272" s="158"/>
      <c r="V1272" s="158"/>
      <c r="W1272" s="158"/>
      <c r="X1272" s="158"/>
      <c r="Y1272" s="158"/>
      <c r="Z1272" s="147"/>
      <c r="AA1272" s="147"/>
      <c r="AB1272" s="147"/>
      <c r="AC1272" s="147"/>
      <c r="AD1272" s="147"/>
      <c r="AE1272" s="147"/>
      <c r="AF1272" s="147"/>
      <c r="AG1272" s="147" t="s">
        <v>208</v>
      </c>
      <c r="AH1272" s="147"/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x14ac:dyDescent="0.2">
      <c r="A1273" s="166" t="s">
        <v>196</v>
      </c>
      <c r="B1273" s="167" t="s">
        <v>100</v>
      </c>
      <c r="C1273" s="182" t="s">
        <v>101</v>
      </c>
      <c r="D1273" s="168"/>
      <c r="E1273" s="169"/>
      <c r="F1273" s="170"/>
      <c r="G1273" s="170">
        <f>SUMIF(AG1274:AG1281,"&lt;&gt;NOR",G1274:G1281)</f>
        <v>0</v>
      </c>
      <c r="H1273" s="170"/>
      <c r="I1273" s="170">
        <f>SUM(I1274:I1281)</f>
        <v>0</v>
      </c>
      <c r="J1273" s="170"/>
      <c r="K1273" s="170">
        <f>SUM(K1274:K1281)</f>
        <v>0</v>
      </c>
      <c r="L1273" s="170"/>
      <c r="M1273" s="170">
        <f>SUM(M1274:M1281)</f>
        <v>0</v>
      </c>
      <c r="N1273" s="169"/>
      <c r="O1273" s="169">
        <f>SUM(O1274:O1281)</f>
        <v>0</v>
      </c>
      <c r="P1273" s="169"/>
      <c r="Q1273" s="169">
        <f>SUM(Q1274:Q1281)</f>
        <v>0</v>
      </c>
      <c r="R1273" s="170"/>
      <c r="S1273" s="170"/>
      <c r="T1273" s="171"/>
      <c r="U1273" s="165"/>
      <c r="V1273" s="165">
        <f>SUM(V1274:V1281)</f>
        <v>314.55</v>
      </c>
      <c r="W1273" s="165"/>
      <c r="X1273" s="165"/>
      <c r="Y1273" s="165"/>
      <c r="AG1273" t="s">
        <v>197</v>
      </c>
    </row>
    <row r="1274" spans="1:60" ht="22.5" outlineLevel="1" x14ac:dyDescent="0.2">
      <c r="A1274" s="173">
        <v>126</v>
      </c>
      <c r="B1274" s="174" t="s">
        <v>915</v>
      </c>
      <c r="C1274" s="183" t="s">
        <v>916</v>
      </c>
      <c r="D1274" s="175" t="s">
        <v>300</v>
      </c>
      <c r="E1274" s="176">
        <v>122.05878</v>
      </c>
      <c r="F1274" s="177"/>
      <c r="G1274" s="178">
        <f>ROUND(E1274*F1274,2)</f>
        <v>0</v>
      </c>
      <c r="H1274" s="177"/>
      <c r="I1274" s="178">
        <f>ROUND(E1274*H1274,2)</f>
        <v>0</v>
      </c>
      <c r="J1274" s="177"/>
      <c r="K1274" s="178">
        <f>ROUND(E1274*J1274,2)</f>
        <v>0</v>
      </c>
      <c r="L1274" s="178">
        <v>12</v>
      </c>
      <c r="M1274" s="178">
        <f>G1274*(1+L1274/100)</f>
        <v>0</v>
      </c>
      <c r="N1274" s="176">
        <v>0</v>
      </c>
      <c r="O1274" s="176">
        <f>ROUND(E1274*N1274,2)</f>
        <v>0</v>
      </c>
      <c r="P1274" s="176">
        <v>0</v>
      </c>
      <c r="Q1274" s="176">
        <f>ROUND(E1274*P1274,2)</f>
        <v>0</v>
      </c>
      <c r="R1274" s="178" t="s">
        <v>279</v>
      </c>
      <c r="S1274" s="178" t="s">
        <v>201</v>
      </c>
      <c r="T1274" s="179" t="s">
        <v>201</v>
      </c>
      <c r="U1274" s="158">
        <v>2.577</v>
      </c>
      <c r="V1274" s="158">
        <f>ROUND(E1274*U1274,2)</f>
        <v>314.55</v>
      </c>
      <c r="W1274" s="158"/>
      <c r="X1274" s="158" t="s">
        <v>917</v>
      </c>
      <c r="Y1274" s="158" t="s">
        <v>204</v>
      </c>
      <c r="Z1274" s="147"/>
      <c r="AA1274" s="147"/>
      <c r="AB1274" s="147"/>
      <c r="AC1274" s="147"/>
      <c r="AD1274" s="147"/>
      <c r="AE1274" s="147"/>
      <c r="AF1274" s="147"/>
      <c r="AG1274" s="147" t="s">
        <v>918</v>
      </c>
      <c r="AH1274" s="147"/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2" x14ac:dyDescent="0.2">
      <c r="A1275" s="154"/>
      <c r="B1275" s="155"/>
      <c r="C1275" s="258" t="s">
        <v>919</v>
      </c>
      <c r="D1275" s="259"/>
      <c r="E1275" s="259"/>
      <c r="F1275" s="259"/>
      <c r="G1275" s="259"/>
      <c r="H1275" s="158"/>
      <c r="I1275" s="158"/>
      <c r="J1275" s="158"/>
      <c r="K1275" s="158"/>
      <c r="L1275" s="158"/>
      <c r="M1275" s="158"/>
      <c r="N1275" s="157"/>
      <c r="O1275" s="157"/>
      <c r="P1275" s="157"/>
      <c r="Q1275" s="157"/>
      <c r="R1275" s="158"/>
      <c r="S1275" s="158"/>
      <c r="T1275" s="158"/>
      <c r="U1275" s="158"/>
      <c r="V1275" s="158"/>
      <c r="W1275" s="158"/>
      <c r="X1275" s="158"/>
      <c r="Y1275" s="158"/>
      <c r="Z1275" s="147"/>
      <c r="AA1275" s="147"/>
      <c r="AB1275" s="147"/>
      <c r="AC1275" s="147"/>
      <c r="AD1275" s="147"/>
      <c r="AE1275" s="147"/>
      <c r="AF1275" s="147"/>
      <c r="AG1275" s="147" t="s">
        <v>247</v>
      </c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2" x14ac:dyDescent="0.2">
      <c r="A1276" s="154"/>
      <c r="B1276" s="155"/>
      <c r="C1276" s="184" t="s">
        <v>920</v>
      </c>
      <c r="D1276" s="163"/>
      <c r="E1276" s="164"/>
      <c r="F1276" s="158"/>
      <c r="G1276" s="158"/>
      <c r="H1276" s="158"/>
      <c r="I1276" s="158"/>
      <c r="J1276" s="158"/>
      <c r="K1276" s="158"/>
      <c r="L1276" s="158"/>
      <c r="M1276" s="158"/>
      <c r="N1276" s="157"/>
      <c r="O1276" s="157"/>
      <c r="P1276" s="157"/>
      <c r="Q1276" s="157"/>
      <c r="R1276" s="158"/>
      <c r="S1276" s="158"/>
      <c r="T1276" s="158"/>
      <c r="U1276" s="158"/>
      <c r="V1276" s="158"/>
      <c r="W1276" s="158"/>
      <c r="X1276" s="158"/>
      <c r="Y1276" s="158"/>
      <c r="Z1276" s="147"/>
      <c r="AA1276" s="147"/>
      <c r="AB1276" s="147"/>
      <c r="AC1276" s="147"/>
      <c r="AD1276" s="147"/>
      <c r="AE1276" s="147"/>
      <c r="AF1276" s="147"/>
      <c r="AG1276" s="147" t="s">
        <v>230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ht="22.5" outlineLevel="3" x14ac:dyDescent="0.2">
      <c r="A1277" s="154"/>
      <c r="B1277" s="155"/>
      <c r="C1277" s="184" t="s">
        <v>921</v>
      </c>
      <c r="D1277" s="163"/>
      <c r="E1277" s="164"/>
      <c r="F1277" s="158"/>
      <c r="G1277" s="158"/>
      <c r="H1277" s="158"/>
      <c r="I1277" s="158"/>
      <c r="J1277" s="158"/>
      <c r="K1277" s="158"/>
      <c r="L1277" s="158"/>
      <c r="M1277" s="158"/>
      <c r="N1277" s="157"/>
      <c r="O1277" s="157"/>
      <c r="P1277" s="157"/>
      <c r="Q1277" s="157"/>
      <c r="R1277" s="158"/>
      <c r="S1277" s="158"/>
      <c r="T1277" s="158"/>
      <c r="U1277" s="158"/>
      <c r="V1277" s="158"/>
      <c r="W1277" s="158"/>
      <c r="X1277" s="158"/>
      <c r="Y1277" s="158"/>
      <c r="Z1277" s="147"/>
      <c r="AA1277" s="147"/>
      <c r="AB1277" s="147"/>
      <c r="AC1277" s="147"/>
      <c r="AD1277" s="147"/>
      <c r="AE1277" s="147"/>
      <c r="AF1277" s="147"/>
      <c r="AG1277" s="147" t="s">
        <v>230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ht="22.5" outlineLevel="3" x14ac:dyDescent="0.2">
      <c r="A1278" s="154"/>
      <c r="B1278" s="155"/>
      <c r="C1278" s="184" t="s">
        <v>922</v>
      </c>
      <c r="D1278" s="163"/>
      <c r="E1278" s="164"/>
      <c r="F1278" s="158"/>
      <c r="G1278" s="158"/>
      <c r="H1278" s="158"/>
      <c r="I1278" s="158"/>
      <c r="J1278" s="158"/>
      <c r="K1278" s="158"/>
      <c r="L1278" s="158"/>
      <c r="M1278" s="158"/>
      <c r="N1278" s="157"/>
      <c r="O1278" s="157"/>
      <c r="P1278" s="157"/>
      <c r="Q1278" s="157"/>
      <c r="R1278" s="158"/>
      <c r="S1278" s="158"/>
      <c r="T1278" s="158"/>
      <c r="U1278" s="158"/>
      <c r="V1278" s="158"/>
      <c r="W1278" s="158"/>
      <c r="X1278" s="158"/>
      <c r="Y1278" s="158"/>
      <c r="Z1278" s="147"/>
      <c r="AA1278" s="147"/>
      <c r="AB1278" s="147"/>
      <c r="AC1278" s="147"/>
      <c r="AD1278" s="147"/>
      <c r="AE1278" s="147"/>
      <c r="AF1278" s="147"/>
      <c r="AG1278" s="147" t="s">
        <v>230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3" x14ac:dyDescent="0.2">
      <c r="A1279" s="154"/>
      <c r="B1279" s="155"/>
      <c r="C1279" s="184" t="s">
        <v>923</v>
      </c>
      <c r="D1279" s="163"/>
      <c r="E1279" s="164"/>
      <c r="F1279" s="158"/>
      <c r="G1279" s="158"/>
      <c r="H1279" s="158"/>
      <c r="I1279" s="158"/>
      <c r="J1279" s="158"/>
      <c r="K1279" s="158"/>
      <c r="L1279" s="158"/>
      <c r="M1279" s="158"/>
      <c r="N1279" s="157"/>
      <c r="O1279" s="157"/>
      <c r="P1279" s="157"/>
      <c r="Q1279" s="157"/>
      <c r="R1279" s="158"/>
      <c r="S1279" s="158"/>
      <c r="T1279" s="158"/>
      <c r="U1279" s="158"/>
      <c r="V1279" s="158"/>
      <c r="W1279" s="158"/>
      <c r="X1279" s="158"/>
      <c r="Y1279" s="158"/>
      <c r="Z1279" s="147"/>
      <c r="AA1279" s="147"/>
      <c r="AB1279" s="147"/>
      <c r="AC1279" s="147"/>
      <c r="AD1279" s="147"/>
      <c r="AE1279" s="147"/>
      <c r="AF1279" s="147"/>
      <c r="AG1279" s="147" t="s">
        <v>230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3" x14ac:dyDescent="0.2">
      <c r="A1280" s="154"/>
      <c r="B1280" s="155"/>
      <c r="C1280" s="184" t="s">
        <v>924</v>
      </c>
      <c r="D1280" s="163"/>
      <c r="E1280" s="164">
        <v>122.05878</v>
      </c>
      <c r="F1280" s="158"/>
      <c r="G1280" s="158"/>
      <c r="H1280" s="158"/>
      <c r="I1280" s="158"/>
      <c r="J1280" s="158"/>
      <c r="K1280" s="158"/>
      <c r="L1280" s="158"/>
      <c r="M1280" s="158"/>
      <c r="N1280" s="157"/>
      <c r="O1280" s="157"/>
      <c r="P1280" s="157"/>
      <c r="Q1280" s="157"/>
      <c r="R1280" s="158"/>
      <c r="S1280" s="158"/>
      <c r="T1280" s="158"/>
      <c r="U1280" s="158"/>
      <c r="V1280" s="158"/>
      <c r="W1280" s="158"/>
      <c r="X1280" s="158"/>
      <c r="Y1280" s="158"/>
      <c r="Z1280" s="147"/>
      <c r="AA1280" s="147"/>
      <c r="AB1280" s="147"/>
      <c r="AC1280" s="147"/>
      <c r="AD1280" s="147"/>
      <c r="AE1280" s="147"/>
      <c r="AF1280" s="147"/>
      <c r="AG1280" s="147" t="s">
        <v>230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2" x14ac:dyDescent="0.2">
      <c r="A1281" s="154"/>
      <c r="B1281" s="155"/>
      <c r="C1281" s="254"/>
      <c r="D1281" s="255"/>
      <c r="E1281" s="255"/>
      <c r="F1281" s="255"/>
      <c r="G1281" s="255"/>
      <c r="H1281" s="158"/>
      <c r="I1281" s="158"/>
      <c r="J1281" s="158"/>
      <c r="K1281" s="158"/>
      <c r="L1281" s="158"/>
      <c r="M1281" s="158"/>
      <c r="N1281" s="157"/>
      <c r="O1281" s="157"/>
      <c r="P1281" s="157"/>
      <c r="Q1281" s="157"/>
      <c r="R1281" s="158"/>
      <c r="S1281" s="158"/>
      <c r="T1281" s="158"/>
      <c r="U1281" s="158"/>
      <c r="V1281" s="158"/>
      <c r="W1281" s="158"/>
      <c r="X1281" s="158"/>
      <c r="Y1281" s="158"/>
      <c r="Z1281" s="147"/>
      <c r="AA1281" s="147"/>
      <c r="AB1281" s="147"/>
      <c r="AC1281" s="147"/>
      <c r="AD1281" s="147"/>
      <c r="AE1281" s="147"/>
      <c r="AF1281" s="147"/>
      <c r="AG1281" s="147" t="s">
        <v>208</v>
      </c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x14ac:dyDescent="0.2">
      <c r="A1282" s="166" t="s">
        <v>196</v>
      </c>
      <c r="B1282" s="167" t="s">
        <v>102</v>
      </c>
      <c r="C1282" s="182" t="s">
        <v>103</v>
      </c>
      <c r="D1282" s="168"/>
      <c r="E1282" s="169"/>
      <c r="F1282" s="170"/>
      <c r="G1282" s="170">
        <f>SUMIF(AG1283:AG1288,"&lt;&gt;NOR",G1283:G1288)</f>
        <v>0</v>
      </c>
      <c r="H1282" s="170"/>
      <c r="I1282" s="170">
        <f>SUM(I1283:I1288)</f>
        <v>0</v>
      </c>
      <c r="J1282" s="170"/>
      <c r="K1282" s="170">
        <f>SUM(K1283:K1288)</f>
        <v>0</v>
      </c>
      <c r="L1282" s="170"/>
      <c r="M1282" s="170">
        <f>SUM(M1283:M1288)</f>
        <v>0</v>
      </c>
      <c r="N1282" s="169"/>
      <c r="O1282" s="169">
        <f>SUM(O1283:O1288)</f>
        <v>0</v>
      </c>
      <c r="P1282" s="169"/>
      <c r="Q1282" s="169">
        <f>SUM(Q1283:Q1288)</f>
        <v>0</v>
      </c>
      <c r="R1282" s="170"/>
      <c r="S1282" s="170"/>
      <c r="T1282" s="171"/>
      <c r="U1282" s="165"/>
      <c r="V1282" s="165">
        <f>SUM(V1283:V1288)</f>
        <v>0</v>
      </c>
      <c r="W1282" s="165"/>
      <c r="X1282" s="165"/>
      <c r="Y1282" s="165"/>
      <c r="AG1282" t="s">
        <v>197</v>
      </c>
    </row>
    <row r="1283" spans="1:60" outlineLevel="1" x14ac:dyDescent="0.2">
      <c r="A1283" s="173">
        <v>127</v>
      </c>
      <c r="B1283" s="174" t="s">
        <v>925</v>
      </c>
      <c r="C1283" s="183" t="s">
        <v>926</v>
      </c>
      <c r="D1283" s="175" t="s">
        <v>325</v>
      </c>
      <c r="E1283" s="176">
        <v>2</v>
      </c>
      <c r="F1283" s="177"/>
      <c r="G1283" s="178">
        <f>ROUND(E1283*F1283,2)</f>
        <v>0</v>
      </c>
      <c r="H1283" s="177"/>
      <c r="I1283" s="178">
        <f>ROUND(E1283*H1283,2)</f>
        <v>0</v>
      </c>
      <c r="J1283" s="177"/>
      <c r="K1283" s="178">
        <f>ROUND(E1283*J1283,2)</f>
        <v>0</v>
      </c>
      <c r="L1283" s="178">
        <v>12</v>
      </c>
      <c r="M1283" s="178">
        <f>G1283*(1+L1283/100)</f>
        <v>0</v>
      </c>
      <c r="N1283" s="176">
        <v>0</v>
      </c>
      <c r="O1283" s="176">
        <f>ROUND(E1283*N1283,2)</f>
        <v>0</v>
      </c>
      <c r="P1283" s="176">
        <v>0</v>
      </c>
      <c r="Q1283" s="176">
        <f>ROUND(E1283*P1283,2)</f>
        <v>0</v>
      </c>
      <c r="R1283" s="178"/>
      <c r="S1283" s="178" t="s">
        <v>218</v>
      </c>
      <c r="T1283" s="179" t="s">
        <v>202</v>
      </c>
      <c r="U1283" s="158">
        <v>0</v>
      </c>
      <c r="V1283" s="158">
        <f>ROUND(E1283*U1283,2)</f>
        <v>0</v>
      </c>
      <c r="W1283" s="158"/>
      <c r="X1283" s="158" t="s">
        <v>219</v>
      </c>
      <c r="Y1283" s="158" t="s">
        <v>204</v>
      </c>
      <c r="Z1283" s="147"/>
      <c r="AA1283" s="147"/>
      <c r="AB1283" s="147"/>
      <c r="AC1283" s="147"/>
      <c r="AD1283" s="147"/>
      <c r="AE1283" s="147"/>
      <c r="AF1283" s="147"/>
      <c r="AG1283" s="147" t="s">
        <v>220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2" x14ac:dyDescent="0.2">
      <c r="A1284" s="154"/>
      <c r="B1284" s="155"/>
      <c r="C1284" s="256"/>
      <c r="D1284" s="257"/>
      <c r="E1284" s="257"/>
      <c r="F1284" s="257"/>
      <c r="G1284" s="257"/>
      <c r="H1284" s="158"/>
      <c r="I1284" s="158"/>
      <c r="J1284" s="158"/>
      <c r="K1284" s="158"/>
      <c r="L1284" s="158"/>
      <c r="M1284" s="158"/>
      <c r="N1284" s="157"/>
      <c r="O1284" s="157"/>
      <c r="P1284" s="157"/>
      <c r="Q1284" s="157"/>
      <c r="R1284" s="158"/>
      <c r="S1284" s="158"/>
      <c r="T1284" s="158"/>
      <c r="U1284" s="158"/>
      <c r="V1284" s="158"/>
      <c r="W1284" s="158"/>
      <c r="X1284" s="158"/>
      <c r="Y1284" s="158"/>
      <c r="Z1284" s="147"/>
      <c r="AA1284" s="147"/>
      <c r="AB1284" s="147"/>
      <c r="AC1284" s="147"/>
      <c r="AD1284" s="147"/>
      <c r="AE1284" s="147"/>
      <c r="AF1284" s="147"/>
      <c r="AG1284" s="147" t="s">
        <v>208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">
      <c r="A1285" s="173">
        <v>128</v>
      </c>
      <c r="B1285" s="174" t="s">
        <v>927</v>
      </c>
      <c r="C1285" s="183" t="s">
        <v>928</v>
      </c>
      <c r="D1285" s="175" t="s">
        <v>325</v>
      </c>
      <c r="E1285" s="176">
        <v>50</v>
      </c>
      <c r="F1285" s="177"/>
      <c r="G1285" s="178">
        <f>ROUND(E1285*F1285,2)</f>
        <v>0</v>
      </c>
      <c r="H1285" s="177"/>
      <c r="I1285" s="178">
        <f>ROUND(E1285*H1285,2)</f>
        <v>0</v>
      </c>
      <c r="J1285" s="177"/>
      <c r="K1285" s="178">
        <f>ROUND(E1285*J1285,2)</f>
        <v>0</v>
      </c>
      <c r="L1285" s="178">
        <v>12</v>
      </c>
      <c r="M1285" s="178">
        <f>G1285*(1+L1285/100)</f>
        <v>0</v>
      </c>
      <c r="N1285" s="176">
        <v>0</v>
      </c>
      <c r="O1285" s="176">
        <f>ROUND(E1285*N1285,2)</f>
        <v>0</v>
      </c>
      <c r="P1285" s="176">
        <v>0</v>
      </c>
      <c r="Q1285" s="176">
        <f>ROUND(E1285*P1285,2)</f>
        <v>0</v>
      </c>
      <c r="R1285" s="178"/>
      <c r="S1285" s="178" t="s">
        <v>218</v>
      </c>
      <c r="T1285" s="179" t="s">
        <v>202</v>
      </c>
      <c r="U1285" s="158">
        <v>0</v>
      </c>
      <c r="V1285" s="158">
        <f>ROUND(E1285*U1285,2)</f>
        <v>0</v>
      </c>
      <c r="W1285" s="158"/>
      <c r="X1285" s="158" t="s">
        <v>219</v>
      </c>
      <c r="Y1285" s="158" t="s">
        <v>204</v>
      </c>
      <c r="Z1285" s="147"/>
      <c r="AA1285" s="147"/>
      <c r="AB1285" s="147"/>
      <c r="AC1285" s="147"/>
      <c r="AD1285" s="147"/>
      <c r="AE1285" s="147"/>
      <c r="AF1285" s="147"/>
      <c r="AG1285" s="147" t="s">
        <v>220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2" x14ac:dyDescent="0.2">
      <c r="A1286" s="154"/>
      <c r="B1286" s="155"/>
      <c r="C1286" s="256"/>
      <c r="D1286" s="257"/>
      <c r="E1286" s="257"/>
      <c r="F1286" s="257"/>
      <c r="G1286" s="257"/>
      <c r="H1286" s="158"/>
      <c r="I1286" s="158"/>
      <c r="J1286" s="158"/>
      <c r="K1286" s="158"/>
      <c r="L1286" s="158"/>
      <c r="M1286" s="158"/>
      <c r="N1286" s="157"/>
      <c r="O1286" s="157"/>
      <c r="P1286" s="157"/>
      <c r="Q1286" s="157"/>
      <c r="R1286" s="158"/>
      <c r="S1286" s="158"/>
      <c r="T1286" s="158"/>
      <c r="U1286" s="158"/>
      <c r="V1286" s="158"/>
      <c r="W1286" s="158"/>
      <c r="X1286" s="158"/>
      <c r="Y1286" s="158"/>
      <c r="Z1286" s="147"/>
      <c r="AA1286" s="147"/>
      <c r="AB1286" s="147"/>
      <c r="AC1286" s="147"/>
      <c r="AD1286" s="147"/>
      <c r="AE1286" s="147"/>
      <c r="AF1286" s="147"/>
      <c r="AG1286" s="147" t="s">
        <v>208</v>
      </c>
      <c r="AH1286" s="147"/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">
      <c r="A1287" s="173">
        <v>129</v>
      </c>
      <c r="B1287" s="174" t="s">
        <v>929</v>
      </c>
      <c r="C1287" s="183" t="s">
        <v>930</v>
      </c>
      <c r="D1287" s="175" t="s">
        <v>200</v>
      </c>
      <c r="E1287" s="176">
        <v>1</v>
      </c>
      <c r="F1287" s="177"/>
      <c r="G1287" s="178">
        <f>ROUND(E1287*F1287,2)</f>
        <v>0</v>
      </c>
      <c r="H1287" s="177"/>
      <c r="I1287" s="178">
        <f>ROUND(E1287*H1287,2)</f>
        <v>0</v>
      </c>
      <c r="J1287" s="177"/>
      <c r="K1287" s="178">
        <f>ROUND(E1287*J1287,2)</f>
        <v>0</v>
      </c>
      <c r="L1287" s="178">
        <v>12</v>
      </c>
      <c r="M1287" s="178">
        <f>G1287*(1+L1287/100)</f>
        <v>0</v>
      </c>
      <c r="N1287" s="176">
        <v>0</v>
      </c>
      <c r="O1287" s="176">
        <f>ROUND(E1287*N1287,2)</f>
        <v>0</v>
      </c>
      <c r="P1287" s="176">
        <v>0</v>
      </c>
      <c r="Q1287" s="176">
        <f>ROUND(E1287*P1287,2)</f>
        <v>0</v>
      </c>
      <c r="R1287" s="178"/>
      <c r="S1287" s="178" t="s">
        <v>218</v>
      </c>
      <c r="T1287" s="179" t="s">
        <v>202</v>
      </c>
      <c r="U1287" s="158">
        <v>0</v>
      </c>
      <c r="V1287" s="158">
        <f>ROUND(E1287*U1287,2)</f>
        <v>0</v>
      </c>
      <c r="W1287" s="158"/>
      <c r="X1287" s="158" t="s">
        <v>219</v>
      </c>
      <c r="Y1287" s="158" t="s">
        <v>204</v>
      </c>
      <c r="Z1287" s="147"/>
      <c r="AA1287" s="147"/>
      <c r="AB1287" s="147"/>
      <c r="AC1287" s="147"/>
      <c r="AD1287" s="147"/>
      <c r="AE1287" s="147"/>
      <c r="AF1287" s="147"/>
      <c r="AG1287" s="147" t="s">
        <v>220</v>
      </c>
      <c r="AH1287" s="147"/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2" x14ac:dyDescent="0.2">
      <c r="A1288" s="154"/>
      <c r="B1288" s="155"/>
      <c r="C1288" s="256"/>
      <c r="D1288" s="257"/>
      <c r="E1288" s="257"/>
      <c r="F1288" s="257"/>
      <c r="G1288" s="257"/>
      <c r="H1288" s="158"/>
      <c r="I1288" s="158"/>
      <c r="J1288" s="158"/>
      <c r="K1288" s="158"/>
      <c r="L1288" s="158"/>
      <c r="M1288" s="158"/>
      <c r="N1288" s="157"/>
      <c r="O1288" s="157"/>
      <c r="P1288" s="157"/>
      <c r="Q1288" s="157"/>
      <c r="R1288" s="158"/>
      <c r="S1288" s="158"/>
      <c r="T1288" s="158"/>
      <c r="U1288" s="158"/>
      <c r="V1288" s="158"/>
      <c r="W1288" s="158"/>
      <c r="X1288" s="158"/>
      <c r="Y1288" s="158"/>
      <c r="Z1288" s="147"/>
      <c r="AA1288" s="147"/>
      <c r="AB1288" s="147"/>
      <c r="AC1288" s="147"/>
      <c r="AD1288" s="147"/>
      <c r="AE1288" s="147"/>
      <c r="AF1288" s="147"/>
      <c r="AG1288" s="147" t="s">
        <v>208</v>
      </c>
      <c r="AH1288" s="147"/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x14ac:dyDescent="0.2">
      <c r="A1289" s="166" t="s">
        <v>196</v>
      </c>
      <c r="B1289" s="167" t="s">
        <v>109</v>
      </c>
      <c r="C1289" s="182" t="s">
        <v>110</v>
      </c>
      <c r="D1289" s="168"/>
      <c r="E1289" s="169"/>
      <c r="F1289" s="170"/>
      <c r="G1289" s="170">
        <f>SUMIF(AG1290:AG1312,"&lt;&gt;NOR",G1290:G1312)</f>
        <v>0</v>
      </c>
      <c r="H1289" s="170"/>
      <c r="I1289" s="170">
        <f>SUM(I1290:I1312)</f>
        <v>0</v>
      </c>
      <c r="J1289" s="170"/>
      <c r="K1289" s="170">
        <f>SUM(K1290:K1312)</f>
        <v>0</v>
      </c>
      <c r="L1289" s="170"/>
      <c r="M1289" s="170">
        <f>SUM(M1290:M1312)</f>
        <v>0</v>
      </c>
      <c r="N1289" s="169"/>
      <c r="O1289" s="169">
        <f>SUM(O1290:O1312)</f>
        <v>0.24000000000000002</v>
      </c>
      <c r="P1289" s="169"/>
      <c r="Q1289" s="169">
        <f>SUM(Q1290:Q1312)</f>
        <v>0</v>
      </c>
      <c r="R1289" s="170"/>
      <c r="S1289" s="170"/>
      <c r="T1289" s="171"/>
      <c r="U1289" s="165"/>
      <c r="V1289" s="165">
        <f>SUM(V1290:V1312)</f>
        <v>7.79</v>
      </c>
      <c r="W1289" s="165"/>
      <c r="X1289" s="165"/>
      <c r="Y1289" s="165"/>
      <c r="AG1289" t="s">
        <v>197</v>
      </c>
    </row>
    <row r="1290" spans="1:60" outlineLevel="1" x14ac:dyDescent="0.2">
      <c r="A1290" s="173">
        <v>130</v>
      </c>
      <c r="B1290" s="174" t="s">
        <v>931</v>
      </c>
      <c r="C1290" s="183" t="s">
        <v>932</v>
      </c>
      <c r="D1290" s="175" t="s">
        <v>309</v>
      </c>
      <c r="E1290" s="176">
        <v>86.54</v>
      </c>
      <c r="F1290" s="177"/>
      <c r="G1290" s="178">
        <f>ROUND(E1290*F1290,2)</f>
        <v>0</v>
      </c>
      <c r="H1290" s="177"/>
      <c r="I1290" s="178">
        <f>ROUND(E1290*H1290,2)</f>
        <v>0</v>
      </c>
      <c r="J1290" s="177"/>
      <c r="K1290" s="178">
        <f>ROUND(E1290*J1290,2)</f>
        <v>0</v>
      </c>
      <c r="L1290" s="178">
        <v>12</v>
      </c>
      <c r="M1290" s="178">
        <f>G1290*(1+L1290/100)</f>
        <v>0</v>
      </c>
      <c r="N1290" s="176">
        <v>1.9000000000000001E-4</v>
      </c>
      <c r="O1290" s="176">
        <f>ROUND(E1290*N1290,2)</f>
        <v>0.02</v>
      </c>
      <c r="P1290" s="176">
        <v>0</v>
      </c>
      <c r="Q1290" s="176">
        <f>ROUND(E1290*P1290,2)</f>
        <v>0</v>
      </c>
      <c r="R1290" s="178"/>
      <c r="S1290" s="178" t="s">
        <v>218</v>
      </c>
      <c r="T1290" s="179" t="s">
        <v>202</v>
      </c>
      <c r="U1290" s="158">
        <v>0.09</v>
      </c>
      <c r="V1290" s="158">
        <f>ROUND(E1290*U1290,2)</f>
        <v>7.79</v>
      </c>
      <c r="W1290" s="158"/>
      <c r="X1290" s="158" t="s">
        <v>219</v>
      </c>
      <c r="Y1290" s="158" t="s">
        <v>204</v>
      </c>
      <c r="Z1290" s="147"/>
      <c r="AA1290" s="147"/>
      <c r="AB1290" s="147"/>
      <c r="AC1290" s="147"/>
      <c r="AD1290" s="147"/>
      <c r="AE1290" s="147"/>
      <c r="AF1290" s="147"/>
      <c r="AG1290" s="147" t="s">
        <v>499</v>
      </c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2" x14ac:dyDescent="0.2">
      <c r="A1291" s="154"/>
      <c r="B1291" s="155"/>
      <c r="C1291" s="245" t="s">
        <v>933</v>
      </c>
      <c r="D1291" s="246"/>
      <c r="E1291" s="246"/>
      <c r="F1291" s="246"/>
      <c r="G1291" s="246"/>
      <c r="H1291" s="158"/>
      <c r="I1291" s="158"/>
      <c r="J1291" s="158"/>
      <c r="K1291" s="158"/>
      <c r="L1291" s="158"/>
      <c r="M1291" s="158"/>
      <c r="N1291" s="157"/>
      <c r="O1291" s="157"/>
      <c r="P1291" s="157"/>
      <c r="Q1291" s="157"/>
      <c r="R1291" s="158"/>
      <c r="S1291" s="158"/>
      <c r="T1291" s="158"/>
      <c r="U1291" s="158"/>
      <c r="V1291" s="158"/>
      <c r="W1291" s="158"/>
      <c r="X1291" s="158"/>
      <c r="Y1291" s="158"/>
      <c r="Z1291" s="147"/>
      <c r="AA1291" s="147"/>
      <c r="AB1291" s="147"/>
      <c r="AC1291" s="147"/>
      <c r="AD1291" s="147"/>
      <c r="AE1291" s="147"/>
      <c r="AF1291" s="147"/>
      <c r="AG1291" s="147" t="s">
        <v>207</v>
      </c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2" x14ac:dyDescent="0.2">
      <c r="A1292" s="154"/>
      <c r="B1292" s="155"/>
      <c r="C1292" s="184" t="s">
        <v>675</v>
      </c>
      <c r="D1292" s="163"/>
      <c r="E1292" s="164"/>
      <c r="F1292" s="158"/>
      <c r="G1292" s="158"/>
      <c r="H1292" s="158"/>
      <c r="I1292" s="158"/>
      <c r="J1292" s="158"/>
      <c r="K1292" s="158"/>
      <c r="L1292" s="158"/>
      <c r="M1292" s="158"/>
      <c r="N1292" s="157"/>
      <c r="O1292" s="157"/>
      <c r="P1292" s="157"/>
      <c r="Q1292" s="157"/>
      <c r="R1292" s="158"/>
      <c r="S1292" s="158"/>
      <c r="T1292" s="158"/>
      <c r="U1292" s="158"/>
      <c r="V1292" s="158"/>
      <c r="W1292" s="158"/>
      <c r="X1292" s="158"/>
      <c r="Y1292" s="158"/>
      <c r="Z1292" s="147"/>
      <c r="AA1292" s="147"/>
      <c r="AB1292" s="147"/>
      <c r="AC1292" s="147"/>
      <c r="AD1292" s="147"/>
      <c r="AE1292" s="147"/>
      <c r="AF1292" s="147"/>
      <c r="AG1292" s="147" t="s">
        <v>230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3" x14ac:dyDescent="0.2">
      <c r="A1293" s="154"/>
      <c r="B1293" s="155"/>
      <c r="C1293" s="184" t="s">
        <v>678</v>
      </c>
      <c r="D1293" s="163"/>
      <c r="E1293" s="164"/>
      <c r="F1293" s="158"/>
      <c r="G1293" s="158"/>
      <c r="H1293" s="158"/>
      <c r="I1293" s="158"/>
      <c r="J1293" s="158"/>
      <c r="K1293" s="158"/>
      <c r="L1293" s="158"/>
      <c r="M1293" s="158"/>
      <c r="N1293" s="157"/>
      <c r="O1293" s="157"/>
      <c r="P1293" s="157"/>
      <c r="Q1293" s="157"/>
      <c r="R1293" s="158"/>
      <c r="S1293" s="158"/>
      <c r="T1293" s="158"/>
      <c r="U1293" s="158"/>
      <c r="V1293" s="158"/>
      <c r="W1293" s="158"/>
      <c r="X1293" s="158"/>
      <c r="Y1293" s="158"/>
      <c r="Z1293" s="147"/>
      <c r="AA1293" s="147"/>
      <c r="AB1293" s="147"/>
      <c r="AC1293" s="147"/>
      <c r="AD1293" s="147"/>
      <c r="AE1293" s="147"/>
      <c r="AF1293" s="147"/>
      <c r="AG1293" s="147" t="s">
        <v>230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3" x14ac:dyDescent="0.2">
      <c r="A1294" s="154"/>
      <c r="B1294" s="155"/>
      <c r="C1294" s="184" t="s">
        <v>679</v>
      </c>
      <c r="D1294" s="163"/>
      <c r="E1294" s="164">
        <v>86.54</v>
      </c>
      <c r="F1294" s="158"/>
      <c r="G1294" s="158"/>
      <c r="H1294" s="158"/>
      <c r="I1294" s="158"/>
      <c r="J1294" s="158"/>
      <c r="K1294" s="158"/>
      <c r="L1294" s="158"/>
      <c r="M1294" s="158"/>
      <c r="N1294" s="157"/>
      <c r="O1294" s="157"/>
      <c r="P1294" s="157"/>
      <c r="Q1294" s="157"/>
      <c r="R1294" s="158"/>
      <c r="S1294" s="158"/>
      <c r="T1294" s="158"/>
      <c r="U1294" s="158"/>
      <c r="V1294" s="158"/>
      <c r="W1294" s="158"/>
      <c r="X1294" s="158"/>
      <c r="Y1294" s="158"/>
      <c r="Z1294" s="147"/>
      <c r="AA1294" s="147"/>
      <c r="AB1294" s="147"/>
      <c r="AC1294" s="147"/>
      <c r="AD1294" s="147"/>
      <c r="AE1294" s="147"/>
      <c r="AF1294" s="147"/>
      <c r="AG1294" s="147" t="s">
        <v>230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2" x14ac:dyDescent="0.2">
      <c r="A1295" s="154"/>
      <c r="B1295" s="155"/>
      <c r="C1295" s="254"/>
      <c r="D1295" s="255"/>
      <c r="E1295" s="255"/>
      <c r="F1295" s="255"/>
      <c r="G1295" s="255"/>
      <c r="H1295" s="158"/>
      <c r="I1295" s="158"/>
      <c r="J1295" s="158"/>
      <c r="K1295" s="158"/>
      <c r="L1295" s="158"/>
      <c r="M1295" s="158"/>
      <c r="N1295" s="157"/>
      <c r="O1295" s="157"/>
      <c r="P1295" s="157"/>
      <c r="Q1295" s="157"/>
      <c r="R1295" s="158"/>
      <c r="S1295" s="158"/>
      <c r="T1295" s="158"/>
      <c r="U1295" s="158"/>
      <c r="V1295" s="158"/>
      <c r="W1295" s="158"/>
      <c r="X1295" s="158"/>
      <c r="Y1295" s="158"/>
      <c r="Z1295" s="147"/>
      <c r="AA1295" s="147"/>
      <c r="AB1295" s="147"/>
      <c r="AC1295" s="147"/>
      <c r="AD1295" s="147"/>
      <c r="AE1295" s="147"/>
      <c r="AF1295" s="147"/>
      <c r="AG1295" s="147" t="s">
        <v>208</v>
      </c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ht="56.25" outlineLevel="1" x14ac:dyDescent="0.2">
      <c r="A1296" s="173">
        <v>131</v>
      </c>
      <c r="B1296" s="174" t="s">
        <v>934</v>
      </c>
      <c r="C1296" s="183" t="s">
        <v>935</v>
      </c>
      <c r="D1296" s="175" t="s">
        <v>309</v>
      </c>
      <c r="E1296" s="176">
        <v>4.6139999999999999</v>
      </c>
      <c r="F1296" s="177"/>
      <c r="G1296" s="178">
        <f>ROUND(E1296*F1296,2)</f>
        <v>0</v>
      </c>
      <c r="H1296" s="177"/>
      <c r="I1296" s="178">
        <f>ROUND(E1296*H1296,2)</f>
        <v>0</v>
      </c>
      <c r="J1296" s="177"/>
      <c r="K1296" s="178">
        <f>ROUND(E1296*J1296,2)</f>
        <v>0</v>
      </c>
      <c r="L1296" s="178">
        <v>12</v>
      </c>
      <c r="M1296" s="178">
        <f>G1296*(1+L1296/100)</f>
        <v>0</v>
      </c>
      <c r="N1296" s="176">
        <v>1.112E-2</v>
      </c>
      <c r="O1296" s="176">
        <f>ROUND(E1296*N1296,2)</f>
        <v>0.05</v>
      </c>
      <c r="P1296" s="176">
        <v>0</v>
      </c>
      <c r="Q1296" s="176">
        <f>ROUND(E1296*P1296,2)</f>
        <v>0</v>
      </c>
      <c r="R1296" s="178" t="s">
        <v>936</v>
      </c>
      <c r="S1296" s="178" t="s">
        <v>201</v>
      </c>
      <c r="T1296" s="179" t="s">
        <v>201</v>
      </c>
      <c r="U1296" s="158">
        <v>0</v>
      </c>
      <c r="V1296" s="158">
        <f>ROUND(E1296*U1296,2)</f>
        <v>0</v>
      </c>
      <c r="W1296" s="158"/>
      <c r="X1296" s="158" t="s">
        <v>272</v>
      </c>
      <c r="Y1296" s="158" t="s">
        <v>204</v>
      </c>
      <c r="Z1296" s="147"/>
      <c r="AA1296" s="147"/>
      <c r="AB1296" s="147"/>
      <c r="AC1296" s="147"/>
      <c r="AD1296" s="147"/>
      <c r="AE1296" s="147"/>
      <c r="AF1296" s="147"/>
      <c r="AG1296" s="147" t="s">
        <v>273</v>
      </c>
      <c r="AH1296" s="147"/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2" x14ac:dyDescent="0.2">
      <c r="A1297" s="154"/>
      <c r="B1297" s="155"/>
      <c r="C1297" s="184" t="s">
        <v>248</v>
      </c>
      <c r="D1297" s="163"/>
      <c r="E1297" s="164"/>
      <c r="F1297" s="158"/>
      <c r="G1297" s="158"/>
      <c r="H1297" s="158"/>
      <c r="I1297" s="158"/>
      <c r="J1297" s="158"/>
      <c r="K1297" s="158"/>
      <c r="L1297" s="158"/>
      <c r="M1297" s="158"/>
      <c r="N1297" s="157"/>
      <c r="O1297" s="157"/>
      <c r="P1297" s="157"/>
      <c r="Q1297" s="157"/>
      <c r="R1297" s="158"/>
      <c r="S1297" s="158"/>
      <c r="T1297" s="158"/>
      <c r="U1297" s="158"/>
      <c r="V1297" s="158"/>
      <c r="W1297" s="158"/>
      <c r="X1297" s="158"/>
      <c r="Y1297" s="158"/>
      <c r="Z1297" s="147"/>
      <c r="AA1297" s="147"/>
      <c r="AB1297" s="147"/>
      <c r="AC1297" s="147"/>
      <c r="AD1297" s="147"/>
      <c r="AE1297" s="147"/>
      <c r="AF1297" s="147"/>
      <c r="AG1297" s="147" t="s">
        <v>230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3" x14ac:dyDescent="0.2">
      <c r="A1298" s="154"/>
      <c r="B1298" s="155"/>
      <c r="C1298" s="184" t="s">
        <v>249</v>
      </c>
      <c r="D1298" s="163"/>
      <c r="E1298" s="164"/>
      <c r="F1298" s="158"/>
      <c r="G1298" s="158"/>
      <c r="H1298" s="158"/>
      <c r="I1298" s="158"/>
      <c r="J1298" s="158"/>
      <c r="K1298" s="158"/>
      <c r="L1298" s="158"/>
      <c r="M1298" s="158"/>
      <c r="N1298" s="157"/>
      <c r="O1298" s="157"/>
      <c r="P1298" s="157"/>
      <c r="Q1298" s="157"/>
      <c r="R1298" s="158"/>
      <c r="S1298" s="158"/>
      <c r="T1298" s="158"/>
      <c r="U1298" s="158"/>
      <c r="V1298" s="158"/>
      <c r="W1298" s="158"/>
      <c r="X1298" s="158"/>
      <c r="Y1298" s="158"/>
      <c r="Z1298" s="147"/>
      <c r="AA1298" s="147"/>
      <c r="AB1298" s="147"/>
      <c r="AC1298" s="147"/>
      <c r="AD1298" s="147"/>
      <c r="AE1298" s="147"/>
      <c r="AF1298" s="147"/>
      <c r="AG1298" s="147" t="s">
        <v>230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3" x14ac:dyDescent="0.2">
      <c r="A1299" s="154"/>
      <c r="B1299" s="155"/>
      <c r="C1299" s="184" t="s">
        <v>250</v>
      </c>
      <c r="D1299" s="163"/>
      <c r="E1299" s="164"/>
      <c r="F1299" s="158"/>
      <c r="G1299" s="158"/>
      <c r="H1299" s="158"/>
      <c r="I1299" s="158"/>
      <c r="J1299" s="158"/>
      <c r="K1299" s="158"/>
      <c r="L1299" s="158"/>
      <c r="M1299" s="158"/>
      <c r="N1299" s="157"/>
      <c r="O1299" s="157"/>
      <c r="P1299" s="157"/>
      <c r="Q1299" s="157"/>
      <c r="R1299" s="158"/>
      <c r="S1299" s="158"/>
      <c r="T1299" s="158"/>
      <c r="U1299" s="158"/>
      <c r="V1299" s="158"/>
      <c r="W1299" s="158"/>
      <c r="X1299" s="158"/>
      <c r="Y1299" s="158"/>
      <c r="Z1299" s="147"/>
      <c r="AA1299" s="147"/>
      <c r="AB1299" s="147"/>
      <c r="AC1299" s="147"/>
      <c r="AD1299" s="147"/>
      <c r="AE1299" s="147"/>
      <c r="AF1299" s="147"/>
      <c r="AG1299" s="147" t="s">
        <v>230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3" x14ac:dyDescent="0.2">
      <c r="A1300" s="154"/>
      <c r="B1300" s="155"/>
      <c r="C1300" s="184" t="s">
        <v>251</v>
      </c>
      <c r="D1300" s="163"/>
      <c r="E1300" s="164"/>
      <c r="F1300" s="158"/>
      <c r="G1300" s="158"/>
      <c r="H1300" s="158"/>
      <c r="I1300" s="158"/>
      <c r="J1300" s="158"/>
      <c r="K1300" s="158"/>
      <c r="L1300" s="158"/>
      <c r="M1300" s="158"/>
      <c r="N1300" s="157"/>
      <c r="O1300" s="157"/>
      <c r="P1300" s="157"/>
      <c r="Q1300" s="157"/>
      <c r="R1300" s="158"/>
      <c r="S1300" s="158"/>
      <c r="T1300" s="158"/>
      <c r="U1300" s="158"/>
      <c r="V1300" s="158"/>
      <c r="W1300" s="158"/>
      <c r="X1300" s="158"/>
      <c r="Y1300" s="158"/>
      <c r="Z1300" s="147"/>
      <c r="AA1300" s="147"/>
      <c r="AB1300" s="147"/>
      <c r="AC1300" s="147"/>
      <c r="AD1300" s="147"/>
      <c r="AE1300" s="147"/>
      <c r="AF1300" s="147"/>
      <c r="AG1300" s="147" t="s">
        <v>230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3" x14ac:dyDescent="0.2">
      <c r="A1301" s="154"/>
      <c r="B1301" s="155"/>
      <c r="C1301" s="184" t="s">
        <v>253</v>
      </c>
      <c r="D1301" s="163"/>
      <c r="E1301" s="164"/>
      <c r="F1301" s="158"/>
      <c r="G1301" s="158"/>
      <c r="H1301" s="158"/>
      <c r="I1301" s="158"/>
      <c r="J1301" s="158"/>
      <c r="K1301" s="158"/>
      <c r="L1301" s="158"/>
      <c r="M1301" s="158"/>
      <c r="N1301" s="157"/>
      <c r="O1301" s="157"/>
      <c r="P1301" s="157"/>
      <c r="Q1301" s="157"/>
      <c r="R1301" s="158"/>
      <c r="S1301" s="158"/>
      <c r="T1301" s="158"/>
      <c r="U1301" s="158"/>
      <c r="V1301" s="158"/>
      <c r="W1301" s="158"/>
      <c r="X1301" s="158"/>
      <c r="Y1301" s="158"/>
      <c r="Z1301" s="147"/>
      <c r="AA1301" s="147"/>
      <c r="AB1301" s="147"/>
      <c r="AC1301" s="147"/>
      <c r="AD1301" s="147"/>
      <c r="AE1301" s="147"/>
      <c r="AF1301" s="147"/>
      <c r="AG1301" s="147" t="s">
        <v>230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3" x14ac:dyDescent="0.2">
      <c r="A1302" s="154"/>
      <c r="B1302" s="155"/>
      <c r="C1302" s="184" t="s">
        <v>872</v>
      </c>
      <c r="D1302" s="163"/>
      <c r="E1302" s="164">
        <v>4.6139999999999999</v>
      </c>
      <c r="F1302" s="158"/>
      <c r="G1302" s="158"/>
      <c r="H1302" s="158"/>
      <c r="I1302" s="158"/>
      <c r="J1302" s="158"/>
      <c r="K1302" s="158"/>
      <c r="L1302" s="158"/>
      <c r="M1302" s="158"/>
      <c r="N1302" s="157"/>
      <c r="O1302" s="157"/>
      <c r="P1302" s="157"/>
      <c r="Q1302" s="157"/>
      <c r="R1302" s="158"/>
      <c r="S1302" s="158"/>
      <c r="T1302" s="158"/>
      <c r="U1302" s="158"/>
      <c r="V1302" s="158"/>
      <c r="W1302" s="158"/>
      <c r="X1302" s="158"/>
      <c r="Y1302" s="158"/>
      <c r="Z1302" s="147"/>
      <c r="AA1302" s="147"/>
      <c r="AB1302" s="147"/>
      <c r="AC1302" s="147"/>
      <c r="AD1302" s="147"/>
      <c r="AE1302" s="147"/>
      <c r="AF1302" s="147"/>
      <c r="AG1302" s="147" t="s">
        <v>230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2" x14ac:dyDescent="0.2">
      <c r="A1303" s="154"/>
      <c r="B1303" s="155"/>
      <c r="C1303" s="254"/>
      <c r="D1303" s="255"/>
      <c r="E1303" s="255"/>
      <c r="F1303" s="255"/>
      <c r="G1303" s="255"/>
      <c r="H1303" s="158"/>
      <c r="I1303" s="158"/>
      <c r="J1303" s="158"/>
      <c r="K1303" s="158"/>
      <c r="L1303" s="158"/>
      <c r="M1303" s="158"/>
      <c r="N1303" s="157"/>
      <c r="O1303" s="157"/>
      <c r="P1303" s="157"/>
      <c r="Q1303" s="157"/>
      <c r="R1303" s="158"/>
      <c r="S1303" s="158"/>
      <c r="T1303" s="158"/>
      <c r="U1303" s="158"/>
      <c r="V1303" s="158"/>
      <c r="W1303" s="158"/>
      <c r="X1303" s="158"/>
      <c r="Y1303" s="158"/>
      <c r="Z1303" s="147"/>
      <c r="AA1303" s="147"/>
      <c r="AB1303" s="147"/>
      <c r="AC1303" s="147"/>
      <c r="AD1303" s="147"/>
      <c r="AE1303" s="147"/>
      <c r="AF1303" s="147"/>
      <c r="AG1303" s="147" t="s">
        <v>208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ht="22.5" outlineLevel="1" x14ac:dyDescent="0.2">
      <c r="A1304" s="173">
        <v>132</v>
      </c>
      <c r="B1304" s="174" t="s">
        <v>937</v>
      </c>
      <c r="C1304" s="183" t="s">
        <v>938</v>
      </c>
      <c r="D1304" s="175" t="s">
        <v>309</v>
      </c>
      <c r="E1304" s="176">
        <v>45.127499999999998</v>
      </c>
      <c r="F1304" s="177"/>
      <c r="G1304" s="178">
        <f>ROUND(E1304*F1304,2)</f>
        <v>0</v>
      </c>
      <c r="H1304" s="177"/>
      <c r="I1304" s="178">
        <f>ROUND(E1304*H1304,2)</f>
        <v>0</v>
      </c>
      <c r="J1304" s="177"/>
      <c r="K1304" s="178">
        <f>ROUND(E1304*J1304,2)</f>
        <v>0</v>
      </c>
      <c r="L1304" s="178">
        <v>12</v>
      </c>
      <c r="M1304" s="178">
        <f>G1304*(1+L1304/100)</f>
        <v>0</v>
      </c>
      <c r="N1304" s="176">
        <v>3.7799999999999999E-3</v>
      </c>
      <c r="O1304" s="176">
        <f>ROUND(E1304*N1304,2)</f>
        <v>0.17</v>
      </c>
      <c r="P1304" s="176">
        <v>0</v>
      </c>
      <c r="Q1304" s="176">
        <f>ROUND(E1304*P1304,2)</f>
        <v>0</v>
      </c>
      <c r="R1304" s="178" t="s">
        <v>936</v>
      </c>
      <c r="S1304" s="178" t="s">
        <v>201</v>
      </c>
      <c r="T1304" s="179" t="s">
        <v>201</v>
      </c>
      <c r="U1304" s="158">
        <v>0</v>
      </c>
      <c r="V1304" s="158">
        <f>ROUND(E1304*U1304,2)</f>
        <v>0</v>
      </c>
      <c r="W1304" s="158"/>
      <c r="X1304" s="158" t="s">
        <v>272</v>
      </c>
      <c r="Y1304" s="158" t="s">
        <v>204</v>
      </c>
      <c r="Z1304" s="147"/>
      <c r="AA1304" s="147"/>
      <c r="AB1304" s="147"/>
      <c r="AC1304" s="147"/>
      <c r="AD1304" s="147"/>
      <c r="AE1304" s="147"/>
      <c r="AF1304" s="147"/>
      <c r="AG1304" s="147" t="s">
        <v>273</v>
      </c>
      <c r="AH1304" s="147"/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ht="22.5" outlineLevel="2" x14ac:dyDescent="0.2">
      <c r="A1305" s="154"/>
      <c r="B1305" s="155"/>
      <c r="C1305" s="245" t="s">
        <v>939</v>
      </c>
      <c r="D1305" s="246"/>
      <c r="E1305" s="246"/>
      <c r="F1305" s="246"/>
      <c r="G1305" s="246"/>
      <c r="H1305" s="158"/>
      <c r="I1305" s="158"/>
      <c r="J1305" s="158"/>
      <c r="K1305" s="158"/>
      <c r="L1305" s="158"/>
      <c r="M1305" s="158"/>
      <c r="N1305" s="157"/>
      <c r="O1305" s="157"/>
      <c r="P1305" s="157"/>
      <c r="Q1305" s="157"/>
      <c r="R1305" s="158"/>
      <c r="S1305" s="158"/>
      <c r="T1305" s="158"/>
      <c r="U1305" s="158"/>
      <c r="V1305" s="158"/>
      <c r="W1305" s="158"/>
      <c r="X1305" s="158"/>
      <c r="Y1305" s="158"/>
      <c r="Z1305" s="147"/>
      <c r="AA1305" s="147"/>
      <c r="AB1305" s="147"/>
      <c r="AC1305" s="147"/>
      <c r="AD1305" s="147"/>
      <c r="AE1305" s="147"/>
      <c r="AF1305" s="147"/>
      <c r="AG1305" s="147" t="s">
        <v>207</v>
      </c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80" t="str">
        <f>C1305</f>
        <v>Nanesení hydroizolační stěrky ve dvou vrstvách. Vlepení těsnicí pásky do spoje podlaha-stěna, přitlačení a uhlazení, přetažení pásky další vrstvou izolační stěrky.</v>
      </c>
      <c r="BB1305" s="147"/>
      <c r="BC1305" s="147"/>
      <c r="BD1305" s="147"/>
      <c r="BE1305" s="147"/>
      <c r="BF1305" s="147"/>
      <c r="BG1305" s="147"/>
      <c r="BH1305" s="147"/>
    </row>
    <row r="1306" spans="1:60" outlineLevel="2" x14ac:dyDescent="0.2">
      <c r="A1306" s="154"/>
      <c r="B1306" s="155"/>
      <c r="C1306" s="184" t="s">
        <v>940</v>
      </c>
      <c r="D1306" s="163"/>
      <c r="E1306" s="164"/>
      <c r="F1306" s="158"/>
      <c r="G1306" s="158"/>
      <c r="H1306" s="158"/>
      <c r="I1306" s="158"/>
      <c r="J1306" s="158"/>
      <c r="K1306" s="158"/>
      <c r="L1306" s="158"/>
      <c r="M1306" s="158"/>
      <c r="N1306" s="157"/>
      <c r="O1306" s="157"/>
      <c r="P1306" s="157"/>
      <c r="Q1306" s="157"/>
      <c r="R1306" s="158"/>
      <c r="S1306" s="158"/>
      <c r="T1306" s="158"/>
      <c r="U1306" s="158"/>
      <c r="V1306" s="158"/>
      <c r="W1306" s="158"/>
      <c r="X1306" s="158"/>
      <c r="Y1306" s="158"/>
      <c r="Z1306" s="147"/>
      <c r="AA1306" s="147"/>
      <c r="AB1306" s="147"/>
      <c r="AC1306" s="147"/>
      <c r="AD1306" s="147"/>
      <c r="AE1306" s="147"/>
      <c r="AF1306" s="147"/>
      <c r="AG1306" s="147" t="s">
        <v>230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3" x14ac:dyDescent="0.2">
      <c r="A1307" s="154"/>
      <c r="B1307" s="155"/>
      <c r="C1307" s="184" t="s">
        <v>424</v>
      </c>
      <c r="D1307" s="163"/>
      <c r="E1307" s="164"/>
      <c r="F1307" s="158"/>
      <c r="G1307" s="158"/>
      <c r="H1307" s="158"/>
      <c r="I1307" s="158"/>
      <c r="J1307" s="158"/>
      <c r="K1307" s="158"/>
      <c r="L1307" s="158"/>
      <c r="M1307" s="158"/>
      <c r="N1307" s="157"/>
      <c r="O1307" s="157"/>
      <c r="P1307" s="157"/>
      <c r="Q1307" s="157"/>
      <c r="R1307" s="158"/>
      <c r="S1307" s="158"/>
      <c r="T1307" s="158"/>
      <c r="U1307" s="158"/>
      <c r="V1307" s="158"/>
      <c r="W1307" s="158"/>
      <c r="X1307" s="158"/>
      <c r="Y1307" s="158"/>
      <c r="Z1307" s="147"/>
      <c r="AA1307" s="147"/>
      <c r="AB1307" s="147"/>
      <c r="AC1307" s="147"/>
      <c r="AD1307" s="147"/>
      <c r="AE1307" s="147"/>
      <c r="AF1307" s="147"/>
      <c r="AG1307" s="147" t="s">
        <v>230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3" x14ac:dyDescent="0.2">
      <c r="A1308" s="154"/>
      <c r="B1308" s="155"/>
      <c r="C1308" s="184" t="s">
        <v>941</v>
      </c>
      <c r="D1308" s="163"/>
      <c r="E1308" s="164">
        <v>45.127499999999998</v>
      </c>
      <c r="F1308" s="158"/>
      <c r="G1308" s="158"/>
      <c r="H1308" s="158"/>
      <c r="I1308" s="158"/>
      <c r="J1308" s="158"/>
      <c r="K1308" s="158"/>
      <c r="L1308" s="158"/>
      <c r="M1308" s="158"/>
      <c r="N1308" s="157"/>
      <c r="O1308" s="157"/>
      <c r="P1308" s="157"/>
      <c r="Q1308" s="157"/>
      <c r="R1308" s="158"/>
      <c r="S1308" s="158"/>
      <c r="T1308" s="158"/>
      <c r="U1308" s="158"/>
      <c r="V1308" s="158"/>
      <c r="W1308" s="158"/>
      <c r="X1308" s="158"/>
      <c r="Y1308" s="158"/>
      <c r="Z1308" s="147"/>
      <c r="AA1308" s="147"/>
      <c r="AB1308" s="147"/>
      <c r="AC1308" s="147"/>
      <c r="AD1308" s="147"/>
      <c r="AE1308" s="147"/>
      <c r="AF1308" s="147"/>
      <c r="AG1308" s="147" t="s">
        <v>230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2" x14ac:dyDescent="0.2">
      <c r="A1309" s="154"/>
      <c r="B1309" s="155"/>
      <c r="C1309" s="254"/>
      <c r="D1309" s="255"/>
      <c r="E1309" s="255"/>
      <c r="F1309" s="255"/>
      <c r="G1309" s="255"/>
      <c r="H1309" s="158"/>
      <c r="I1309" s="158"/>
      <c r="J1309" s="158"/>
      <c r="K1309" s="158"/>
      <c r="L1309" s="158"/>
      <c r="M1309" s="158"/>
      <c r="N1309" s="157"/>
      <c r="O1309" s="157"/>
      <c r="P1309" s="157"/>
      <c r="Q1309" s="157"/>
      <c r="R1309" s="158"/>
      <c r="S1309" s="158"/>
      <c r="T1309" s="158"/>
      <c r="U1309" s="158"/>
      <c r="V1309" s="158"/>
      <c r="W1309" s="158"/>
      <c r="X1309" s="158"/>
      <c r="Y1309" s="158"/>
      <c r="Z1309" s="147"/>
      <c r="AA1309" s="147"/>
      <c r="AB1309" s="147"/>
      <c r="AC1309" s="147"/>
      <c r="AD1309" s="147"/>
      <c r="AE1309" s="147"/>
      <c r="AF1309" s="147"/>
      <c r="AG1309" s="147" t="s">
        <v>208</v>
      </c>
      <c r="AH1309" s="147"/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">
      <c r="A1310" s="154">
        <v>133</v>
      </c>
      <c r="B1310" s="155" t="s">
        <v>942</v>
      </c>
      <c r="C1310" s="188" t="s">
        <v>943</v>
      </c>
      <c r="D1310" s="156" t="s">
        <v>0</v>
      </c>
      <c r="E1310" s="181"/>
      <c r="F1310" s="159"/>
      <c r="G1310" s="158">
        <f>ROUND(E1310*F1310,2)</f>
        <v>0</v>
      </c>
      <c r="H1310" s="159"/>
      <c r="I1310" s="158">
        <f>ROUND(E1310*H1310,2)</f>
        <v>0</v>
      </c>
      <c r="J1310" s="159"/>
      <c r="K1310" s="158">
        <f>ROUND(E1310*J1310,2)</f>
        <v>0</v>
      </c>
      <c r="L1310" s="158">
        <v>12</v>
      </c>
      <c r="M1310" s="158">
        <f>G1310*(1+L1310/100)</f>
        <v>0</v>
      </c>
      <c r="N1310" s="157">
        <v>0</v>
      </c>
      <c r="O1310" s="157">
        <f>ROUND(E1310*N1310,2)</f>
        <v>0</v>
      </c>
      <c r="P1310" s="157">
        <v>0</v>
      </c>
      <c r="Q1310" s="157">
        <f>ROUND(E1310*P1310,2)</f>
        <v>0</v>
      </c>
      <c r="R1310" s="158" t="s">
        <v>871</v>
      </c>
      <c r="S1310" s="158" t="s">
        <v>201</v>
      </c>
      <c r="T1310" s="158" t="s">
        <v>201</v>
      </c>
      <c r="U1310" s="158">
        <v>0</v>
      </c>
      <c r="V1310" s="158">
        <f>ROUND(E1310*U1310,2)</f>
        <v>0</v>
      </c>
      <c r="W1310" s="158"/>
      <c r="X1310" s="158" t="s">
        <v>917</v>
      </c>
      <c r="Y1310" s="158" t="s">
        <v>204</v>
      </c>
      <c r="Z1310" s="147"/>
      <c r="AA1310" s="147"/>
      <c r="AB1310" s="147"/>
      <c r="AC1310" s="147"/>
      <c r="AD1310" s="147"/>
      <c r="AE1310" s="147"/>
      <c r="AF1310" s="147"/>
      <c r="AG1310" s="147" t="s">
        <v>918</v>
      </c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2" x14ac:dyDescent="0.2">
      <c r="A1311" s="154"/>
      <c r="B1311" s="155"/>
      <c r="C1311" s="262" t="s">
        <v>944</v>
      </c>
      <c r="D1311" s="263"/>
      <c r="E1311" s="263"/>
      <c r="F1311" s="263"/>
      <c r="G1311" s="263"/>
      <c r="H1311" s="158"/>
      <c r="I1311" s="158"/>
      <c r="J1311" s="158"/>
      <c r="K1311" s="158"/>
      <c r="L1311" s="158"/>
      <c r="M1311" s="158"/>
      <c r="N1311" s="157"/>
      <c r="O1311" s="157"/>
      <c r="P1311" s="157"/>
      <c r="Q1311" s="157"/>
      <c r="R1311" s="158"/>
      <c r="S1311" s="158"/>
      <c r="T1311" s="158"/>
      <c r="U1311" s="158"/>
      <c r="V1311" s="158"/>
      <c r="W1311" s="158"/>
      <c r="X1311" s="158"/>
      <c r="Y1311" s="158"/>
      <c r="Z1311" s="147"/>
      <c r="AA1311" s="147"/>
      <c r="AB1311" s="147"/>
      <c r="AC1311" s="147"/>
      <c r="AD1311" s="147"/>
      <c r="AE1311" s="147"/>
      <c r="AF1311" s="147"/>
      <c r="AG1311" s="147" t="s">
        <v>247</v>
      </c>
      <c r="AH1311" s="147"/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2" x14ac:dyDescent="0.2">
      <c r="A1312" s="154"/>
      <c r="B1312" s="155"/>
      <c r="C1312" s="254"/>
      <c r="D1312" s="255"/>
      <c r="E1312" s="255"/>
      <c r="F1312" s="255"/>
      <c r="G1312" s="255"/>
      <c r="H1312" s="158"/>
      <c r="I1312" s="158"/>
      <c r="J1312" s="158"/>
      <c r="K1312" s="158"/>
      <c r="L1312" s="158"/>
      <c r="M1312" s="158"/>
      <c r="N1312" s="157"/>
      <c r="O1312" s="157"/>
      <c r="P1312" s="157"/>
      <c r="Q1312" s="157"/>
      <c r="R1312" s="158"/>
      <c r="S1312" s="158"/>
      <c r="T1312" s="158"/>
      <c r="U1312" s="158"/>
      <c r="V1312" s="158"/>
      <c r="W1312" s="158"/>
      <c r="X1312" s="158"/>
      <c r="Y1312" s="158"/>
      <c r="Z1312" s="147"/>
      <c r="AA1312" s="147"/>
      <c r="AB1312" s="147"/>
      <c r="AC1312" s="147"/>
      <c r="AD1312" s="147"/>
      <c r="AE1312" s="147"/>
      <c r="AF1312" s="147"/>
      <c r="AG1312" s="147" t="s">
        <v>208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x14ac:dyDescent="0.2">
      <c r="A1313" s="166" t="s">
        <v>196</v>
      </c>
      <c r="B1313" s="167" t="s">
        <v>111</v>
      </c>
      <c r="C1313" s="182" t="s">
        <v>112</v>
      </c>
      <c r="D1313" s="168"/>
      <c r="E1313" s="169"/>
      <c r="F1313" s="170"/>
      <c r="G1313" s="170">
        <f>SUMIF(AG1314:AG1355,"&lt;&gt;NOR",G1314:G1355)</f>
        <v>0</v>
      </c>
      <c r="H1313" s="170"/>
      <c r="I1313" s="170">
        <f>SUM(I1314:I1355)</f>
        <v>0</v>
      </c>
      <c r="J1313" s="170"/>
      <c r="K1313" s="170">
        <f>SUM(K1314:K1355)</f>
        <v>0</v>
      </c>
      <c r="L1313" s="170"/>
      <c r="M1313" s="170">
        <f>SUM(M1314:M1355)</f>
        <v>0</v>
      </c>
      <c r="N1313" s="169"/>
      <c r="O1313" s="169">
        <f>SUM(O1314:O1355)</f>
        <v>20.340000000000003</v>
      </c>
      <c r="P1313" s="169"/>
      <c r="Q1313" s="169">
        <f>SUM(Q1314:Q1355)</f>
        <v>0</v>
      </c>
      <c r="R1313" s="170"/>
      <c r="S1313" s="170"/>
      <c r="T1313" s="171"/>
      <c r="U1313" s="165"/>
      <c r="V1313" s="165">
        <f>SUM(V1314:V1355)</f>
        <v>122.46</v>
      </c>
      <c r="W1313" s="165"/>
      <c r="X1313" s="165"/>
      <c r="Y1313" s="165"/>
      <c r="AG1313" t="s">
        <v>197</v>
      </c>
    </row>
    <row r="1314" spans="1:60" outlineLevel="1" x14ac:dyDescent="0.2">
      <c r="A1314" s="173">
        <v>134</v>
      </c>
      <c r="B1314" s="174" t="s">
        <v>945</v>
      </c>
      <c r="C1314" s="183" t="s">
        <v>946</v>
      </c>
      <c r="D1314" s="175" t="s">
        <v>309</v>
      </c>
      <c r="E1314" s="176">
        <v>109.72</v>
      </c>
      <c r="F1314" s="177"/>
      <c r="G1314" s="178">
        <f>ROUND(E1314*F1314,2)</f>
        <v>0</v>
      </c>
      <c r="H1314" s="177"/>
      <c r="I1314" s="178">
        <f>ROUND(E1314*H1314,2)</f>
        <v>0</v>
      </c>
      <c r="J1314" s="177"/>
      <c r="K1314" s="178">
        <f>ROUND(E1314*J1314,2)</f>
        <v>0</v>
      </c>
      <c r="L1314" s="178">
        <v>12</v>
      </c>
      <c r="M1314" s="178">
        <f>G1314*(1+L1314/100)</f>
        <v>0</v>
      </c>
      <c r="N1314" s="176">
        <v>0</v>
      </c>
      <c r="O1314" s="176">
        <f>ROUND(E1314*N1314,2)</f>
        <v>0</v>
      </c>
      <c r="P1314" s="176">
        <v>0</v>
      </c>
      <c r="Q1314" s="176">
        <f>ROUND(E1314*P1314,2)</f>
        <v>0</v>
      </c>
      <c r="R1314" s="178" t="s">
        <v>947</v>
      </c>
      <c r="S1314" s="178" t="s">
        <v>201</v>
      </c>
      <c r="T1314" s="179" t="s">
        <v>201</v>
      </c>
      <c r="U1314" s="158">
        <v>0.09</v>
      </c>
      <c r="V1314" s="158">
        <f>ROUND(E1314*U1314,2)</f>
        <v>9.8699999999999992</v>
      </c>
      <c r="W1314" s="158"/>
      <c r="X1314" s="158" t="s">
        <v>219</v>
      </c>
      <c r="Y1314" s="158" t="s">
        <v>204</v>
      </c>
      <c r="Z1314" s="147"/>
      <c r="AA1314" s="147"/>
      <c r="AB1314" s="147"/>
      <c r="AC1314" s="147"/>
      <c r="AD1314" s="147"/>
      <c r="AE1314" s="147"/>
      <c r="AF1314" s="147"/>
      <c r="AG1314" s="147" t="s">
        <v>220</v>
      </c>
      <c r="AH1314" s="147"/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2" x14ac:dyDescent="0.2">
      <c r="A1315" s="154"/>
      <c r="B1315" s="155"/>
      <c r="C1315" s="184" t="s">
        <v>948</v>
      </c>
      <c r="D1315" s="163"/>
      <c r="E1315" s="164"/>
      <c r="F1315" s="158"/>
      <c r="G1315" s="158"/>
      <c r="H1315" s="158"/>
      <c r="I1315" s="158"/>
      <c r="J1315" s="158"/>
      <c r="K1315" s="158"/>
      <c r="L1315" s="158"/>
      <c r="M1315" s="158"/>
      <c r="N1315" s="157"/>
      <c r="O1315" s="157"/>
      <c r="P1315" s="157"/>
      <c r="Q1315" s="157"/>
      <c r="R1315" s="158"/>
      <c r="S1315" s="158"/>
      <c r="T1315" s="158"/>
      <c r="U1315" s="158"/>
      <c r="V1315" s="158"/>
      <c r="W1315" s="158"/>
      <c r="X1315" s="158"/>
      <c r="Y1315" s="158"/>
      <c r="Z1315" s="147"/>
      <c r="AA1315" s="147"/>
      <c r="AB1315" s="147"/>
      <c r="AC1315" s="147"/>
      <c r="AD1315" s="147"/>
      <c r="AE1315" s="147"/>
      <c r="AF1315" s="147"/>
      <c r="AG1315" s="147" t="s">
        <v>230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3" x14ac:dyDescent="0.2">
      <c r="A1316" s="154"/>
      <c r="B1316" s="155"/>
      <c r="C1316" s="184" t="s">
        <v>949</v>
      </c>
      <c r="D1316" s="163"/>
      <c r="E1316" s="164"/>
      <c r="F1316" s="158"/>
      <c r="G1316" s="158"/>
      <c r="H1316" s="158"/>
      <c r="I1316" s="158"/>
      <c r="J1316" s="158"/>
      <c r="K1316" s="158"/>
      <c r="L1316" s="158"/>
      <c r="M1316" s="158"/>
      <c r="N1316" s="157"/>
      <c r="O1316" s="157"/>
      <c r="P1316" s="157"/>
      <c r="Q1316" s="157"/>
      <c r="R1316" s="158"/>
      <c r="S1316" s="158"/>
      <c r="T1316" s="158"/>
      <c r="U1316" s="158"/>
      <c r="V1316" s="158"/>
      <c r="W1316" s="158"/>
      <c r="X1316" s="158"/>
      <c r="Y1316" s="158"/>
      <c r="Z1316" s="147"/>
      <c r="AA1316" s="147"/>
      <c r="AB1316" s="147"/>
      <c r="AC1316" s="147"/>
      <c r="AD1316" s="147"/>
      <c r="AE1316" s="147"/>
      <c r="AF1316" s="147"/>
      <c r="AG1316" s="147" t="s">
        <v>230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3" x14ac:dyDescent="0.2">
      <c r="A1317" s="154"/>
      <c r="B1317" s="155"/>
      <c r="C1317" s="184" t="s">
        <v>950</v>
      </c>
      <c r="D1317" s="163"/>
      <c r="E1317" s="164">
        <v>109.72</v>
      </c>
      <c r="F1317" s="158"/>
      <c r="G1317" s="158"/>
      <c r="H1317" s="158"/>
      <c r="I1317" s="158"/>
      <c r="J1317" s="158"/>
      <c r="K1317" s="158"/>
      <c r="L1317" s="158"/>
      <c r="M1317" s="158"/>
      <c r="N1317" s="157"/>
      <c r="O1317" s="157"/>
      <c r="P1317" s="157"/>
      <c r="Q1317" s="157"/>
      <c r="R1317" s="158"/>
      <c r="S1317" s="158"/>
      <c r="T1317" s="158"/>
      <c r="U1317" s="158"/>
      <c r="V1317" s="158"/>
      <c r="W1317" s="158"/>
      <c r="X1317" s="158"/>
      <c r="Y1317" s="158"/>
      <c r="Z1317" s="147"/>
      <c r="AA1317" s="147"/>
      <c r="AB1317" s="147"/>
      <c r="AC1317" s="147"/>
      <c r="AD1317" s="147"/>
      <c r="AE1317" s="147"/>
      <c r="AF1317" s="147"/>
      <c r="AG1317" s="147" t="s">
        <v>230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2" x14ac:dyDescent="0.2">
      <c r="A1318" s="154"/>
      <c r="B1318" s="155"/>
      <c r="C1318" s="254"/>
      <c r="D1318" s="255"/>
      <c r="E1318" s="255"/>
      <c r="F1318" s="255"/>
      <c r="G1318" s="255"/>
      <c r="H1318" s="158"/>
      <c r="I1318" s="158"/>
      <c r="J1318" s="158"/>
      <c r="K1318" s="158"/>
      <c r="L1318" s="158"/>
      <c r="M1318" s="158"/>
      <c r="N1318" s="157"/>
      <c r="O1318" s="157"/>
      <c r="P1318" s="157"/>
      <c r="Q1318" s="157"/>
      <c r="R1318" s="158"/>
      <c r="S1318" s="158"/>
      <c r="T1318" s="158"/>
      <c r="U1318" s="158"/>
      <c r="V1318" s="158"/>
      <c r="W1318" s="158"/>
      <c r="X1318" s="158"/>
      <c r="Y1318" s="158"/>
      <c r="Z1318" s="147"/>
      <c r="AA1318" s="147"/>
      <c r="AB1318" s="147"/>
      <c r="AC1318" s="147"/>
      <c r="AD1318" s="147"/>
      <c r="AE1318" s="147"/>
      <c r="AF1318" s="147"/>
      <c r="AG1318" s="147" t="s">
        <v>208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ht="22.5" outlineLevel="1" x14ac:dyDescent="0.2">
      <c r="A1319" s="173">
        <v>135</v>
      </c>
      <c r="B1319" s="174" t="s">
        <v>951</v>
      </c>
      <c r="C1319" s="183" t="s">
        <v>952</v>
      </c>
      <c r="D1319" s="175" t="s">
        <v>309</v>
      </c>
      <c r="E1319" s="176">
        <v>109.72</v>
      </c>
      <c r="F1319" s="177"/>
      <c r="G1319" s="178">
        <f>ROUND(E1319*F1319,2)</f>
        <v>0</v>
      </c>
      <c r="H1319" s="177"/>
      <c r="I1319" s="178">
        <f>ROUND(E1319*H1319,2)</f>
        <v>0</v>
      </c>
      <c r="J1319" s="177"/>
      <c r="K1319" s="178">
        <f>ROUND(E1319*J1319,2)</f>
        <v>0</v>
      </c>
      <c r="L1319" s="178">
        <v>12</v>
      </c>
      <c r="M1319" s="178">
        <f>G1319*(1+L1319/100)</f>
        <v>0</v>
      </c>
      <c r="N1319" s="176">
        <v>2.1000000000000001E-4</v>
      </c>
      <c r="O1319" s="176">
        <f>ROUND(E1319*N1319,2)</f>
        <v>0.02</v>
      </c>
      <c r="P1319" s="176">
        <v>0</v>
      </c>
      <c r="Q1319" s="176">
        <f>ROUND(E1319*P1319,2)</f>
        <v>0</v>
      </c>
      <c r="R1319" s="178" t="s">
        <v>947</v>
      </c>
      <c r="S1319" s="178" t="s">
        <v>201</v>
      </c>
      <c r="T1319" s="179" t="s">
        <v>201</v>
      </c>
      <c r="U1319" s="158">
        <v>0.16</v>
      </c>
      <c r="V1319" s="158">
        <f>ROUND(E1319*U1319,2)</f>
        <v>17.559999999999999</v>
      </c>
      <c r="W1319" s="158"/>
      <c r="X1319" s="158" t="s">
        <v>219</v>
      </c>
      <c r="Y1319" s="158" t="s">
        <v>204</v>
      </c>
      <c r="Z1319" s="147"/>
      <c r="AA1319" s="147"/>
      <c r="AB1319" s="147"/>
      <c r="AC1319" s="147"/>
      <c r="AD1319" s="147"/>
      <c r="AE1319" s="147"/>
      <c r="AF1319" s="147"/>
      <c r="AG1319" s="147" t="s">
        <v>220</v>
      </c>
      <c r="AH1319" s="147"/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2" x14ac:dyDescent="0.2">
      <c r="A1320" s="154"/>
      <c r="B1320" s="155"/>
      <c r="C1320" s="245" t="s">
        <v>953</v>
      </c>
      <c r="D1320" s="246"/>
      <c r="E1320" s="246"/>
      <c r="F1320" s="246"/>
      <c r="G1320" s="246"/>
      <c r="H1320" s="158"/>
      <c r="I1320" s="158"/>
      <c r="J1320" s="158"/>
      <c r="K1320" s="158"/>
      <c r="L1320" s="158"/>
      <c r="M1320" s="158"/>
      <c r="N1320" s="157"/>
      <c r="O1320" s="157"/>
      <c r="P1320" s="157"/>
      <c r="Q1320" s="157"/>
      <c r="R1320" s="158"/>
      <c r="S1320" s="158"/>
      <c r="T1320" s="158"/>
      <c r="U1320" s="158"/>
      <c r="V1320" s="158"/>
      <c r="W1320" s="158"/>
      <c r="X1320" s="158"/>
      <c r="Y1320" s="158"/>
      <c r="Z1320" s="147"/>
      <c r="AA1320" s="147"/>
      <c r="AB1320" s="147"/>
      <c r="AC1320" s="147"/>
      <c r="AD1320" s="147"/>
      <c r="AE1320" s="147"/>
      <c r="AF1320" s="147"/>
      <c r="AG1320" s="147" t="s">
        <v>207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2" x14ac:dyDescent="0.2">
      <c r="A1321" s="154"/>
      <c r="B1321" s="155"/>
      <c r="C1321" s="184" t="s">
        <v>346</v>
      </c>
      <c r="D1321" s="163"/>
      <c r="E1321" s="164"/>
      <c r="F1321" s="158"/>
      <c r="G1321" s="158"/>
      <c r="H1321" s="158"/>
      <c r="I1321" s="158"/>
      <c r="J1321" s="158"/>
      <c r="K1321" s="158"/>
      <c r="L1321" s="158"/>
      <c r="M1321" s="158"/>
      <c r="N1321" s="157"/>
      <c r="O1321" s="157"/>
      <c r="P1321" s="157"/>
      <c r="Q1321" s="157"/>
      <c r="R1321" s="158"/>
      <c r="S1321" s="158"/>
      <c r="T1321" s="158"/>
      <c r="U1321" s="158"/>
      <c r="V1321" s="158"/>
      <c r="W1321" s="158"/>
      <c r="X1321" s="158"/>
      <c r="Y1321" s="158"/>
      <c r="Z1321" s="147"/>
      <c r="AA1321" s="147"/>
      <c r="AB1321" s="147"/>
      <c r="AC1321" s="147"/>
      <c r="AD1321" s="147"/>
      <c r="AE1321" s="147"/>
      <c r="AF1321" s="147"/>
      <c r="AG1321" s="147" t="s">
        <v>230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3" x14ac:dyDescent="0.2">
      <c r="A1322" s="154"/>
      <c r="B1322" s="155"/>
      <c r="C1322" s="184" t="s">
        <v>443</v>
      </c>
      <c r="D1322" s="163"/>
      <c r="E1322" s="164">
        <v>99.62</v>
      </c>
      <c r="F1322" s="158"/>
      <c r="G1322" s="158"/>
      <c r="H1322" s="158"/>
      <c r="I1322" s="158"/>
      <c r="J1322" s="158"/>
      <c r="K1322" s="158"/>
      <c r="L1322" s="158"/>
      <c r="M1322" s="158"/>
      <c r="N1322" s="157"/>
      <c r="O1322" s="157"/>
      <c r="P1322" s="157"/>
      <c r="Q1322" s="157"/>
      <c r="R1322" s="158"/>
      <c r="S1322" s="158"/>
      <c r="T1322" s="158"/>
      <c r="U1322" s="158"/>
      <c r="V1322" s="158"/>
      <c r="W1322" s="158"/>
      <c r="X1322" s="158"/>
      <c r="Y1322" s="158"/>
      <c r="Z1322" s="147"/>
      <c r="AA1322" s="147"/>
      <c r="AB1322" s="147"/>
      <c r="AC1322" s="147"/>
      <c r="AD1322" s="147"/>
      <c r="AE1322" s="147"/>
      <c r="AF1322" s="147"/>
      <c r="AG1322" s="147" t="s">
        <v>230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3" x14ac:dyDescent="0.2">
      <c r="A1323" s="154"/>
      <c r="B1323" s="155"/>
      <c r="C1323" s="184" t="s">
        <v>346</v>
      </c>
      <c r="D1323" s="163"/>
      <c r="E1323" s="164"/>
      <c r="F1323" s="158"/>
      <c r="G1323" s="158"/>
      <c r="H1323" s="158"/>
      <c r="I1323" s="158"/>
      <c r="J1323" s="158"/>
      <c r="K1323" s="158"/>
      <c r="L1323" s="158"/>
      <c r="M1323" s="158"/>
      <c r="N1323" s="157"/>
      <c r="O1323" s="157"/>
      <c r="P1323" s="157"/>
      <c r="Q1323" s="157"/>
      <c r="R1323" s="158"/>
      <c r="S1323" s="158"/>
      <c r="T1323" s="158"/>
      <c r="U1323" s="158"/>
      <c r="V1323" s="158"/>
      <c r="W1323" s="158"/>
      <c r="X1323" s="158"/>
      <c r="Y1323" s="158"/>
      <c r="Z1323" s="147"/>
      <c r="AA1323" s="147"/>
      <c r="AB1323" s="147"/>
      <c r="AC1323" s="147"/>
      <c r="AD1323" s="147"/>
      <c r="AE1323" s="147"/>
      <c r="AF1323" s="147"/>
      <c r="AG1323" s="147" t="s">
        <v>230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3" x14ac:dyDescent="0.2">
      <c r="A1324" s="154"/>
      <c r="B1324" s="155"/>
      <c r="C1324" s="184" t="s">
        <v>447</v>
      </c>
      <c r="D1324" s="163"/>
      <c r="E1324" s="164">
        <v>10.1</v>
      </c>
      <c r="F1324" s="158"/>
      <c r="G1324" s="158"/>
      <c r="H1324" s="158"/>
      <c r="I1324" s="158"/>
      <c r="J1324" s="158"/>
      <c r="K1324" s="158"/>
      <c r="L1324" s="158"/>
      <c r="M1324" s="158"/>
      <c r="N1324" s="157"/>
      <c r="O1324" s="157"/>
      <c r="P1324" s="157"/>
      <c r="Q1324" s="157"/>
      <c r="R1324" s="158"/>
      <c r="S1324" s="158"/>
      <c r="T1324" s="158"/>
      <c r="U1324" s="158"/>
      <c r="V1324" s="158"/>
      <c r="W1324" s="158"/>
      <c r="X1324" s="158"/>
      <c r="Y1324" s="158"/>
      <c r="Z1324" s="147"/>
      <c r="AA1324" s="147"/>
      <c r="AB1324" s="147"/>
      <c r="AC1324" s="147"/>
      <c r="AD1324" s="147"/>
      <c r="AE1324" s="147"/>
      <c r="AF1324" s="147"/>
      <c r="AG1324" s="147" t="s">
        <v>230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2" x14ac:dyDescent="0.2">
      <c r="A1325" s="154"/>
      <c r="B1325" s="155"/>
      <c r="C1325" s="254"/>
      <c r="D1325" s="255"/>
      <c r="E1325" s="255"/>
      <c r="F1325" s="255"/>
      <c r="G1325" s="255"/>
      <c r="H1325" s="158"/>
      <c r="I1325" s="158"/>
      <c r="J1325" s="158"/>
      <c r="K1325" s="158"/>
      <c r="L1325" s="158"/>
      <c r="M1325" s="158"/>
      <c r="N1325" s="157"/>
      <c r="O1325" s="157"/>
      <c r="P1325" s="157"/>
      <c r="Q1325" s="157"/>
      <c r="R1325" s="158"/>
      <c r="S1325" s="158"/>
      <c r="T1325" s="158"/>
      <c r="U1325" s="158"/>
      <c r="V1325" s="158"/>
      <c r="W1325" s="158"/>
      <c r="X1325" s="158"/>
      <c r="Y1325" s="158"/>
      <c r="Z1325" s="147"/>
      <c r="AA1325" s="147"/>
      <c r="AB1325" s="147"/>
      <c r="AC1325" s="147"/>
      <c r="AD1325" s="147"/>
      <c r="AE1325" s="147"/>
      <c r="AF1325" s="147"/>
      <c r="AG1325" s="147" t="s">
        <v>208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">
      <c r="A1326" s="173">
        <v>136</v>
      </c>
      <c r="B1326" s="174" t="s">
        <v>954</v>
      </c>
      <c r="C1326" s="183" t="s">
        <v>955</v>
      </c>
      <c r="D1326" s="175" t="s">
        <v>309</v>
      </c>
      <c r="E1326" s="176">
        <v>395.84</v>
      </c>
      <c r="F1326" s="177"/>
      <c r="G1326" s="178">
        <f>ROUND(E1326*F1326,2)</f>
        <v>0</v>
      </c>
      <c r="H1326" s="177"/>
      <c r="I1326" s="178">
        <f>ROUND(E1326*H1326,2)</f>
        <v>0</v>
      </c>
      <c r="J1326" s="177"/>
      <c r="K1326" s="178">
        <f>ROUND(E1326*J1326,2)</f>
        <v>0</v>
      </c>
      <c r="L1326" s="178">
        <v>12</v>
      </c>
      <c r="M1326" s="178">
        <f>G1326*(1+L1326/100)</f>
        <v>0</v>
      </c>
      <c r="N1326" s="176">
        <v>4.87E-2</v>
      </c>
      <c r="O1326" s="176">
        <f>ROUND(E1326*N1326,2)</f>
        <v>19.28</v>
      </c>
      <c r="P1326" s="176">
        <v>0</v>
      </c>
      <c r="Q1326" s="176">
        <f>ROUND(E1326*P1326,2)</f>
        <v>0</v>
      </c>
      <c r="R1326" s="178" t="s">
        <v>947</v>
      </c>
      <c r="S1326" s="178" t="s">
        <v>201</v>
      </c>
      <c r="T1326" s="179" t="s">
        <v>201</v>
      </c>
      <c r="U1326" s="158">
        <v>0.14000000000000001</v>
      </c>
      <c r="V1326" s="158">
        <f>ROUND(E1326*U1326,2)</f>
        <v>55.42</v>
      </c>
      <c r="W1326" s="158"/>
      <c r="X1326" s="158" t="s">
        <v>219</v>
      </c>
      <c r="Y1326" s="158" t="s">
        <v>204</v>
      </c>
      <c r="Z1326" s="147"/>
      <c r="AA1326" s="147"/>
      <c r="AB1326" s="147"/>
      <c r="AC1326" s="147"/>
      <c r="AD1326" s="147"/>
      <c r="AE1326" s="147"/>
      <c r="AF1326" s="147"/>
      <c r="AG1326" s="147" t="s">
        <v>220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ht="22.5" outlineLevel="2" x14ac:dyDescent="0.2">
      <c r="A1327" s="154"/>
      <c r="B1327" s="155"/>
      <c r="C1327" s="245" t="s">
        <v>956</v>
      </c>
      <c r="D1327" s="246"/>
      <c r="E1327" s="246"/>
      <c r="F1327" s="246"/>
      <c r="G1327" s="246"/>
      <c r="H1327" s="158"/>
      <c r="I1327" s="158"/>
      <c r="J1327" s="158"/>
      <c r="K1327" s="158"/>
      <c r="L1327" s="158"/>
      <c r="M1327" s="158"/>
      <c r="N1327" s="157"/>
      <c r="O1327" s="157"/>
      <c r="P1327" s="157"/>
      <c r="Q1327" s="157"/>
      <c r="R1327" s="158"/>
      <c r="S1327" s="158"/>
      <c r="T1327" s="158"/>
      <c r="U1327" s="158"/>
      <c r="V1327" s="158"/>
      <c r="W1327" s="158"/>
      <c r="X1327" s="158"/>
      <c r="Y1327" s="158"/>
      <c r="Z1327" s="147"/>
      <c r="AA1327" s="147"/>
      <c r="AB1327" s="147"/>
      <c r="AC1327" s="147"/>
      <c r="AD1327" s="147"/>
      <c r="AE1327" s="147"/>
      <c r="AF1327" s="147"/>
      <c r="AG1327" s="147" t="s">
        <v>207</v>
      </c>
      <c r="AH1327" s="147"/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80" t="str">
        <f>C1327</f>
        <v>Nařezání izolace na potřebný rozměr. Položení voštinové izolace na podklad, zasypání voštin a srovnání voštinového zásypu včetně dodávky izolace a zásypu.</v>
      </c>
      <c r="BB1327" s="147"/>
      <c r="BC1327" s="147"/>
      <c r="BD1327" s="147"/>
      <c r="BE1327" s="147"/>
      <c r="BF1327" s="147"/>
      <c r="BG1327" s="147"/>
      <c r="BH1327" s="147"/>
    </row>
    <row r="1328" spans="1:60" outlineLevel="2" x14ac:dyDescent="0.2">
      <c r="A1328" s="154"/>
      <c r="B1328" s="155"/>
      <c r="C1328" s="184" t="s">
        <v>675</v>
      </c>
      <c r="D1328" s="163"/>
      <c r="E1328" s="164"/>
      <c r="F1328" s="158"/>
      <c r="G1328" s="158"/>
      <c r="H1328" s="158"/>
      <c r="I1328" s="158"/>
      <c r="J1328" s="158"/>
      <c r="K1328" s="158"/>
      <c r="L1328" s="158"/>
      <c r="M1328" s="158"/>
      <c r="N1328" s="157"/>
      <c r="O1328" s="157"/>
      <c r="P1328" s="157"/>
      <c r="Q1328" s="157"/>
      <c r="R1328" s="158"/>
      <c r="S1328" s="158"/>
      <c r="T1328" s="158"/>
      <c r="U1328" s="158"/>
      <c r="V1328" s="158"/>
      <c r="W1328" s="158"/>
      <c r="X1328" s="158"/>
      <c r="Y1328" s="158"/>
      <c r="Z1328" s="147"/>
      <c r="AA1328" s="147"/>
      <c r="AB1328" s="147"/>
      <c r="AC1328" s="147"/>
      <c r="AD1328" s="147"/>
      <c r="AE1328" s="147"/>
      <c r="AF1328" s="147"/>
      <c r="AG1328" s="147" t="s">
        <v>230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3" x14ac:dyDescent="0.2">
      <c r="A1329" s="154"/>
      <c r="B1329" s="155"/>
      <c r="C1329" s="184" t="s">
        <v>676</v>
      </c>
      <c r="D1329" s="163"/>
      <c r="E1329" s="164"/>
      <c r="F1329" s="158"/>
      <c r="G1329" s="158"/>
      <c r="H1329" s="158"/>
      <c r="I1329" s="158"/>
      <c r="J1329" s="158"/>
      <c r="K1329" s="158"/>
      <c r="L1329" s="158"/>
      <c r="M1329" s="158"/>
      <c r="N1329" s="157"/>
      <c r="O1329" s="157"/>
      <c r="P1329" s="157"/>
      <c r="Q1329" s="157"/>
      <c r="R1329" s="158"/>
      <c r="S1329" s="158"/>
      <c r="T1329" s="158"/>
      <c r="U1329" s="158"/>
      <c r="V1329" s="158"/>
      <c r="W1329" s="158"/>
      <c r="X1329" s="158"/>
      <c r="Y1329" s="158"/>
      <c r="Z1329" s="147"/>
      <c r="AA1329" s="147"/>
      <c r="AB1329" s="147"/>
      <c r="AC1329" s="147"/>
      <c r="AD1329" s="147"/>
      <c r="AE1329" s="147"/>
      <c r="AF1329" s="147"/>
      <c r="AG1329" s="147" t="s">
        <v>230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3" x14ac:dyDescent="0.2">
      <c r="A1330" s="154"/>
      <c r="B1330" s="155"/>
      <c r="C1330" s="184" t="s">
        <v>677</v>
      </c>
      <c r="D1330" s="163"/>
      <c r="E1330" s="164">
        <v>309.3</v>
      </c>
      <c r="F1330" s="158"/>
      <c r="G1330" s="158"/>
      <c r="H1330" s="158"/>
      <c r="I1330" s="158"/>
      <c r="J1330" s="158"/>
      <c r="K1330" s="158"/>
      <c r="L1330" s="158"/>
      <c r="M1330" s="158"/>
      <c r="N1330" s="157"/>
      <c r="O1330" s="157"/>
      <c r="P1330" s="157"/>
      <c r="Q1330" s="157"/>
      <c r="R1330" s="158"/>
      <c r="S1330" s="158"/>
      <c r="T1330" s="158"/>
      <c r="U1330" s="158"/>
      <c r="V1330" s="158"/>
      <c r="W1330" s="158"/>
      <c r="X1330" s="158"/>
      <c r="Y1330" s="158"/>
      <c r="Z1330" s="147"/>
      <c r="AA1330" s="147"/>
      <c r="AB1330" s="147"/>
      <c r="AC1330" s="147"/>
      <c r="AD1330" s="147"/>
      <c r="AE1330" s="147"/>
      <c r="AF1330" s="147"/>
      <c r="AG1330" s="147" t="s">
        <v>230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3" x14ac:dyDescent="0.2">
      <c r="A1331" s="154"/>
      <c r="B1331" s="155"/>
      <c r="C1331" s="184" t="s">
        <v>675</v>
      </c>
      <c r="D1331" s="163"/>
      <c r="E1331" s="164"/>
      <c r="F1331" s="158"/>
      <c r="G1331" s="158"/>
      <c r="H1331" s="158"/>
      <c r="I1331" s="158"/>
      <c r="J1331" s="158"/>
      <c r="K1331" s="158"/>
      <c r="L1331" s="158"/>
      <c r="M1331" s="158"/>
      <c r="N1331" s="157"/>
      <c r="O1331" s="157"/>
      <c r="P1331" s="157"/>
      <c r="Q1331" s="157"/>
      <c r="R1331" s="158"/>
      <c r="S1331" s="158"/>
      <c r="T1331" s="158"/>
      <c r="U1331" s="158"/>
      <c r="V1331" s="158"/>
      <c r="W1331" s="158"/>
      <c r="X1331" s="158"/>
      <c r="Y1331" s="158"/>
      <c r="Z1331" s="147"/>
      <c r="AA1331" s="147"/>
      <c r="AB1331" s="147"/>
      <c r="AC1331" s="147"/>
      <c r="AD1331" s="147"/>
      <c r="AE1331" s="147"/>
      <c r="AF1331" s="147"/>
      <c r="AG1331" s="147" t="s">
        <v>230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3" x14ac:dyDescent="0.2">
      <c r="A1332" s="154"/>
      <c r="B1332" s="155"/>
      <c r="C1332" s="184" t="s">
        <v>678</v>
      </c>
      <c r="D1332" s="163"/>
      <c r="E1332" s="164"/>
      <c r="F1332" s="158"/>
      <c r="G1332" s="158"/>
      <c r="H1332" s="158"/>
      <c r="I1332" s="158"/>
      <c r="J1332" s="158"/>
      <c r="K1332" s="158"/>
      <c r="L1332" s="158"/>
      <c r="M1332" s="158"/>
      <c r="N1332" s="157"/>
      <c r="O1332" s="157"/>
      <c r="P1332" s="157"/>
      <c r="Q1332" s="157"/>
      <c r="R1332" s="158"/>
      <c r="S1332" s="158"/>
      <c r="T1332" s="158"/>
      <c r="U1332" s="158"/>
      <c r="V1332" s="158"/>
      <c r="W1332" s="158"/>
      <c r="X1332" s="158"/>
      <c r="Y1332" s="158"/>
      <c r="Z1332" s="147"/>
      <c r="AA1332" s="147"/>
      <c r="AB1332" s="147"/>
      <c r="AC1332" s="147"/>
      <c r="AD1332" s="147"/>
      <c r="AE1332" s="147"/>
      <c r="AF1332" s="147"/>
      <c r="AG1332" s="147" t="s">
        <v>230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3" x14ac:dyDescent="0.2">
      <c r="A1333" s="154"/>
      <c r="B1333" s="155"/>
      <c r="C1333" s="184" t="s">
        <v>679</v>
      </c>
      <c r="D1333" s="163"/>
      <c r="E1333" s="164">
        <v>86.54</v>
      </c>
      <c r="F1333" s="158"/>
      <c r="G1333" s="158"/>
      <c r="H1333" s="158"/>
      <c r="I1333" s="158"/>
      <c r="J1333" s="158"/>
      <c r="K1333" s="158"/>
      <c r="L1333" s="158"/>
      <c r="M1333" s="158"/>
      <c r="N1333" s="157"/>
      <c r="O1333" s="157"/>
      <c r="P1333" s="157"/>
      <c r="Q1333" s="157"/>
      <c r="R1333" s="158"/>
      <c r="S1333" s="158"/>
      <c r="T1333" s="158"/>
      <c r="U1333" s="158"/>
      <c r="V1333" s="158"/>
      <c r="W1333" s="158"/>
      <c r="X1333" s="158"/>
      <c r="Y1333" s="158"/>
      <c r="Z1333" s="147"/>
      <c r="AA1333" s="147"/>
      <c r="AB1333" s="147"/>
      <c r="AC1333" s="147"/>
      <c r="AD1333" s="147"/>
      <c r="AE1333" s="147"/>
      <c r="AF1333" s="147"/>
      <c r="AG1333" s="147" t="s">
        <v>230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2" x14ac:dyDescent="0.2">
      <c r="A1334" s="154"/>
      <c r="B1334" s="155"/>
      <c r="C1334" s="254"/>
      <c r="D1334" s="255"/>
      <c r="E1334" s="255"/>
      <c r="F1334" s="255"/>
      <c r="G1334" s="255"/>
      <c r="H1334" s="158"/>
      <c r="I1334" s="158"/>
      <c r="J1334" s="158"/>
      <c r="K1334" s="158"/>
      <c r="L1334" s="158"/>
      <c r="M1334" s="158"/>
      <c r="N1334" s="157"/>
      <c r="O1334" s="157"/>
      <c r="P1334" s="157"/>
      <c r="Q1334" s="157"/>
      <c r="R1334" s="158"/>
      <c r="S1334" s="158"/>
      <c r="T1334" s="158"/>
      <c r="U1334" s="158"/>
      <c r="V1334" s="158"/>
      <c r="W1334" s="158"/>
      <c r="X1334" s="158"/>
      <c r="Y1334" s="158"/>
      <c r="Z1334" s="147"/>
      <c r="AA1334" s="147"/>
      <c r="AB1334" s="147"/>
      <c r="AC1334" s="147"/>
      <c r="AD1334" s="147"/>
      <c r="AE1334" s="147"/>
      <c r="AF1334" s="147"/>
      <c r="AG1334" s="147" t="s">
        <v>208</v>
      </c>
      <c r="AH1334" s="147"/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">
      <c r="A1335" s="173">
        <v>137</v>
      </c>
      <c r="B1335" s="174" t="s">
        <v>957</v>
      </c>
      <c r="C1335" s="183" t="s">
        <v>958</v>
      </c>
      <c r="D1335" s="175" t="s">
        <v>309</v>
      </c>
      <c r="E1335" s="176">
        <v>109.72</v>
      </c>
      <c r="F1335" s="177"/>
      <c r="G1335" s="178">
        <f>ROUND(E1335*F1335,2)</f>
        <v>0</v>
      </c>
      <c r="H1335" s="177"/>
      <c r="I1335" s="178">
        <f>ROUND(E1335*H1335,2)</f>
        <v>0</v>
      </c>
      <c r="J1335" s="177"/>
      <c r="K1335" s="178">
        <f>ROUND(E1335*J1335,2)</f>
        <v>0</v>
      </c>
      <c r="L1335" s="178">
        <v>12</v>
      </c>
      <c r="M1335" s="178">
        <f>G1335*(1+L1335/100)</f>
        <v>0</v>
      </c>
      <c r="N1335" s="176">
        <v>2.3000000000000001E-4</v>
      </c>
      <c r="O1335" s="176">
        <f>ROUND(E1335*N1335,2)</f>
        <v>0.03</v>
      </c>
      <c r="P1335" s="176">
        <v>0</v>
      </c>
      <c r="Q1335" s="176">
        <f>ROUND(E1335*P1335,2)</f>
        <v>0</v>
      </c>
      <c r="R1335" s="178"/>
      <c r="S1335" s="178" t="s">
        <v>218</v>
      </c>
      <c r="T1335" s="179" t="s">
        <v>959</v>
      </c>
      <c r="U1335" s="158">
        <v>0.18099999999999999</v>
      </c>
      <c r="V1335" s="158">
        <f>ROUND(E1335*U1335,2)</f>
        <v>19.86</v>
      </c>
      <c r="W1335" s="158"/>
      <c r="X1335" s="158" t="s">
        <v>219</v>
      </c>
      <c r="Y1335" s="158" t="s">
        <v>204</v>
      </c>
      <c r="Z1335" s="147"/>
      <c r="AA1335" s="147"/>
      <c r="AB1335" s="147"/>
      <c r="AC1335" s="147"/>
      <c r="AD1335" s="147"/>
      <c r="AE1335" s="147"/>
      <c r="AF1335" s="147"/>
      <c r="AG1335" s="147" t="s">
        <v>220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2" x14ac:dyDescent="0.2">
      <c r="A1336" s="154"/>
      <c r="B1336" s="155"/>
      <c r="C1336" s="184" t="s">
        <v>948</v>
      </c>
      <c r="D1336" s="163"/>
      <c r="E1336" s="164"/>
      <c r="F1336" s="158"/>
      <c r="G1336" s="158"/>
      <c r="H1336" s="158"/>
      <c r="I1336" s="158"/>
      <c r="J1336" s="158"/>
      <c r="K1336" s="158"/>
      <c r="L1336" s="158"/>
      <c r="M1336" s="158"/>
      <c r="N1336" s="157"/>
      <c r="O1336" s="157"/>
      <c r="P1336" s="157"/>
      <c r="Q1336" s="157"/>
      <c r="R1336" s="158"/>
      <c r="S1336" s="158"/>
      <c r="T1336" s="158"/>
      <c r="U1336" s="158"/>
      <c r="V1336" s="158"/>
      <c r="W1336" s="158"/>
      <c r="X1336" s="158"/>
      <c r="Y1336" s="158"/>
      <c r="Z1336" s="147"/>
      <c r="AA1336" s="147"/>
      <c r="AB1336" s="147"/>
      <c r="AC1336" s="147"/>
      <c r="AD1336" s="147"/>
      <c r="AE1336" s="147"/>
      <c r="AF1336" s="147"/>
      <c r="AG1336" s="147" t="s">
        <v>230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3" x14ac:dyDescent="0.2">
      <c r="A1337" s="154"/>
      <c r="B1337" s="155"/>
      <c r="C1337" s="184" t="s">
        <v>950</v>
      </c>
      <c r="D1337" s="163"/>
      <c r="E1337" s="164">
        <v>109.72</v>
      </c>
      <c r="F1337" s="158"/>
      <c r="G1337" s="158"/>
      <c r="H1337" s="158"/>
      <c r="I1337" s="158"/>
      <c r="J1337" s="158"/>
      <c r="K1337" s="158"/>
      <c r="L1337" s="158"/>
      <c r="M1337" s="158"/>
      <c r="N1337" s="157"/>
      <c r="O1337" s="157"/>
      <c r="P1337" s="157"/>
      <c r="Q1337" s="157"/>
      <c r="R1337" s="158"/>
      <c r="S1337" s="158"/>
      <c r="T1337" s="158"/>
      <c r="U1337" s="158"/>
      <c r="V1337" s="158"/>
      <c r="W1337" s="158"/>
      <c r="X1337" s="158"/>
      <c r="Y1337" s="158"/>
      <c r="Z1337" s="147"/>
      <c r="AA1337" s="147"/>
      <c r="AB1337" s="147"/>
      <c r="AC1337" s="147"/>
      <c r="AD1337" s="147"/>
      <c r="AE1337" s="147"/>
      <c r="AF1337" s="147"/>
      <c r="AG1337" s="147" t="s">
        <v>230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2" x14ac:dyDescent="0.2">
      <c r="A1338" s="154"/>
      <c r="B1338" s="155"/>
      <c r="C1338" s="254"/>
      <c r="D1338" s="255"/>
      <c r="E1338" s="255"/>
      <c r="F1338" s="255"/>
      <c r="G1338" s="255"/>
      <c r="H1338" s="158"/>
      <c r="I1338" s="158"/>
      <c r="J1338" s="158"/>
      <c r="K1338" s="158"/>
      <c r="L1338" s="158"/>
      <c r="M1338" s="158"/>
      <c r="N1338" s="157"/>
      <c r="O1338" s="157"/>
      <c r="P1338" s="157"/>
      <c r="Q1338" s="157"/>
      <c r="R1338" s="158"/>
      <c r="S1338" s="158"/>
      <c r="T1338" s="158"/>
      <c r="U1338" s="158"/>
      <c r="V1338" s="158"/>
      <c r="W1338" s="158"/>
      <c r="X1338" s="158"/>
      <c r="Y1338" s="158"/>
      <c r="Z1338" s="147"/>
      <c r="AA1338" s="147"/>
      <c r="AB1338" s="147"/>
      <c r="AC1338" s="147"/>
      <c r="AD1338" s="147"/>
      <c r="AE1338" s="147"/>
      <c r="AF1338" s="147"/>
      <c r="AG1338" s="147" t="s">
        <v>208</v>
      </c>
      <c r="AH1338" s="147"/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">
      <c r="A1339" s="173">
        <v>138</v>
      </c>
      <c r="B1339" s="174" t="s">
        <v>960</v>
      </c>
      <c r="C1339" s="183" t="s">
        <v>961</v>
      </c>
      <c r="D1339" s="175" t="s">
        <v>309</v>
      </c>
      <c r="E1339" s="176">
        <v>109.72</v>
      </c>
      <c r="F1339" s="177"/>
      <c r="G1339" s="178">
        <f>ROUND(E1339*F1339,2)</f>
        <v>0</v>
      </c>
      <c r="H1339" s="177"/>
      <c r="I1339" s="178">
        <f>ROUND(E1339*H1339,2)</f>
        <v>0</v>
      </c>
      <c r="J1339" s="177"/>
      <c r="K1339" s="178">
        <f>ROUND(E1339*J1339,2)</f>
        <v>0</v>
      </c>
      <c r="L1339" s="178">
        <v>12</v>
      </c>
      <c r="M1339" s="178">
        <f>G1339*(1+L1339/100)</f>
        <v>0</v>
      </c>
      <c r="N1339" s="176">
        <v>2.0000000000000002E-5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8"/>
      <c r="S1339" s="178" t="s">
        <v>218</v>
      </c>
      <c r="T1339" s="179" t="s">
        <v>202</v>
      </c>
      <c r="U1339" s="158">
        <v>0.18</v>
      </c>
      <c r="V1339" s="158">
        <f>ROUND(E1339*U1339,2)</f>
        <v>19.75</v>
      </c>
      <c r="W1339" s="158"/>
      <c r="X1339" s="158" t="s">
        <v>219</v>
      </c>
      <c r="Y1339" s="158" t="s">
        <v>204</v>
      </c>
      <c r="Z1339" s="147"/>
      <c r="AA1339" s="147"/>
      <c r="AB1339" s="147"/>
      <c r="AC1339" s="147"/>
      <c r="AD1339" s="147"/>
      <c r="AE1339" s="147"/>
      <c r="AF1339" s="147"/>
      <c r="AG1339" s="147" t="s">
        <v>220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2" x14ac:dyDescent="0.2">
      <c r="A1340" s="154"/>
      <c r="B1340" s="155"/>
      <c r="C1340" s="184" t="s">
        <v>948</v>
      </c>
      <c r="D1340" s="163"/>
      <c r="E1340" s="164"/>
      <c r="F1340" s="158"/>
      <c r="G1340" s="158"/>
      <c r="H1340" s="158"/>
      <c r="I1340" s="158"/>
      <c r="J1340" s="158"/>
      <c r="K1340" s="158"/>
      <c r="L1340" s="158"/>
      <c r="M1340" s="158"/>
      <c r="N1340" s="157"/>
      <c r="O1340" s="157"/>
      <c r="P1340" s="157"/>
      <c r="Q1340" s="157"/>
      <c r="R1340" s="158"/>
      <c r="S1340" s="158"/>
      <c r="T1340" s="158"/>
      <c r="U1340" s="158"/>
      <c r="V1340" s="158"/>
      <c r="W1340" s="158"/>
      <c r="X1340" s="158"/>
      <c r="Y1340" s="158"/>
      <c r="Z1340" s="147"/>
      <c r="AA1340" s="147"/>
      <c r="AB1340" s="147"/>
      <c r="AC1340" s="147"/>
      <c r="AD1340" s="147"/>
      <c r="AE1340" s="147"/>
      <c r="AF1340" s="147"/>
      <c r="AG1340" s="147" t="s">
        <v>230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3" x14ac:dyDescent="0.2">
      <c r="A1341" s="154"/>
      <c r="B1341" s="155"/>
      <c r="C1341" s="184" t="s">
        <v>950</v>
      </c>
      <c r="D1341" s="163"/>
      <c r="E1341" s="164">
        <v>109.72</v>
      </c>
      <c r="F1341" s="158"/>
      <c r="G1341" s="158"/>
      <c r="H1341" s="158"/>
      <c r="I1341" s="158"/>
      <c r="J1341" s="158"/>
      <c r="K1341" s="158"/>
      <c r="L1341" s="158"/>
      <c r="M1341" s="158"/>
      <c r="N1341" s="157"/>
      <c r="O1341" s="157"/>
      <c r="P1341" s="157"/>
      <c r="Q1341" s="157"/>
      <c r="R1341" s="158"/>
      <c r="S1341" s="158"/>
      <c r="T1341" s="158"/>
      <c r="U1341" s="158"/>
      <c r="V1341" s="158"/>
      <c r="W1341" s="158"/>
      <c r="X1341" s="158"/>
      <c r="Y1341" s="158"/>
      <c r="Z1341" s="147"/>
      <c r="AA1341" s="147"/>
      <c r="AB1341" s="147"/>
      <c r="AC1341" s="147"/>
      <c r="AD1341" s="147"/>
      <c r="AE1341" s="147"/>
      <c r="AF1341" s="147"/>
      <c r="AG1341" s="147" t="s">
        <v>230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2" x14ac:dyDescent="0.2">
      <c r="A1342" s="154"/>
      <c r="B1342" s="155"/>
      <c r="C1342" s="254"/>
      <c r="D1342" s="255"/>
      <c r="E1342" s="255"/>
      <c r="F1342" s="255"/>
      <c r="G1342" s="255"/>
      <c r="H1342" s="158"/>
      <c r="I1342" s="158"/>
      <c r="J1342" s="158"/>
      <c r="K1342" s="158"/>
      <c r="L1342" s="158"/>
      <c r="M1342" s="158"/>
      <c r="N1342" s="157"/>
      <c r="O1342" s="157"/>
      <c r="P1342" s="157"/>
      <c r="Q1342" s="157"/>
      <c r="R1342" s="158"/>
      <c r="S1342" s="158"/>
      <c r="T1342" s="158"/>
      <c r="U1342" s="158"/>
      <c r="V1342" s="158"/>
      <c r="W1342" s="158"/>
      <c r="X1342" s="158"/>
      <c r="Y1342" s="158"/>
      <c r="Z1342" s="147"/>
      <c r="AA1342" s="147"/>
      <c r="AB1342" s="147"/>
      <c r="AC1342" s="147"/>
      <c r="AD1342" s="147"/>
      <c r="AE1342" s="147"/>
      <c r="AF1342" s="147"/>
      <c r="AG1342" s="147" t="s">
        <v>208</v>
      </c>
      <c r="AH1342" s="147"/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ht="22.5" outlineLevel="1" x14ac:dyDescent="0.2">
      <c r="A1343" s="173">
        <v>139</v>
      </c>
      <c r="B1343" s="174" t="s">
        <v>962</v>
      </c>
      <c r="C1343" s="183" t="s">
        <v>963</v>
      </c>
      <c r="D1343" s="175" t="s">
        <v>309</v>
      </c>
      <c r="E1343" s="176">
        <v>111.9144</v>
      </c>
      <c r="F1343" s="177"/>
      <c r="G1343" s="178">
        <f>ROUND(E1343*F1343,2)</f>
        <v>0</v>
      </c>
      <c r="H1343" s="177"/>
      <c r="I1343" s="178">
        <f>ROUND(E1343*H1343,2)</f>
        <v>0</v>
      </c>
      <c r="J1343" s="177"/>
      <c r="K1343" s="178">
        <f>ROUND(E1343*J1343,2)</f>
        <v>0</v>
      </c>
      <c r="L1343" s="178">
        <v>12</v>
      </c>
      <c r="M1343" s="178">
        <f>G1343*(1+L1343/100)</f>
        <v>0</v>
      </c>
      <c r="N1343" s="176">
        <v>3.0000000000000001E-3</v>
      </c>
      <c r="O1343" s="176">
        <f>ROUND(E1343*N1343,2)</f>
        <v>0.34</v>
      </c>
      <c r="P1343" s="176">
        <v>0</v>
      </c>
      <c r="Q1343" s="176">
        <f>ROUND(E1343*P1343,2)</f>
        <v>0</v>
      </c>
      <c r="R1343" s="178" t="s">
        <v>725</v>
      </c>
      <c r="S1343" s="178" t="s">
        <v>201</v>
      </c>
      <c r="T1343" s="179" t="s">
        <v>201</v>
      </c>
      <c r="U1343" s="158">
        <v>0</v>
      </c>
      <c r="V1343" s="158">
        <f>ROUND(E1343*U1343,2)</f>
        <v>0</v>
      </c>
      <c r="W1343" s="158"/>
      <c r="X1343" s="158" t="s">
        <v>727</v>
      </c>
      <c r="Y1343" s="158" t="s">
        <v>204</v>
      </c>
      <c r="Z1343" s="147"/>
      <c r="AA1343" s="147"/>
      <c r="AB1343" s="147"/>
      <c r="AC1343" s="147"/>
      <c r="AD1343" s="147"/>
      <c r="AE1343" s="147"/>
      <c r="AF1343" s="147"/>
      <c r="AG1343" s="147" t="s">
        <v>728</v>
      </c>
      <c r="AH1343" s="147"/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2" x14ac:dyDescent="0.2">
      <c r="A1344" s="154"/>
      <c r="B1344" s="155"/>
      <c r="C1344" s="184" t="s">
        <v>948</v>
      </c>
      <c r="D1344" s="163"/>
      <c r="E1344" s="164"/>
      <c r="F1344" s="158"/>
      <c r="G1344" s="158"/>
      <c r="H1344" s="158"/>
      <c r="I1344" s="158"/>
      <c r="J1344" s="158"/>
      <c r="K1344" s="158"/>
      <c r="L1344" s="158"/>
      <c r="M1344" s="158"/>
      <c r="N1344" s="157"/>
      <c r="O1344" s="157"/>
      <c r="P1344" s="157"/>
      <c r="Q1344" s="157"/>
      <c r="R1344" s="158"/>
      <c r="S1344" s="158"/>
      <c r="T1344" s="158"/>
      <c r="U1344" s="158"/>
      <c r="V1344" s="158"/>
      <c r="W1344" s="158"/>
      <c r="X1344" s="158"/>
      <c r="Y1344" s="158"/>
      <c r="Z1344" s="147"/>
      <c r="AA1344" s="147"/>
      <c r="AB1344" s="147"/>
      <c r="AC1344" s="147"/>
      <c r="AD1344" s="147"/>
      <c r="AE1344" s="147"/>
      <c r="AF1344" s="147"/>
      <c r="AG1344" s="147" t="s">
        <v>230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3" x14ac:dyDescent="0.2">
      <c r="A1345" s="154"/>
      <c r="B1345" s="155"/>
      <c r="C1345" s="184" t="s">
        <v>964</v>
      </c>
      <c r="D1345" s="163"/>
      <c r="E1345" s="164"/>
      <c r="F1345" s="158"/>
      <c r="G1345" s="158"/>
      <c r="H1345" s="158"/>
      <c r="I1345" s="158"/>
      <c r="J1345" s="158"/>
      <c r="K1345" s="158"/>
      <c r="L1345" s="158"/>
      <c r="M1345" s="158"/>
      <c r="N1345" s="157"/>
      <c r="O1345" s="157"/>
      <c r="P1345" s="157"/>
      <c r="Q1345" s="157"/>
      <c r="R1345" s="158"/>
      <c r="S1345" s="158"/>
      <c r="T1345" s="158"/>
      <c r="U1345" s="158"/>
      <c r="V1345" s="158"/>
      <c r="W1345" s="158"/>
      <c r="X1345" s="158"/>
      <c r="Y1345" s="158"/>
      <c r="Z1345" s="147"/>
      <c r="AA1345" s="147"/>
      <c r="AB1345" s="147"/>
      <c r="AC1345" s="147"/>
      <c r="AD1345" s="147"/>
      <c r="AE1345" s="147"/>
      <c r="AF1345" s="147"/>
      <c r="AG1345" s="147" t="s">
        <v>230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3" x14ac:dyDescent="0.2">
      <c r="A1346" s="154"/>
      <c r="B1346" s="155"/>
      <c r="C1346" s="184" t="s">
        <v>965</v>
      </c>
      <c r="D1346" s="163"/>
      <c r="E1346" s="164">
        <v>111.9144</v>
      </c>
      <c r="F1346" s="158"/>
      <c r="G1346" s="158"/>
      <c r="H1346" s="158"/>
      <c r="I1346" s="158"/>
      <c r="J1346" s="158"/>
      <c r="K1346" s="158"/>
      <c r="L1346" s="158"/>
      <c r="M1346" s="158"/>
      <c r="N1346" s="157"/>
      <c r="O1346" s="157"/>
      <c r="P1346" s="157"/>
      <c r="Q1346" s="157"/>
      <c r="R1346" s="158"/>
      <c r="S1346" s="158"/>
      <c r="T1346" s="158"/>
      <c r="U1346" s="158"/>
      <c r="V1346" s="158"/>
      <c r="W1346" s="158"/>
      <c r="X1346" s="158"/>
      <c r="Y1346" s="158"/>
      <c r="Z1346" s="147"/>
      <c r="AA1346" s="147"/>
      <c r="AB1346" s="147"/>
      <c r="AC1346" s="147"/>
      <c r="AD1346" s="147"/>
      <c r="AE1346" s="147"/>
      <c r="AF1346" s="147"/>
      <c r="AG1346" s="147" t="s">
        <v>230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2" x14ac:dyDescent="0.2">
      <c r="A1347" s="154"/>
      <c r="B1347" s="155"/>
      <c r="C1347" s="254"/>
      <c r="D1347" s="255"/>
      <c r="E1347" s="255"/>
      <c r="F1347" s="255"/>
      <c r="G1347" s="255"/>
      <c r="H1347" s="158"/>
      <c r="I1347" s="158"/>
      <c r="J1347" s="158"/>
      <c r="K1347" s="158"/>
      <c r="L1347" s="158"/>
      <c r="M1347" s="158"/>
      <c r="N1347" s="157"/>
      <c r="O1347" s="157"/>
      <c r="P1347" s="157"/>
      <c r="Q1347" s="157"/>
      <c r="R1347" s="158"/>
      <c r="S1347" s="158"/>
      <c r="T1347" s="158"/>
      <c r="U1347" s="158"/>
      <c r="V1347" s="158"/>
      <c r="W1347" s="158"/>
      <c r="X1347" s="158"/>
      <c r="Y1347" s="158"/>
      <c r="Z1347" s="147"/>
      <c r="AA1347" s="147"/>
      <c r="AB1347" s="147"/>
      <c r="AC1347" s="147"/>
      <c r="AD1347" s="147"/>
      <c r="AE1347" s="147"/>
      <c r="AF1347" s="147"/>
      <c r="AG1347" s="147" t="s">
        <v>208</v>
      </c>
      <c r="AH1347" s="147"/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ht="22.5" outlineLevel="1" x14ac:dyDescent="0.2">
      <c r="A1348" s="173">
        <v>140</v>
      </c>
      <c r="B1348" s="174" t="s">
        <v>966</v>
      </c>
      <c r="C1348" s="183" t="s">
        <v>967</v>
      </c>
      <c r="D1348" s="175" t="s">
        <v>309</v>
      </c>
      <c r="E1348" s="176">
        <v>111.9144</v>
      </c>
      <c r="F1348" s="177"/>
      <c r="G1348" s="178">
        <f>ROUND(E1348*F1348,2)</f>
        <v>0</v>
      </c>
      <c r="H1348" s="177"/>
      <c r="I1348" s="178">
        <f>ROUND(E1348*H1348,2)</f>
        <v>0</v>
      </c>
      <c r="J1348" s="177"/>
      <c r="K1348" s="178">
        <f>ROUND(E1348*J1348,2)</f>
        <v>0</v>
      </c>
      <c r="L1348" s="178">
        <v>12</v>
      </c>
      <c r="M1348" s="178">
        <f>G1348*(1+L1348/100)</f>
        <v>0</v>
      </c>
      <c r="N1348" s="176">
        <v>6.0000000000000001E-3</v>
      </c>
      <c r="O1348" s="176">
        <f>ROUND(E1348*N1348,2)</f>
        <v>0.67</v>
      </c>
      <c r="P1348" s="176">
        <v>0</v>
      </c>
      <c r="Q1348" s="176">
        <f>ROUND(E1348*P1348,2)</f>
        <v>0</v>
      </c>
      <c r="R1348" s="178" t="s">
        <v>725</v>
      </c>
      <c r="S1348" s="178" t="s">
        <v>201</v>
      </c>
      <c r="T1348" s="179" t="s">
        <v>201</v>
      </c>
      <c r="U1348" s="158">
        <v>0</v>
      </c>
      <c r="V1348" s="158">
        <f>ROUND(E1348*U1348,2)</f>
        <v>0</v>
      </c>
      <c r="W1348" s="158"/>
      <c r="X1348" s="158" t="s">
        <v>727</v>
      </c>
      <c r="Y1348" s="158" t="s">
        <v>204</v>
      </c>
      <c r="Z1348" s="147"/>
      <c r="AA1348" s="147"/>
      <c r="AB1348" s="147"/>
      <c r="AC1348" s="147"/>
      <c r="AD1348" s="147"/>
      <c r="AE1348" s="147"/>
      <c r="AF1348" s="147"/>
      <c r="AG1348" s="147" t="s">
        <v>728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2" x14ac:dyDescent="0.2">
      <c r="A1349" s="154"/>
      <c r="B1349" s="155"/>
      <c r="C1349" s="184" t="s">
        <v>948</v>
      </c>
      <c r="D1349" s="163"/>
      <c r="E1349" s="164"/>
      <c r="F1349" s="158"/>
      <c r="G1349" s="158"/>
      <c r="H1349" s="158"/>
      <c r="I1349" s="158"/>
      <c r="J1349" s="158"/>
      <c r="K1349" s="158"/>
      <c r="L1349" s="158"/>
      <c r="M1349" s="158"/>
      <c r="N1349" s="157"/>
      <c r="O1349" s="157"/>
      <c r="P1349" s="157"/>
      <c r="Q1349" s="157"/>
      <c r="R1349" s="158"/>
      <c r="S1349" s="158"/>
      <c r="T1349" s="158"/>
      <c r="U1349" s="158"/>
      <c r="V1349" s="158"/>
      <c r="W1349" s="158"/>
      <c r="X1349" s="158"/>
      <c r="Y1349" s="158"/>
      <c r="Z1349" s="147"/>
      <c r="AA1349" s="147"/>
      <c r="AB1349" s="147"/>
      <c r="AC1349" s="147"/>
      <c r="AD1349" s="147"/>
      <c r="AE1349" s="147"/>
      <c r="AF1349" s="147"/>
      <c r="AG1349" s="147" t="s">
        <v>230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3" x14ac:dyDescent="0.2">
      <c r="A1350" s="154"/>
      <c r="B1350" s="155"/>
      <c r="C1350" s="184" t="s">
        <v>964</v>
      </c>
      <c r="D1350" s="163"/>
      <c r="E1350" s="164"/>
      <c r="F1350" s="158"/>
      <c r="G1350" s="158"/>
      <c r="H1350" s="158"/>
      <c r="I1350" s="158"/>
      <c r="J1350" s="158"/>
      <c r="K1350" s="158"/>
      <c r="L1350" s="158"/>
      <c r="M1350" s="158"/>
      <c r="N1350" s="157"/>
      <c r="O1350" s="157"/>
      <c r="P1350" s="157"/>
      <c r="Q1350" s="157"/>
      <c r="R1350" s="158"/>
      <c r="S1350" s="158"/>
      <c r="T1350" s="158"/>
      <c r="U1350" s="158"/>
      <c r="V1350" s="158"/>
      <c r="W1350" s="158"/>
      <c r="X1350" s="158"/>
      <c r="Y1350" s="158"/>
      <c r="Z1350" s="147"/>
      <c r="AA1350" s="147"/>
      <c r="AB1350" s="147"/>
      <c r="AC1350" s="147"/>
      <c r="AD1350" s="147"/>
      <c r="AE1350" s="147"/>
      <c r="AF1350" s="147"/>
      <c r="AG1350" s="147" t="s">
        <v>230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3" x14ac:dyDescent="0.2">
      <c r="A1351" s="154"/>
      <c r="B1351" s="155"/>
      <c r="C1351" s="184" t="s">
        <v>965</v>
      </c>
      <c r="D1351" s="163"/>
      <c r="E1351" s="164">
        <v>111.9144</v>
      </c>
      <c r="F1351" s="158"/>
      <c r="G1351" s="158"/>
      <c r="H1351" s="158"/>
      <c r="I1351" s="158"/>
      <c r="J1351" s="158"/>
      <c r="K1351" s="158"/>
      <c r="L1351" s="158"/>
      <c r="M1351" s="158"/>
      <c r="N1351" s="157"/>
      <c r="O1351" s="157"/>
      <c r="P1351" s="157"/>
      <c r="Q1351" s="157"/>
      <c r="R1351" s="158"/>
      <c r="S1351" s="158"/>
      <c r="T1351" s="158"/>
      <c r="U1351" s="158"/>
      <c r="V1351" s="158"/>
      <c r="W1351" s="158"/>
      <c r="X1351" s="158"/>
      <c r="Y1351" s="158"/>
      <c r="Z1351" s="147"/>
      <c r="AA1351" s="147"/>
      <c r="AB1351" s="147"/>
      <c r="AC1351" s="147"/>
      <c r="AD1351" s="147"/>
      <c r="AE1351" s="147"/>
      <c r="AF1351" s="147"/>
      <c r="AG1351" s="147" t="s">
        <v>230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2" x14ac:dyDescent="0.2">
      <c r="A1352" s="154"/>
      <c r="B1352" s="155"/>
      <c r="C1352" s="254"/>
      <c r="D1352" s="255"/>
      <c r="E1352" s="255"/>
      <c r="F1352" s="255"/>
      <c r="G1352" s="255"/>
      <c r="H1352" s="158"/>
      <c r="I1352" s="158"/>
      <c r="J1352" s="158"/>
      <c r="K1352" s="158"/>
      <c r="L1352" s="158"/>
      <c r="M1352" s="158"/>
      <c r="N1352" s="157"/>
      <c r="O1352" s="157"/>
      <c r="P1352" s="157"/>
      <c r="Q1352" s="157"/>
      <c r="R1352" s="158"/>
      <c r="S1352" s="158"/>
      <c r="T1352" s="158"/>
      <c r="U1352" s="158"/>
      <c r="V1352" s="158"/>
      <c r="W1352" s="158"/>
      <c r="X1352" s="158"/>
      <c r="Y1352" s="158"/>
      <c r="Z1352" s="147"/>
      <c r="AA1352" s="147"/>
      <c r="AB1352" s="147"/>
      <c r="AC1352" s="147"/>
      <c r="AD1352" s="147"/>
      <c r="AE1352" s="147"/>
      <c r="AF1352" s="147"/>
      <c r="AG1352" s="147" t="s">
        <v>208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">
      <c r="A1353" s="154">
        <v>141</v>
      </c>
      <c r="B1353" s="155" t="s">
        <v>968</v>
      </c>
      <c r="C1353" s="188" t="s">
        <v>969</v>
      </c>
      <c r="D1353" s="156" t="s">
        <v>0</v>
      </c>
      <c r="E1353" s="181"/>
      <c r="F1353" s="159"/>
      <c r="G1353" s="158">
        <f>ROUND(E1353*F1353,2)</f>
        <v>0</v>
      </c>
      <c r="H1353" s="159"/>
      <c r="I1353" s="158">
        <f>ROUND(E1353*H1353,2)</f>
        <v>0</v>
      </c>
      <c r="J1353" s="159"/>
      <c r="K1353" s="158">
        <f>ROUND(E1353*J1353,2)</f>
        <v>0</v>
      </c>
      <c r="L1353" s="158">
        <v>12</v>
      </c>
      <c r="M1353" s="158">
        <f>G1353*(1+L1353/100)</f>
        <v>0</v>
      </c>
      <c r="N1353" s="157">
        <v>0</v>
      </c>
      <c r="O1353" s="157">
        <f>ROUND(E1353*N1353,2)</f>
        <v>0</v>
      </c>
      <c r="P1353" s="157">
        <v>0</v>
      </c>
      <c r="Q1353" s="157">
        <f>ROUND(E1353*P1353,2)</f>
        <v>0</v>
      </c>
      <c r="R1353" s="158" t="s">
        <v>947</v>
      </c>
      <c r="S1353" s="158" t="s">
        <v>201</v>
      </c>
      <c r="T1353" s="158" t="s">
        <v>201</v>
      </c>
      <c r="U1353" s="158">
        <v>0</v>
      </c>
      <c r="V1353" s="158">
        <f>ROUND(E1353*U1353,2)</f>
        <v>0</v>
      </c>
      <c r="W1353" s="158"/>
      <c r="X1353" s="158" t="s">
        <v>917</v>
      </c>
      <c r="Y1353" s="158" t="s">
        <v>204</v>
      </c>
      <c r="Z1353" s="147"/>
      <c r="AA1353" s="147"/>
      <c r="AB1353" s="147"/>
      <c r="AC1353" s="147"/>
      <c r="AD1353" s="147"/>
      <c r="AE1353" s="147"/>
      <c r="AF1353" s="147"/>
      <c r="AG1353" s="147" t="s">
        <v>918</v>
      </c>
      <c r="AH1353" s="147"/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2" x14ac:dyDescent="0.2">
      <c r="A1354" s="154"/>
      <c r="B1354" s="155"/>
      <c r="C1354" s="262" t="s">
        <v>970</v>
      </c>
      <c r="D1354" s="263"/>
      <c r="E1354" s="263"/>
      <c r="F1354" s="263"/>
      <c r="G1354" s="263"/>
      <c r="H1354" s="158"/>
      <c r="I1354" s="158"/>
      <c r="J1354" s="158"/>
      <c r="K1354" s="158"/>
      <c r="L1354" s="158"/>
      <c r="M1354" s="158"/>
      <c r="N1354" s="157"/>
      <c r="O1354" s="157"/>
      <c r="P1354" s="157"/>
      <c r="Q1354" s="157"/>
      <c r="R1354" s="158"/>
      <c r="S1354" s="158"/>
      <c r="T1354" s="158"/>
      <c r="U1354" s="158"/>
      <c r="V1354" s="158"/>
      <c r="W1354" s="158"/>
      <c r="X1354" s="158"/>
      <c r="Y1354" s="158"/>
      <c r="Z1354" s="147"/>
      <c r="AA1354" s="147"/>
      <c r="AB1354" s="147"/>
      <c r="AC1354" s="147"/>
      <c r="AD1354" s="147"/>
      <c r="AE1354" s="147"/>
      <c r="AF1354" s="147"/>
      <c r="AG1354" s="147" t="s">
        <v>247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2" x14ac:dyDescent="0.2">
      <c r="A1355" s="154"/>
      <c r="B1355" s="155"/>
      <c r="C1355" s="254"/>
      <c r="D1355" s="255"/>
      <c r="E1355" s="255"/>
      <c r="F1355" s="255"/>
      <c r="G1355" s="255"/>
      <c r="H1355" s="158"/>
      <c r="I1355" s="158"/>
      <c r="J1355" s="158"/>
      <c r="K1355" s="158"/>
      <c r="L1355" s="158"/>
      <c r="M1355" s="158"/>
      <c r="N1355" s="157"/>
      <c r="O1355" s="157"/>
      <c r="P1355" s="157"/>
      <c r="Q1355" s="157"/>
      <c r="R1355" s="158"/>
      <c r="S1355" s="158"/>
      <c r="T1355" s="158"/>
      <c r="U1355" s="158"/>
      <c r="V1355" s="158"/>
      <c r="W1355" s="158"/>
      <c r="X1355" s="158"/>
      <c r="Y1355" s="158"/>
      <c r="Z1355" s="147"/>
      <c r="AA1355" s="147"/>
      <c r="AB1355" s="147"/>
      <c r="AC1355" s="147"/>
      <c r="AD1355" s="147"/>
      <c r="AE1355" s="147"/>
      <c r="AF1355" s="147"/>
      <c r="AG1355" s="147" t="s">
        <v>208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x14ac:dyDescent="0.2">
      <c r="A1356" s="166" t="s">
        <v>196</v>
      </c>
      <c r="B1356" s="167" t="s">
        <v>135</v>
      </c>
      <c r="C1356" s="182" t="s">
        <v>136</v>
      </c>
      <c r="D1356" s="168"/>
      <c r="E1356" s="169"/>
      <c r="F1356" s="170"/>
      <c r="G1356" s="170">
        <f>SUMIF(AG1357:AG1426,"&lt;&gt;NOR",G1357:G1426)</f>
        <v>0</v>
      </c>
      <c r="H1356" s="170"/>
      <c r="I1356" s="170">
        <f>SUM(I1357:I1426)</f>
        <v>0</v>
      </c>
      <c r="J1356" s="170"/>
      <c r="K1356" s="170">
        <f>SUM(K1357:K1426)</f>
        <v>0</v>
      </c>
      <c r="L1356" s="170"/>
      <c r="M1356" s="170">
        <f>SUM(M1357:M1426)</f>
        <v>0</v>
      </c>
      <c r="N1356" s="169"/>
      <c r="O1356" s="169">
        <f>SUM(O1357:O1426)</f>
        <v>12.440000000000001</v>
      </c>
      <c r="P1356" s="169"/>
      <c r="Q1356" s="169">
        <f>SUM(Q1357:Q1426)</f>
        <v>5.54</v>
      </c>
      <c r="R1356" s="170"/>
      <c r="S1356" s="170"/>
      <c r="T1356" s="171"/>
      <c r="U1356" s="165"/>
      <c r="V1356" s="165">
        <f>SUM(V1357:V1426)</f>
        <v>226.76999999999998</v>
      </c>
      <c r="W1356" s="165"/>
      <c r="X1356" s="165"/>
      <c r="Y1356" s="165"/>
      <c r="AG1356" t="s">
        <v>197</v>
      </c>
    </row>
    <row r="1357" spans="1:60" ht="22.5" outlineLevel="1" x14ac:dyDescent="0.2">
      <c r="A1357" s="173">
        <v>142</v>
      </c>
      <c r="B1357" s="174" t="s">
        <v>971</v>
      </c>
      <c r="C1357" s="183" t="s">
        <v>972</v>
      </c>
      <c r="D1357" s="175" t="s">
        <v>309</v>
      </c>
      <c r="E1357" s="176">
        <v>395.84</v>
      </c>
      <c r="F1357" s="177"/>
      <c r="G1357" s="178">
        <f>ROUND(E1357*F1357,2)</f>
        <v>0</v>
      </c>
      <c r="H1357" s="177"/>
      <c r="I1357" s="178">
        <f>ROUND(E1357*H1357,2)</f>
        <v>0</v>
      </c>
      <c r="J1357" s="177"/>
      <c r="K1357" s="178">
        <f>ROUND(E1357*J1357,2)</f>
        <v>0</v>
      </c>
      <c r="L1357" s="178">
        <v>12</v>
      </c>
      <c r="M1357" s="178">
        <f>G1357*(1+L1357/100)</f>
        <v>0</v>
      </c>
      <c r="N1357" s="176">
        <v>0</v>
      </c>
      <c r="O1357" s="176">
        <f>ROUND(E1357*N1357,2)</f>
        <v>0</v>
      </c>
      <c r="P1357" s="176">
        <v>0</v>
      </c>
      <c r="Q1357" s="176">
        <f>ROUND(E1357*P1357,2)</f>
        <v>0</v>
      </c>
      <c r="R1357" s="178" t="s">
        <v>875</v>
      </c>
      <c r="S1357" s="178" t="s">
        <v>201</v>
      </c>
      <c r="T1357" s="179" t="s">
        <v>201</v>
      </c>
      <c r="U1357" s="158">
        <v>0.16</v>
      </c>
      <c r="V1357" s="158">
        <f>ROUND(E1357*U1357,2)</f>
        <v>63.33</v>
      </c>
      <c r="W1357" s="158"/>
      <c r="X1357" s="158" t="s">
        <v>219</v>
      </c>
      <c r="Y1357" s="158" t="s">
        <v>204</v>
      </c>
      <c r="Z1357" s="147"/>
      <c r="AA1357" s="147"/>
      <c r="AB1357" s="147"/>
      <c r="AC1357" s="147"/>
      <c r="AD1357" s="147"/>
      <c r="AE1357" s="147"/>
      <c r="AF1357" s="147"/>
      <c r="AG1357" s="147" t="s">
        <v>220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2" x14ac:dyDescent="0.2">
      <c r="A1358" s="154"/>
      <c r="B1358" s="155"/>
      <c r="C1358" s="184" t="s">
        <v>675</v>
      </c>
      <c r="D1358" s="163"/>
      <c r="E1358" s="164"/>
      <c r="F1358" s="158"/>
      <c r="G1358" s="158"/>
      <c r="H1358" s="158"/>
      <c r="I1358" s="158"/>
      <c r="J1358" s="158"/>
      <c r="K1358" s="158"/>
      <c r="L1358" s="158"/>
      <c r="M1358" s="158"/>
      <c r="N1358" s="157"/>
      <c r="O1358" s="157"/>
      <c r="P1358" s="157"/>
      <c r="Q1358" s="157"/>
      <c r="R1358" s="158"/>
      <c r="S1358" s="158"/>
      <c r="T1358" s="158"/>
      <c r="U1358" s="158"/>
      <c r="V1358" s="158"/>
      <c r="W1358" s="158"/>
      <c r="X1358" s="158"/>
      <c r="Y1358" s="158"/>
      <c r="Z1358" s="147"/>
      <c r="AA1358" s="147"/>
      <c r="AB1358" s="147"/>
      <c r="AC1358" s="147"/>
      <c r="AD1358" s="147"/>
      <c r="AE1358" s="147"/>
      <c r="AF1358" s="147"/>
      <c r="AG1358" s="147" t="s">
        <v>230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3" x14ac:dyDescent="0.2">
      <c r="A1359" s="154"/>
      <c r="B1359" s="155"/>
      <c r="C1359" s="184" t="s">
        <v>676</v>
      </c>
      <c r="D1359" s="163"/>
      <c r="E1359" s="164"/>
      <c r="F1359" s="158"/>
      <c r="G1359" s="158"/>
      <c r="H1359" s="158"/>
      <c r="I1359" s="158"/>
      <c r="J1359" s="158"/>
      <c r="K1359" s="158"/>
      <c r="L1359" s="158"/>
      <c r="M1359" s="158"/>
      <c r="N1359" s="157"/>
      <c r="O1359" s="157"/>
      <c r="P1359" s="157"/>
      <c r="Q1359" s="157"/>
      <c r="R1359" s="158"/>
      <c r="S1359" s="158"/>
      <c r="T1359" s="158"/>
      <c r="U1359" s="158"/>
      <c r="V1359" s="158"/>
      <c r="W1359" s="158"/>
      <c r="X1359" s="158"/>
      <c r="Y1359" s="158"/>
      <c r="Z1359" s="147"/>
      <c r="AA1359" s="147"/>
      <c r="AB1359" s="147"/>
      <c r="AC1359" s="147"/>
      <c r="AD1359" s="147"/>
      <c r="AE1359" s="147"/>
      <c r="AF1359" s="147"/>
      <c r="AG1359" s="147" t="s">
        <v>230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3" x14ac:dyDescent="0.2">
      <c r="A1360" s="154"/>
      <c r="B1360" s="155"/>
      <c r="C1360" s="184" t="s">
        <v>677</v>
      </c>
      <c r="D1360" s="163"/>
      <c r="E1360" s="164">
        <v>309.3</v>
      </c>
      <c r="F1360" s="158"/>
      <c r="G1360" s="158"/>
      <c r="H1360" s="158"/>
      <c r="I1360" s="158"/>
      <c r="J1360" s="158"/>
      <c r="K1360" s="158"/>
      <c r="L1360" s="158"/>
      <c r="M1360" s="158"/>
      <c r="N1360" s="157"/>
      <c r="O1360" s="157"/>
      <c r="P1360" s="157"/>
      <c r="Q1360" s="157"/>
      <c r="R1360" s="158"/>
      <c r="S1360" s="158"/>
      <c r="T1360" s="158"/>
      <c r="U1360" s="158"/>
      <c r="V1360" s="158"/>
      <c r="W1360" s="158"/>
      <c r="X1360" s="158"/>
      <c r="Y1360" s="158"/>
      <c r="Z1360" s="147"/>
      <c r="AA1360" s="147"/>
      <c r="AB1360" s="147"/>
      <c r="AC1360" s="147"/>
      <c r="AD1360" s="147"/>
      <c r="AE1360" s="147"/>
      <c r="AF1360" s="147"/>
      <c r="AG1360" s="147" t="s">
        <v>230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3" x14ac:dyDescent="0.2">
      <c r="A1361" s="154"/>
      <c r="B1361" s="155"/>
      <c r="C1361" s="184" t="s">
        <v>675</v>
      </c>
      <c r="D1361" s="163"/>
      <c r="E1361" s="164"/>
      <c r="F1361" s="158"/>
      <c r="G1361" s="158"/>
      <c r="H1361" s="158"/>
      <c r="I1361" s="158"/>
      <c r="J1361" s="158"/>
      <c r="K1361" s="158"/>
      <c r="L1361" s="158"/>
      <c r="M1361" s="158"/>
      <c r="N1361" s="157"/>
      <c r="O1361" s="157"/>
      <c r="P1361" s="157"/>
      <c r="Q1361" s="157"/>
      <c r="R1361" s="158"/>
      <c r="S1361" s="158"/>
      <c r="T1361" s="158"/>
      <c r="U1361" s="158"/>
      <c r="V1361" s="158"/>
      <c r="W1361" s="158"/>
      <c r="X1361" s="158"/>
      <c r="Y1361" s="158"/>
      <c r="Z1361" s="147"/>
      <c r="AA1361" s="147"/>
      <c r="AB1361" s="147"/>
      <c r="AC1361" s="147"/>
      <c r="AD1361" s="147"/>
      <c r="AE1361" s="147"/>
      <c r="AF1361" s="147"/>
      <c r="AG1361" s="147" t="s">
        <v>230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3" x14ac:dyDescent="0.2">
      <c r="A1362" s="154"/>
      <c r="B1362" s="155"/>
      <c r="C1362" s="184" t="s">
        <v>678</v>
      </c>
      <c r="D1362" s="163"/>
      <c r="E1362" s="164"/>
      <c r="F1362" s="158"/>
      <c r="G1362" s="158"/>
      <c r="H1362" s="158"/>
      <c r="I1362" s="158"/>
      <c r="J1362" s="158"/>
      <c r="K1362" s="158"/>
      <c r="L1362" s="158"/>
      <c r="M1362" s="158"/>
      <c r="N1362" s="157"/>
      <c r="O1362" s="157"/>
      <c r="P1362" s="157"/>
      <c r="Q1362" s="157"/>
      <c r="R1362" s="158"/>
      <c r="S1362" s="158"/>
      <c r="T1362" s="158"/>
      <c r="U1362" s="158"/>
      <c r="V1362" s="158"/>
      <c r="W1362" s="158"/>
      <c r="X1362" s="158"/>
      <c r="Y1362" s="158"/>
      <c r="Z1362" s="147"/>
      <c r="AA1362" s="147"/>
      <c r="AB1362" s="147"/>
      <c r="AC1362" s="147"/>
      <c r="AD1362" s="147"/>
      <c r="AE1362" s="147"/>
      <c r="AF1362" s="147"/>
      <c r="AG1362" s="147" t="s">
        <v>230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3" x14ac:dyDescent="0.2">
      <c r="A1363" s="154"/>
      <c r="B1363" s="155"/>
      <c r="C1363" s="184" t="s">
        <v>679</v>
      </c>
      <c r="D1363" s="163"/>
      <c r="E1363" s="164">
        <v>86.54</v>
      </c>
      <c r="F1363" s="158"/>
      <c r="G1363" s="158"/>
      <c r="H1363" s="158"/>
      <c r="I1363" s="158"/>
      <c r="J1363" s="158"/>
      <c r="K1363" s="158"/>
      <c r="L1363" s="158"/>
      <c r="M1363" s="158"/>
      <c r="N1363" s="157"/>
      <c r="O1363" s="157"/>
      <c r="P1363" s="157"/>
      <c r="Q1363" s="157"/>
      <c r="R1363" s="158"/>
      <c r="S1363" s="158"/>
      <c r="T1363" s="158"/>
      <c r="U1363" s="158"/>
      <c r="V1363" s="158"/>
      <c r="W1363" s="158"/>
      <c r="X1363" s="158"/>
      <c r="Y1363" s="158"/>
      <c r="Z1363" s="147"/>
      <c r="AA1363" s="147"/>
      <c r="AB1363" s="147"/>
      <c r="AC1363" s="147"/>
      <c r="AD1363" s="147"/>
      <c r="AE1363" s="147"/>
      <c r="AF1363" s="147"/>
      <c r="AG1363" s="147" t="s">
        <v>230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2" x14ac:dyDescent="0.2">
      <c r="A1364" s="154"/>
      <c r="B1364" s="155"/>
      <c r="C1364" s="254"/>
      <c r="D1364" s="255"/>
      <c r="E1364" s="255"/>
      <c r="F1364" s="255"/>
      <c r="G1364" s="255"/>
      <c r="H1364" s="158"/>
      <c r="I1364" s="158"/>
      <c r="J1364" s="158"/>
      <c r="K1364" s="158"/>
      <c r="L1364" s="158"/>
      <c r="M1364" s="158"/>
      <c r="N1364" s="157"/>
      <c r="O1364" s="157"/>
      <c r="P1364" s="157"/>
      <c r="Q1364" s="157"/>
      <c r="R1364" s="158"/>
      <c r="S1364" s="158"/>
      <c r="T1364" s="158"/>
      <c r="U1364" s="158"/>
      <c r="V1364" s="158"/>
      <c r="W1364" s="158"/>
      <c r="X1364" s="158"/>
      <c r="Y1364" s="158"/>
      <c r="Z1364" s="147"/>
      <c r="AA1364" s="147"/>
      <c r="AB1364" s="147"/>
      <c r="AC1364" s="147"/>
      <c r="AD1364" s="147"/>
      <c r="AE1364" s="147"/>
      <c r="AF1364" s="147"/>
      <c r="AG1364" s="147" t="s">
        <v>208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">
      <c r="A1365" s="173">
        <v>143</v>
      </c>
      <c r="B1365" s="174" t="s">
        <v>973</v>
      </c>
      <c r="C1365" s="183" t="s">
        <v>974</v>
      </c>
      <c r="D1365" s="175" t="s">
        <v>309</v>
      </c>
      <c r="E1365" s="176">
        <v>395.84</v>
      </c>
      <c r="F1365" s="177"/>
      <c r="G1365" s="178">
        <f>ROUND(E1365*F1365,2)</f>
        <v>0</v>
      </c>
      <c r="H1365" s="177"/>
      <c r="I1365" s="178">
        <f>ROUND(E1365*H1365,2)</f>
        <v>0</v>
      </c>
      <c r="J1365" s="177"/>
      <c r="K1365" s="178">
        <f>ROUND(E1365*J1365,2)</f>
        <v>0</v>
      </c>
      <c r="L1365" s="178">
        <v>12</v>
      </c>
      <c r="M1365" s="178">
        <f>G1365*(1+L1365/100)</f>
        <v>0</v>
      </c>
      <c r="N1365" s="176">
        <v>0</v>
      </c>
      <c r="O1365" s="176">
        <f>ROUND(E1365*N1365,2)</f>
        <v>0</v>
      </c>
      <c r="P1365" s="176">
        <v>1.4E-2</v>
      </c>
      <c r="Q1365" s="176">
        <f>ROUND(E1365*P1365,2)</f>
        <v>5.54</v>
      </c>
      <c r="R1365" s="178" t="s">
        <v>875</v>
      </c>
      <c r="S1365" s="178" t="s">
        <v>201</v>
      </c>
      <c r="T1365" s="179" t="s">
        <v>201</v>
      </c>
      <c r="U1365" s="158">
        <v>0.08</v>
      </c>
      <c r="V1365" s="158">
        <f>ROUND(E1365*U1365,2)</f>
        <v>31.67</v>
      </c>
      <c r="W1365" s="158"/>
      <c r="X1365" s="158" t="s">
        <v>219</v>
      </c>
      <c r="Y1365" s="158" t="s">
        <v>204</v>
      </c>
      <c r="Z1365" s="147"/>
      <c r="AA1365" s="147"/>
      <c r="AB1365" s="147"/>
      <c r="AC1365" s="147"/>
      <c r="AD1365" s="147"/>
      <c r="AE1365" s="147"/>
      <c r="AF1365" s="147"/>
      <c r="AG1365" s="147" t="s">
        <v>220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2" x14ac:dyDescent="0.2">
      <c r="A1366" s="154"/>
      <c r="B1366" s="155"/>
      <c r="C1366" s="184" t="s">
        <v>807</v>
      </c>
      <c r="D1366" s="163"/>
      <c r="E1366" s="164"/>
      <c r="F1366" s="158"/>
      <c r="G1366" s="158"/>
      <c r="H1366" s="158"/>
      <c r="I1366" s="158"/>
      <c r="J1366" s="158"/>
      <c r="K1366" s="158"/>
      <c r="L1366" s="158"/>
      <c r="M1366" s="158"/>
      <c r="N1366" s="157"/>
      <c r="O1366" s="157"/>
      <c r="P1366" s="157"/>
      <c r="Q1366" s="157"/>
      <c r="R1366" s="158"/>
      <c r="S1366" s="158"/>
      <c r="T1366" s="158"/>
      <c r="U1366" s="158"/>
      <c r="V1366" s="158"/>
      <c r="W1366" s="158"/>
      <c r="X1366" s="158"/>
      <c r="Y1366" s="158"/>
      <c r="Z1366" s="147"/>
      <c r="AA1366" s="147"/>
      <c r="AB1366" s="147"/>
      <c r="AC1366" s="147"/>
      <c r="AD1366" s="147"/>
      <c r="AE1366" s="147"/>
      <c r="AF1366" s="147"/>
      <c r="AG1366" s="147" t="s">
        <v>230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3" x14ac:dyDescent="0.2">
      <c r="A1367" s="154"/>
      <c r="B1367" s="155"/>
      <c r="C1367" s="184" t="s">
        <v>808</v>
      </c>
      <c r="D1367" s="163"/>
      <c r="E1367" s="164"/>
      <c r="F1367" s="158"/>
      <c r="G1367" s="158"/>
      <c r="H1367" s="158"/>
      <c r="I1367" s="158"/>
      <c r="J1367" s="158"/>
      <c r="K1367" s="158"/>
      <c r="L1367" s="158"/>
      <c r="M1367" s="158"/>
      <c r="N1367" s="157"/>
      <c r="O1367" s="157"/>
      <c r="P1367" s="157"/>
      <c r="Q1367" s="157"/>
      <c r="R1367" s="158"/>
      <c r="S1367" s="158"/>
      <c r="T1367" s="158"/>
      <c r="U1367" s="158"/>
      <c r="V1367" s="158"/>
      <c r="W1367" s="158"/>
      <c r="X1367" s="158"/>
      <c r="Y1367" s="158"/>
      <c r="Z1367" s="147"/>
      <c r="AA1367" s="147"/>
      <c r="AB1367" s="147"/>
      <c r="AC1367" s="147"/>
      <c r="AD1367" s="147"/>
      <c r="AE1367" s="147"/>
      <c r="AF1367" s="147"/>
      <c r="AG1367" s="147" t="s">
        <v>230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3" x14ac:dyDescent="0.2">
      <c r="A1368" s="154"/>
      <c r="B1368" s="155"/>
      <c r="C1368" s="184" t="s">
        <v>809</v>
      </c>
      <c r="D1368" s="163"/>
      <c r="E1368" s="164"/>
      <c r="F1368" s="158"/>
      <c r="G1368" s="158"/>
      <c r="H1368" s="158"/>
      <c r="I1368" s="158"/>
      <c r="J1368" s="158"/>
      <c r="K1368" s="158"/>
      <c r="L1368" s="158"/>
      <c r="M1368" s="158"/>
      <c r="N1368" s="157"/>
      <c r="O1368" s="157"/>
      <c r="P1368" s="157"/>
      <c r="Q1368" s="157"/>
      <c r="R1368" s="158"/>
      <c r="S1368" s="158"/>
      <c r="T1368" s="158"/>
      <c r="U1368" s="158"/>
      <c r="V1368" s="158"/>
      <c r="W1368" s="158"/>
      <c r="X1368" s="158"/>
      <c r="Y1368" s="158"/>
      <c r="Z1368" s="147"/>
      <c r="AA1368" s="147"/>
      <c r="AB1368" s="147"/>
      <c r="AC1368" s="147"/>
      <c r="AD1368" s="147"/>
      <c r="AE1368" s="147"/>
      <c r="AF1368" s="147"/>
      <c r="AG1368" s="147" t="s">
        <v>230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3" x14ac:dyDescent="0.2">
      <c r="A1369" s="154"/>
      <c r="B1369" s="155"/>
      <c r="C1369" s="184" t="s">
        <v>810</v>
      </c>
      <c r="D1369" s="163"/>
      <c r="E1369" s="164"/>
      <c r="F1369" s="158"/>
      <c r="G1369" s="158"/>
      <c r="H1369" s="158"/>
      <c r="I1369" s="158"/>
      <c r="J1369" s="158"/>
      <c r="K1369" s="158"/>
      <c r="L1369" s="158"/>
      <c r="M1369" s="158"/>
      <c r="N1369" s="157"/>
      <c r="O1369" s="157"/>
      <c r="P1369" s="157"/>
      <c r="Q1369" s="157"/>
      <c r="R1369" s="158"/>
      <c r="S1369" s="158"/>
      <c r="T1369" s="158"/>
      <c r="U1369" s="158"/>
      <c r="V1369" s="158"/>
      <c r="W1369" s="158"/>
      <c r="X1369" s="158"/>
      <c r="Y1369" s="158"/>
      <c r="Z1369" s="147"/>
      <c r="AA1369" s="147"/>
      <c r="AB1369" s="147"/>
      <c r="AC1369" s="147"/>
      <c r="AD1369" s="147"/>
      <c r="AE1369" s="147"/>
      <c r="AF1369" s="147"/>
      <c r="AG1369" s="147" t="s">
        <v>230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3" x14ac:dyDescent="0.2">
      <c r="A1370" s="154"/>
      <c r="B1370" s="155"/>
      <c r="C1370" s="184" t="s">
        <v>811</v>
      </c>
      <c r="D1370" s="163"/>
      <c r="E1370" s="164"/>
      <c r="F1370" s="158"/>
      <c r="G1370" s="158"/>
      <c r="H1370" s="158"/>
      <c r="I1370" s="158"/>
      <c r="J1370" s="158"/>
      <c r="K1370" s="158"/>
      <c r="L1370" s="158"/>
      <c r="M1370" s="158"/>
      <c r="N1370" s="157"/>
      <c r="O1370" s="157"/>
      <c r="P1370" s="157"/>
      <c r="Q1370" s="157"/>
      <c r="R1370" s="158"/>
      <c r="S1370" s="158"/>
      <c r="T1370" s="158"/>
      <c r="U1370" s="158"/>
      <c r="V1370" s="158"/>
      <c r="W1370" s="158"/>
      <c r="X1370" s="158"/>
      <c r="Y1370" s="158"/>
      <c r="Z1370" s="147"/>
      <c r="AA1370" s="147"/>
      <c r="AB1370" s="147"/>
      <c r="AC1370" s="147"/>
      <c r="AD1370" s="147"/>
      <c r="AE1370" s="147"/>
      <c r="AF1370" s="147"/>
      <c r="AG1370" s="147" t="s">
        <v>230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3" x14ac:dyDescent="0.2">
      <c r="A1371" s="154"/>
      <c r="B1371" s="155"/>
      <c r="C1371" s="184" t="s">
        <v>675</v>
      </c>
      <c r="D1371" s="163"/>
      <c r="E1371" s="164"/>
      <c r="F1371" s="158"/>
      <c r="G1371" s="158"/>
      <c r="H1371" s="158"/>
      <c r="I1371" s="158"/>
      <c r="J1371" s="158"/>
      <c r="K1371" s="158"/>
      <c r="L1371" s="158"/>
      <c r="M1371" s="158"/>
      <c r="N1371" s="157"/>
      <c r="O1371" s="157"/>
      <c r="P1371" s="157"/>
      <c r="Q1371" s="157"/>
      <c r="R1371" s="158"/>
      <c r="S1371" s="158"/>
      <c r="T1371" s="158"/>
      <c r="U1371" s="158"/>
      <c r="V1371" s="158"/>
      <c r="W1371" s="158"/>
      <c r="X1371" s="158"/>
      <c r="Y1371" s="158"/>
      <c r="Z1371" s="147"/>
      <c r="AA1371" s="147"/>
      <c r="AB1371" s="147"/>
      <c r="AC1371" s="147"/>
      <c r="AD1371" s="147"/>
      <c r="AE1371" s="147"/>
      <c r="AF1371" s="147"/>
      <c r="AG1371" s="147" t="s">
        <v>230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3" x14ac:dyDescent="0.2">
      <c r="A1372" s="154"/>
      <c r="B1372" s="155"/>
      <c r="C1372" s="184" t="s">
        <v>676</v>
      </c>
      <c r="D1372" s="163"/>
      <c r="E1372" s="164"/>
      <c r="F1372" s="158"/>
      <c r="G1372" s="158"/>
      <c r="H1372" s="158"/>
      <c r="I1372" s="158"/>
      <c r="J1372" s="158"/>
      <c r="K1372" s="158"/>
      <c r="L1372" s="158"/>
      <c r="M1372" s="158"/>
      <c r="N1372" s="157"/>
      <c r="O1372" s="157"/>
      <c r="P1372" s="157"/>
      <c r="Q1372" s="157"/>
      <c r="R1372" s="158"/>
      <c r="S1372" s="158"/>
      <c r="T1372" s="158"/>
      <c r="U1372" s="158"/>
      <c r="V1372" s="158"/>
      <c r="W1372" s="158"/>
      <c r="X1372" s="158"/>
      <c r="Y1372" s="158"/>
      <c r="Z1372" s="147"/>
      <c r="AA1372" s="147"/>
      <c r="AB1372" s="147"/>
      <c r="AC1372" s="147"/>
      <c r="AD1372" s="147"/>
      <c r="AE1372" s="147"/>
      <c r="AF1372" s="147"/>
      <c r="AG1372" s="147" t="s">
        <v>230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3" x14ac:dyDescent="0.2">
      <c r="A1373" s="154"/>
      <c r="B1373" s="155"/>
      <c r="C1373" s="184" t="s">
        <v>677</v>
      </c>
      <c r="D1373" s="163"/>
      <c r="E1373" s="164">
        <v>309.3</v>
      </c>
      <c r="F1373" s="158"/>
      <c r="G1373" s="158"/>
      <c r="H1373" s="158"/>
      <c r="I1373" s="158"/>
      <c r="J1373" s="158"/>
      <c r="K1373" s="158"/>
      <c r="L1373" s="158"/>
      <c r="M1373" s="158"/>
      <c r="N1373" s="157"/>
      <c r="O1373" s="157"/>
      <c r="P1373" s="157"/>
      <c r="Q1373" s="157"/>
      <c r="R1373" s="158"/>
      <c r="S1373" s="158"/>
      <c r="T1373" s="158"/>
      <c r="U1373" s="158"/>
      <c r="V1373" s="158"/>
      <c r="W1373" s="158"/>
      <c r="X1373" s="158"/>
      <c r="Y1373" s="158"/>
      <c r="Z1373" s="147"/>
      <c r="AA1373" s="147"/>
      <c r="AB1373" s="147"/>
      <c r="AC1373" s="147"/>
      <c r="AD1373" s="147"/>
      <c r="AE1373" s="147"/>
      <c r="AF1373" s="147"/>
      <c r="AG1373" s="147" t="s">
        <v>230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3" x14ac:dyDescent="0.2">
      <c r="A1374" s="154"/>
      <c r="B1374" s="155"/>
      <c r="C1374" s="184" t="s">
        <v>675</v>
      </c>
      <c r="D1374" s="163"/>
      <c r="E1374" s="164"/>
      <c r="F1374" s="158"/>
      <c r="G1374" s="158"/>
      <c r="H1374" s="158"/>
      <c r="I1374" s="158"/>
      <c r="J1374" s="158"/>
      <c r="K1374" s="158"/>
      <c r="L1374" s="158"/>
      <c r="M1374" s="158"/>
      <c r="N1374" s="157"/>
      <c r="O1374" s="157"/>
      <c r="P1374" s="157"/>
      <c r="Q1374" s="157"/>
      <c r="R1374" s="158"/>
      <c r="S1374" s="158"/>
      <c r="T1374" s="158"/>
      <c r="U1374" s="158"/>
      <c r="V1374" s="158"/>
      <c r="W1374" s="158"/>
      <c r="X1374" s="158"/>
      <c r="Y1374" s="158"/>
      <c r="Z1374" s="147"/>
      <c r="AA1374" s="147"/>
      <c r="AB1374" s="147"/>
      <c r="AC1374" s="147"/>
      <c r="AD1374" s="147"/>
      <c r="AE1374" s="147"/>
      <c r="AF1374" s="147"/>
      <c r="AG1374" s="147" t="s">
        <v>230</v>
      </c>
      <c r="AH1374" s="147">
        <v>0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3" x14ac:dyDescent="0.2">
      <c r="A1375" s="154"/>
      <c r="B1375" s="155"/>
      <c r="C1375" s="184" t="s">
        <v>678</v>
      </c>
      <c r="D1375" s="163"/>
      <c r="E1375" s="164"/>
      <c r="F1375" s="158"/>
      <c r="G1375" s="158"/>
      <c r="H1375" s="158"/>
      <c r="I1375" s="158"/>
      <c r="J1375" s="158"/>
      <c r="K1375" s="158"/>
      <c r="L1375" s="158"/>
      <c r="M1375" s="158"/>
      <c r="N1375" s="157"/>
      <c r="O1375" s="157"/>
      <c r="P1375" s="157"/>
      <c r="Q1375" s="157"/>
      <c r="R1375" s="158"/>
      <c r="S1375" s="158"/>
      <c r="T1375" s="158"/>
      <c r="U1375" s="158"/>
      <c r="V1375" s="158"/>
      <c r="W1375" s="158"/>
      <c r="X1375" s="158"/>
      <c r="Y1375" s="158"/>
      <c r="Z1375" s="147"/>
      <c r="AA1375" s="147"/>
      <c r="AB1375" s="147"/>
      <c r="AC1375" s="147"/>
      <c r="AD1375" s="147"/>
      <c r="AE1375" s="147"/>
      <c r="AF1375" s="147"/>
      <c r="AG1375" s="147" t="s">
        <v>230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3" x14ac:dyDescent="0.2">
      <c r="A1376" s="154"/>
      <c r="B1376" s="155"/>
      <c r="C1376" s="184" t="s">
        <v>679</v>
      </c>
      <c r="D1376" s="163"/>
      <c r="E1376" s="164">
        <v>86.54</v>
      </c>
      <c r="F1376" s="158"/>
      <c r="G1376" s="158"/>
      <c r="H1376" s="158"/>
      <c r="I1376" s="158"/>
      <c r="J1376" s="158"/>
      <c r="K1376" s="158"/>
      <c r="L1376" s="158"/>
      <c r="M1376" s="158"/>
      <c r="N1376" s="157"/>
      <c r="O1376" s="157"/>
      <c r="P1376" s="157"/>
      <c r="Q1376" s="157"/>
      <c r="R1376" s="158"/>
      <c r="S1376" s="158"/>
      <c r="T1376" s="158"/>
      <c r="U1376" s="158"/>
      <c r="V1376" s="158"/>
      <c r="W1376" s="158"/>
      <c r="X1376" s="158"/>
      <c r="Y1376" s="158"/>
      <c r="Z1376" s="147"/>
      <c r="AA1376" s="147"/>
      <c r="AB1376" s="147"/>
      <c r="AC1376" s="147"/>
      <c r="AD1376" s="147"/>
      <c r="AE1376" s="147"/>
      <c r="AF1376" s="147"/>
      <c r="AG1376" s="147" t="s">
        <v>230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2" x14ac:dyDescent="0.2">
      <c r="A1377" s="154"/>
      <c r="B1377" s="155"/>
      <c r="C1377" s="254"/>
      <c r="D1377" s="255"/>
      <c r="E1377" s="255"/>
      <c r="F1377" s="255"/>
      <c r="G1377" s="255"/>
      <c r="H1377" s="158"/>
      <c r="I1377" s="158"/>
      <c r="J1377" s="158"/>
      <c r="K1377" s="158"/>
      <c r="L1377" s="158"/>
      <c r="M1377" s="158"/>
      <c r="N1377" s="157"/>
      <c r="O1377" s="157"/>
      <c r="P1377" s="157"/>
      <c r="Q1377" s="157"/>
      <c r="R1377" s="158"/>
      <c r="S1377" s="158"/>
      <c r="T1377" s="158"/>
      <c r="U1377" s="158"/>
      <c r="V1377" s="158"/>
      <c r="W1377" s="158"/>
      <c r="X1377" s="158"/>
      <c r="Y1377" s="158"/>
      <c r="Z1377" s="147"/>
      <c r="AA1377" s="147"/>
      <c r="AB1377" s="147"/>
      <c r="AC1377" s="147"/>
      <c r="AD1377" s="147"/>
      <c r="AE1377" s="147"/>
      <c r="AF1377" s="147"/>
      <c r="AG1377" s="147" t="s">
        <v>208</v>
      </c>
      <c r="AH1377" s="147"/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ht="22.5" outlineLevel="1" x14ac:dyDescent="0.2">
      <c r="A1378" s="173">
        <v>144</v>
      </c>
      <c r="B1378" s="174" t="s">
        <v>975</v>
      </c>
      <c r="C1378" s="183" t="s">
        <v>976</v>
      </c>
      <c r="D1378" s="175" t="s">
        <v>520</v>
      </c>
      <c r="E1378" s="176">
        <v>30</v>
      </c>
      <c r="F1378" s="177"/>
      <c r="G1378" s="178">
        <f>ROUND(E1378*F1378,2)</f>
        <v>0</v>
      </c>
      <c r="H1378" s="177"/>
      <c r="I1378" s="178">
        <f>ROUND(E1378*H1378,2)</f>
        <v>0</v>
      </c>
      <c r="J1378" s="177"/>
      <c r="K1378" s="178">
        <f>ROUND(E1378*J1378,2)</f>
        <v>0</v>
      </c>
      <c r="L1378" s="178">
        <v>12</v>
      </c>
      <c r="M1378" s="178">
        <f>G1378*(1+L1378/100)</f>
        <v>0</v>
      </c>
      <c r="N1378" s="176">
        <v>1.6000000000000001E-4</v>
      </c>
      <c r="O1378" s="176">
        <f>ROUND(E1378*N1378,2)</f>
        <v>0</v>
      </c>
      <c r="P1378" s="176">
        <v>0</v>
      </c>
      <c r="Q1378" s="176">
        <f>ROUND(E1378*P1378,2)</f>
        <v>0</v>
      </c>
      <c r="R1378" s="178" t="s">
        <v>875</v>
      </c>
      <c r="S1378" s="178" t="s">
        <v>201</v>
      </c>
      <c r="T1378" s="179" t="s">
        <v>201</v>
      </c>
      <c r="U1378" s="158">
        <v>0.28399999999999997</v>
      </c>
      <c r="V1378" s="158">
        <f>ROUND(E1378*U1378,2)</f>
        <v>8.52</v>
      </c>
      <c r="W1378" s="158"/>
      <c r="X1378" s="158" t="s">
        <v>219</v>
      </c>
      <c r="Y1378" s="158" t="s">
        <v>204</v>
      </c>
      <c r="Z1378" s="147"/>
      <c r="AA1378" s="147"/>
      <c r="AB1378" s="147"/>
      <c r="AC1378" s="147"/>
      <c r="AD1378" s="147"/>
      <c r="AE1378" s="147"/>
      <c r="AF1378" s="147"/>
      <c r="AG1378" s="147" t="s">
        <v>220</v>
      </c>
      <c r="AH1378" s="147"/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2" x14ac:dyDescent="0.2">
      <c r="A1379" s="154"/>
      <c r="B1379" s="155"/>
      <c r="C1379" s="184" t="s">
        <v>478</v>
      </c>
      <c r="D1379" s="163"/>
      <c r="E1379" s="164"/>
      <c r="F1379" s="158"/>
      <c r="G1379" s="158"/>
      <c r="H1379" s="158"/>
      <c r="I1379" s="158"/>
      <c r="J1379" s="158"/>
      <c r="K1379" s="158"/>
      <c r="L1379" s="158"/>
      <c r="M1379" s="158"/>
      <c r="N1379" s="157"/>
      <c r="O1379" s="157"/>
      <c r="P1379" s="157"/>
      <c r="Q1379" s="157"/>
      <c r="R1379" s="158"/>
      <c r="S1379" s="158"/>
      <c r="T1379" s="158"/>
      <c r="U1379" s="158"/>
      <c r="V1379" s="158"/>
      <c r="W1379" s="158"/>
      <c r="X1379" s="158"/>
      <c r="Y1379" s="158"/>
      <c r="Z1379" s="147"/>
      <c r="AA1379" s="147"/>
      <c r="AB1379" s="147"/>
      <c r="AC1379" s="147"/>
      <c r="AD1379" s="147"/>
      <c r="AE1379" s="147"/>
      <c r="AF1379" s="147"/>
      <c r="AG1379" s="147" t="s">
        <v>230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3" x14ac:dyDescent="0.2">
      <c r="A1380" s="154"/>
      <c r="B1380" s="155"/>
      <c r="C1380" s="184" t="s">
        <v>479</v>
      </c>
      <c r="D1380" s="163"/>
      <c r="E1380" s="164"/>
      <c r="F1380" s="158"/>
      <c r="G1380" s="158"/>
      <c r="H1380" s="158"/>
      <c r="I1380" s="158"/>
      <c r="J1380" s="158"/>
      <c r="K1380" s="158"/>
      <c r="L1380" s="158"/>
      <c r="M1380" s="158"/>
      <c r="N1380" s="157"/>
      <c r="O1380" s="157"/>
      <c r="P1380" s="157"/>
      <c r="Q1380" s="157"/>
      <c r="R1380" s="158"/>
      <c r="S1380" s="158"/>
      <c r="T1380" s="158"/>
      <c r="U1380" s="158"/>
      <c r="V1380" s="158"/>
      <c r="W1380" s="158"/>
      <c r="X1380" s="158"/>
      <c r="Y1380" s="158"/>
      <c r="Z1380" s="147"/>
      <c r="AA1380" s="147"/>
      <c r="AB1380" s="147"/>
      <c r="AC1380" s="147"/>
      <c r="AD1380" s="147"/>
      <c r="AE1380" s="147"/>
      <c r="AF1380" s="147"/>
      <c r="AG1380" s="147" t="s">
        <v>230</v>
      </c>
      <c r="AH1380" s="147">
        <v>0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3" x14ac:dyDescent="0.2">
      <c r="A1381" s="154"/>
      <c r="B1381" s="155"/>
      <c r="C1381" s="184" t="s">
        <v>878</v>
      </c>
      <c r="D1381" s="163"/>
      <c r="E1381" s="164">
        <v>30</v>
      </c>
      <c r="F1381" s="158"/>
      <c r="G1381" s="158"/>
      <c r="H1381" s="158"/>
      <c r="I1381" s="158"/>
      <c r="J1381" s="158"/>
      <c r="K1381" s="158"/>
      <c r="L1381" s="158"/>
      <c r="M1381" s="158"/>
      <c r="N1381" s="157"/>
      <c r="O1381" s="157"/>
      <c r="P1381" s="157"/>
      <c r="Q1381" s="157"/>
      <c r="R1381" s="158"/>
      <c r="S1381" s="158"/>
      <c r="T1381" s="158"/>
      <c r="U1381" s="158"/>
      <c r="V1381" s="158"/>
      <c r="W1381" s="158"/>
      <c r="X1381" s="158"/>
      <c r="Y1381" s="158"/>
      <c r="Z1381" s="147"/>
      <c r="AA1381" s="147"/>
      <c r="AB1381" s="147"/>
      <c r="AC1381" s="147"/>
      <c r="AD1381" s="147"/>
      <c r="AE1381" s="147"/>
      <c r="AF1381" s="147"/>
      <c r="AG1381" s="147" t="s">
        <v>230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2" x14ac:dyDescent="0.2">
      <c r="A1382" s="154"/>
      <c r="B1382" s="155"/>
      <c r="C1382" s="254"/>
      <c r="D1382" s="255"/>
      <c r="E1382" s="255"/>
      <c r="F1382" s="255"/>
      <c r="G1382" s="255"/>
      <c r="H1382" s="158"/>
      <c r="I1382" s="158"/>
      <c r="J1382" s="158"/>
      <c r="K1382" s="158"/>
      <c r="L1382" s="158"/>
      <c r="M1382" s="158"/>
      <c r="N1382" s="157"/>
      <c r="O1382" s="157"/>
      <c r="P1382" s="157"/>
      <c r="Q1382" s="157"/>
      <c r="R1382" s="158"/>
      <c r="S1382" s="158"/>
      <c r="T1382" s="158"/>
      <c r="U1382" s="158"/>
      <c r="V1382" s="158"/>
      <c r="W1382" s="158"/>
      <c r="X1382" s="158"/>
      <c r="Y1382" s="158"/>
      <c r="Z1382" s="147"/>
      <c r="AA1382" s="147"/>
      <c r="AB1382" s="147"/>
      <c r="AC1382" s="147"/>
      <c r="AD1382" s="147"/>
      <c r="AE1382" s="147"/>
      <c r="AF1382" s="147"/>
      <c r="AG1382" s="147" t="s">
        <v>208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">
      <c r="A1383" s="173">
        <v>145</v>
      </c>
      <c r="B1383" s="174" t="s">
        <v>977</v>
      </c>
      <c r="C1383" s="183" t="s">
        <v>978</v>
      </c>
      <c r="D1383" s="175" t="s">
        <v>309</v>
      </c>
      <c r="E1383" s="176">
        <v>45</v>
      </c>
      <c r="F1383" s="177"/>
      <c r="G1383" s="178">
        <f>ROUND(E1383*F1383,2)</f>
        <v>0</v>
      </c>
      <c r="H1383" s="177"/>
      <c r="I1383" s="178">
        <f>ROUND(E1383*H1383,2)</f>
        <v>0</v>
      </c>
      <c r="J1383" s="177"/>
      <c r="K1383" s="178">
        <f>ROUND(E1383*J1383,2)</f>
        <v>0</v>
      </c>
      <c r="L1383" s="178">
        <v>12</v>
      </c>
      <c r="M1383" s="178">
        <f>G1383*(1+L1383/100)</f>
        <v>0</v>
      </c>
      <c r="N1383" s="176">
        <v>1.6000000000000001E-4</v>
      </c>
      <c r="O1383" s="176">
        <f>ROUND(E1383*N1383,2)</f>
        <v>0.01</v>
      </c>
      <c r="P1383" s="176">
        <v>0</v>
      </c>
      <c r="Q1383" s="176">
        <f>ROUND(E1383*P1383,2)</f>
        <v>0</v>
      </c>
      <c r="R1383" s="178" t="s">
        <v>875</v>
      </c>
      <c r="S1383" s="178" t="s">
        <v>201</v>
      </c>
      <c r="T1383" s="179" t="s">
        <v>201</v>
      </c>
      <c r="U1383" s="158">
        <v>0.188</v>
      </c>
      <c r="V1383" s="158">
        <f>ROUND(E1383*U1383,2)</f>
        <v>8.4600000000000009</v>
      </c>
      <c r="W1383" s="158"/>
      <c r="X1383" s="158" t="s">
        <v>219</v>
      </c>
      <c r="Y1383" s="158" t="s">
        <v>204</v>
      </c>
      <c r="Z1383" s="147"/>
      <c r="AA1383" s="147"/>
      <c r="AB1383" s="147"/>
      <c r="AC1383" s="147"/>
      <c r="AD1383" s="147"/>
      <c r="AE1383" s="147"/>
      <c r="AF1383" s="147"/>
      <c r="AG1383" s="147" t="s">
        <v>220</v>
      </c>
      <c r="AH1383" s="147"/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2" x14ac:dyDescent="0.2">
      <c r="A1384" s="154"/>
      <c r="B1384" s="155"/>
      <c r="C1384" s="184" t="s">
        <v>478</v>
      </c>
      <c r="D1384" s="163"/>
      <c r="E1384" s="164"/>
      <c r="F1384" s="158"/>
      <c r="G1384" s="158"/>
      <c r="H1384" s="158"/>
      <c r="I1384" s="158"/>
      <c r="J1384" s="158"/>
      <c r="K1384" s="158"/>
      <c r="L1384" s="158"/>
      <c r="M1384" s="158"/>
      <c r="N1384" s="157"/>
      <c r="O1384" s="157"/>
      <c r="P1384" s="157"/>
      <c r="Q1384" s="157"/>
      <c r="R1384" s="158"/>
      <c r="S1384" s="158"/>
      <c r="T1384" s="158"/>
      <c r="U1384" s="158"/>
      <c r="V1384" s="158"/>
      <c r="W1384" s="158"/>
      <c r="X1384" s="158"/>
      <c r="Y1384" s="158"/>
      <c r="Z1384" s="147"/>
      <c r="AA1384" s="147"/>
      <c r="AB1384" s="147"/>
      <c r="AC1384" s="147"/>
      <c r="AD1384" s="147"/>
      <c r="AE1384" s="147"/>
      <c r="AF1384" s="147"/>
      <c r="AG1384" s="147" t="s">
        <v>230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3" x14ac:dyDescent="0.2">
      <c r="A1385" s="154"/>
      <c r="B1385" s="155"/>
      <c r="C1385" s="184" t="s">
        <v>479</v>
      </c>
      <c r="D1385" s="163"/>
      <c r="E1385" s="164"/>
      <c r="F1385" s="158"/>
      <c r="G1385" s="158"/>
      <c r="H1385" s="158"/>
      <c r="I1385" s="158"/>
      <c r="J1385" s="158"/>
      <c r="K1385" s="158"/>
      <c r="L1385" s="158"/>
      <c r="M1385" s="158"/>
      <c r="N1385" s="157"/>
      <c r="O1385" s="157"/>
      <c r="P1385" s="157"/>
      <c r="Q1385" s="157"/>
      <c r="R1385" s="158"/>
      <c r="S1385" s="158"/>
      <c r="T1385" s="158"/>
      <c r="U1385" s="158"/>
      <c r="V1385" s="158"/>
      <c r="W1385" s="158"/>
      <c r="X1385" s="158"/>
      <c r="Y1385" s="158"/>
      <c r="Z1385" s="147"/>
      <c r="AA1385" s="147"/>
      <c r="AB1385" s="147"/>
      <c r="AC1385" s="147"/>
      <c r="AD1385" s="147"/>
      <c r="AE1385" s="147"/>
      <c r="AF1385" s="147"/>
      <c r="AG1385" s="147" t="s">
        <v>230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3" x14ac:dyDescent="0.2">
      <c r="A1386" s="154"/>
      <c r="B1386" s="155"/>
      <c r="C1386" s="184" t="s">
        <v>488</v>
      </c>
      <c r="D1386" s="163"/>
      <c r="E1386" s="164">
        <v>45</v>
      </c>
      <c r="F1386" s="158"/>
      <c r="G1386" s="158"/>
      <c r="H1386" s="158"/>
      <c r="I1386" s="158"/>
      <c r="J1386" s="158"/>
      <c r="K1386" s="158"/>
      <c r="L1386" s="158"/>
      <c r="M1386" s="158"/>
      <c r="N1386" s="157"/>
      <c r="O1386" s="157"/>
      <c r="P1386" s="157"/>
      <c r="Q1386" s="157"/>
      <c r="R1386" s="158"/>
      <c r="S1386" s="158"/>
      <c r="T1386" s="158"/>
      <c r="U1386" s="158"/>
      <c r="V1386" s="158"/>
      <c r="W1386" s="158"/>
      <c r="X1386" s="158"/>
      <c r="Y1386" s="158"/>
      <c r="Z1386" s="147"/>
      <c r="AA1386" s="147"/>
      <c r="AB1386" s="147"/>
      <c r="AC1386" s="147"/>
      <c r="AD1386" s="147"/>
      <c r="AE1386" s="147"/>
      <c r="AF1386" s="147"/>
      <c r="AG1386" s="147" t="s">
        <v>230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2" x14ac:dyDescent="0.2">
      <c r="A1387" s="154"/>
      <c r="B1387" s="155"/>
      <c r="C1387" s="254"/>
      <c r="D1387" s="255"/>
      <c r="E1387" s="255"/>
      <c r="F1387" s="255"/>
      <c r="G1387" s="255"/>
      <c r="H1387" s="158"/>
      <c r="I1387" s="158"/>
      <c r="J1387" s="158"/>
      <c r="K1387" s="158"/>
      <c r="L1387" s="158"/>
      <c r="M1387" s="158"/>
      <c r="N1387" s="157"/>
      <c r="O1387" s="157"/>
      <c r="P1387" s="157"/>
      <c r="Q1387" s="157"/>
      <c r="R1387" s="158"/>
      <c r="S1387" s="158"/>
      <c r="T1387" s="158"/>
      <c r="U1387" s="158"/>
      <c r="V1387" s="158"/>
      <c r="W1387" s="158"/>
      <c r="X1387" s="158"/>
      <c r="Y1387" s="158"/>
      <c r="Z1387" s="147"/>
      <c r="AA1387" s="147"/>
      <c r="AB1387" s="147"/>
      <c r="AC1387" s="147"/>
      <c r="AD1387" s="147"/>
      <c r="AE1387" s="147"/>
      <c r="AF1387" s="147"/>
      <c r="AG1387" s="147" t="s">
        <v>208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">
      <c r="A1388" s="173">
        <v>146</v>
      </c>
      <c r="B1388" s="174" t="s">
        <v>979</v>
      </c>
      <c r="C1388" s="183" t="s">
        <v>980</v>
      </c>
      <c r="D1388" s="175" t="s">
        <v>244</v>
      </c>
      <c r="E1388" s="176">
        <v>14.050879999999999</v>
      </c>
      <c r="F1388" s="177"/>
      <c r="G1388" s="178">
        <f>ROUND(E1388*F1388,2)</f>
        <v>0</v>
      </c>
      <c r="H1388" s="177"/>
      <c r="I1388" s="178">
        <f>ROUND(E1388*H1388,2)</f>
        <v>0</v>
      </c>
      <c r="J1388" s="177"/>
      <c r="K1388" s="178">
        <f>ROUND(E1388*J1388,2)</f>
        <v>0</v>
      </c>
      <c r="L1388" s="178">
        <v>12</v>
      </c>
      <c r="M1388" s="178">
        <f>G1388*(1+L1388/100)</f>
        <v>0</v>
      </c>
      <c r="N1388" s="176">
        <v>3.1099999999999999E-3</v>
      </c>
      <c r="O1388" s="176">
        <f>ROUND(E1388*N1388,2)</f>
        <v>0.04</v>
      </c>
      <c r="P1388" s="176">
        <v>0</v>
      </c>
      <c r="Q1388" s="176">
        <f>ROUND(E1388*P1388,2)</f>
        <v>0</v>
      </c>
      <c r="R1388" s="178" t="s">
        <v>875</v>
      </c>
      <c r="S1388" s="178" t="s">
        <v>201</v>
      </c>
      <c r="T1388" s="179" t="s">
        <v>201</v>
      </c>
      <c r="U1388" s="158">
        <v>0</v>
      </c>
      <c r="V1388" s="158">
        <f>ROUND(E1388*U1388,2)</f>
        <v>0</v>
      </c>
      <c r="W1388" s="158"/>
      <c r="X1388" s="158" t="s">
        <v>219</v>
      </c>
      <c r="Y1388" s="158" t="s">
        <v>204</v>
      </c>
      <c r="Z1388" s="147"/>
      <c r="AA1388" s="147"/>
      <c r="AB1388" s="147"/>
      <c r="AC1388" s="147"/>
      <c r="AD1388" s="147"/>
      <c r="AE1388" s="147"/>
      <c r="AF1388" s="147"/>
      <c r="AG1388" s="147" t="s">
        <v>220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2" x14ac:dyDescent="0.2">
      <c r="A1389" s="154"/>
      <c r="B1389" s="155"/>
      <c r="C1389" s="184" t="s">
        <v>675</v>
      </c>
      <c r="D1389" s="163"/>
      <c r="E1389" s="164"/>
      <c r="F1389" s="158"/>
      <c r="G1389" s="158"/>
      <c r="H1389" s="158"/>
      <c r="I1389" s="158"/>
      <c r="J1389" s="158"/>
      <c r="K1389" s="158"/>
      <c r="L1389" s="158"/>
      <c r="M1389" s="158"/>
      <c r="N1389" s="157"/>
      <c r="O1389" s="157"/>
      <c r="P1389" s="157"/>
      <c r="Q1389" s="157"/>
      <c r="R1389" s="158"/>
      <c r="S1389" s="158"/>
      <c r="T1389" s="158"/>
      <c r="U1389" s="158"/>
      <c r="V1389" s="158"/>
      <c r="W1389" s="158"/>
      <c r="X1389" s="158"/>
      <c r="Y1389" s="158"/>
      <c r="Z1389" s="147"/>
      <c r="AA1389" s="147"/>
      <c r="AB1389" s="147"/>
      <c r="AC1389" s="147"/>
      <c r="AD1389" s="147"/>
      <c r="AE1389" s="147"/>
      <c r="AF1389" s="147"/>
      <c r="AG1389" s="147" t="s">
        <v>230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3" x14ac:dyDescent="0.2">
      <c r="A1390" s="154"/>
      <c r="B1390" s="155"/>
      <c r="C1390" s="184" t="s">
        <v>676</v>
      </c>
      <c r="D1390" s="163"/>
      <c r="E1390" s="164"/>
      <c r="F1390" s="158"/>
      <c r="G1390" s="158"/>
      <c r="H1390" s="158"/>
      <c r="I1390" s="158"/>
      <c r="J1390" s="158"/>
      <c r="K1390" s="158"/>
      <c r="L1390" s="158"/>
      <c r="M1390" s="158"/>
      <c r="N1390" s="157"/>
      <c r="O1390" s="157"/>
      <c r="P1390" s="157"/>
      <c r="Q1390" s="157"/>
      <c r="R1390" s="158"/>
      <c r="S1390" s="158"/>
      <c r="T1390" s="158"/>
      <c r="U1390" s="158"/>
      <c r="V1390" s="158"/>
      <c r="W1390" s="158"/>
      <c r="X1390" s="158"/>
      <c r="Y1390" s="158"/>
      <c r="Z1390" s="147"/>
      <c r="AA1390" s="147"/>
      <c r="AB1390" s="147"/>
      <c r="AC1390" s="147"/>
      <c r="AD1390" s="147"/>
      <c r="AE1390" s="147"/>
      <c r="AF1390" s="147"/>
      <c r="AG1390" s="147" t="s">
        <v>230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3" x14ac:dyDescent="0.2">
      <c r="A1391" s="154"/>
      <c r="B1391" s="155"/>
      <c r="C1391" s="184" t="s">
        <v>981</v>
      </c>
      <c r="D1391" s="163"/>
      <c r="E1391" s="164">
        <v>8.5366800000000005</v>
      </c>
      <c r="F1391" s="158"/>
      <c r="G1391" s="158"/>
      <c r="H1391" s="158"/>
      <c r="I1391" s="158"/>
      <c r="J1391" s="158"/>
      <c r="K1391" s="158"/>
      <c r="L1391" s="158"/>
      <c r="M1391" s="158"/>
      <c r="N1391" s="157"/>
      <c r="O1391" s="157"/>
      <c r="P1391" s="157"/>
      <c r="Q1391" s="157"/>
      <c r="R1391" s="158"/>
      <c r="S1391" s="158"/>
      <c r="T1391" s="158"/>
      <c r="U1391" s="158"/>
      <c r="V1391" s="158"/>
      <c r="W1391" s="158"/>
      <c r="X1391" s="158"/>
      <c r="Y1391" s="158"/>
      <c r="Z1391" s="147"/>
      <c r="AA1391" s="147"/>
      <c r="AB1391" s="147"/>
      <c r="AC1391" s="147"/>
      <c r="AD1391" s="147"/>
      <c r="AE1391" s="147"/>
      <c r="AF1391" s="147"/>
      <c r="AG1391" s="147" t="s">
        <v>230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3" x14ac:dyDescent="0.2">
      <c r="A1392" s="154"/>
      <c r="B1392" s="155"/>
      <c r="C1392" s="184" t="s">
        <v>675</v>
      </c>
      <c r="D1392" s="163"/>
      <c r="E1392" s="164"/>
      <c r="F1392" s="158"/>
      <c r="G1392" s="158"/>
      <c r="H1392" s="158"/>
      <c r="I1392" s="158"/>
      <c r="J1392" s="158"/>
      <c r="K1392" s="158"/>
      <c r="L1392" s="158"/>
      <c r="M1392" s="158"/>
      <c r="N1392" s="157"/>
      <c r="O1392" s="157"/>
      <c r="P1392" s="157"/>
      <c r="Q1392" s="157"/>
      <c r="R1392" s="158"/>
      <c r="S1392" s="158"/>
      <c r="T1392" s="158"/>
      <c r="U1392" s="158"/>
      <c r="V1392" s="158"/>
      <c r="W1392" s="158"/>
      <c r="X1392" s="158"/>
      <c r="Y1392" s="158"/>
      <c r="Z1392" s="147"/>
      <c r="AA1392" s="147"/>
      <c r="AB1392" s="147"/>
      <c r="AC1392" s="147"/>
      <c r="AD1392" s="147"/>
      <c r="AE1392" s="147"/>
      <c r="AF1392" s="147"/>
      <c r="AG1392" s="147" t="s">
        <v>230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3" x14ac:dyDescent="0.2">
      <c r="A1393" s="154"/>
      <c r="B1393" s="155"/>
      <c r="C1393" s="184" t="s">
        <v>678</v>
      </c>
      <c r="D1393" s="163"/>
      <c r="E1393" s="164"/>
      <c r="F1393" s="158"/>
      <c r="G1393" s="158"/>
      <c r="H1393" s="158"/>
      <c r="I1393" s="158"/>
      <c r="J1393" s="158"/>
      <c r="K1393" s="158"/>
      <c r="L1393" s="158"/>
      <c r="M1393" s="158"/>
      <c r="N1393" s="157"/>
      <c r="O1393" s="157"/>
      <c r="P1393" s="157"/>
      <c r="Q1393" s="157"/>
      <c r="R1393" s="158"/>
      <c r="S1393" s="158"/>
      <c r="T1393" s="158"/>
      <c r="U1393" s="158"/>
      <c r="V1393" s="158"/>
      <c r="W1393" s="158"/>
      <c r="X1393" s="158"/>
      <c r="Y1393" s="158"/>
      <c r="Z1393" s="147"/>
      <c r="AA1393" s="147"/>
      <c r="AB1393" s="147"/>
      <c r="AC1393" s="147"/>
      <c r="AD1393" s="147"/>
      <c r="AE1393" s="147"/>
      <c r="AF1393" s="147"/>
      <c r="AG1393" s="147" t="s">
        <v>230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3" x14ac:dyDescent="0.2">
      <c r="A1394" s="154"/>
      <c r="B1394" s="155"/>
      <c r="C1394" s="184" t="s">
        <v>982</v>
      </c>
      <c r="D1394" s="163"/>
      <c r="E1394" s="164">
        <v>2.3885000000000001</v>
      </c>
      <c r="F1394" s="158"/>
      <c r="G1394" s="158"/>
      <c r="H1394" s="158"/>
      <c r="I1394" s="158"/>
      <c r="J1394" s="158"/>
      <c r="K1394" s="158"/>
      <c r="L1394" s="158"/>
      <c r="M1394" s="158"/>
      <c r="N1394" s="157"/>
      <c r="O1394" s="157"/>
      <c r="P1394" s="157"/>
      <c r="Q1394" s="157"/>
      <c r="R1394" s="158"/>
      <c r="S1394" s="158"/>
      <c r="T1394" s="158"/>
      <c r="U1394" s="158"/>
      <c r="V1394" s="158"/>
      <c r="W1394" s="158"/>
      <c r="X1394" s="158"/>
      <c r="Y1394" s="158"/>
      <c r="Z1394" s="147"/>
      <c r="AA1394" s="147"/>
      <c r="AB1394" s="147"/>
      <c r="AC1394" s="147"/>
      <c r="AD1394" s="147"/>
      <c r="AE1394" s="147"/>
      <c r="AF1394" s="147"/>
      <c r="AG1394" s="147" t="s">
        <v>230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3" x14ac:dyDescent="0.2">
      <c r="A1395" s="154"/>
      <c r="B1395" s="155"/>
      <c r="C1395" s="184" t="s">
        <v>478</v>
      </c>
      <c r="D1395" s="163"/>
      <c r="E1395" s="164"/>
      <c r="F1395" s="158"/>
      <c r="G1395" s="158"/>
      <c r="H1395" s="158"/>
      <c r="I1395" s="158"/>
      <c r="J1395" s="158"/>
      <c r="K1395" s="158"/>
      <c r="L1395" s="158"/>
      <c r="M1395" s="158"/>
      <c r="N1395" s="157"/>
      <c r="O1395" s="157"/>
      <c r="P1395" s="157"/>
      <c r="Q1395" s="157"/>
      <c r="R1395" s="158"/>
      <c r="S1395" s="158"/>
      <c r="T1395" s="158"/>
      <c r="U1395" s="158"/>
      <c r="V1395" s="158"/>
      <c r="W1395" s="158"/>
      <c r="X1395" s="158"/>
      <c r="Y1395" s="158"/>
      <c r="Z1395" s="147"/>
      <c r="AA1395" s="147"/>
      <c r="AB1395" s="147"/>
      <c r="AC1395" s="147"/>
      <c r="AD1395" s="147"/>
      <c r="AE1395" s="147"/>
      <c r="AF1395" s="147"/>
      <c r="AG1395" s="147" t="s">
        <v>230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3" x14ac:dyDescent="0.2">
      <c r="A1396" s="154"/>
      <c r="B1396" s="155"/>
      <c r="C1396" s="184" t="s">
        <v>479</v>
      </c>
      <c r="D1396" s="163"/>
      <c r="E1396" s="164"/>
      <c r="F1396" s="158"/>
      <c r="G1396" s="158"/>
      <c r="H1396" s="158"/>
      <c r="I1396" s="158"/>
      <c r="J1396" s="158"/>
      <c r="K1396" s="158"/>
      <c r="L1396" s="158"/>
      <c r="M1396" s="158"/>
      <c r="N1396" s="157"/>
      <c r="O1396" s="157"/>
      <c r="P1396" s="157"/>
      <c r="Q1396" s="157"/>
      <c r="R1396" s="158"/>
      <c r="S1396" s="158"/>
      <c r="T1396" s="158"/>
      <c r="U1396" s="158"/>
      <c r="V1396" s="158"/>
      <c r="W1396" s="158"/>
      <c r="X1396" s="158"/>
      <c r="Y1396" s="158"/>
      <c r="Z1396" s="147"/>
      <c r="AA1396" s="147"/>
      <c r="AB1396" s="147"/>
      <c r="AC1396" s="147"/>
      <c r="AD1396" s="147"/>
      <c r="AE1396" s="147"/>
      <c r="AF1396" s="147"/>
      <c r="AG1396" s="147" t="s">
        <v>230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3" x14ac:dyDescent="0.2">
      <c r="A1397" s="154"/>
      <c r="B1397" s="155"/>
      <c r="C1397" s="184" t="s">
        <v>983</v>
      </c>
      <c r="D1397" s="163"/>
      <c r="E1397" s="164">
        <v>1.8836999999999999</v>
      </c>
      <c r="F1397" s="158"/>
      <c r="G1397" s="158"/>
      <c r="H1397" s="158"/>
      <c r="I1397" s="158"/>
      <c r="J1397" s="158"/>
      <c r="K1397" s="158"/>
      <c r="L1397" s="158"/>
      <c r="M1397" s="158"/>
      <c r="N1397" s="157"/>
      <c r="O1397" s="157"/>
      <c r="P1397" s="157"/>
      <c r="Q1397" s="157"/>
      <c r="R1397" s="158"/>
      <c r="S1397" s="158"/>
      <c r="T1397" s="158"/>
      <c r="U1397" s="158"/>
      <c r="V1397" s="158"/>
      <c r="W1397" s="158"/>
      <c r="X1397" s="158"/>
      <c r="Y1397" s="158"/>
      <c r="Z1397" s="147"/>
      <c r="AA1397" s="147"/>
      <c r="AB1397" s="147"/>
      <c r="AC1397" s="147"/>
      <c r="AD1397" s="147"/>
      <c r="AE1397" s="147"/>
      <c r="AF1397" s="147"/>
      <c r="AG1397" s="147" t="s">
        <v>230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3" x14ac:dyDescent="0.2">
      <c r="A1398" s="154"/>
      <c r="B1398" s="155"/>
      <c r="C1398" s="184" t="s">
        <v>478</v>
      </c>
      <c r="D1398" s="163"/>
      <c r="E1398" s="164"/>
      <c r="F1398" s="158"/>
      <c r="G1398" s="158"/>
      <c r="H1398" s="158"/>
      <c r="I1398" s="158"/>
      <c r="J1398" s="158"/>
      <c r="K1398" s="158"/>
      <c r="L1398" s="158"/>
      <c r="M1398" s="158"/>
      <c r="N1398" s="157"/>
      <c r="O1398" s="157"/>
      <c r="P1398" s="157"/>
      <c r="Q1398" s="157"/>
      <c r="R1398" s="158"/>
      <c r="S1398" s="158"/>
      <c r="T1398" s="158"/>
      <c r="U1398" s="158"/>
      <c r="V1398" s="158"/>
      <c r="W1398" s="158"/>
      <c r="X1398" s="158"/>
      <c r="Y1398" s="158"/>
      <c r="Z1398" s="147"/>
      <c r="AA1398" s="147"/>
      <c r="AB1398" s="147"/>
      <c r="AC1398" s="147"/>
      <c r="AD1398" s="147"/>
      <c r="AE1398" s="147"/>
      <c r="AF1398" s="147"/>
      <c r="AG1398" s="147" t="s">
        <v>230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3" x14ac:dyDescent="0.2">
      <c r="A1399" s="154"/>
      <c r="B1399" s="155"/>
      <c r="C1399" s="184" t="s">
        <v>479</v>
      </c>
      <c r="D1399" s="163"/>
      <c r="E1399" s="164"/>
      <c r="F1399" s="158"/>
      <c r="G1399" s="158"/>
      <c r="H1399" s="158"/>
      <c r="I1399" s="158"/>
      <c r="J1399" s="158"/>
      <c r="K1399" s="158"/>
      <c r="L1399" s="158"/>
      <c r="M1399" s="158"/>
      <c r="N1399" s="157"/>
      <c r="O1399" s="157"/>
      <c r="P1399" s="157"/>
      <c r="Q1399" s="157"/>
      <c r="R1399" s="158"/>
      <c r="S1399" s="158"/>
      <c r="T1399" s="158"/>
      <c r="U1399" s="158"/>
      <c r="V1399" s="158"/>
      <c r="W1399" s="158"/>
      <c r="X1399" s="158"/>
      <c r="Y1399" s="158"/>
      <c r="Z1399" s="147"/>
      <c r="AA1399" s="147"/>
      <c r="AB1399" s="147"/>
      <c r="AC1399" s="147"/>
      <c r="AD1399" s="147"/>
      <c r="AE1399" s="147"/>
      <c r="AF1399" s="147"/>
      <c r="AG1399" s="147" t="s">
        <v>230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3" x14ac:dyDescent="0.2">
      <c r="A1400" s="154"/>
      <c r="B1400" s="155"/>
      <c r="C1400" s="184" t="s">
        <v>984</v>
      </c>
      <c r="D1400" s="163"/>
      <c r="E1400" s="164">
        <v>1.242</v>
      </c>
      <c r="F1400" s="158"/>
      <c r="G1400" s="158"/>
      <c r="H1400" s="158"/>
      <c r="I1400" s="158"/>
      <c r="J1400" s="158"/>
      <c r="K1400" s="158"/>
      <c r="L1400" s="158"/>
      <c r="M1400" s="158"/>
      <c r="N1400" s="157"/>
      <c r="O1400" s="157"/>
      <c r="P1400" s="157"/>
      <c r="Q1400" s="157"/>
      <c r="R1400" s="158"/>
      <c r="S1400" s="158"/>
      <c r="T1400" s="158"/>
      <c r="U1400" s="158"/>
      <c r="V1400" s="158"/>
      <c r="W1400" s="158"/>
      <c r="X1400" s="158"/>
      <c r="Y1400" s="158"/>
      <c r="Z1400" s="147"/>
      <c r="AA1400" s="147"/>
      <c r="AB1400" s="147"/>
      <c r="AC1400" s="147"/>
      <c r="AD1400" s="147"/>
      <c r="AE1400" s="147"/>
      <c r="AF1400" s="147"/>
      <c r="AG1400" s="147" t="s">
        <v>230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2" x14ac:dyDescent="0.2">
      <c r="A1401" s="154"/>
      <c r="B1401" s="155"/>
      <c r="C1401" s="254"/>
      <c r="D1401" s="255"/>
      <c r="E1401" s="255"/>
      <c r="F1401" s="255"/>
      <c r="G1401" s="255"/>
      <c r="H1401" s="158"/>
      <c r="I1401" s="158"/>
      <c r="J1401" s="158"/>
      <c r="K1401" s="158"/>
      <c r="L1401" s="158"/>
      <c r="M1401" s="158"/>
      <c r="N1401" s="157"/>
      <c r="O1401" s="157"/>
      <c r="P1401" s="157"/>
      <c r="Q1401" s="157"/>
      <c r="R1401" s="158"/>
      <c r="S1401" s="158"/>
      <c r="T1401" s="158"/>
      <c r="U1401" s="158"/>
      <c r="V1401" s="158"/>
      <c r="W1401" s="158"/>
      <c r="X1401" s="158"/>
      <c r="Y1401" s="158"/>
      <c r="Z1401" s="147"/>
      <c r="AA1401" s="147"/>
      <c r="AB1401" s="147"/>
      <c r="AC1401" s="147"/>
      <c r="AD1401" s="147"/>
      <c r="AE1401" s="147"/>
      <c r="AF1401" s="147"/>
      <c r="AG1401" s="147" t="s">
        <v>208</v>
      </c>
      <c r="AH1401" s="147"/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ht="22.5" outlineLevel="1" x14ac:dyDescent="0.2">
      <c r="A1402" s="173">
        <v>147</v>
      </c>
      <c r="B1402" s="174" t="s">
        <v>985</v>
      </c>
      <c r="C1402" s="183" t="s">
        <v>986</v>
      </c>
      <c r="D1402" s="175" t="s">
        <v>309</v>
      </c>
      <c r="E1402" s="176">
        <v>395.84</v>
      </c>
      <c r="F1402" s="177"/>
      <c r="G1402" s="178">
        <f>ROUND(E1402*F1402,2)</f>
        <v>0</v>
      </c>
      <c r="H1402" s="177"/>
      <c r="I1402" s="178">
        <f>ROUND(E1402*H1402,2)</f>
        <v>0</v>
      </c>
      <c r="J1402" s="177"/>
      <c r="K1402" s="178">
        <f>ROUND(E1402*J1402,2)</f>
        <v>0</v>
      </c>
      <c r="L1402" s="178">
        <v>12</v>
      </c>
      <c r="M1402" s="178">
        <f>G1402*(1+L1402/100)</f>
        <v>0</v>
      </c>
      <c r="N1402" s="176">
        <v>1.1769999999999999E-2</v>
      </c>
      <c r="O1402" s="176">
        <f>ROUND(E1402*N1402,2)</f>
        <v>4.66</v>
      </c>
      <c r="P1402" s="176">
        <v>0</v>
      </c>
      <c r="Q1402" s="176">
        <f>ROUND(E1402*P1402,2)</f>
        <v>0</v>
      </c>
      <c r="R1402" s="178"/>
      <c r="S1402" s="178" t="s">
        <v>218</v>
      </c>
      <c r="T1402" s="179" t="s">
        <v>202</v>
      </c>
      <c r="U1402" s="158">
        <v>0.28999999999999998</v>
      </c>
      <c r="V1402" s="158">
        <f>ROUND(E1402*U1402,2)</f>
        <v>114.79</v>
      </c>
      <c r="W1402" s="158"/>
      <c r="X1402" s="158" t="s">
        <v>219</v>
      </c>
      <c r="Y1402" s="158" t="s">
        <v>204</v>
      </c>
      <c r="Z1402" s="147"/>
      <c r="AA1402" s="147"/>
      <c r="AB1402" s="147"/>
      <c r="AC1402" s="147"/>
      <c r="AD1402" s="147"/>
      <c r="AE1402" s="147"/>
      <c r="AF1402" s="147"/>
      <c r="AG1402" s="147" t="s">
        <v>220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2" x14ac:dyDescent="0.2">
      <c r="A1403" s="154"/>
      <c r="B1403" s="155"/>
      <c r="C1403" s="184" t="s">
        <v>675</v>
      </c>
      <c r="D1403" s="163"/>
      <c r="E1403" s="164"/>
      <c r="F1403" s="158"/>
      <c r="G1403" s="158"/>
      <c r="H1403" s="158"/>
      <c r="I1403" s="158"/>
      <c r="J1403" s="158"/>
      <c r="K1403" s="158"/>
      <c r="L1403" s="158"/>
      <c r="M1403" s="158"/>
      <c r="N1403" s="157"/>
      <c r="O1403" s="157"/>
      <c r="P1403" s="157"/>
      <c r="Q1403" s="157"/>
      <c r="R1403" s="158"/>
      <c r="S1403" s="158"/>
      <c r="T1403" s="158"/>
      <c r="U1403" s="158"/>
      <c r="V1403" s="158"/>
      <c r="W1403" s="158"/>
      <c r="X1403" s="158"/>
      <c r="Y1403" s="158"/>
      <c r="Z1403" s="147"/>
      <c r="AA1403" s="147"/>
      <c r="AB1403" s="147"/>
      <c r="AC1403" s="147"/>
      <c r="AD1403" s="147"/>
      <c r="AE1403" s="147"/>
      <c r="AF1403" s="147"/>
      <c r="AG1403" s="147" t="s">
        <v>230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3" x14ac:dyDescent="0.2">
      <c r="A1404" s="154"/>
      <c r="B1404" s="155"/>
      <c r="C1404" s="184" t="s">
        <v>676</v>
      </c>
      <c r="D1404" s="163"/>
      <c r="E1404" s="164"/>
      <c r="F1404" s="158"/>
      <c r="G1404" s="158"/>
      <c r="H1404" s="158"/>
      <c r="I1404" s="158"/>
      <c r="J1404" s="158"/>
      <c r="K1404" s="158"/>
      <c r="L1404" s="158"/>
      <c r="M1404" s="158"/>
      <c r="N1404" s="157"/>
      <c r="O1404" s="157"/>
      <c r="P1404" s="157"/>
      <c r="Q1404" s="157"/>
      <c r="R1404" s="158"/>
      <c r="S1404" s="158"/>
      <c r="T1404" s="158"/>
      <c r="U1404" s="158"/>
      <c r="V1404" s="158"/>
      <c r="W1404" s="158"/>
      <c r="X1404" s="158"/>
      <c r="Y1404" s="158"/>
      <c r="Z1404" s="147"/>
      <c r="AA1404" s="147"/>
      <c r="AB1404" s="147"/>
      <c r="AC1404" s="147"/>
      <c r="AD1404" s="147"/>
      <c r="AE1404" s="147"/>
      <c r="AF1404" s="147"/>
      <c r="AG1404" s="147" t="s">
        <v>230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3" x14ac:dyDescent="0.2">
      <c r="A1405" s="154"/>
      <c r="B1405" s="155"/>
      <c r="C1405" s="184" t="s">
        <v>677</v>
      </c>
      <c r="D1405" s="163"/>
      <c r="E1405" s="164">
        <v>309.3</v>
      </c>
      <c r="F1405" s="158"/>
      <c r="G1405" s="158"/>
      <c r="H1405" s="158"/>
      <c r="I1405" s="158"/>
      <c r="J1405" s="158"/>
      <c r="K1405" s="158"/>
      <c r="L1405" s="158"/>
      <c r="M1405" s="158"/>
      <c r="N1405" s="157"/>
      <c r="O1405" s="157"/>
      <c r="P1405" s="157"/>
      <c r="Q1405" s="157"/>
      <c r="R1405" s="158"/>
      <c r="S1405" s="158"/>
      <c r="T1405" s="158"/>
      <c r="U1405" s="158"/>
      <c r="V1405" s="158"/>
      <c r="W1405" s="158"/>
      <c r="X1405" s="158"/>
      <c r="Y1405" s="158"/>
      <c r="Z1405" s="147"/>
      <c r="AA1405" s="147"/>
      <c r="AB1405" s="147"/>
      <c r="AC1405" s="147"/>
      <c r="AD1405" s="147"/>
      <c r="AE1405" s="147"/>
      <c r="AF1405" s="147"/>
      <c r="AG1405" s="147" t="s">
        <v>230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3" x14ac:dyDescent="0.2">
      <c r="A1406" s="154"/>
      <c r="B1406" s="155"/>
      <c r="C1406" s="184" t="s">
        <v>675</v>
      </c>
      <c r="D1406" s="163"/>
      <c r="E1406" s="164"/>
      <c r="F1406" s="158"/>
      <c r="G1406" s="158"/>
      <c r="H1406" s="158"/>
      <c r="I1406" s="158"/>
      <c r="J1406" s="158"/>
      <c r="K1406" s="158"/>
      <c r="L1406" s="158"/>
      <c r="M1406" s="158"/>
      <c r="N1406" s="157"/>
      <c r="O1406" s="157"/>
      <c r="P1406" s="157"/>
      <c r="Q1406" s="157"/>
      <c r="R1406" s="158"/>
      <c r="S1406" s="158"/>
      <c r="T1406" s="158"/>
      <c r="U1406" s="158"/>
      <c r="V1406" s="158"/>
      <c r="W1406" s="158"/>
      <c r="X1406" s="158"/>
      <c r="Y1406" s="158"/>
      <c r="Z1406" s="147"/>
      <c r="AA1406" s="147"/>
      <c r="AB1406" s="147"/>
      <c r="AC1406" s="147"/>
      <c r="AD1406" s="147"/>
      <c r="AE1406" s="147"/>
      <c r="AF1406" s="147"/>
      <c r="AG1406" s="147" t="s">
        <v>230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3" x14ac:dyDescent="0.2">
      <c r="A1407" s="154"/>
      <c r="B1407" s="155"/>
      <c r="C1407" s="184" t="s">
        <v>678</v>
      </c>
      <c r="D1407" s="163"/>
      <c r="E1407" s="164"/>
      <c r="F1407" s="158"/>
      <c r="G1407" s="158"/>
      <c r="H1407" s="158"/>
      <c r="I1407" s="158"/>
      <c r="J1407" s="158"/>
      <c r="K1407" s="158"/>
      <c r="L1407" s="158"/>
      <c r="M1407" s="158"/>
      <c r="N1407" s="157"/>
      <c r="O1407" s="157"/>
      <c r="P1407" s="157"/>
      <c r="Q1407" s="157"/>
      <c r="R1407" s="158"/>
      <c r="S1407" s="158"/>
      <c r="T1407" s="158"/>
      <c r="U1407" s="158"/>
      <c r="V1407" s="158"/>
      <c r="W1407" s="158"/>
      <c r="X1407" s="158"/>
      <c r="Y1407" s="158"/>
      <c r="Z1407" s="147"/>
      <c r="AA1407" s="147"/>
      <c r="AB1407" s="147"/>
      <c r="AC1407" s="147"/>
      <c r="AD1407" s="147"/>
      <c r="AE1407" s="147"/>
      <c r="AF1407" s="147"/>
      <c r="AG1407" s="147" t="s">
        <v>230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3" x14ac:dyDescent="0.2">
      <c r="A1408" s="154"/>
      <c r="B1408" s="155"/>
      <c r="C1408" s="184" t="s">
        <v>679</v>
      </c>
      <c r="D1408" s="163"/>
      <c r="E1408" s="164">
        <v>86.54</v>
      </c>
      <c r="F1408" s="158"/>
      <c r="G1408" s="158"/>
      <c r="H1408" s="158"/>
      <c r="I1408" s="158"/>
      <c r="J1408" s="158"/>
      <c r="K1408" s="158"/>
      <c r="L1408" s="158"/>
      <c r="M1408" s="158"/>
      <c r="N1408" s="157"/>
      <c r="O1408" s="157"/>
      <c r="P1408" s="157"/>
      <c r="Q1408" s="157"/>
      <c r="R1408" s="158"/>
      <c r="S1408" s="158"/>
      <c r="T1408" s="158"/>
      <c r="U1408" s="158"/>
      <c r="V1408" s="158"/>
      <c r="W1408" s="158"/>
      <c r="X1408" s="158"/>
      <c r="Y1408" s="158"/>
      <c r="Z1408" s="147"/>
      <c r="AA1408" s="147"/>
      <c r="AB1408" s="147"/>
      <c r="AC1408" s="147"/>
      <c r="AD1408" s="147"/>
      <c r="AE1408" s="147"/>
      <c r="AF1408" s="147"/>
      <c r="AG1408" s="147" t="s">
        <v>230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2" x14ac:dyDescent="0.2">
      <c r="A1409" s="154"/>
      <c r="B1409" s="155"/>
      <c r="C1409" s="254"/>
      <c r="D1409" s="255"/>
      <c r="E1409" s="255"/>
      <c r="F1409" s="255"/>
      <c r="G1409" s="255"/>
      <c r="H1409" s="158"/>
      <c r="I1409" s="158"/>
      <c r="J1409" s="158"/>
      <c r="K1409" s="158"/>
      <c r="L1409" s="158"/>
      <c r="M1409" s="158"/>
      <c r="N1409" s="157"/>
      <c r="O1409" s="157"/>
      <c r="P1409" s="157"/>
      <c r="Q1409" s="157"/>
      <c r="R1409" s="158"/>
      <c r="S1409" s="158"/>
      <c r="T1409" s="158"/>
      <c r="U1409" s="158"/>
      <c r="V1409" s="158"/>
      <c r="W1409" s="158"/>
      <c r="X1409" s="158"/>
      <c r="Y1409" s="158"/>
      <c r="Z1409" s="147"/>
      <c r="AA1409" s="147"/>
      <c r="AB1409" s="147"/>
      <c r="AC1409" s="147"/>
      <c r="AD1409" s="147"/>
      <c r="AE1409" s="147"/>
      <c r="AF1409" s="147"/>
      <c r="AG1409" s="147" t="s">
        <v>208</v>
      </c>
      <c r="AH1409" s="147"/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">
      <c r="A1410" s="173">
        <v>148</v>
      </c>
      <c r="B1410" s="174" t="s">
        <v>987</v>
      </c>
      <c r="C1410" s="183" t="s">
        <v>988</v>
      </c>
      <c r="D1410" s="175" t="s">
        <v>244</v>
      </c>
      <c r="E1410" s="176">
        <v>14.050879999999999</v>
      </c>
      <c r="F1410" s="177"/>
      <c r="G1410" s="178">
        <f>ROUND(E1410*F1410,2)</f>
        <v>0</v>
      </c>
      <c r="H1410" s="177"/>
      <c r="I1410" s="178">
        <f>ROUND(E1410*H1410,2)</f>
        <v>0</v>
      </c>
      <c r="J1410" s="177"/>
      <c r="K1410" s="178">
        <f>ROUND(E1410*J1410,2)</f>
        <v>0</v>
      </c>
      <c r="L1410" s="178">
        <v>12</v>
      </c>
      <c r="M1410" s="178">
        <f>G1410*(1+L1410/100)</f>
        <v>0</v>
      </c>
      <c r="N1410" s="176">
        <v>0.55000000000000004</v>
      </c>
      <c r="O1410" s="176">
        <f>ROUND(E1410*N1410,2)</f>
        <v>7.73</v>
      </c>
      <c r="P1410" s="176">
        <v>0</v>
      </c>
      <c r="Q1410" s="176">
        <f>ROUND(E1410*P1410,2)</f>
        <v>0</v>
      </c>
      <c r="R1410" s="178"/>
      <c r="S1410" s="178" t="s">
        <v>218</v>
      </c>
      <c r="T1410" s="179" t="s">
        <v>989</v>
      </c>
      <c r="U1410" s="158">
        <v>0</v>
      </c>
      <c r="V1410" s="158">
        <f>ROUND(E1410*U1410,2)</f>
        <v>0</v>
      </c>
      <c r="W1410" s="158"/>
      <c r="X1410" s="158" t="s">
        <v>727</v>
      </c>
      <c r="Y1410" s="158" t="s">
        <v>204</v>
      </c>
      <c r="Z1410" s="147"/>
      <c r="AA1410" s="147"/>
      <c r="AB1410" s="147"/>
      <c r="AC1410" s="147"/>
      <c r="AD1410" s="147"/>
      <c r="AE1410" s="147"/>
      <c r="AF1410" s="147"/>
      <c r="AG1410" s="147" t="s">
        <v>728</v>
      </c>
      <c r="AH1410" s="147"/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2" x14ac:dyDescent="0.2">
      <c r="A1411" s="154"/>
      <c r="B1411" s="155"/>
      <c r="C1411" s="184" t="s">
        <v>675</v>
      </c>
      <c r="D1411" s="163"/>
      <c r="E1411" s="164"/>
      <c r="F1411" s="158"/>
      <c r="G1411" s="158"/>
      <c r="H1411" s="158"/>
      <c r="I1411" s="158"/>
      <c r="J1411" s="158"/>
      <c r="K1411" s="158"/>
      <c r="L1411" s="158"/>
      <c r="M1411" s="158"/>
      <c r="N1411" s="157"/>
      <c r="O1411" s="157"/>
      <c r="P1411" s="157"/>
      <c r="Q1411" s="157"/>
      <c r="R1411" s="158"/>
      <c r="S1411" s="158"/>
      <c r="T1411" s="158"/>
      <c r="U1411" s="158"/>
      <c r="V1411" s="158"/>
      <c r="W1411" s="158"/>
      <c r="X1411" s="158"/>
      <c r="Y1411" s="158"/>
      <c r="Z1411" s="147"/>
      <c r="AA1411" s="147"/>
      <c r="AB1411" s="147"/>
      <c r="AC1411" s="147"/>
      <c r="AD1411" s="147"/>
      <c r="AE1411" s="147"/>
      <c r="AF1411" s="147"/>
      <c r="AG1411" s="147" t="s">
        <v>230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3" x14ac:dyDescent="0.2">
      <c r="A1412" s="154"/>
      <c r="B1412" s="155"/>
      <c r="C1412" s="184" t="s">
        <v>676</v>
      </c>
      <c r="D1412" s="163"/>
      <c r="E1412" s="164"/>
      <c r="F1412" s="158"/>
      <c r="G1412" s="158"/>
      <c r="H1412" s="158"/>
      <c r="I1412" s="158"/>
      <c r="J1412" s="158"/>
      <c r="K1412" s="158"/>
      <c r="L1412" s="158"/>
      <c r="M1412" s="158"/>
      <c r="N1412" s="157"/>
      <c r="O1412" s="157"/>
      <c r="P1412" s="157"/>
      <c r="Q1412" s="157"/>
      <c r="R1412" s="158"/>
      <c r="S1412" s="158"/>
      <c r="T1412" s="158"/>
      <c r="U1412" s="158"/>
      <c r="V1412" s="158"/>
      <c r="W1412" s="158"/>
      <c r="X1412" s="158"/>
      <c r="Y1412" s="158"/>
      <c r="Z1412" s="147"/>
      <c r="AA1412" s="147"/>
      <c r="AB1412" s="147"/>
      <c r="AC1412" s="147"/>
      <c r="AD1412" s="147"/>
      <c r="AE1412" s="147"/>
      <c r="AF1412" s="147"/>
      <c r="AG1412" s="147" t="s">
        <v>230</v>
      </c>
      <c r="AH1412" s="147">
        <v>0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3" x14ac:dyDescent="0.2">
      <c r="A1413" s="154"/>
      <c r="B1413" s="155"/>
      <c r="C1413" s="184" t="s">
        <v>981</v>
      </c>
      <c r="D1413" s="163"/>
      <c r="E1413" s="164">
        <v>8.5366800000000005</v>
      </c>
      <c r="F1413" s="158"/>
      <c r="G1413" s="158"/>
      <c r="H1413" s="158"/>
      <c r="I1413" s="158"/>
      <c r="J1413" s="158"/>
      <c r="K1413" s="158"/>
      <c r="L1413" s="158"/>
      <c r="M1413" s="158"/>
      <c r="N1413" s="157"/>
      <c r="O1413" s="157"/>
      <c r="P1413" s="157"/>
      <c r="Q1413" s="157"/>
      <c r="R1413" s="158"/>
      <c r="S1413" s="158"/>
      <c r="T1413" s="158"/>
      <c r="U1413" s="158"/>
      <c r="V1413" s="158"/>
      <c r="W1413" s="158"/>
      <c r="X1413" s="158"/>
      <c r="Y1413" s="158"/>
      <c r="Z1413" s="147"/>
      <c r="AA1413" s="147"/>
      <c r="AB1413" s="147"/>
      <c r="AC1413" s="147"/>
      <c r="AD1413" s="147"/>
      <c r="AE1413" s="147"/>
      <c r="AF1413" s="147"/>
      <c r="AG1413" s="147" t="s">
        <v>230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3" x14ac:dyDescent="0.2">
      <c r="A1414" s="154"/>
      <c r="B1414" s="155"/>
      <c r="C1414" s="184" t="s">
        <v>675</v>
      </c>
      <c r="D1414" s="163"/>
      <c r="E1414" s="164"/>
      <c r="F1414" s="158"/>
      <c r="G1414" s="158"/>
      <c r="H1414" s="158"/>
      <c r="I1414" s="158"/>
      <c r="J1414" s="158"/>
      <c r="K1414" s="158"/>
      <c r="L1414" s="158"/>
      <c r="M1414" s="158"/>
      <c r="N1414" s="157"/>
      <c r="O1414" s="157"/>
      <c r="P1414" s="157"/>
      <c r="Q1414" s="157"/>
      <c r="R1414" s="158"/>
      <c r="S1414" s="158"/>
      <c r="T1414" s="158"/>
      <c r="U1414" s="158"/>
      <c r="V1414" s="158"/>
      <c r="W1414" s="158"/>
      <c r="X1414" s="158"/>
      <c r="Y1414" s="158"/>
      <c r="Z1414" s="147"/>
      <c r="AA1414" s="147"/>
      <c r="AB1414" s="147"/>
      <c r="AC1414" s="147"/>
      <c r="AD1414" s="147"/>
      <c r="AE1414" s="147"/>
      <c r="AF1414" s="147"/>
      <c r="AG1414" s="147" t="s">
        <v>230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3" x14ac:dyDescent="0.2">
      <c r="A1415" s="154"/>
      <c r="B1415" s="155"/>
      <c r="C1415" s="184" t="s">
        <v>678</v>
      </c>
      <c r="D1415" s="163"/>
      <c r="E1415" s="164"/>
      <c r="F1415" s="158"/>
      <c r="G1415" s="158"/>
      <c r="H1415" s="158"/>
      <c r="I1415" s="158"/>
      <c r="J1415" s="158"/>
      <c r="K1415" s="158"/>
      <c r="L1415" s="158"/>
      <c r="M1415" s="158"/>
      <c r="N1415" s="157"/>
      <c r="O1415" s="157"/>
      <c r="P1415" s="157"/>
      <c r="Q1415" s="157"/>
      <c r="R1415" s="158"/>
      <c r="S1415" s="158"/>
      <c r="T1415" s="158"/>
      <c r="U1415" s="158"/>
      <c r="V1415" s="158"/>
      <c r="W1415" s="158"/>
      <c r="X1415" s="158"/>
      <c r="Y1415" s="158"/>
      <c r="Z1415" s="147"/>
      <c r="AA1415" s="147"/>
      <c r="AB1415" s="147"/>
      <c r="AC1415" s="147"/>
      <c r="AD1415" s="147"/>
      <c r="AE1415" s="147"/>
      <c r="AF1415" s="147"/>
      <c r="AG1415" s="147" t="s">
        <v>230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3" x14ac:dyDescent="0.2">
      <c r="A1416" s="154"/>
      <c r="B1416" s="155"/>
      <c r="C1416" s="184" t="s">
        <v>982</v>
      </c>
      <c r="D1416" s="163"/>
      <c r="E1416" s="164">
        <v>2.3885000000000001</v>
      </c>
      <c r="F1416" s="158"/>
      <c r="G1416" s="158"/>
      <c r="H1416" s="158"/>
      <c r="I1416" s="158"/>
      <c r="J1416" s="158"/>
      <c r="K1416" s="158"/>
      <c r="L1416" s="158"/>
      <c r="M1416" s="158"/>
      <c r="N1416" s="157"/>
      <c r="O1416" s="157"/>
      <c r="P1416" s="157"/>
      <c r="Q1416" s="157"/>
      <c r="R1416" s="158"/>
      <c r="S1416" s="158"/>
      <c r="T1416" s="158"/>
      <c r="U1416" s="158"/>
      <c r="V1416" s="158"/>
      <c r="W1416" s="158"/>
      <c r="X1416" s="158"/>
      <c r="Y1416" s="158"/>
      <c r="Z1416" s="147"/>
      <c r="AA1416" s="147"/>
      <c r="AB1416" s="147"/>
      <c r="AC1416" s="147"/>
      <c r="AD1416" s="147"/>
      <c r="AE1416" s="147"/>
      <c r="AF1416" s="147"/>
      <c r="AG1416" s="147" t="s">
        <v>230</v>
      </c>
      <c r="AH1416" s="147">
        <v>0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3" x14ac:dyDescent="0.2">
      <c r="A1417" s="154"/>
      <c r="B1417" s="155"/>
      <c r="C1417" s="184" t="s">
        <v>478</v>
      </c>
      <c r="D1417" s="163"/>
      <c r="E1417" s="164"/>
      <c r="F1417" s="158"/>
      <c r="G1417" s="158"/>
      <c r="H1417" s="158"/>
      <c r="I1417" s="158"/>
      <c r="J1417" s="158"/>
      <c r="K1417" s="158"/>
      <c r="L1417" s="158"/>
      <c r="M1417" s="158"/>
      <c r="N1417" s="157"/>
      <c r="O1417" s="157"/>
      <c r="P1417" s="157"/>
      <c r="Q1417" s="157"/>
      <c r="R1417" s="158"/>
      <c r="S1417" s="158"/>
      <c r="T1417" s="158"/>
      <c r="U1417" s="158"/>
      <c r="V1417" s="158"/>
      <c r="W1417" s="158"/>
      <c r="X1417" s="158"/>
      <c r="Y1417" s="158"/>
      <c r="Z1417" s="147"/>
      <c r="AA1417" s="147"/>
      <c r="AB1417" s="147"/>
      <c r="AC1417" s="147"/>
      <c r="AD1417" s="147"/>
      <c r="AE1417" s="147"/>
      <c r="AF1417" s="147"/>
      <c r="AG1417" s="147" t="s">
        <v>230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3" x14ac:dyDescent="0.2">
      <c r="A1418" s="154"/>
      <c r="B1418" s="155"/>
      <c r="C1418" s="184" t="s">
        <v>479</v>
      </c>
      <c r="D1418" s="163"/>
      <c r="E1418" s="164"/>
      <c r="F1418" s="158"/>
      <c r="G1418" s="158"/>
      <c r="H1418" s="158"/>
      <c r="I1418" s="158"/>
      <c r="J1418" s="158"/>
      <c r="K1418" s="158"/>
      <c r="L1418" s="158"/>
      <c r="M1418" s="158"/>
      <c r="N1418" s="157"/>
      <c r="O1418" s="157"/>
      <c r="P1418" s="157"/>
      <c r="Q1418" s="157"/>
      <c r="R1418" s="158"/>
      <c r="S1418" s="158"/>
      <c r="T1418" s="158"/>
      <c r="U1418" s="158"/>
      <c r="V1418" s="158"/>
      <c r="W1418" s="158"/>
      <c r="X1418" s="158"/>
      <c r="Y1418" s="158"/>
      <c r="Z1418" s="147"/>
      <c r="AA1418" s="147"/>
      <c r="AB1418" s="147"/>
      <c r="AC1418" s="147"/>
      <c r="AD1418" s="147"/>
      <c r="AE1418" s="147"/>
      <c r="AF1418" s="147"/>
      <c r="AG1418" s="147" t="s">
        <v>230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3" x14ac:dyDescent="0.2">
      <c r="A1419" s="154"/>
      <c r="B1419" s="155"/>
      <c r="C1419" s="184" t="s">
        <v>983</v>
      </c>
      <c r="D1419" s="163"/>
      <c r="E1419" s="164">
        <v>1.8836999999999999</v>
      </c>
      <c r="F1419" s="158"/>
      <c r="G1419" s="158"/>
      <c r="H1419" s="158"/>
      <c r="I1419" s="158"/>
      <c r="J1419" s="158"/>
      <c r="K1419" s="158"/>
      <c r="L1419" s="158"/>
      <c r="M1419" s="158"/>
      <c r="N1419" s="157"/>
      <c r="O1419" s="157"/>
      <c r="P1419" s="157"/>
      <c r="Q1419" s="157"/>
      <c r="R1419" s="158"/>
      <c r="S1419" s="158"/>
      <c r="T1419" s="158"/>
      <c r="U1419" s="158"/>
      <c r="V1419" s="158"/>
      <c r="W1419" s="158"/>
      <c r="X1419" s="158"/>
      <c r="Y1419" s="158"/>
      <c r="Z1419" s="147"/>
      <c r="AA1419" s="147"/>
      <c r="AB1419" s="147"/>
      <c r="AC1419" s="147"/>
      <c r="AD1419" s="147"/>
      <c r="AE1419" s="147"/>
      <c r="AF1419" s="147"/>
      <c r="AG1419" s="147" t="s">
        <v>230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3" x14ac:dyDescent="0.2">
      <c r="A1420" s="154"/>
      <c r="B1420" s="155"/>
      <c r="C1420" s="184" t="s">
        <v>478</v>
      </c>
      <c r="D1420" s="163"/>
      <c r="E1420" s="164"/>
      <c r="F1420" s="158"/>
      <c r="G1420" s="158"/>
      <c r="H1420" s="158"/>
      <c r="I1420" s="158"/>
      <c r="J1420" s="158"/>
      <c r="K1420" s="158"/>
      <c r="L1420" s="158"/>
      <c r="M1420" s="158"/>
      <c r="N1420" s="157"/>
      <c r="O1420" s="157"/>
      <c r="P1420" s="157"/>
      <c r="Q1420" s="157"/>
      <c r="R1420" s="158"/>
      <c r="S1420" s="158"/>
      <c r="T1420" s="158"/>
      <c r="U1420" s="158"/>
      <c r="V1420" s="158"/>
      <c r="W1420" s="158"/>
      <c r="X1420" s="158"/>
      <c r="Y1420" s="158"/>
      <c r="Z1420" s="147"/>
      <c r="AA1420" s="147"/>
      <c r="AB1420" s="147"/>
      <c r="AC1420" s="147"/>
      <c r="AD1420" s="147"/>
      <c r="AE1420" s="147"/>
      <c r="AF1420" s="147"/>
      <c r="AG1420" s="147" t="s">
        <v>230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3" x14ac:dyDescent="0.2">
      <c r="A1421" s="154"/>
      <c r="B1421" s="155"/>
      <c r="C1421" s="184" t="s">
        <v>479</v>
      </c>
      <c r="D1421" s="163"/>
      <c r="E1421" s="164"/>
      <c r="F1421" s="158"/>
      <c r="G1421" s="158"/>
      <c r="H1421" s="158"/>
      <c r="I1421" s="158"/>
      <c r="J1421" s="158"/>
      <c r="K1421" s="158"/>
      <c r="L1421" s="158"/>
      <c r="M1421" s="158"/>
      <c r="N1421" s="157"/>
      <c r="O1421" s="157"/>
      <c r="P1421" s="157"/>
      <c r="Q1421" s="157"/>
      <c r="R1421" s="158"/>
      <c r="S1421" s="158"/>
      <c r="T1421" s="158"/>
      <c r="U1421" s="158"/>
      <c r="V1421" s="158"/>
      <c r="W1421" s="158"/>
      <c r="X1421" s="158"/>
      <c r="Y1421" s="158"/>
      <c r="Z1421" s="147"/>
      <c r="AA1421" s="147"/>
      <c r="AB1421" s="147"/>
      <c r="AC1421" s="147"/>
      <c r="AD1421" s="147"/>
      <c r="AE1421" s="147"/>
      <c r="AF1421" s="147"/>
      <c r="AG1421" s="147" t="s">
        <v>230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3" x14ac:dyDescent="0.2">
      <c r="A1422" s="154"/>
      <c r="B1422" s="155"/>
      <c r="C1422" s="184" t="s">
        <v>984</v>
      </c>
      <c r="D1422" s="163"/>
      <c r="E1422" s="164">
        <v>1.242</v>
      </c>
      <c r="F1422" s="158"/>
      <c r="G1422" s="158"/>
      <c r="H1422" s="158"/>
      <c r="I1422" s="158"/>
      <c r="J1422" s="158"/>
      <c r="K1422" s="158"/>
      <c r="L1422" s="158"/>
      <c r="M1422" s="158"/>
      <c r="N1422" s="157"/>
      <c r="O1422" s="157"/>
      <c r="P1422" s="157"/>
      <c r="Q1422" s="157"/>
      <c r="R1422" s="158"/>
      <c r="S1422" s="158"/>
      <c r="T1422" s="158"/>
      <c r="U1422" s="158"/>
      <c r="V1422" s="158"/>
      <c r="W1422" s="158"/>
      <c r="X1422" s="158"/>
      <c r="Y1422" s="158"/>
      <c r="Z1422" s="147"/>
      <c r="AA1422" s="147"/>
      <c r="AB1422" s="147"/>
      <c r="AC1422" s="147"/>
      <c r="AD1422" s="147"/>
      <c r="AE1422" s="147"/>
      <c r="AF1422" s="147"/>
      <c r="AG1422" s="147" t="s">
        <v>230</v>
      </c>
      <c r="AH1422" s="147">
        <v>0</v>
      </c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2" x14ac:dyDescent="0.2">
      <c r="A1423" s="154"/>
      <c r="B1423" s="155"/>
      <c r="C1423" s="254"/>
      <c r="D1423" s="255"/>
      <c r="E1423" s="255"/>
      <c r="F1423" s="255"/>
      <c r="G1423" s="255"/>
      <c r="H1423" s="158"/>
      <c r="I1423" s="158"/>
      <c r="J1423" s="158"/>
      <c r="K1423" s="158"/>
      <c r="L1423" s="158"/>
      <c r="M1423" s="158"/>
      <c r="N1423" s="157"/>
      <c r="O1423" s="157"/>
      <c r="P1423" s="157"/>
      <c r="Q1423" s="157"/>
      <c r="R1423" s="158"/>
      <c r="S1423" s="158"/>
      <c r="T1423" s="158"/>
      <c r="U1423" s="158"/>
      <c r="V1423" s="158"/>
      <c r="W1423" s="158"/>
      <c r="X1423" s="158"/>
      <c r="Y1423" s="158"/>
      <c r="Z1423" s="147"/>
      <c r="AA1423" s="147"/>
      <c r="AB1423" s="147"/>
      <c r="AC1423" s="147"/>
      <c r="AD1423" s="147"/>
      <c r="AE1423" s="147"/>
      <c r="AF1423" s="147"/>
      <c r="AG1423" s="147" t="s">
        <v>208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">
      <c r="A1424" s="154">
        <v>149</v>
      </c>
      <c r="B1424" s="155" t="s">
        <v>990</v>
      </c>
      <c r="C1424" s="188" t="s">
        <v>991</v>
      </c>
      <c r="D1424" s="156" t="s">
        <v>0</v>
      </c>
      <c r="E1424" s="181"/>
      <c r="F1424" s="159"/>
      <c r="G1424" s="158">
        <f>ROUND(E1424*F1424,2)</f>
        <v>0</v>
      </c>
      <c r="H1424" s="159"/>
      <c r="I1424" s="158">
        <f>ROUND(E1424*H1424,2)</f>
        <v>0</v>
      </c>
      <c r="J1424" s="159"/>
      <c r="K1424" s="158">
        <f>ROUND(E1424*J1424,2)</f>
        <v>0</v>
      </c>
      <c r="L1424" s="158">
        <v>12</v>
      </c>
      <c r="M1424" s="158">
        <f>G1424*(1+L1424/100)</f>
        <v>0</v>
      </c>
      <c r="N1424" s="157">
        <v>0</v>
      </c>
      <c r="O1424" s="157">
        <f>ROUND(E1424*N1424,2)</f>
        <v>0</v>
      </c>
      <c r="P1424" s="157">
        <v>0</v>
      </c>
      <c r="Q1424" s="157">
        <f>ROUND(E1424*P1424,2)</f>
        <v>0</v>
      </c>
      <c r="R1424" s="158" t="s">
        <v>875</v>
      </c>
      <c r="S1424" s="158" t="s">
        <v>201</v>
      </c>
      <c r="T1424" s="158" t="s">
        <v>201</v>
      </c>
      <c r="U1424" s="158">
        <v>0</v>
      </c>
      <c r="V1424" s="158">
        <f>ROUND(E1424*U1424,2)</f>
        <v>0</v>
      </c>
      <c r="W1424" s="158"/>
      <c r="X1424" s="158" t="s">
        <v>917</v>
      </c>
      <c r="Y1424" s="158" t="s">
        <v>204</v>
      </c>
      <c r="Z1424" s="147"/>
      <c r="AA1424" s="147"/>
      <c r="AB1424" s="147"/>
      <c r="AC1424" s="147"/>
      <c r="AD1424" s="147"/>
      <c r="AE1424" s="147"/>
      <c r="AF1424" s="147"/>
      <c r="AG1424" s="147" t="s">
        <v>918</v>
      </c>
      <c r="AH1424" s="147"/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2" x14ac:dyDescent="0.2">
      <c r="A1425" s="154"/>
      <c r="B1425" s="155"/>
      <c r="C1425" s="262" t="s">
        <v>970</v>
      </c>
      <c r="D1425" s="263"/>
      <c r="E1425" s="263"/>
      <c r="F1425" s="263"/>
      <c r="G1425" s="263"/>
      <c r="H1425" s="158"/>
      <c r="I1425" s="158"/>
      <c r="J1425" s="158"/>
      <c r="K1425" s="158"/>
      <c r="L1425" s="158"/>
      <c r="M1425" s="158"/>
      <c r="N1425" s="157"/>
      <c r="O1425" s="157"/>
      <c r="P1425" s="157"/>
      <c r="Q1425" s="157"/>
      <c r="R1425" s="158"/>
      <c r="S1425" s="158"/>
      <c r="T1425" s="158"/>
      <c r="U1425" s="158"/>
      <c r="V1425" s="158"/>
      <c r="W1425" s="158"/>
      <c r="X1425" s="158"/>
      <c r="Y1425" s="158"/>
      <c r="Z1425" s="147"/>
      <c r="AA1425" s="147"/>
      <c r="AB1425" s="147"/>
      <c r="AC1425" s="147"/>
      <c r="AD1425" s="147"/>
      <c r="AE1425" s="147"/>
      <c r="AF1425" s="147"/>
      <c r="AG1425" s="147" t="s">
        <v>247</v>
      </c>
      <c r="AH1425" s="147"/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2" x14ac:dyDescent="0.2">
      <c r="A1426" s="154"/>
      <c r="B1426" s="155"/>
      <c r="C1426" s="254"/>
      <c r="D1426" s="255"/>
      <c r="E1426" s="255"/>
      <c r="F1426" s="255"/>
      <c r="G1426" s="255"/>
      <c r="H1426" s="158"/>
      <c r="I1426" s="158"/>
      <c r="J1426" s="158"/>
      <c r="K1426" s="158"/>
      <c r="L1426" s="158"/>
      <c r="M1426" s="158"/>
      <c r="N1426" s="157"/>
      <c r="O1426" s="157"/>
      <c r="P1426" s="157"/>
      <c r="Q1426" s="157"/>
      <c r="R1426" s="158"/>
      <c r="S1426" s="158"/>
      <c r="T1426" s="158"/>
      <c r="U1426" s="158"/>
      <c r="V1426" s="158"/>
      <c r="W1426" s="158"/>
      <c r="X1426" s="158"/>
      <c r="Y1426" s="158"/>
      <c r="Z1426" s="147"/>
      <c r="AA1426" s="147"/>
      <c r="AB1426" s="147"/>
      <c r="AC1426" s="147"/>
      <c r="AD1426" s="147"/>
      <c r="AE1426" s="147"/>
      <c r="AF1426" s="147"/>
      <c r="AG1426" s="147" t="s">
        <v>208</v>
      </c>
      <c r="AH1426" s="147"/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x14ac:dyDescent="0.2">
      <c r="A1427" s="166" t="s">
        <v>196</v>
      </c>
      <c r="B1427" s="167" t="s">
        <v>137</v>
      </c>
      <c r="C1427" s="182" t="s">
        <v>138</v>
      </c>
      <c r="D1427" s="168"/>
      <c r="E1427" s="169"/>
      <c r="F1427" s="170"/>
      <c r="G1427" s="170">
        <f>SUMIF(AG1428:AG1429,"&lt;&gt;NOR",G1428:G1429)</f>
        <v>0</v>
      </c>
      <c r="H1427" s="170"/>
      <c r="I1427" s="170">
        <f>SUM(I1428:I1429)</f>
        <v>0</v>
      </c>
      <c r="J1427" s="170"/>
      <c r="K1427" s="170">
        <f>SUM(K1428:K1429)</f>
        <v>0</v>
      </c>
      <c r="L1427" s="170"/>
      <c r="M1427" s="170">
        <f>SUM(M1428:M1429)</f>
        <v>0</v>
      </c>
      <c r="N1427" s="169"/>
      <c r="O1427" s="169">
        <f>SUM(O1428:O1429)</f>
        <v>0</v>
      </c>
      <c r="P1427" s="169"/>
      <c r="Q1427" s="169">
        <f>SUM(Q1428:Q1429)</f>
        <v>0</v>
      </c>
      <c r="R1427" s="170"/>
      <c r="S1427" s="170"/>
      <c r="T1427" s="171"/>
      <c r="U1427" s="165"/>
      <c r="V1427" s="165">
        <f>SUM(V1428:V1429)</f>
        <v>0</v>
      </c>
      <c r="W1427" s="165"/>
      <c r="X1427" s="165"/>
      <c r="Y1427" s="165"/>
      <c r="AG1427" t="s">
        <v>197</v>
      </c>
    </row>
    <row r="1428" spans="1:60" outlineLevel="1" x14ac:dyDescent="0.2">
      <c r="A1428" s="173">
        <v>150</v>
      </c>
      <c r="B1428" s="174" t="s">
        <v>992</v>
      </c>
      <c r="C1428" s="183" t="s">
        <v>993</v>
      </c>
      <c r="D1428" s="175" t="s">
        <v>0</v>
      </c>
      <c r="E1428" s="176">
        <v>1.5</v>
      </c>
      <c r="F1428" s="177"/>
      <c r="G1428" s="178">
        <f>ROUND(E1428*F1428,2)</f>
        <v>0</v>
      </c>
      <c r="H1428" s="177"/>
      <c r="I1428" s="178">
        <f>ROUND(E1428*H1428,2)</f>
        <v>0</v>
      </c>
      <c r="J1428" s="177"/>
      <c r="K1428" s="178">
        <f>ROUND(E1428*J1428,2)</f>
        <v>0</v>
      </c>
      <c r="L1428" s="178">
        <v>12</v>
      </c>
      <c r="M1428" s="178">
        <f>G1428*(1+L1428/100)</f>
        <v>0</v>
      </c>
      <c r="N1428" s="176">
        <v>0</v>
      </c>
      <c r="O1428" s="176">
        <f>ROUND(E1428*N1428,2)</f>
        <v>0</v>
      </c>
      <c r="P1428" s="176">
        <v>0</v>
      </c>
      <c r="Q1428" s="176">
        <f>ROUND(E1428*P1428,2)</f>
        <v>0</v>
      </c>
      <c r="R1428" s="178"/>
      <c r="S1428" s="178" t="s">
        <v>218</v>
      </c>
      <c r="T1428" s="179" t="s">
        <v>202</v>
      </c>
      <c r="U1428" s="158">
        <v>0</v>
      </c>
      <c r="V1428" s="158">
        <f>ROUND(E1428*U1428,2)</f>
        <v>0</v>
      </c>
      <c r="W1428" s="158"/>
      <c r="X1428" s="158" t="s">
        <v>203</v>
      </c>
      <c r="Y1428" s="158" t="s">
        <v>204</v>
      </c>
      <c r="Z1428" s="147"/>
      <c r="AA1428" s="147"/>
      <c r="AB1428" s="147"/>
      <c r="AC1428" s="147"/>
      <c r="AD1428" s="147"/>
      <c r="AE1428" s="147"/>
      <c r="AF1428" s="147"/>
      <c r="AG1428" s="147" t="s">
        <v>994</v>
      </c>
      <c r="AH1428" s="147"/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2" x14ac:dyDescent="0.2">
      <c r="A1429" s="154"/>
      <c r="B1429" s="155"/>
      <c r="C1429" s="256"/>
      <c r="D1429" s="257"/>
      <c r="E1429" s="257"/>
      <c r="F1429" s="257"/>
      <c r="G1429" s="257"/>
      <c r="H1429" s="158"/>
      <c r="I1429" s="158"/>
      <c r="J1429" s="158"/>
      <c r="K1429" s="158"/>
      <c r="L1429" s="158"/>
      <c r="M1429" s="158"/>
      <c r="N1429" s="157"/>
      <c r="O1429" s="157"/>
      <c r="P1429" s="157"/>
      <c r="Q1429" s="157"/>
      <c r="R1429" s="158"/>
      <c r="S1429" s="158"/>
      <c r="T1429" s="158"/>
      <c r="U1429" s="158"/>
      <c r="V1429" s="158"/>
      <c r="W1429" s="158"/>
      <c r="X1429" s="158"/>
      <c r="Y1429" s="158"/>
      <c r="Z1429" s="147"/>
      <c r="AA1429" s="147"/>
      <c r="AB1429" s="147"/>
      <c r="AC1429" s="147"/>
      <c r="AD1429" s="147"/>
      <c r="AE1429" s="147"/>
      <c r="AF1429" s="147"/>
      <c r="AG1429" s="147" t="s">
        <v>208</v>
      </c>
      <c r="AH1429" s="147"/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x14ac:dyDescent="0.2">
      <c r="A1430" s="166" t="s">
        <v>196</v>
      </c>
      <c r="B1430" s="167" t="s">
        <v>139</v>
      </c>
      <c r="C1430" s="182" t="s">
        <v>140</v>
      </c>
      <c r="D1430" s="168"/>
      <c r="E1430" s="169"/>
      <c r="F1430" s="170"/>
      <c r="G1430" s="170">
        <f>SUMIF(AG1431:AG1453,"&lt;&gt;NOR",G1431:G1453)</f>
        <v>0</v>
      </c>
      <c r="H1430" s="170"/>
      <c r="I1430" s="170">
        <f>SUM(I1431:I1453)</f>
        <v>0</v>
      </c>
      <c r="J1430" s="170"/>
      <c r="K1430" s="170">
        <f>SUM(K1431:K1453)</f>
        <v>0</v>
      </c>
      <c r="L1430" s="170"/>
      <c r="M1430" s="170">
        <f>SUM(M1431:M1453)</f>
        <v>0</v>
      </c>
      <c r="N1430" s="169"/>
      <c r="O1430" s="169">
        <f>SUM(O1431:O1453)</f>
        <v>0</v>
      </c>
      <c r="P1430" s="169"/>
      <c r="Q1430" s="169">
        <f>SUM(Q1431:Q1453)</f>
        <v>0</v>
      </c>
      <c r="R1430" s="170"/>
      <c r="S1430" s="170"/>
      <c r="T1430" s="171"/>
      <c r="U1430" s="165"/>
      <c r="V1430" s="165">
        <f>SUM(V1431:V1453)</f>
        <v>0</v>
      </c>
      <c r="W1430" s="165"/>
      <c r="X1430" s="165"/>
      <c r="Y1430" s="165"/>
      <c r="AG1430" t="s">
        <v>197</v>
      </c>
    </row>
    <row r="1431" spans="1:60" ht="22.5" outlineLevel="1" x14ac:dyDescent="0.2">
      <c r="A1431" s="173">
        <v>151</v>
      </c>
      <c r="B1431" s="174" t="s">
        <v>995</v>
      </c>
      <c r="C1431" s="183" t="s">
        <v>996</v>
      </c>
      <c r="D1431" s="175" t="s">
        <v>325</v>
      </c>
      <c r="E1431" s="176">
        <v>1</v>
      </c>
      <c r="F1431" s="177"/>
      <c r="G1431" s="178">
        <f>ROUND(E1431*F1431,2)</f>
        <v>0</v>
      </c>
      <c r="H1431" s="177"/>
      <c r="I1431" s="178">
        <f>ROUND(E1431*H1431,2)</f>
        <v>0</v>
      </c>
      <c r="J1431" s="177"/>
      <c r="K1431" s="178">
        <f>ROUND(E1431*J1431,2)</f>
        <v>0</v>
      </c>
      <c r="L1431" s="178">
        <v>12</v>
      </c>
      <c r="M1431" s="178">
        <f>G1431*(1+L1431/100)</f>
        <v>0</v>
      </c>
      <c r="N1431" s="176">
        <v>0</v>
      </c>
      <c r="O1431" s="176">
        <f>ROUND(E1431*N1431,2)</f>
        <v>0</v>
      </c>
      <c r="P1431" s="176">
        <v>0</v>
      </c>
      <c r="Q1431" s="176">
        <f>ROUND(E1431*P1431,2)</f>
        <v>0</v>
      </c>
      <c r="R1431" s="178"/>
      <c r="S1431" s="178" t="s">
        <v>218</v>
      </c>
      <c r="T1431" s="179" t="s">
        <v>202</v>
      </c>
      <c r="U1431" s="158">
        <v>0</v>
      </c>
      <c r="V1431" s="158">
        <f>ROUND(E1431*U1431,2)</f>
        <v>0</v>
      </c>
      <c r="W1431" s="158"/>
      <c r="X1431" s="158" t="s">
        <v>219</v>
      </c>
      <c r="Y1431" s="158" t="s">
        <v>204</v>
      </c>
      <c r="Z1431" s="147"/>
      <c r="AA1431" s="147"/>
      <c r="AB1431" s="147"/>
      <c r="AC1431" s="147"/>
      <c r="AD1431" s="147"/>
      <c r="AE1431" s="147"/>
      <c r="AF1431" s="147"/>
      <c r="AG1431" s="147" t="s">
        <v>220</v>
      </c>
      <c r="AH1431" s="147"/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2" x14ac:dyDescent="0.2">
      <c r="A1432" s="154"/>
      <c r="B1432" s="155"/>
      <c r="C1432" s="256"/>
      <c r="D1432" s="257"/>
      <c r="E1432" s="257"/>
      <c r="F1432" s="257"/>
      <c r="G1432" s="257"/>
      <c r="H1432" s="158"/>
      <c r="I1432" s="158"/>
      <c r="J1432" s="158"/>
      <c r="K1432" s="158"/>
      <c r="L1432" s="158"/>
      <c r="M1432" s="158"/>
      <c r="N1432" s="157"/>
      <c r="O1432" s="157"/>
      <c r="P1432" s="157"/>
      <c r="Q1432" s="157"/>
      <c r="R1432" s="158"/>
      <c r="S1432" s="158"/>
      <c r="T1432" s="158"/>
      <c r="U1432" s="158"/>
      <c r="V1432" s="158"/>
      <c r="W1432" s="158"/>
      <c r="X1432" s="158"/>
      <c r="Y1432" s="158"/>
      <c r="Z1432" s="147"/>
      <c r="AA1432" s="147"/>
      <c r="AB1432" s="147"/>
      <c r="AC1432" s="147"/>
      <c r="AD1432" s="147"/>
      <c r="AE1432" s="147"/>
      <c r="AF1432" s="147"/>
      <c r="AG1432" s="147" t="s">
        <v>208</v>
      </c>
      <c r="AH1432" s="147"/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ht="22.5" outlineLevel="1" x14ac:dyDescent="0.2">
      <c r="A1433" s="173">
        <v>152</v>
      </c>
      <c r="B1433" s="174" t="s">
        <v>997</v>
      </c>
      <c r="C1433" s="183" t="s">
        <v>998</v>
      </c>
      <c r="D1433" s="175" t="s">
        <v>325</v>
      </c>
      <c r="E1433" s="176">
        <v>4</v>
      </c>
      <c r="F1433" s="177"/>
      <c r="G1433" s="178">
        <f>ROUND(E1433*F1433,2)</f>
        <v>0</v>
      </c>
      <c r="H1433" s="177"/>
      <c r="I1433" s="178">
        <f>ROUND(E1433*H1433,2)</f>
        <v>0</v>
      </c>
      <c r="J1433" s="177"/>
      <c r="K1433" s="178">
        <f>ROUND(E1433*J1433,2)</f>
        <v>0</v>
      </c>
      <c r="L1433" s="178">
        <v>12</v>
      </c>
      <c r="M1433" s="178">
        <f>G1433*(1+L1433/100)</f>
        <v>0</v>
      </c>
      <c r="N1433" s="176">
        <v>0</v>
      </c>
      <c r="O1433" s="176">
        <f>ROUND(E1433*N1433,2)</f>
        <v>0</v>
      </c>
      <c r="P1433" s="176">
        <v>0</v>
      </c>
      <c r="Q1433" s="176">
        <f>ROUND(E1433*P1433,2)</f>
        <v>0</v>
      </c>
      <c r="R1433" s="178"/>
      <c r="S1433" s="178" t="s">
        <v>218</v>
      </c>
      <c r="T1433" s="179" t="s">
        <v>202</v>
      </c>
      <c r="U1433" s="158">
        <v>0</v>
      </c>
      <c r="V1433" s="158">
        <f>ROUND(E1433*U1433,2)</f>
        <v>0</v>
      </c>
      <c r="W1433" s="158"/>
      <c r="X1433" s="158" t="s">
        <v>219</v>
      </c>
      <c r="Y1433" s="158" t="s">
        <v>204</v>
      </c>
      <c r="Z1433" s="147"/>
      <c r="AA1433" s="147"/>
      <c r="AB1433" s="147"/>
      <c r="AC1433" s="147"/>
      <c r="AD1433" s="147"/>
      <c r="AE1433" s="147"/>
      <c r="AF1433" s="147"/>
      <c r="AG1433" s="147" t="s">
        <v>220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2" x14ac:dyDescent="0.2">
      <c r="A1434" s="154"/>
      <c r="B1434" s="155"/>
      <c r="C1434" s="256"/>
      <c r="D1434" s="257"/>
      <c r="E1434" s="257"/>
      <c r="F1434" s="257"/>
      <c r="G1434" s="257"/>
      <c r="H1434" s="158"/>
      <c r="I1434" s="158"/>
      <c r="J1434" s="158"/>
      <c r="K1434" s="158"/>
      <c r="L1434" s="158"/>
      <c r="M1434" s="158"/>
      <c r="N1434" s="157"/>
      <c r="O1434" s="157"/>
      <c r="P1434" s="157"/>
      <c r="Q1434" s="157"/>
      <c r="R1434" s="158"/>
      <c r="S1434" s="158"/>
      <c r="T1434" s="158"/>
      <c r="U1434" s="158"/>
      <c r="V1434" s="158"/>
      <c r="W1434" s="158"/>
      <c r="X1434" s="158"/>
      <c r="Y1434" s="158"/>
      <c r="Z1434" s="147"/>
      <c r="AA1434" s="147"/>
      <c r="AB1434" s="147"/>
      <c r="AC1434" s="147"/>
      <c r="AD1434" s="147"/>
      <c r="AE1434" s="147"/>
      <c r="AF1434" s="147"/>
      <c r="AG1434" s="147" t="s">
        <v>208</v>
      </c>
      <c r="AH1434" s="147"/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ht="22.5" outlineLevel="1" x14ac:dyDescent="0.2">
      <c r="A1435" s="173">
        <v>153</v>
      </c>
      <c r="B1435" s="174" t="s">
        <v>999</v>
      </c>
      <c r="C1435" s="183" t="s">
        <v>1000</v>
      </c>
      <c r="D1435" s="175" t="s">
        <v>325</v>
      </c>
      <c r="E1435" s="176">
        <v>2</v>
      </c>
      <c r="F1435" s="177"/>
      <c r="G1435" s="178">
        <f>ROUND(E1435*F1435,2)</f>
        <v>0</v>
      </c>
      <c r="H1435" s="177"/>
      <c r="I1435" s="178">
        <f>ROUND(E1435*H1435,2)</f>
        <v>0</v>
      </c>
      <c r="J1435" s="177"/>
      <c r="K1435" s="178">
        <f>ROUND(E1435*J1435,2)</f>
        <v>0</v>
      </c>
      <c r="L1435" s="178">
        <v>12</v>
      </c>
      <c r="M1435" s="178">
        <f>G1435*(1+L1435/100)</f>
        <v>0</v>
      </c>
      <c r="N1435" s="176">
        <v>0</v>
      </c>
      <c r="O1435" s="176">
        <f>ROUND(E1435*N1435,2)</f>
        <v>0</v>
      </c>
      <c r="P1435" s="176">
        <v>0</v>
      </c>
      <c r="Q1435" s="176">
        <f>ROUND(E1435*P1435,2)</f>
        <v>0</v>
      </c>
      <c r="R1435" s="178"/>
      <c r="S1435" s="178" t="s">
        <v>218</v>
      </c>
      <c r="T1435" s="179" t="s">
        <v>202</v>
      </c>
      <c r="U1435" s="158">
        <v>0</v>
      </c>
      <c r="V1435" s="158">
        <f>ROUND(E1435*U1435,2)</f>
        <v>0</v>
      </c>
      <c r="W1435" s="158"/>
      <c r="X1435" s="158" t="s">
        <v>219</v>
      </c>
      <c r="Y1435" s="158" t="s">
        <v>204</v>
      </c>
      <c r="Z1435" s="147"/>
      <c r="AA1435" s="147"/>
      <c r="AB1435" s="147"/>
      <c r="AC1435" s="147"/>
      <c r="AD1435" s="147"/>
      <c r="AE1435" s="147"/>
      <c r="AF1435" s="147"/>
      <c r="AG1435" s="147" t="s">
        <v>220</v>
      </c>
      <c r="AH1435" s="147"/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2" x14ac:dyDescent="0.2">
      <c r="A1436" s="154"/>
      <c r="B1436" s="155"/>
      <c r="C1436" s="256"/>
      <c r="D1436" s="257"/>
      <c r="E1436" s="257"/>
      <c r="F1436" s="257"/>
      <c r="G1436" s="257"/>
      <c r="H1436" s="158"/>
      <c r="I1436" s="158"/>
      <c r="J1436" s="158"/>
      <c r="K1436" s="158"/>
      <c r="L1436" s="158"/>
      <c r="M1436" s="158"/>
      <c r="N1436" s="157"/>
      <c r="O1436" s="157"/>
      <c r="P1436" s="157"/>
      <c r="Q1436" s="157"/>
      <c r="R1436" s="158"/>
      <c r="S1436" s="158"/>
      <c r="T1436" s="158"/>
      <c r="U1436" s="158"/>
      <c r="V1436" s="158"/>
      <c r="W1436" s="158"/>
      <c r="X1436" s="158"/>
      <c r="Y1436" s="158"/>
      <c r="Z1436" s="147"/>
      <c r="AA1436" s="147"/>
      <c r="AB1436" s="147"/>
      <c r="AC1436" s="147"/>
      <c r="AD1436" s="147"/>
      <c r="AE1436" s="147"/>
      <c r="AF1436" s="147"/>
      <c r="AG1436" s="147" t="s">
        <v>208</v>
      </c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ht="22.5" outlineLevel="1" x14ac:dyDescent="0.2">
      <c r="A1437" s="173">
        <v>154</v>
      </c>
      <c r="B1437" s="174" t="s">
        <v>1001</v>
      </c>
      <c r="C1437" s="183" t="s">
        <v>1002</v>
      </c>
      <c r="D1437" s="175" t="s">
        <v>325</v>
      </c>
      <c r="E1437" s="176">
        <v>6</v>
      </c>
      <c r="F1437" s="177"/>
      <c r="G1437" s="178">
        <f>ROUND(E1437*F1437,2)</f>
        <v>0</v>
      </c>
      <c r="H1437" s="177"/>
      <c r="I1437" s="178">
        <f>ROUND(E1437*H1437,2)</f>
        <v>0</v>
      </c>
      <c r="J1437" s="177"/>
      <c r="K1437" s="178">
        <f>ROUND(E1437*J1437,2)</f>
        <v>0</v>
      </c>
      <c r="L1437" s="178">
        <v>12</v>
      </c>
      <c r="M1437" s="178">
        <f>G1437*(1+L1437/100)</f>
        <v>0</v>
      </c>
      <c r="N1437" s="176">
        <v>0</v>
      </c>
      <c r="O1437" s="176">
        <f>ROUND(E1437*N1437,2)</f>
        <v>0</v>
      </c>
      <c r="P1437" s="176">
        <v>0</v>
      </c>
      <c r="Q1437" s="176">
        <f>ROUND(E1437*P1437,2)</f>
        <v>0</v>
      </c>
      <c r="R1437" s="178"/>
      <c r="S1437" s="178" t="s">
        <v>218</v>
      </c>
      <c r="T1437" s="179" t="s">
        <v>202</v>
      </c>
      <c r="U1437" s="158">
        <v>0</v>
      </c>
      <c r="V1437" s="158">
        <f>ROUND(E1437*U1437,2)</f>
        <v>0</v>
      </c>
      <c r="W1437" s="158"/>
      <c r="X1437" s="158" t="s">
        <v>219</v>
      </c>
      <c r="Y1437" s="158" t="s">
        <v>204</v>
      </c>
      <c r="Z1437" s="147"/>
      <c r="AA1437" s="147"/>
      <c r="AB1437" s="147"/>
      <c r="AC1437" s="147"/>
      <c r="AD1437" s="147"/>
      <c r="AE1437" s="147"/>
      <c r="AF1437" s="147"/>
      <c r="AG1437" s="147" t="s">
        <v>220</v>
      </c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2" x14ac:dyDescent="0.2">
      <c r="A1438" s="154"/>
      <c r="B1438" s="155"/>
      <c r="C1438" s="256"/>
      <c r="D1438" s="257"/>
      <c r="E1438" s="257"/>
      <c r="F1438" s="257"/>
      <c r="G1438" s="257"/>
      <c r="H1438" s="158"/>
      <c r="I1438" s="158"/>
      <c r="J1438" s="158"/>
      <c r="K1438" s="158"/>
      <c r="L1438" s="158"/>
      <c r="M1438" s="158"/>
      <c r="N1438" s="157"/>
      <c r="O1438" s="157"/>
      <c r="P1438" s="157"/>
      <c r="Q1438" s="157"/>
      <c r="R1438" s="158"/>
      <c r="S1438" s="158"/>
      <c r="T1438" s="158"/>
      <c r="U1438" s="158"/>
      <c r="V1438" s="158"/>
      <c r="W1438" s="158"/>
      <c r="X1438" s="158"/>
      <c r="Y1438" s="158"/>
      <c r="Z1438" s="147"/>
      <c r="AA1438" s="147"/>
      <c r="AB1438" s="147"/>
      <c r="AC1438" s="147"/>
      <c r="AD1438" s="147"/>
      <c r="AE1438" s="147"/>
      <c r="AF1438" s="147"/>
      <c r="AG1438" s="147" t="s">
        <v>208</v>
      </c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">
      <c r="A1439" s="173">
        <v>155</v>
      </c>
      <c r="B1439" s="174" t="s">
        <v>1003</v>
      </c>
      <c r="C1439" s="183" t="s">
        <v>1004</v>
      </c>
      <c r="D1439" s="175" t="s">
        <v>325</v>
      </c>
      <c r="E1439" s="176">
        <v>7</v>
      </c>
      <c r="F1439" s="177"/>
      <c r="G1439" s="178">
        <f>ROUND(E1439*F1439,2)</f>
        <v>0</v>
      </c>
      <c r="H1439" s="177"/>
      <c r="I1439" s="178">
        <f>ROUND(E1439*H1439,2)</f>
        <v>0</v>
      </c>
      <c r="J1439" s="177"/>
      <c r="K1439" s="178">
        <f>ROUND(E1439*J1439,2)</f>
        <v>0</v>
      </c>
      <c r="L1439" s="178">
        <v>12</v>
      </c>
      <c r="M1439" s="178">
        <f>G1439*(1+L1439/100)</f>
        <v>0</v>
      </c>
      <c r="N1439" s="176">
        <v>0</v>
      </c>
      <c r="O1439" s="176">
        <f>ROUND(E1439*N1439,2)</f>
        <v>0</v>
      </c>
      <c r="P1439" s="176">
        <v>0</v>
      </c>
      <c r="Q1439" s="176">
        <f>ROUND(E1439*P1439,2)</f>
        <v>0</v>
      </c>
      <c r="R1439" s="178"/>
      <c r="S1439" s="178" t="s">
        <v>218</v>
      </c>
      <c r="T1439" s="179" t="s">
        <v>202</v>
      </c>
      <c r="U1439" s="158">
        <v>0</v>
      </c>
      <c r="V1439" s="158">
        <f>ROUND(E1439*U1439,2)</f>
        <v>0</v>
      </c>
      <c r="W1439" s="158"/>
      <c r="X1439" s="158" t="s">
        <v>219</v>
      </c>
      <c r="Y1439" s="158" t="s">
        <v>204</v>
      </c>
      <c r="Z1439" s="147"/>
      <c r="AA1439" s="147"/>
      <c r="AB1439" s="147"/>
      <c r="AC1439" s="147"/>
      <c r="AD1439" s="147"/>
      <c r="AE1439" s="147"/>
      <c r="AF1439" s="147"/>
      <c r="AG1439" s="147" t="s">
        <v>220</v>
      </c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2" x14ac:dyDescent="0.2">
      <c r="A1440" s="154"/>
      <c r="B1440" s="155"/>
      <c r="C1440" s="256"/>
      <c r="D1440" s="257"/>
      <c r="E1440" s="257"/>
      <c r="F1440" s="257"/>
      <c r="G1440" s="257"/>
      <c r="H1440" s="158"/>
      <c r="I1440" s="158"/>
      <c r="J1440" s="158"/>
      <c r="K1440" s="158"/>
      <c r="L1440" s="158"/>
      <c r="M1440" s="158"/>
      <c r="N1440" s="157"/>
      <c r="O1440" s="157"/>
      <c r="P1440" s="157"/>
      <c r="Q1440" s="157"/>
      <c r="R1440" s="158"/>
      <c r="S1440" s="158"/>
      <c r="T1440" s="158"/>
      <c r="U1440" s="158"/>
      <c r="V1440" s="158"/>
      <c r="W1440" s="158"/>
      <c r="X1440" s="158"/>
      <c r="Y1440" s="158"/>
      <c r="Z1440" s="147"/>
      <c r="AA1440" s="147"/>
      <c r="AB1440" s="147"/>
      <c r="AC1440" s="147"/>
      <c r="AD1440" s="147"/>
      <c r="AE1440" s="147"/>
      <c r="AF1440" s="147"/>
      <c r="AG1440" s="147" t="s">
        <v>208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ht="22.5" outlineLevel="1" x14ac:dyDescent="0.2">
      <c r="A1441" s="173">
        <v>156</v>
      </c>
      <c r="B1441" s="174" t="s">
        <v>1005</v>
      </c>
      <c r="C1441" s="183" t="s">
        <v>1823</v>
      </c>
      <c r="D1441" s="175" t="s">
        <v>325</v>
      </c>
      <c r="E1441" s="176">
        <f>E1443+E1445+E1447+E1449</f>
        <v>18</v>
      </c>
      <c r="F1441" s="177"/>
      <c r="G1441" s="178">
        <f>ROUND(E1441*F1441,2)</f>
        <v>0</v>
      </c>
      <c r="H1441" s="177"/>
      <c r="I1441" s="178">
        <f>ROUND(E1441*H1441,2)</f>
        <v>0</v>
      </c>
      <c r="J1441" s="177"/>
      <c r="K1441" s="178">
        <f>ROUND(E1441*J1441,2)</f>
        <v>0</v>
      </c>
      <c r="L1441" s="178">
        <v>12</v>
      </c>
      <c r="M1441" s="178">
        <f>G1441*(1+L1441/100)</f>
        <v>0</v>
      </c>
      <c r="N1441" s="176">
        <v>0</v>
      </c>
      <c r="O1441" s="176">
        <f>ROUND(E1441*N1441,2)</f>
        <v>0</v>
      </c>
      <c r="P1441" s="176">
        <v>0</v>
      </c>
      <c r="Q1441" s="176">
        <f>ROUND(E1441*P1441,2)</f>
        <v>0</v>
      </c>
      <c r="R1441" s="178"/>
      <c r="S1441" s="178" t="s">
        <v>218</v>
      </c>
      <c r="T1441" s="179" t="s">
        <v>202</v>
      </c>
      <c r="U1441" s="158">
        <v>0</v>
      </c>
      <c r="V1441" s="158">
        <f>ROUND(E1441*U1441,2)</f>
        <v>0</v>
      </c>
      <c r="W1441" s="158"/>
      <c r="X1441" s="158" t="s">
        <v>219</v>
      </c>
      <c r="Y1441" s="158" t="s">
        <v>204</v>
      </c>
      <c r="Z1441" s="147"/>
      <c r="AA1441" s="147"/>
      <c r="AB1441" s="147"/>
      <c r="AC1441" s="147"/>
      <c r="AD1441" s="147"/>
      <c r="AE1441" s="147"/>
      <c r="AF1441" s="147"/>
      <c r="AG1441" s="147" t="s">
        <v>220</v>
      </c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2" x14ac:dyDescent="0.2">
      <c r="A1442" s="154"/>
      <c r="B1442" s="155"/>
      <c r="C1442" s="184" t="s">
        <v>326</v>
      </c>
      <c r="D1442" s="163"/>
      <c r="E1442" s="164"/>
      <c r="F1442" s="158"/>
      <c r="G1442" s="158"/>
      <c r="H1442" s="158"/>
      <c r="I1442" s="158"/>
      <c r="J1442" s="158"/>
      <c r="K1442" s="158"/>
      <c r="L1442" s="158"/>
      <c r="M1442" s="158"/>
      <c r="N1442" s="157"/>
      <c r="O1442" s="157"/>
      <c r="P1442" s="157"/>
      <c r="Q1442" s="157"/>
      <c r="R1442" s="158"/>
      <c r="S1442" s="158"/>
      <c r="T1442" s="158"/>
      <c r="U1442" s="158"/>
      <c r="V1442" s="158"/>
      <c r="W1442" s="158"/>
      <c r="X1442" s="158"/>
      <c r="Y1442" s="158"/>
      <c r="Z1442" s="147"/>
      <c r="AA1442" s="147"/>
      <c r="AB1442" s="147"/>
      <c r="AC1442" s="147"/>
      <c r="AD1442" s="147"/>
      <c r="AE1442" s="147"/>
      <c r="AF1442" s="147"/>
      <c r="AG1442" s="147" t="s">
        <v>230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3" x14ac:dyDescent="0.2">
      <c r="A1443" s="154"/>
      <c r="B1443" s="155"/>
      <c r="C1443" s="184" t="s">
        <v>327</v>
      </c>
      <c r="D1443" s="163"/>
      <c r="E1443" s="164">
        <v>2</v>
      </c>
      <c r="F1443" s="158"/>
      <c r="G1443" s="158"/>
      <c r="H1443" s="158"/>
      <c r="I1443" s="158"/>
      <c r="J1443" s="158"/>
      <c r="K1443" s="158"/>
      <c r="L1443" s="158"/>
      <c r="M1443" s="158"/>
      <c r="N1443" s="157"/>
      <c r="O1443" s="157"/>
      <c r="P1443" s="157"/>
      <c r="Q1443" s="157"/>
      <c r="R1443" s="158"/>
      <c r="S1443" s="158"/>
      <c r="T1443" s="158"/>
      <c r="U1443" s="158"/>
      <c r="V1443" s="158"/>
      <c r="W1443" s="158"/>
      <c r="X1443" s="158"/>
      <c r="Y1443" s="158"/>
      <c r="Z1443" s="147"/>
      <c r="AA1443" s="147"/>
      <c r="AB1443" s="147"/>
      <c r="AC1443" s="147"/>
      <c r="AD1443" s="147"/>
      <c r="AE1443" s="147"/>
      <c r="AF1443" s="147"/>
      <c r="AG1443" s="147" t="s">
        <v>230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3" x14ac:dyDescent="0.2">
      <c r="A1444" s="154"/>
      <c r="B1444" s="155"/>
      <c r="C1444" s="184" t="s">
        <v>328</v>
      </c>
      <c r="D1444" s="163"/>
      <c r="E1444" s="164"/>
      <c r="F1444" s="158"/>
      <c r="G1444" s="158"/>
      <c r="H1444" s="158"/>
      <c r="I1444" s="158"/>
      <c r="J1444" s="158"/>
      <c r="K1444" s="158"/>
      <c r="L1444" s="158"/>
      <c r="M1444" s="158"/>
      <c r="N1444" s="157"/>
      <c r="O1444" s="157"/>
      <c r="P1444" s="157"/>
      <c r="Q1444" s="157"/>
      <c r="R1444" s="158"/>
      <c r="S1444" s="158"/>
      <c r="T1444" s="158"/>
      <c r="U1444" s="158"/>
      <c r="V1444" s="158"/>
      <c r="W1444" s="158"/>
      <c r="X1444" s="158"/>
      <c r="Y1444" s="158"/>
      <c r="Z1444" s="147"/>
      <c r="AA1444" s="147"/>
      <c r="AB1444" s="147"/>
      <c r="AC1444" s="147"/>
      <c r="AD1444" s="147"/>
      <c r="AE1444" s="147"/>
      <c r="AF1444" s="147"/>
      <c r="AG1444" s="147" t="s">
        <v>230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3" x14ac:dyDescent="0.2">
      <c r="A1445" s="154"/>
      <c r="B1445" s="155"/>
      <c r="C1445" s="184" t="s">
        <v>1006</v>
      </c>
      <c r="D1445" s="163"/>
      <c r="E1445" s="164">
        <v>6</v>
      </c>
      <c r="F1445" s="158"/>
      <c r="G1445" s="158"/>
      <c r="H1445" s="158"/>
      <c r="I1445" s="158"/>
      <c r="J1445" s="158"/>
      <c r="K1445" s="158"/>
      <c r="L1445" s="158"/>
      <c r="M1445" s="158"/>
      <c r="N1445" s="157"/>
      <c r="O1445" s="157"/>
      <c r="P1445" s="157"/>
      <c r="Q1445" s="157"/>
      <c r="R1445" s="158"/>
      <c r="S1445" s="158"/>
      <c r="T1445" s="158"/>
      <c r="U1445" s="158"/>
      <c r="V1445" s="158"/>
      <c r="W1445" s="158"/>
      <c r="X1445" s="158"/>
      <c r="Y1445" s="158"/>
      <c r="Z1445" s="147"/>
      <c r="AA1445" s="147"/>
      <c r="AB1445" s="147"/>
      <c r="AC1445" s="147"/>
      <c r="AD1445" s="147"/>
      <c r="AE1445" s="147"/>
      <c r="AF1445" s="147"/>
      <c r="AG1445" s="147" t="s">
        <v>230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3" x14ac:dyDescent="0.2">
      <c r="A1446" s="154"/>
      <c r="B1446" s="155"/>
      <c r="C1446" s="184" t="s">
        <v>329</v>
      </c>
      <c r="D1446" s="163"/>
      <c r="E1446" s="164"/>
      <c r="F1446" s="158"/>
      <c r="G1446" s="158"/>
      <c r="H1446" s="158"/>
      <c r="I1446" s="158"/>
      <c r="J1446" s="158"/>
      <c r="K1446" s="158"/>
      <c r="L1446" s="158"/>
      <c r="M1446" s="158"/>
      <c r="N1446" s="157"/>
      <c r="O1446" s="157"/>
      <c r="P1446" s="157"/>
      <c r="Q1446" s="157"/>
      <c r="R1446" s="158"/>
      <c r="S1446" s="158"/>
      <c r="T1446" s="158"/>
      <c r="U1446" s="158"/>
      <c r="V1446" s="158"/>
      <c r="W1446" s="158"/>
      <c r="X1446" s="158"/>
      <c r="Y1446" s="158"/>
      <c r="Z1446" s="147"/>
      <c r="AA1446" s="147"/>
      <c r="AB1446" s="147"/>
      <c r="AC1446" s="147"/>
      <c r="AD1446" s="147"/>
      <c r="AE1446" s="147"/>
      <c r="AF1446" s="147"/>
      <c r="AG1446" s="147"/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3" x14ac:dyDescent="0.2">
      <c r="A1447" s="154"/>
      <c r="B1447" s="155"/>
      <c r="C1447" s="184" t="s">
        <v>78</v>
      </c>
      <c r="D1447" s="163"/>
      <c r="E1447" s="164">
        <v>3</v>
      </c>
      <c r="F1447" s="158"/>
      <c r="G1447" s="158"/>
      <c r="H1447" s="158"/>
      <c r="I1447" s="158"/>
      <c r="J1447" s="158"/>
      <c r="K1447" s="158"/>
      <c r="L1447" s="158"/>
      <c r="M1447" s="158"/>
      <c r="N1447" s="157"/>
      <c r="O1447" s="157"/>
      <c r="P1447" s="157"/>
      <c r="Q1447" s="157"/>
      <c r="R1447" s="158"/>
      <c r="S1447" s="158"/>
      <c r="T1447" s="158"/>
      <c r="U1447" s="158"/>
      <c r="V1447" s="158"/>
      <c r="W1447" s="158"/>
      <c r="X1447" s="158"/>
      <c r="Y1447" s="158"/>
      <c r="Z1447" s="147"/>
      <c r="AA1447" s="147"/>
      <c r="AB1447" s="147"/>
      <c r="AC1447" s="147"/>
      <c r="AD1447" s="147"/>
      <c r="AE1447" s="147"/>
      <c r="AF1447" s="147"/>
      <c r="AG1447" s="147"/>
      <c r="AH1447" s="147"/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3" x14ac:dyDescent="0.2">
      <c r="A1448" s="154"/>
      <c r="B1448" s="155"/>
      <c r="C1448" s="184" t="s">
        <v>346</v>
      </c>
      <c r="D1448" s="163"/>
      <c r="E1448" s="164"/>
      <c r="F1448" s="158"/>
      <c r="G1448" s="158"/>
      <c r="H1448" s="158"/>
      <c r="I1448" s="158"/>
      <c r="J1448" s="158"/>
      <c r="K1448" s="158"/>
      <c r="L1448" s="158"/>
      <c r="M1448" s="158"/>
      <c r="N1448" s="157"/>
      <c r="O1448" s="157"/>
      <c r="P1448" s="157"/>
      <c r="Q1448" s="157"/>
      <c r="R1448" s="158"/>
      <c r="S1448" s="158"/>
      <c r="T1448" s="158"/>
      <c r="U1448" s="158"/>
      <c r="V1448" s="158"/>
      <c r="W1448" s="158"/>
      <c r="X1448" s="158"/>
      <c r="Y1448" s="158"/>
      <c r="Z1448" s="147"/>
      <c r="AA1448" s="147"/>
      <c r="AB1448" s="147"/>
      <c r="AC1448" s="147"/>
      <c r="AD1448" s="147"/>
      <c r="AE1448" s="147"/>
      <c r="AF1448" s="147"/>
      <c r="AG1448" s="147" t="s">
        <v>230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3" x14ac:dyDescent="0.2">
      <c r="A1449" s="154"/>
      <c r="B1449" s="155"/>
      <c r="C1449" s="184" t="s">
        <v>1822</v>
      </c>
      <c r="D1449" s="163"/>
      <c r="E1449" s="164">
        <v>7</v>
      </c>
      <c r="F1449" s="158"/>
      <c r="G1449" s="158"/>
      <c r="H1449" s="158"/>
      <c r="I1449" s="158"/>
      <c r="J1449" s="158"/>
      <c r="K1449" s="158"/>
      <c r="L1449" s="158"/>
      <c r="M1449" s="158"/>
      <c r="N1449" s="157"/>
      <c r="O1449" s="157"/>
      <c r="P1449" s="157"/>
      <c r="Q1449" s="157"/>
      <c r="R1449" s="158"/>
      <c r="S1449" s="158"/>
      <c r="T1449" s="158"/>
      <c r="U1449" s="158"/>
      <c r="V1449" s="158"/>
      <c r="W1449" s="158"/>
      <c r="X1449" s="158"/>
      <c r="Y1449" s="158"/>
      <c r="Z1449" s="147"/>
      <c r="AA1449" s="147"/>
      <c r="AB1449" s="147"/>
      <c r="AC1449" s="147"/>
      <c r="AD1449" s="147"/>
      <c r="AE1449" s="147"/>
      <c r="AF1449" s="147"/>
      <c r="AG1449" s="147" t="s">
        <v>230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2" x14ac:dyDescent="0.2">
      <c r="A1450" s="154"/>
      <c r="B1450" s="155"/>
      <c r="C1450" s="254"/>
      <c r="D1450" s="255"/>
      <c r="E1450" s="255"/>
      <c r="F1450" s="255"/>
      <c r="G1450" s="255"/>
      <c r="H1450" s="158"/>
      <c r="I1450" s="158"/>
      <c r="J1450" s="158"/>
      <c r="K1450" s="158"/>
      <c r="L1450" s="158"/>
      <c r="M1450" s="158"/>
      <c r="N1450" s="157"/>
      <c r="O1450" s="157"/>
      <c r="P1450" s="157"/>
      <c r="Q1450" s="157"/>
      <c r="R1450" s="158"/>
      <c r="S1450" s="158"/>
      <c r="T1450" s="158"/>
      <c r="U1450" s="158"/>
      <c r="V1450" s="158"/>
      <c r="W1450" s="158"/>
      <c r="X1450" s="158"/>
      <c r="Y1450" s="158"/>
      <c r="Z1450" s="147"/>
      <c r="AA1450" s="147"/>
      <c r="AB1450" s="147"/>
      <c r="AC1450" s="147"/>
      <c r="AD1450" s="147"/>
      <c r="AE1450" s="147"/>
      <c r="AF1450" s="147"/>
      <c r="AG1450" s="147" t="s">
        <v>208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">
      <c r="A1451" s="154">
        <v>157</v>
      </c>
      <c r="B1451" s="155" t="s">
        <v>1007</v>
      </c>
      <c r="C1451" s="188" t="s">
        <v>1008</v>
      </c>
      <c r="D1451" s="156" t="s">
        <v>0</v>
      </c>
      <c r="E1451" s="181"/>
      <c r="F1451" s="159"/>
      <c r="G1451" s="158">
        <f>ROUND(E1451*F1451,2)</f>
        <v>0</v>
      </c>
      <c r="H1451" s="159"/>
      <c r="I1451" s="158">
        <f>ROUND(E1451*H1451,2)</f>
        <v>0</v>
      </c>
      <c r="J1451" s="159"/>
      <c r="K1451" s="158">
        <f>ROUND(E1451*J1451,2)</f>
        <v>0</v>
      </c>
      <c r="L1451" s="158">
        <v>12</v>
      </c>
      <c r="M1451" s="158">
        <f>G1451*(1+L1451/100)</f>
        <v>0</v>
      </c>
      <c r="N1451" s="157">
        <v>0</v>
      </c>
      <c r="O1451" s="157">
        <f>ROUND(E1451*N1451,2)</f>
        <v>0</v>
      </c>
      <c r="P1451" s="157">
        <v>0</v>
      </c>
      <c r="Q1451" s="157">
        <f>ROUND(E1451*P1451,2)</f>
        <v>0</v>
      </c>
      <c r="R1451" s="158" t="s">
        <v>1009</v>
      </c>
      <c r="S1451" s="158" t="s">
        <v>201</v>
      </c>
      <c r="T1451" s="158" t="s">
        <v>201</v>
      </c>
      <c r="U1451" s="158">
        <v>0</v>
      </c>
      <c r="V1451" s="158">
        <f>ROUND(E1451*U1451,2)</f>
        <v>0</v>
      </c>
      <c r="W1451" s="158"/>
      <c r="X1451" s="158" t="s">
        <v>917</v>
      </c>
      <c r="Y1451" s="158" t="s">
        <v>204</v>
      </c>
      <c r="Z1451" s="147"/>
      <c r="AA1451" s="147"/>
      <c r="AB1451" s="147"/>
      <c r="AC1451" s="147"/>
      <c r="AD1451" s="147"/>
      <c r="AE1451" s="147"/>
      <c r="AF1451" s="147"/>
      <c r="AG1451" s="147" t="s">
        <v>918</v>
      </c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2" x14ac:dyDescent="0.2">
      <c r="A1452" s="154"/>
      <c r="B1452" s="155"/>
      <c r="C1452" s="262" t="s">
        <v>970</v>
      </c>
      <c r="D1452" s="263"/>
      <c r="E1452" s="263"/>
      <c r="F1452" s="263"/>
      <c r="G1452" s="263"/>
      <c r="H1452" s="158"/>
      <c r="I1452" s="158"/>
      <c r="J1452" s="158"/>
      <c r="K1452" s="158"/>
      <c r="L1452" s="158"/>
      <c r="M1452" s="158"/>
      <c r="N1452" s="157"/>
      <c r="O1452" s="157"/>
      <c r="P1452" s="157"/>
      <c r="Q1452" s="157"/>
      <c r="R1452" s="158"/>
      <c r="S1452" s="158"/>
      <c r="T1452" s="158"/>
      <c r="U1452" s="158"/>
      <c r="V1452" s="158"/>
      <c r="W1452" s="158"/>
      <c r="X1452" s="158"/>
      <c r="Y1452" s="158"/>
      <c r="Z1452" s="147"/>
      <c r="AA1452" s="147"/>
      <c r="AB1452" s="147"/>
      <c r="AC1452" s="147"/>
      <c r="AD1452" s="147"/>
      <c r="AE1452" s="147"/>
      <c r="AF1452" s="147"/>
      <c r="AG1452" s="147" t="s">
        <v>247</v>
      </c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2" x14ac:dyDescent="0.2">
      <c r="A1453" s="154"/>
      <c r="B1453" s="155"/>
      <c r="C1453" s="254"/>
      <c r="D1453" s="255"/>
      <c r="E1453" s="255"/>
      <c r="F1453" s="255"/>
      <c r="G1453" s="255"/>
      <c r="H1453" s="158"/>
      <c r="I1453" s="158"/>
      <c r="J1453" s="158"/>
      <c r="K1453" s="158"/>
      <c r="L1453" s="158"/>
      <c r="M1453" s="158"/>
      <c r="N1453" s="157"/>
      <c r="O1453" s="157"/>
      <c r="P1453" s="157"/>
      <c r="Q1453" s="157"/>
      <c r="R1453" s="158"/>
      <c r="S1453" s="158"/>
      <c r="T1453" s="158"/>
      <c r="U1453" s="158"/>
      <c r="V1453" s="158"/>
      <c r="W1453" s="158"/>
      <c r="X1453" s="158"/>
      <c r="Y1453" s="158"/>
      <c r="Z1453" s="147"/>
      <c r="AA1453" s="147"/>
      <c r="AB1453" s="147"/>
      <c r="AC1453" s="147"/>
      <c r="AD1453" s="147"/>
      <c r="AE1453" s="147"/>
      <c r="AF1453" s="147"/>
      <c r="AG1453" s="147" t="s">
        <v>208</v>
      </c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x14ac:dyDescent="0.2">
      <c r="A1454" s="166" t="s">
        <v>196</v>
      </c>
      <c r="B1454" s="167" t="s">
        <v>141</v>
      </c>
      <c r="C1454" s="182" t="s">
        <v>142</v>
      </c>
      <c r="D1454" s="168"/>
      <c r="E1454" s="169"/>
      <c r="F1454" s="170"/>
      <c r="G1454" s="170">
        <f>SUMIF(AG1455:AG1461,"&lt;&gt;NOR",G1455:G1461)</f>
        <v>0</v>
      </c>
      <c r="H1454" s="170"/>
      <c r="I1454" s="170">
        <f>SUM(I1455:I1461)</f>
        <v>0</v>
      </c>
      <c r="J1454" s="170"/>
      <c r="K1454" s="170">
        <f>SUM(K1455:K1461)</f>
        <v>0</v>
      </c>
      <c r="L1454" s="170"/>
      <c r="M1454" s="170">
        <f>SUM(M1455:M1461)</f>
        <v>0</v>
      </c>
      <c r="N1454" s="169"/>
      <c r="O1454" s="169">
        <f>SUM(O1455:O1461)</f>
        <v>0</v>
      </c>
      <c r="P1454" s="169"/>
      <c r="Q1454" s="169">
        <f>SUM(Q1455:Q1461)</f>
        <v>0</v>
      </c>
      <c r="R1454" s="170"/>
      <c r="S1454" s="170"/>
      <c r="T1454" s="171"/>
      <c r="U1454" s="165"/>
      <c r="V1454" s="165">
        <f>SUM(V1455:V1461)</f>
        <v>0</v>
      </c>
      <c r="W1454" s="165"/>
      <c r="X1454" s="165"/>
      <c r="Y1454" s="165"/>
      <c r="AG1454" t="s">
        <v>197</v>
      </c>
    </row>
    <row r="1455" spans="1:60" outlineLevel="1" x14ac:dyDescent="0.2">
      <c r="A1455" s="173">
        <v>158</v>
      </c>
      <c r="B1455" s="174" t="s">
        <v>1010</v>
      </c>
      <c r="C1455" s="183" t="s">
        <v>1011</v>
      </c>
      <c r="D1455" s="175" t="s">
        <v>466</v>
      </c>
      <c r="E1455" s="176">
        <v>4.8</v>
      </c>
      <c r="F1455" s="177"/>
      <c r="G1455" s="178">
        <f>ROUND(E1455*F1455,2)</f>
        <v>0</v>
      </c>
      <c r="H1455" s="177"/>
      <c r="I1455" s="178">
        <f>ROUND(E1455*H1455,2)</f>
        <v>0</v>
      </c>
      <c r="J1455" s="177"/>
      <c r="K1455" s="178">
        <f>ROUND(E1455*J1455,2)</f>
        <v>0</v>
      </c>
      <c r="L1455" s="178">
        <v>12</v>
      </c>
      <c r="M1455" s="178">
        <f>G1455*(1+L1455/100)</f>
        <v>0</v>
      </c>
      <c r="N1455" s="176">
        <v>1.9000000000000001E-4</v>
      </c>
      <c r="O1455" s="176">
        <f>ROUND(E1455*N1455,2)</f>
        <v>0</v>
      </c>
      <c r="P1455" s="176">
        <v>0</v>
      </c>
      <c r="Q1455" s="176">
        <f>ROUND(E1455*P1455,2)</f>
        <v>0</v>
      </c>
      <c r="R1455" s="178"/>
      <c r="S1455" s="178" t="s">
        <v>218</v>
      </c>
      <c r="T1455" s="179" t="s">
        <v>202</v>
      </c>
      <c r="U1455" s="158">
        <v>0</v>
      </c>
      <c r="V1455" s="158">
        <f>ROUND(E1455*U1455,2)</f>
        <v>0</v>
      </c>
      <c r="W1455" s="158"/>
      <c r="X1455" s="158" t="s">
        <v>219</v>
      </c>
      <c r="Y1455" s="158" t="s">
        <v>204</v>
      </c>
      <c r="Z1455" s="147"/>
      <c r="AA1455" s="147"/>
      <c r="AB1455" s="147"/>
      <c r="AC1455" s="147"/>
      <c r="AD1455" s="147"/>
      <c r="AE1455" s="147"/>
      <c r="AF1455" s="147"/>
      <c r="AG1455" s="147" t="s">
        <v>499</v>
      </c>
      <c r="AH1455" s="147"/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2" x14ac:dyDescent="0.2">
      <c r="A1456" s="154"/>
      <c r="B1456" s="155"/>
      <c r="C1456" s="184" t="s">
        <v>789</v>
      </c>
      <c r="D1456" s="163"/>
      <c r="E1456" s="164"/>
      <c r="F1456" s="158"/>
      <c r="G1456" s="158"/>
      <c r="H1456" s="158"/>
      <c r="I1456" s="158"/>
      <c r="J1456" s="158"/>
      <c r="K1456" s="158"/>
      <c r="L1456" s="158"/>
      <c r="M1456" s="158"/>
      <c r="N1456" s="157"/>
      <c r="O1456" s="157"/>
      <c r="P1456" s="157"/>
      <c r="Q1456" s="157"/>
      <c r="R1456" s="158"/>
      <c r="S1456" s="158"/>
      <c r="T1456" s="158"/>
      <c r="U1456" s="158"/>
      <c r="V1456" s="158"/>
      <c r="W1456" s="158"/>
      <c r="X1456" s="158"/>
      <c r="Y1456" s="158"/>
      <c r="Z1456" s="147"/>
      <c r="AA1456" s="147"/>
      <c r="AB1456" s="147"/>
      <c r="AC1456" s="147"/>
      <c r="AD1456" s="147"/>
      <c r="AE1456" s="147"/>
      <c r="AF1456" s="147"/>
      <c r="AG1456" s="147" t="s">
        <v>230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3" x14ac:dyDescent="0.2">
      <c r="A1457" s="154"/>
      <c r="B1457" s="155"/>
      <c r="C1457" s="184" t="s">
        <v>1012</v>
      </c>
      <c r="D1457" s="163"/>
      <c r="E1457" s="164">
        <v>4.8</v>
      </c>
      <c r="F1457" s="158"/>
      <c r="G1457" s="158"/>
      <c r="H1457" s="158"/>
      <c r="I1457" s="158"/>
      <c r="J1457" s="158"/>
      <c r="K1457" s="158"/>
      <c r="L1457" s="158"/>
      <c r="M1457" s="158"/>
      <c r="N1457" s="157"/>
      <c r="O1457" s="157"/>
      <c r="P1457" s="157"/>
      <c r="Q1457" s="157"/>
      <c r="R1457" s="158"/>
      <c r="S1457" s="158"/>
      <c r="T1457" s="158"/>
      <c r="U1457" s="158"/>
      <c r="V1457" s="158"/>
      <c r="W1457" s="158"/>
      <c r="X1457" s="158"/>
      <c r="Y1457" s="158"/>
      <c r="Z1457" s="147"/>
      <c r="AA1457" s="147"/>
      <c r="AB1457" s="147"/>
      <c r="AC1457" s="147"/>
      <c r="AD1457" s="147"/>
      <c r="AE1457" s="147"/>
      <c r="AF1457" s="147"/>
      <c r="AG1457" s="147" t="s">
        <v>230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2" x14ac:dyDescent="0.2">
      <c r="A1458" s="154"/>
      <c r="B1458" s="155"/>
      <c r="C1458" s="254"/>
      <c r="D1458" s="255"/>
      <c r="E1458" s="255"/>
      <c r="F1458" s="255"/>
      <c r="G1458" s="255"/>
      <c r="H1458" s="158"/>
      <c r="I1458" s="158"/>
      <c r="J1458" s="158"/>
      <c r="K1458" s="158"/>
      <c r="L1458" s="158"/>
      <c r="M1458" s="158"/>
      <c r="N1458" s="157"/>
      <c r="O1458" s="157"/>
      <c r="P1458" s="157"/>
      <c r="Q1458" s="157"/>
      <c r="R1458" s="158"/>
      <c r="S1458" s="158"/>
      <c r="T1458" s="158"/>
      <c r="U1458" s="158"/>
      <c r="V1458" s="158"/>
      <c r="W1458" s="158"/>
      <c r="X1458" s="158"/>
      <c r="Y1458" s="158"/>
      <c r="Z1458" s="147"/>
      <c r="AA1458" s="147"/>
      <c r="AB1458" s="147"/>
      <c r="AC1458" s="147"/>
      <c r="AD1458" s="147"/>
      <c r="AE1458" s="147"/>
      <c r="AF1458" s="147"/>
      <c r="AG1458" s="147" t="s">
        <v>208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1" x14ac:dyDescent="0.2">
      <c r="A1459" s="154">
        <v>159</v>
      </c>
      <c r="B1459" s="155" t="s">
        <v>1013</v>
      </c>
      <c r="C1459" s="188" t="s">
        <v>1014</v>
      </c>
      <c r="D1459" s="156" t="s">
        <v>0</v>
      </c>
      <c r="E1459" s="181"/>
      <c r="F1459" s="159"/>
      <c r="G1459" s="158">
        <f>ROUND(E1459*F1459,2)</f>
        <v>0</v>
      </c>
      <c r="H1459" s="159"/>
      <c r="I1459" s="158">
        <f>ROUND(E1459*H1459,2)</f>
        <v>0</v>
      </c>
      <c r="J1459" s="159"/>
      <c r="K1459" s="158">
        <f>ROUND(E1459*J1459,2)</f>
        <v>0</v>
      </c>
      <c r="L1459" s="158">
        <v>12</v>
      </c>
      <c r="M1459" s="158">
        <f>G1459*(1+L1459/100)</f>
        <v>0</v>
      </c>
      <c r="N1459" s="157">
        <v>0</v>
      </c>
      <c r="O1459" s="157">
        <f>ROUND(E1459*N1459,2)</f>
        <v>0</v>
      </c>
      <c r="P1459" s="157">
        <v>0</v>
      </c>
      <c r="Q1459" s="157">
        <f>ROUND(E1459*P1459,2)</f>
        <v>0</v>
      </c>
      <c r="R1459" s="158" t="s">
        <v>1015</v>
      </c>
      <c r="S1459" s="158" t="s">
        <v>201</v>
      </c>
      <c r="T1459" s="158" t="s">
        <v>201</v>
      </c>
      <c r="U1459" s="158">
        <v>0</v>
      </c>
      <c r="V1459" s="158">
        <f>ROUND(E1459*U1459,2)</f>
        <v>0</v>
      </c>
      <c r="W1459" s="158"/>
      <c r="X1459" s="158" t="s">
        <v>917</v>
      </c>
      <c r="Y1459" s="158" t="s">
        <v>204</v>
      </c>
      <c r="Z1459" s="147"/>
      <c r="AA1459" s="147"/>
      <c r="AB1459" s="147"/>
      <c r="AC1459" s="147"/>
      <c r="AD1459" s="147"/>
      <c r="AE1459" s="147"/>
      <c r="AF1459" s="147"/>
      <c r="AG1459" s="147" t="s">
        <v>1016</v>
      </c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2" x14ac:dyDescent="0.2">
      <c r="A1460" s="154"/>
      <c r="B1460" s="155"/>
      <c r="C1460" s="262" t="s">
        <v>970</v>
      </c>
      <c r="D1460" s="263"/>
      <c r="E1460" s="263"/>
      <c r="F1460" s="263"/>
      <c r="G1460" s="263"/>
      <c r="H1460" s="158"/>
      <c r="I1460" s="158"/>
      <c r="J1460" s="158"/>
      <c r="K1460" s="158"/>
      <c r="L1460" s="158"/>
      <c r="M1460" s="158"/>
      <c r="N1460" s="157"/>
      <c r="O1460" s="157"/>
      <c r="P1460" s="157"/>
      <c r="Q1460" s="157"/>
      <c r="R1460" s="158"/>
      <c r="S1460" s="158"/>
      <c r="T1460" s="158"/>
      <c r="U1460" s="158"/>
      <c r="V1460" s="158"/>
      <c r="W1460" s="158"/>
      <c r="X1460" s="158"/>
      <c r="Y1460" s="158"/>
      <c r="Z1460" s="147"/>
      <c r="AA1460" s="147"/>
      <c r="AB1460" s="147"/>
      <c r="AC1460" s="147"/>
      <c r="AD1460" s="147"/>
      <c r="AE1460" s="147"/>
      <c r="AF1460" s="147"/>
      <c r="AG1460" s="147" t="s">
        <v>247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2" x14ac:dyDescent="0.2">
      <c r="A1461" s="154"/>
      <c r="B1461" s="155"/>
      <c r="C1461" s="254"/>
      <c r="D1461" s="255"/>
      <c r="E1461" s="255"/>
      <c r="F1461" s="255"/>
      <c r="G1461" s="255"/>
      <c r="H1461" s="158"/>
      <c r="I1461" s="158"/>
      <c r="J1461" s="158"/>
      <c r="K1461" s="158"/>
      <c r="L1461" s="158"/>
      <c r="M1461" s="158"/>
      <c r="N1461" s="157"/>
      <c r="O1461" s="157"/>
      <c r="P1461" s="157"/>
      <c r="Q1461" s="157"/>
      <c r="R1461" s="158"/>
      <c r="S1461" s="158"/>
      <c r="T1461" s="158"/>
      <c r="U1461" s="158"/>
      <c r="V1461" s="158"/>
      <c r="W1461" s="158"/>
      <c r="X1461" s="158"/>
      <c r="Y1461" s="158"/>
      <c r="Z1461" s="147"/>
      <c r="AA1461" s="147"/>
      <c r="AB1461" s="147"/>
      <c r="AC1461" s="147"/>
      <c r="AD1461" s="147"/>
      <c r="AE1461" s="147"/>
      <c r="AF1461" s="147"/>
      <c r="AG1461" s="147" t="s">
        <v>208</v>
      </c>
      <c r="AH1461" s="147"/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x14ac:dyDescent="0.2">
      <c r="A1462" s="166" t="s">
        <v>196</v>
      </c>
      <c r="B1462" s="167" t="s">
        <v>143</v>
      </c>
      <c r="C1462" s="182" t="s">
        <v>144</v>
      </c>
      <c r="D1462" s="168"/>
      <c r="E1462" s="169"/>
      <c r="F1462" s="170"/>
      <c r="G1462" s="170">
        <f>SUMIF(AG1463:AG1484,"&lt;&gt;NOR",G1463:G1484)</f>
        <v>0</v>
      </c>
      <c r="H1462" s="170"/>
      <c r="I1462" s="170">
        <f>SUM(I1463:I1484)</f>
        <v>0</v>
      </c>
      <c r="J1462" s="170"/>
      <c r="K1462" s="170">
        <f>SUM(K1463:K1484)</f>
        <v>0</v>
      </c>
      <c r="L1462" s="170"/>
      <c r="M1462" s="170">
        <f>SUM(M1463:M1484)</f>
        <v>0</v>
      </c>
      <c r="N1462" s="169"/>
      <c r="O1462" s="169">
        <f>SUM(O1463:O1484)</f>
        <v>0</v>
      </c>
      <c r="P1462" s="169"/>
      <c r="Q1462" s="169">
        <f>SUM(Q1463:Q1484)</f>
        <v>0</v>
      </c>
      <c r="R1462" s="170"/>
      <c r="S1462" s="170"/>
      <c r="T1462" s="171"/>
      <c r="U1462" s="165"/>
      <c r="V1462" s="165">
        <f>SUM(V1463:V1484)</f>
        <v>0</v>
      </c>
      <c r="W1462" s="165"/>
      <c r="X1462" s="165"/>
      <c r="Y1462" s="165"/>
      <c r="AG1462" t="s">
        <v>197</v>
      </c>
    </row>
    <row r="1463" spans="1:60" outlineLevel="1" x14ac:dyDescent="0.2">
      <c r="A1463" s="173">
        <v>160</v>
      </c>
      <c r="B1463" s="174" t="s">
        <v>1017</v>
      </c>
      <c r="C1463" s="183" t="s">
        <v>1018</v>
      </c>
      <c r="D1463" s="175" t="s">
        <v>325</v>
      </c>
      <c r="E1463" s="176">
        <v>1</v>
      </c>
      <c r="F1463" s="177"/>
      <c r="G1463" s="178">
        <f>ROUND(E1463*F1463,2)</f>
        <v>0</v>
      </c>
      <c r="H1463" s="177"/>
      <c r="I1463" s="178">
        <f>ROUND(E1463*H1463,2)</f>
        <v>0</v>
      </c>
      <c r="J1463" s="177"/>
      <c r="K1463" s="178">
        <f>ROUND(E1463*J1463,2)</f>
        <v>0</v>
      </c>
      <c r="L1463" s="178">
        <v>12</v>
      </c>
      <c r="M1463" s="178">
        <f>G1463*(1+L1463/100)</f>
        <v>0</v>
      </c>
      <c r="N1463" s="176">
        <v>0</v>
      </c>
      <c r="O1463" s="176">
        <f>ROUND(E1463*N1463,2)</f>
        <v>0</v>
      </c>
      <c r="P1463" s="176">
        <v>0</v>
      </c>
      <c r="Q1463" s="176">
        <f>ROUND(E1463*P1463,2)</f>
        <v>0</v>
      </c>
      <c r="R1463" s="178"/>
      <c r="S1463" s="178" t="s">
        <v>218</v>
      </c>
      <c r="T1463" s="179" t="s">
        <v>202</v>
      </c>
      <c r="U1463" s="158">
        <v>0</v>
      </c>
      <c r="V1463" s="158">
        <f>ROUND(E1463*U1463,2)</f>
        <v>0</v>
      </c>
      <c r="W1463" s="158"/>
      <c r="X1463" s="158" t="s">
        <v>219</v>
      </c>
      <c r="Y1463" s="158" t="s">
        <v>204</v>
      </c>
      <c r="Z1463" s="147"/>
      <c r="AA1463" s="147"/>
      <c r="AB1463" s="147"/>
      <c r="AC1463" s="147"/>
      <c r="AD1463" s="147"/>
      <c r="AE1463" s="147"/>
      <c r="AF1463" s="147"/>
      <c r="AG1463" s="147" t="s">
        <v>220</v>
      </c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2" x14ac:dyDescent="0.2">
      <c r="A1464" s="154"/>
      <c r="B1464" s="155"/>
      <c r="C1464" s="256"/>
      <c r="D1464" s="257"/>
      <c r="E1464" s="257"/>
      <c r="F1464" s="257"/>
      <c r="G1464" s="257"/>
      <c r="H1464" s="158"/>
      <c r="I1464" s="158"/>
      <c r="J1464" s="158"/>
      <c r="K1464" s="158"/>
      <c r="L1464" s="158"/>
      <c r="M1464" s="158"/>
      <c r="N1464" s="157"/>
      <c r="O1464" s="157"/>
      <c r="P1464" s="157"/>
      <c r="Q1464" s="157"/>
      <c r="R1464" s="158"/>
      <c r="S1464" s="158"/>
      <c r="T1464" s="158"/>
      <c r="U1464" s="158"/>
      <c r="V1464" s="158"/>
      <c r="W1464" s="158"/>
      <c r="X1464" s="158"/>
      <c r="Y1464" s="158"/>
      <c r="Z1464" s="147"/>
      <c r="AA1464" s="147"/>
      <c r="AB1464" s="147"/>
      <c r="AC1464" s="147"/>
      <c r="AD1464" s="147"/>
      <c r="AE1464" s="147"/>
      <c r="AF1464" s="147"/>
      <c r="AG1464" s="147" t="s">
        <v>208</v>
      </c>
      <c r="AH1464" s="147"/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1" x14ac:dyDescent="0.2">
      <c r="A1465" s="173">
        <v>161</v>
      </c>
      <c r="B1465" s="174" t="s">
        <v>1019</v>
      </c>
      <c r="C1465" s="183" t="s">
        <v>1020</v>
      </c>
      <c r="D1465" s="175" t="s">
        <v>325</v>
      </c>
      <c r="E1465" s="176">
        <v>4</v>
      </c>
      <c r="F1465" s="177"/>
      <c r="G1465" s="178">
        <f>ROUND(E1465*F1465,2)</f>
        <v>0</v>
      </c>
      <c r="H1465" s="177"/>
      <c r="I1465" s="178">
        <f>ROUND(E1465*H1465,2)</f>
        <v>0</v>
      </c>
      <c r="J1465" s="177"/>
      <c r="K1465" s="178">
        <f>ROUND(E1465*J1465,2)</f>
        <v>0</v>
      </c>
      <c r="L1465" s="178">
        <v>12</v>
      </c>
      <c r="M1465" s="178">
        <f>G1465*(1+L1465/100)</f>
        <v>0</v>
      </c>
      <c r="N1465" s="176">
        <v>0</v>
      </c>
      <c r="O1465" s="176">
        <f>ROUND(E1465*N1465,2)</f>
        <v>0</v>
      </c>
      <c r="P1465" s="176">
        <v>0</v>
      </c>
      <c r="Q1465" s="176">
        <f>ROUND(E1465*P1465,2)</f>
        <v>0</v>
      </c>
      <c r="R1465" s="178"/>
      <c r="S1465" s="178" t="s">
        <v>218</v>
      </c>
      <c r="T1465" s="179" t="s">
        <v>202</v>
      </c>
      <c r="U1465" s="158">
        <v>0</v>
      </c>
      <c r="V1465" s="158">
        <f>ROUND(E1465*U1465,2)</f>
        <v>0</v>
      </c>
      <c r="W1465" s="158"/>
      <c r="X1465" s="158" t="s">
        <v>219</v>
      </c>
      <c r="Y1465" s="158" t="s">
        <v>204</v>
      </c>
      <c r="Z1465" s="147"/>
      <c r="AA1465" s="147"/>
      <c r="AB1465" s="147"/>
      <c r="AC1465" s="147"/>
      <c r="AD1465" s="147"/>
      <c r="AE1465" s="147"/>
      <c r="AF1465" s="147"/>
      <c r="AG1465" s="147" t="s">
        <v>220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2" x14ac:dyDescent="0.2">
      <c r="A1466" s="154"/>
      <c r="B1466" s="155"/>
      <c r="C1466" s="256"/>
      <c r="D1466" s="257"/>
      <c r="E1466" s="257"/>
      <c r="F1466" s="257"/>
      <c r="G1466" s="257"/>
      <c r="H1466" s="158"/>
      <c r="I1466" s="158"/>
      <c r="J1466" s="158"/>
      <c r="K1466" s="158"/>
      <c r="L1466" s="158"/>
      <c r="M1466" s="158"/>
      <c r="N1466" s="157"/>
      <c r="O1466" s="157"/>
      <c r="P1466" s="157"/>
      <c r="Q1466" s="157"/>
      <c r="R1466" s="158"/>
      <c r="S1466" s="158"/>
      <c r="T1466" s="158"/>
      <c r="U1466" s="158"/>
      <c r="V1466" s="158"/>
      <c r="W1466" s="158"/>
      <c r="X1466" s="158"/>
      <c r="Y1466" s="158"/>
      <c r="Z1466" s="147"/>
      <c r="AA1466" s="147"/>
      <c r="AB1466" s="147"/>
      <c r="AC1466" s="147"/>
      <c r="AD1466" s="147"/>
      <c r="AE1466" s="147"/>
      <c r="AF1466" s="147"/>
      <c r="AG1466" s="147" t="s">
        <v>208</v>
      </c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">
      <c r="A1467" s="173">
        <v>162</v>
      </c>
      <c r="B1467" s="174" t="s">
        <v>1021</v>
      </c>
      <c r="C1467" s="183" t="s">
        <v>1022</v>
      </c>
      <c r="D1467" s="175" t="s">
        <v>325</v>
      </c>
      <c r="E1467" s="176">
        <v>5</v>
      </c>
      <c r="F1467" s="177"/>
      <c r="G1467" s="178">
        <f>ROUND(E1467*F1467,2)</f>
        <v>0</v>
      </c>
      <c r="H1467" s="177"/>
      <c r="I1467" s="178">
        <f>ROUND(E1467*H1467,2)</f>
        <v>0</v>
      </c>
      <c r="J1467" s="177"/>
      <c r="K1467" s="178">
        <f>ROUND(E1467*J1467,2)</f>
        <v>0</v>
      </c>
      <c r="L1467" s="178">
        <v>12</v>
      </c>
      <c r="M1467" s="178">
        <f>G1467*(1+L1467/100)</f>
        <v>0</v>
      </c>
      <c r="N1467" s="176">
        <v>0</v>
      </c>
      <c r="O1467" s="176">
        <f>ROUND(E1467*N1467,2)</f>
        <v>0</v>
      </c>
      <c r="P1467" s="176">
        <v>0</v>
      </c>
      <c r="Q1467" s="176">
        <f>ROUND(E1467*P1467,2)</f>
        <v>0</v>
      </c>
      <c r="R1467" s="178"/>
      <c r="S1467" s="178" t="s">
        <v>218</v>
      </c>
      <c r="T1467" s="179" t="s">
        <v>202</v>
      </c>
      <c r="U1467" s="158">
        <v>0</v>
      </c>
      <c r="V1467" s="158">
        <f>ROUND(E1467*U1467,2)</f>
        <v>0</v>
      </c>
      <c r="W1467" s="158"/>
      <c r="X1467" s="158" t="s">
        <v>219</v>
      </c>
      <c r="Y1467" s="158" t="s">
        <v>204</v>
      </c>
      <c r="Z1467" s="147"/>
      <c r="AA1467" s="147"/>
      <c r="AB1467" s="147"/>
      <c r="AC1467" s="147"/>
      <c r="AD1467" s="147"/>
      <c r="AE1467" s="147"/>
      <c r="AF1467" s="147"/>
      <c r="AG1467" s="147" t="s">
        <v>220</v>
      </c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2" x14ac:dyDescent="0.2">
      <c r="A1468" s="154"/>
      <c r="B1468" s="155"/>
      <c r="C1468" s="256"/>
      <c r="D1468" s="257"/>
      <c r="E1468" s="257"/>
      <c r="F1468" s="257"/>
      <c r="G1468" s="257"/>
      <c r="H1468" s="158"/>
      <c r="I1468" s="158"/>
      <c r="J1468" s="158"/>
      <c r="K1468" s="158"/>
      <c r="L1468" s="158"/>
      <c r="M1468" s="158"/>
      <c r="N1468" s="157"/>
      <c r="O1468" s="157"/>
      <c r="P1468" s="157"/>
      <c r="Q1468" s="157"/>
      <c r="R1468" s="158"/>
      <c r="S1468" s="158"/>
      <c r="T1468" s="158"/>
      <c r="U1468" s="158"/>
      <c r="V1468" s="158"/>
      <c r="W1468" s="158"/>
      <c r="X1468" s="158"/>
      <c r="Y1468" s="158"/>
      <c r="Z1468" s="147"/>
      <c r="AA1468" s="147"/>
      <c r="AB1468" s="147"/>
      <c r="AC1468" s="147"/>
      <c r="AD1468" s="147"/>
      <c r="AE1468" s="147"/>
      <c r="AF1468" s="147"/>
      <c r="AG1468" s="147" t="s">
        <v>208</v>
      </c>
      <c r="AH1468" s="147"/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">
      <c r="A1469" s="173">
        <v>163</v>
      </c>
      <c r="B1469" s="174" t="s">
        <v>1023</v>
      </c>
      <c r="C1469" s="183" t="s">
        <v>1024</v>
      </c>
      <c r="D1469" s="175" t="s">
        <v>325</v>
      </c>
      <c r="E1469" s="176">
        <v>4</v>
      </c>
      <c r="F1469" s="177"/>
      <c r="G1469" s="178">
        <f>ROUND(E1469*F1469,2)</f>
        <v>0</v>
      </c>
      <c r="H1469" s="177"/>
      <c r="I1469" s="178">
        <f>ROUND(E1469*H1469,2)</f>
        <v>0</v>
      </c>
      <c r="J1469" s="177"/>
      <c r="K1469" s="178">
        <f>ROUND(E1469*J1469,2)</f>
        <v>0</v>
      </c>
      <c r="L1469" s="178">
        <v>12</v>
      </c>
      <c r="M1469" s="178">
        <f>G1469*(1+L1469/100)</f>
        <v>0</v>
      </c>
      <c r="N1469" s="176">
        <v>0</v>
      </c>
      <c r="O1469" s="176">
        <f>ROUND(E1469*N1469,2)</f>
        <v>0</v>
      </c>
      <c r="P1469" s="176">
        <v>0</v>
      </c>
      <c r="Q1469" s="176">
        <f>ROUND(E1469*P1469,2)</f>
        <v>0</v>
      </c>
      <c r="R1469" s="178"/>
      <c r="S1469" s="178" t="s">
        <v>218</v>
      </c>
      <c r="T1469" s="179" t="s">
        <v>202</v>
      </c>
      <c r="U1469" s="158">
        <v>0</v>
      </c>
      <c r="V1469" s="158">
        <f>ROUND(E1469*U1469,2)</f>
        <v>0</v>
      </c>
      <c r="W1469" s="158"/>
      <c r="X1469" s="158" t="s">
        <v>219</v>
      </c>
      <c r="Y1469" s="158" t="s">
        <v>204</v>
      </c>
      <c r="Z1469" s="147"/>
      <c r="AA1469" s="147"/>
      <c r="AB1469" s="147"/>
      <c r="AC1469" s="147"/>
      <c r="AD1469" s="147"/>
      <c r="AE1469" s="147"/>
      <c r="AF1469" s="147"/>
      <c r="AG1469" s="147" t="s">
        <v>220</v>
      </c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2" x14ac:dyDescent="0.2">
      <c r="A1470" s="154"/>
      <c r="B1470" s="155"/>
      <c r="C1470" s="256"/>
      <c r="D1470" s="257"/>
      <c r="E1470" s="257"/>
      <c r="F1470" s="257"/>
      <c r="G1470" s="257"/>
      <c r="H1470" s="158"/>
      <c r="I1470" s="158"/>
      <c r="J1470" s="158"/>
      <c r="K1470" s="158"/>
      <c r="L1470" s="158"/>
      <c r="M1470" s="158"/>
      <c r="N1470" s="157"/>
      <c r="O1470" s="157"/>
      <c r="P1470" s="157"/>
      <c r="Q1470" s="157"/>
      <c r="R1470" s="158"/>
      <c r="S1470" s="158"/>
      <c r="T1470" s="158"/>
      <c r="U1470" s="158"/>
      <c r="V1470" s="158"/>
      <c r="W1470" s="158"/>
      <c r="X1470" s="158"/>
      <c r="Y1470" s="158"/>
      <c r="Z1470" s="147"/>
      <c r="AA1470" s="147"/>
      <c r="AB1470" s="147"/>
      <c r="AC1470" s="147"/>
      <c r="AD1470" s="147"/>
      <c r="AE1470" s="147"/>
      <c r="AF1470" s="147"/>
      <c r="AG1470" s="147" t="s">
        <v>208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">
      <c r="A1471" s="173">
        <v>164</v>
      </c>
      <c r="B1471" s="174" t="s">
        <v>1025</v>
      </c>
      <c r="C1471" s="183" t="s">
        <v>1026</v>
      </c>
      <c r="D1471" s="175" t="s">
        <v>325</v>
      </c>
      <c r="E1471" s="176">
        <v>4</v>
      </c>
      <c r="F1471" s="177"/>
      <c r="G1471" s="178">
        <f>ROUND(E1471*F1471,2)</f>
        <v>0</v>
      </c>
      <c r="H1471" s="177"/>
      <c r="I1471" s="178">
        <f>ROUND(E1471*H1471,2)</f>
        <v>0</v>
      </c>
      <c r="J1471" s="177"/>
      <c r="K1471" s="178">
        <f>ROUND(E1471*J1471,2)</f>
        <v>0</v>
      </c>
      <c r="L1471" s="178">
        <v>12</v>
      </c>
      <c r="M1471" s="178">
        <f>G1471*(1+L1471/100)</f>
        <v>0</v>
      </c>
      <c r="N1471" s="176">
        <v>0</v>
      </c>
      <c r="O1471" s="176">
        <f>ROUND(E1471*N1471,2)</f>
        <v>0</v>
      </c>
      <c r="P1471" s="176">
        <v>0</v>
      </c>
      <c r="Q1471" s="176">
        <f>ROUND(E1471*P1471,2)</f>
        <v>0</v>
      </c>
      <c r="R1471" s="178"/>
      <c r="S1471" s="178" t="s">
        <v>218</v>
      </c>
      <c r="T1471" s="179" t="s">
        <v>202</v>
      </c>
      <c r="U1471" s="158">
        <v>0</v>
      </c>
      <c r="V1471" s="158">
        <f>ROUND(E1471*U1471,2)</f>
        <v>0</v>
      </c>
      <c r="W1471" s="158"/>
      <c r="X1471" s="158" t="s">
        <v>219</v>
      </c>
      <c r="Y1471" s="158" t="s">
        <v>204</v>
      </c>
      <c r="Z1471" s="147"/>
      <c r="AA1471" s="147"/>
      <c r="AB1471" s="147"/>
      <c r="AC1471" s="147"/>
      <c r="AD1471" s="147"/>
      <c r="AE1471" s="147"/>
      <c r="AF1471" s="147"/>
      <c r="AG1471" s="147" t="s">
        <v>220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2" x14ac:dyDescent="0.2">
      <c r="A1472" s="154"/>
      <c r="B1472" s="155"/>
      <c r="C1472" s="256"/>
      <c r="D1472" s="257"/>
      <c r="E1472" s="257"/>
      <c r="F1472" s="257"/>
      <c r="G1472" s="257"/>
      <c r="H1472" s="158"/>
      <c r="I1472" s="158"/>
      <c r="J1472" s="158"/>
      <c r="K1472" s="158"/>
      <c r="L1472" s="158"/>
      <c r="M1472" s="158"/>
      <c r="N1472" s="157"/>
      <c r="O1472" s="157"/>
      <c r="P1472" s="157"/>
      <c r="Q1472" s="157"/>
      <c r="R1472" s="158"/>
      <c r="S1472" s="158"/>
      <c r="T1472" s="158"/>
      <c r="U1472" s="158"/>
      <c r="V1472" s="158"/>
      <c r="W1472" s="158"/>
      <c r="X1472" s="158"/>
      <c r="Y1472" s="158"/>
      <c r="Z1472" s="147"/>
      <c r="AA1472" s="147"/>
      <c r="AB1472" s="147"/>
      <c r="AC1472" s="147"/>
      <c r="AD1472" s="147"/>
      <c r="AE1472" s="147"/>
      <c r="AF1472" s="147"/>
      <c r="AG1472" s="147" t="s">
        <v>208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">
      <c r="A1473" s="173">
        <v>165</v>
      </c>
      <c r="B1473" s="174" t="s">
        <v>1027</v>
      </c>
      <c r="C1473" s="183" t="s">
        <v>1824</v>
      </c>
      <c r="D1473" s="175" t="s">
        <v>325</v>
      </c>
      <c r="E1473" s="176">
        <v>4</v>
      </c>
      <c r="F1473" s="177"/>
      <c r="G1473" s="178">
        <f>ROUND(E1473*F1473,2)</f>
        <v>0</v>
      </c>
      <c r="H1473" s="177"/>
      <c r="I1473" s="178">
        <f>ROUND(E1473*H1473,2)</f>
        <v>0</v>
      </c>
      <c r="J1473" s="177"/>
      <c r="K1473" s="178">
        <f>ROUND(E1473*J1473,2)</f>
        <v>0</v>
      </c>
      <c r="L1473" s="178">
        <v>12</v>
      </c>
      <c r="M1473" s="178">
        <f>G1473*(1+L1473/100)</f>
        <v>0</v>
      </c>
      <c r="N1473" s="176">
        <v>0</v>
      </c>
      <c r="O1473" s="176">
        <f>ROUND(E1473*N1473,2)</f>
        <v>0</v>
      </c>
      <c r="P1473" s="176">
        <v>0</v>
      </c>
      <c r="Q1473" s="176">
        <f>ROUND(E1473*P1473,2)</f>
        <v>0</v>
      </c>
      <c r="R1473" s="178"/>
      <c r="S1473" s="178" t="s">
        <v>218</v>
      </c>
      <c r="T1473" s="179" t="s">
        <v>202</v>
      </c>
      <c r="U1473" s="158">
        <v>0</v>
      </c>
      <c r="V1473" s="158">
        <f>ROUND(E1473*U1473,2)</f>
        <v>0</v>
      </c>
      <c r="W1473" s="158"/>
      <c r="X1473" s="158" t="s">
        <v>219</v>
      </c>
      <c r="Y1473" s="158" t="s">
        <v>204</v>
      </c>
      <c r="Z1473" s="147"/>
      <c r="AA1473" s="147"/>
      <c r="AB1473" s="147"/>
      <c r="AC1473" s="147"/>
      <c r="AD1473" s="147"/>
      <c r="AE1473" s="147"/>
      <c r="AF1473" s="147"/>
      <c r="AG1473" s="147" t="s">
        <v>220</v>
      </c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2" x14ac:dyDescent="0.2">
      <c r="A1474" s="154"/>
      <c r="B1474" s="155"/>
      <c r="C1474" s="256"/>
      <c r="D1474" s="257"/>
      <c r="E1474" s="257"/>
      <c r="F1474" s="257"/>
      <c r="G1474" s="257"/>
      <c r="H1474" s="158"/>
      <c r="I1474" s="158"/>
      <c r="J1474" s="158"/>
      <c r="K1474" s="158"/>
      <c r="L1474" s="158"/>
      <c r="M1474" s="158"/>
      <c r="N1474" s="157"/>
      <c r="O1474" s="157"/>
      <c r="P1474" s="157"/>
      <c r="Q1474" s="157"/>
      <c r="R1474" s="158"/>
      <c r="S1474" s="158"/>
      <c r="T1474" s="158"/>
      <c r="U1474" s="158"/>
      <c r="V1474" s="158"/>
      <c r="W1474" s="158"/>
      <c r="X1474" s="158"/>
      <c r="Y1474" s="158"/>
      <c r="Z1474" s="147"/>
      <c r="AA1474" s="147"/>
      <c r="AB1474" s="147"/>
      <c r="AC1474" s="147"/>
      <c r="AD1474" s="147"/>
      <c r="AE1474" s="147"/>
      <c r="AF1474" s="147"/>
      <c r="AG1474" s="147" t="s">
        <v>208</v>
      </c>
      <c r="AH1474" s="147"/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1" x14ac:dyDescent="0.2">
      <c r="A1475" s="173">
        <v>166</v>
      </c>
      <c r="B1475" s="174" t="s">
        <v>1028</v>
      </c>
      <c r="C1475" s="183" t="s">
        <v>1029</v>
      </c>
      <c r="D1475" s="175" t="s">
        <v>325</v>
      </c>
      <c r="E1475" s="176">
        <v>1</v>
      </c>
      <c r="F1475" s="177"/>
      <c r="G1475" s="178">
        <f>ROUND(E1475*F1475,2)</f>
        <v>0</v>
      </c>
      <c r="H1475" s="177"/>
      <c r="I1475" s="178">
        <f>ROUND(E1475*H1475,2)</f>
        <v>0</v>
      </c>
      <c r="J1475" s="177"/>
      <c r="K1475" s="178">
        <f>ROUND(E1475*J1475,2)</f>
        <v>0</v>
      </c>
      <c r="L1475" s="178">
        <v>12</v>
      </c>
      <c r="M1475" s="178">
        <f>G1475*(1+L1475/100)</f>
        <v>0</v>
      </c>
      <c r="N1475" s="176">
        <v>0</v>
      </c>
      <c r="O1475" s="176">
        <f>ROUND(E1475*N1475,2)</f>
        <v>0</v>
      </c>
      <c r="P1475" s="176">
        <v>0</v>
      </c>
      <c r="Q1475" s="176">
        <f>ROUND(E1475*P1475,2)</f>
        <v>0</v>
      </c>
      <c r="R1475" s="178"/>
      <c r="S1475" s="178" t="s">
        <v>218</v>
      </c>
      <c r="T1475" s="179" t="s">
        <v>202</v>
      </c>
      <c r="U1475" s="158">
        <v>0</v>
      </c>
      <c r="V1475" s="158">
        <f>ROUND(E1475*U1475,2)</f>
        <v>0</v>
      </c>
      <c r="W1475" s="158"/>
      <c r="X1475" s="158" t="s">
        <v>219</v>
      </c>
      <c r="Y1475" s="158" t="s">
        <v>204</v>
      </c>
      <c r="Z1475" s="147"/>
      <c r="AA1475" s="147"/>
      <c r="AB1475" s="147"/>
      <c r="AC1475" s="147"/>
      <c r="AD1475" s="147"/>
      <c r="AE1475" s="147"/>
      <c r="AF1475" s="147"/>
      <c r="AG1475" s="147" t="s">
        <v>220</v>
      </c>
      <c r="AH1475" s="147"/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2" x14ac:dyDescent="0.2">
      <c r="A1476" s="154"/>
      <c r="B1476" s="155"/>
      <c r="C1476" s="256"/>
      <c r="D1476" s="257"/>
      <c r="E1476" s="257"/>
      <c r="F1476" s="257"/>
      <c r="G1476" s="257"/>
      <c r="H1476" s="158"/>
      <c r="I1476" s="158"/>
      <c r="J1476" s="158"/>
      <c r="K1476" s="158"/>
      <c r="L1476" s="158"/>
      <c r="M1476" s="158"/>
      <c r="N1476" s="157"/>
      <c r="O1476" s="157"/>
      <c r="P1476" s="157"/>
      <c r="Q1476" s="157"/>
      <c r="R1476" s="158"/>
      <c r="S1476" s="158"/>
      <c r="T1476" s="158"/>
      <c r="U1476" s="158"/>
      <c r="V1476" s="158"/>
      <c r="W1476" s="158"/>
      <c r="X1476" s="158"/>
      <c r="Y1476" s="158"/>
      <c r="Z1476" s="147"/>
      <c r="AA1476" s="147"/>
      <c r="AB1476" s="147"/>
      <c r="AC1476" s="147"/>
      <c r="AD1476" s="147"/>
      <c r="AE1476" s="147"/>
      <c r="AF1476" s="147"/>
      <c r="AG1476" s="147" t="s">
        <v>208</v>
      </c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1" x14ac:dyDescent="0.2">
      <c r="A1477" s="173">
        <v>167</v>
      </c>
      <c r="B1477" s="174" t="s">
        <v>1030</v>
      </c>
      <c r="C1477" s="183" t="s">
        <v>1031</v>
      </c>
      <c r="D1477" s="175" t="s">
        <v>325</v>
      </c>
      <c r="E1477" s="176">
        <v>1</v>
      </c>
      <c r="F1477" s="177"/>
      <c r="G1477" s="178">
        <f>ROUND(E1477*F1477,2)</f>
        <v>0</v>
      </c>
      <c r="H1477" s="177"/>
      <c r="I1477" s="178">
        <f>ROUND(E1477*H1477,2)</f>
        <v>0</v>
      </c>
      <c r="J1477" s="177"/>
      <c r="K1477" s="178">
        <f>ROUND(E1477*J1477,2)</f>
        <v>0</v>
      </c>
      <c r="L1477" s="178">
        <v>12</v>
      </c>
      <c r="M1477" s="178">
        <f>G1477*(1+L1477/100)</f>
        <v>0</v>
      </c>
      <c r="N1477" s="176">
        <v>0</v>
      </c>
      <c r="O1477" s="176">
        <f>ROUND(E1477*N1477,2)</f>
        <v>0</v>
      </c>
      <c r="P1477" s="176">
        <v>0</v>
      </c>
      <c r="Q1477" s="176">
        <f>ROUND(E1477*P1477,2)</f>
        <v>0</v>
      </c>
      <c r="R1477" s="178"/>
      <c r="S1477" s="178" t="s">
        <v>218</v>
      </c>
      <c r="T1477" s="179" t="s">
        <v>202</v>
      </c>
      <c r="U1477" s="158">
        <v>0</v>
      </c>
      <c r="V1477" s="158">
        <f>ROUND(E1477*U1477,2)</f>
        <v>0</v>
      </c>
      <c r="W1477" s="158"/>
      <c r="X1477" s="158" t="s">
        <v>219</v>
      </c>
      <c r="Y1477" s="158" t="s">
        <v>204</v>
      </c>
      <c r="Z1477" s="147"/>
      <c r="AA1477" s="147"/>
      <c r="AB1477" s="147"/>
      <c r="AC1477" s="147"/>
      <c r="AD1477" s="147"/>
      <c r="AE1477" s="147"/>
      <c r="AF1477" s="147"/>
      <c r="AG1477" s="147" t="s">
        <v>220</v>
      </c>
      <c r="AH1477" s="147"/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2" x14ac:dyDescent="0.2">
      <c r="A1478" s="154"/>
      <c r="B1478" s="155"/>
      <c r="C1478" s="256"/>
      <c r="D1478" s="257"/>
      <c r="E1478" s="257"/>
      <c r="F1478" s="257"/>
      <c r="G1478" s="257"/>
      <c r="H1478" s="158"/>
      <c r="I1478" s="158"/>
      <c r="J1478" s="158"/>
      <c r="K1478" s="158"/>
      <c r="L1478" s="158"/>
      <c r="M1478" s="158"/>
      <c r="N1478" s="157"/>
      <c r="O1478" s="157"/>
      <c r="P1478" s="157"/>
      <c r="Q1478" s="157"/>
      <c r="R1478" s="158"/>
      <c r="S1478" s="158"/>
      <c r="T1478" s="158"/>
      <c r="U1478" s="158"/>
      <c r="V1478" s="158"/>
      <c r="W1478" s="158"/>
      <c r="X1478" s="158"/>
      <c r="Y1478" s="158"/>
      <c r="Z1478" s="147"/>
      <c r="AA1478" s="147"/>
      <c r="AB1478" s="147"/>
      <c r="AC1478" s="147"/>
      <c r="AD1478" s="147"/>
      <c r="AE1478" s="147"/>
      <c r="AF1478" s="147"/>
      <c r="AG1478" s="147" t="s">
        <v>208</v>
      </c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1" x14ac:dyDescent="0.2">
      <c r="A1479" s="173">
        <v>168</v>
      </c>
      <c r="B1479" s="174" t="s">
        <v>1032</v>
      </c>
      <c r="C1479" s="183" t="s">
        <v>1033</v>
      </c>
      <c r="D1479" s="175" t="s">
        <v>325</v>
      </c>
      <c r="E1479" s="176">
        <v>1</v>
      </c>
      <c r="F1479" s="177"/>
      <c r="G1479" s="178">
        <f>ROUND(E1479*F1479,2)</f>
        <v>0</v>
      </c>
      <c r="H1479" s="177"/>
      <c r="I1479" s="178">
        <f>ROUND(E1479*H1479,2)</f>
        <v>0</v>
      </c>
      <c r="J1479" s="177"/>
      <c r="K1479" s="178">
        <f>ROUND(E1479*J1479,2)</f>
        <v>0</v>
      </c>
      <c r="L1479" s="178">
        <v>12</v>
      </c>
      <c r="M1479" s="178">
        <f>G1479*(1+L1479/100)</f>
        <v>0</v>
      </c>
      <c r="N1479" s="176">
        <v>0</v>
      </c>
      <c r="O1479" s="176">
        <f>ROUND(E1479*N1479,2)</f>
        <v>0</v>
      </c>
      <c r="P1479" s="176">
        <v>0</v>
      </c>
      <c r="Q1479" s="176">
        <f>ROUND(E1479*P1479,2)</f>
        <v>0</v>
      </c>
      <c r="R1479" s="178"/>
      <c r="S1479" s="178" t="s">
        <v>218</v>
      </c>
      <c r="T1479" s="179" t="s">
        <v>202</v>
      </c>
      <c r="U1479" s="158">
        <v>0</v>
      </c>
      <c r="V1479" s="158">
        <f>ROUND(E1479*U1479,2)</f>
        <v>0</v>
      </c>
      <c r="W1479" s="158"/>
      <c r="X1479" s="158" t="s">
        <v>219</v>
      </c>
      <c r="Y1479" s="158" t="s">
        <v>204</v>
      </c>
      <c r="Z1479" s="147"/>
      <c r="AA1479" s="147"/>
      <c r="AB1479" s="147"/>
      <c r="AC1479" s="147"/>
      <c r="AD1479" s="147"/>
      <c r="AE1479" s="147"/>
      <c r="AF1479" s="147"/>
      <c r="AG1479" s="147" t="s">
        <v>220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2" x14ac:dyDescent="0.2">
      <c r="A1480" s="154"/>
      <c r="B1480" s="155"/>
      <c r="C1480" s="256"/>
      <c r="D1480" s="257"/>
      <c r="E1480" s="257"/>
      <c r="F1480" s="257"/>
      <c r="G1480" s="257"/>
      <c r="H1480" s="158"/>
      <c r="I1480" s="158"/>
      <c r="J1480" s="158"/>
      <c r="K1480" s="158"/>
      <c r="L1480" s="158"/>
      <c r="M1480" s="158"/>
      <c r="N1480" s="157"/>
      <c r="O1480" s="157"/>
      <c r="P1480" s="157"/>
      <c r="Q1480" s="157"/>
      <c r="R1480" s="158"/>
      <c r="S1480" s="158"/>
      <c r="T1480" s="158"/>
      <c r="U1480" s="158"/>
      <c r="V1480" s="158"/>
      <c r="W1480" s="158"/>
      <c r="X1480" s="158"/>
      <c r="Y1480" s="158"/>
      <c r="Z1480" s="147"/>
      <c r="AA1480" s="147"/>
      <c r="AB1480" s="147"/>
      <c r="AC1480" s="147"/>
      <c r="AD1480" s="147"/>
      <c r="AE1480" s="147"/>
      <c r="AF1480" s="147"/>
      <c r="AG1480" s="147" t="s">
        <v>208</v>
      </c>
      <c r="AH1480" s="147"/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ht="22.5" outlineLevel="1" x14ac:dyDescent="0.2">
      <c r="A1481" s="173">
        <v>169</v>
      </c>
      <c r="B1481" s="174" t="s">
        <v>1034</v>
      </c>
      <c r="C1481" s="183" t="s">
        <v>1035</v>
      </c>
      <c r="D1481" s="175" t="s">
        <v>325</v>
      </c>
      <c r="E1481" s="176">
        <v>4</v>
      </c>
      <c r="F1481" s="177"/>
      <c r="G1481" s="178">
        <f>ROUND(E1481*F1481,2)</f>
        <v>0</v>
      </c>
      <c r="H1481" s="177"/>
      <c r="I1481" s="178">
        <f>ROUND(E1481*H1481,2)</f>
        <v>0</v>
      </c>
      <c r="J1481" s="177"/>
      <c r="K1481" s="178">
        <f>ROUND(E1481*J1481,2)</f>
        <v>0</v>
      </c>
      <c r="L1481" s="178">
        <v>12</v>
      </c>
      <c r="M1481" s="178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8"/>
      <c r="S1481" s="178" t="s">
        <v>218</v>
      </c>
      <c r="T1481" s="179" t="s">
        <v>202</v>
      </c>
      <c r="U1481" s="158">
        <v>0</v>
      </c>
      <c r="V1481" s="158">
        <f>ROUND(E1481*U1481,2)</f>
        <v>0</v>
      </c>
      <c r="W1481" s="158"/>
      <c r="X1481" s="158" t="s">
        <v>219</v>
      </c>
      <c r="Y1481" s="158" t="s">
        <v>204</v>
      </c>
      <c r="Z1481" s="147"/>
      <c r="AA1481" s="147"/>
      <c r="AB1481" s="147"/>
      <c r="AC1481" s="147"/>
      <c r="AD1481" s="147"/>
      <c r="AE1481" s="147"/>
      <c r="AF1481" s="147"/>
      <c r="AG1481" s="147" t="s">
        <v>220</v>
      </c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2" x14ac:dyDescent="0.2">
      <c r="A1482" s="154"/>
      <c r="B1482" s="155"/>
      <c r="C1482" s="256"/>
      <c r="D1482" s="257"/>
      <c r="E1482" s="257"/>
      <c r="F1482" s="257"/>
      <c r="G1482" s="257"/>
      <c r="H1482" s="158"/>
      <c r="I1482" s="158"/>
      <c r="J1482" s="158"/>
      <c r="K1482" s="158"/>
      <c r="L1482" s="158"/>
      <c r="M1482" s="158"/>
      <c r="N1482" s="157"/>
      <c r="O1482" s="157"/>
      <c r="P1482" s="157"/>
      <c r="Q1482" s="157"/>
      <c r="R1482" s="158"/>
      <c r="S1482" s="158"/>
      <c r="T1482" s="158"/>
      <c r="U1482" s="158"/>
      <c r="V1482" s="158"/>
      <c r="W1482" s="158"/>
      <c r="X1482" s="158"/>
      <c r="Y1482" s="158"/>
      <c r="Z1482" s="147"/>
      <c r="AA1482" s="147"/>
      <c r="AB1482" s="147"/>
      <c r="AC1482" s="147"/>
      <c r="AD1482" s="147"/>
      <c r="AE1482" s="147"/>
      <c r="AF1482" s="147"/>
      <c r="AG1482" s="147" t="s">
        <v>208</v>
      </c>
      <c r="AH1482" s="147"/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1" x14ac:dyDescent="0.2">
      <c r="A1483" s="173">
        <v>170</v>
      </c>
      <c r="B1483" s="174" t="s">
        <v>1036</v>
      </c>
      <c r="C1483" s="183" t="s">
        <v>1037</v>
      </c>
      <c r="D1483" s="175" t="s">
        <v>325</v>
      </c>
      <c r="E1483" s="176">
        <v>1</v>
      </c>
      <c r="F1483" s="177"/>
      <c r="G1483" s="178">
        <f>ROUND(E1483*F1483,2)</f>
        <v>0</v>
      </c>
      <c r="H1483" s="177"/>
      <c r="I1483" s="178">
        <f>ROUND(E1483*H1483,2)</f>
        <v>0</v>
      </c>
      <c r="J1483" s="177"/>
      <c r="K1483" s="178">
        <f>ROUND(E1483*J1483,2)</f>
        <v>0</v>
      </c>
      <c r="L1483" s="178">
        <v>12</v>
      </c>
      <c r="M1483" s="178">
        <f>G1483*(1+L1483/100)</f>
        <v>0</v>
      </c>
      <c r="N1483" s="176">
        <v>0</v>
      </c>
      <c r="O1483" s="176">
        <f>ROUND(E1483*N1483,2)</f>
        <v>0</v>
      </c>
      <c r="P1483" s="176">
        <v>0</v>
      </c>
      <c r="Q1483" s="176">
        <f>ROUND(E1483*P1483,2)</f>
        <v>0</v>
      </c>
      <c r="R1483" s="178"/>
      <c r="S1483" s="178" t="s">
        <v>218</v>
      </c>
      <c r="T1483" s="179" t="s">
        <v>202</v>
      </c>
      <c r="U1483" s="158">
        <v>0</v>
      </c>
      <c r="V1483" s="158">
        <f>ROUND(E1483*U1483,2)</f>
        <v>0</v>
      </c>
      <c r="W1483" s="158"/>
      <c r="X1483" s="158" t="s">
        <v>219</v>
      </c>
      <c r="Y1483" s="158" t="s">
        <v>204</v>
      </c>
      <c r="Z1483" s="147"/>
      <c r="AA1483" s="147"/>
      <c r="AB1483" s="147"/>
      <c r="AC1483" s="147"/>
      <c r="AD1483" s="147"/>
      <c r="AE1483" s="147"/>
      <c r="AF1483" s="147"/>
      <c r="AG1483" s="147" t="s">
        <v>220</v>
      </c>
      <c r="AH1483" s="147"/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2" x14ac:dyDescent="0.2">
      <c r="A1484" s="154"/>
      <c r="B1484" s="155"/>
      <c r="C1484" s="256"/>
      <c r="D1484" s="257"/>
      <c r="E1484" s="257"/>
      <c r="F1484" s="257"/>
      <c r="G1484" s="257"/>
      <c r="H1484" s="158"/>
      <c r="I1484" s="158"/>
      <c r="J1484" s="158"/>
      <c r="K1484" s="158"/>
      <c r="L1484" s="158"/>
      <c r="M1484" s="158"/>
      <c r="N1484" s="157"/>
      <c r="O1484" s="157"/>
      <c r="P1484" s="157"/>
      <c r="Q1484" s="157"/>
      <c r="R1484" s="158"/>
      <c r="S1484" s="158"/>
      <c r="T1484" s="158"/>
      <c r="U1484" s="158"/>
      <c r="V1484" s="158"/>
      <c r="W1484" s="158"/>
      <c r="X1484" s="158"/>
      <c r="Y1484" s="158"/>
      <c r="Z1484" s="147"/>
      <c r="AA1484" s="147"/>
      <c r="AB1484" s="147"/>
      <c r="AC1484" s="147"/>
      <c r="AD1484" s="147"/>
      <c r="AE1484" s="147"/>
      <c r="AF1484" s="147"/>
      <c r="AG1484" s="147" t="s">
        <v>208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x14ac:dyDescent="0.2">
      <c r="A1485" s="166" t="s">
        <v>196</v>
      </c>
      <c r="B1485" s="167" t="s">
        <v>145</v>
      </c>
      <c r="C1485" s="182" t="s">
        <v>146</v>
      </c>
      <c r="D1485" s="168"/>
      <c r="E1485" s="169"/>
      <c r="F1485" s="170"/>
      <c r="G1485" s="170">
        <f>SUMIF(AG1486:AG1495,"&lt;&gt;NOR",G1486:G1495)</f>
        <v>0</v>
      </c>
      <c r="H1485" s="170"/>
      <c r="I1485" s="170">
        <f>SUM(I1486:I1495)</f>
        <v>0</v>
      </c>
      <c r="J1485" s="170"/>
      <c r="K1485" s="170">
        <f>SUM(K1486:K1495)</f>
        <v>0</v>
      </c>
      <c r="L1485" s="170"/>
      <c r="M1485" s="170">
        <f>SUM(M1486:M1495)</f>
        <v>0</v>
      </c>
      <c r="N1485" s="169"/>
      <c r="O1485" s="169">
        <f>SUM(O1486:O1495)</f>
        <v>2.9699999999999998</v>
      </c>
      <c r="P1485" s="169"/>
      <c r="Q1485" s="169">
        <f>SUM(Q1486:Q1495)</f>
        <v>0</v>
      </c>
      <c r="R1485" s="170"/>
      <c r="S1485" s="170"/>
      <c r="T1485" s="171"/>
      <c r="U1485" s="165"/>
      <c r="V1485" s="165">
        <f>SUM(V1486:V1495)</f>
        <v>0</v>
      </c>
      <c r="W1485" s="165"/>
      <c r="X1485" s="165"/>
      <c r="Y1485" s="165"/>
      <c r="AG1485" t="s">
        <v>197</v>
      </c>
    </row>
    <row r="1486" spans="1:60" outlineLevel="1" x14ac:dyDescent="0.2">
      <c r="A1486" s="173">
        <v>171</v>
      </c>
      <c r="B1486" s="174" t="s">
        <v>1038</v>
      </c>
      <c r="C1486" s="183" t="s">
        <v>1039</v>
      </c>
      <c r="D1486" s="175" t="s">
        <v>309</v>
      </c>
      <c r="E1486" s="176">
        <v>309.3</v>
      </c>
      <c r="F1486" s="177"/>
      <c r="G1486" s="178">
        <f>ROUND(E1486*F1486,2)</f>
        <v>0</v>
      </c>
      <c r="H1486" s="177"/>
      <c r="I1486" s="178">
        <f>ROUND(E1486*H1486,2)</f>
        <v>0</v>
      </c>
      <c r="J1486" s="177"/>
      <c r="K1486" s="178">
        <f>ROUND(E1486*J1486,2)</f>
        <v>0</v>
      </c>
      <c r="L1486" s="178">
        <v>12</v>
      </c>
      <c r="M1486" s="178">
        <f>G1486*(1+L1486/100)</f>
        <v>0</v>
      </c>
      <c r="N1486" s="176">
        <v>7.4900000000000001E-3</v>
      </c>
      <c r="O1486" s="176">
        <f>ROUND(E1486*N1486,2)</f>
        <v>2.3199999999999998</v>
      </c>
      <c r="P1486" s="176">
        <v>0</v>
      </c>
      <c r="Q1486" s="176">
        <f>ROUND(E1486*P1486,2)</f>
        <v>0</v>
      </c>
      <c r="R1486" s="178"/>
      <c r="S1486" s="178" t="s">
        <v>218</v>
      </c>
      <c r="T1486" s="179" t="s">
        <v>1040</v>
      </c>
      <c r="U1486" s="158">
        <v>0</v>
      </c>
      <c r="V1486" s="158">
        <f>ROUND(E1486*U1486,2)</f>
        <v>0</v>
      </c>
      <c r="W1486" s="158"/>
      <c r="X1486" s="158" t="s">
        <v>219</v>
      </c>
      <c r="Y1486" s="158" t="s">
        <v>204</v>
      </c>
      <c r="Z1486" s="147"/>
      <c r="AA1486" s="147"/>
      <c r="AB1486" s="147"/>
      <c r="AC1486" s="147"/>
      <c r="AD1486" s="147"/>
      <c r="AE1486" s="147"/>
      <c r="AF1486" s="147"/>
      <c r="AG1486" s="147" t="s">
        <v>220</v>
      </c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2" x14ac:dyDescent="0.2">
      <c r="A1487" s="154"/>
      <c r="B1487" s="155"/>
      <c r="C1487" s="184" t="s">
        <v>675</v>
      </c>
      <c r="D1487" s="163"/>
      <c r="E1487" s="164"/>
      <c r="F1487" s="158"/>
      <c r="G1487" s="158"/>
      <c r="H1487" s="158"/>
      <c r="I1487" s="158"/>
      <c r="J1487" s="158"/>
      <c r="K1487" s="158"/>
      <c r="L1487" s="158"/>
      <c r="M1487" s="158"/>
      <c r="N1487" s="157"/>
      <c r="O1487" s="157"/>
      <c r="P1487" s="157"/>
      <c r="Q1487" s="157"/>
      <c r="R1487" s="158"/>
      <c r="S1487" s="158"/>
      <c r="T1487" s="158"/>
      <c r="U1487" s="158"/>
      <c r="V1487" s="158"/>
      <c r="W1487" s="158"/>
      <c r="X1487" s="158"/>
      <c r="Y1487" s="158"/>
      <c r="Z1487" s="147"/>
      <c r="AA1487" s="147"/>
      <c r="AB1487" s="147"/>
      <c r="AC1487" s="147"/>
      <c r="AD1487" s="147"/>
      <c r="AE1487" s="147"/>
      <c r="AF1487" s="147"/>
      <c r="AG1487" s="147" t="s">
        <v>230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3" x14ac:dyDescent="0.2">
      <c r="A1488" s="154"/>
      <c r="B1488" s="155"/>
      <c r="C1488" s="184" t="s">
        <v>676</v>
      </c>
      <c r="D1488" s="163"/>
      <c r="E1488" s="164"/>
      <c r="F1488" s="158"/>
      <c r="G1488" s="158"/>
      <c r="H1488" s="158"/>
      <c r="I1488" s="158"/>
      <c r="J1488" s="158"/>
      <c r="K1488" s="158"/>
      <c r="L1488" s="158"/>
      <c r="M1488" s="158"/>
      <c r="N1488" s="157"/>
      <c r="O1488" s="157"/>
      <c r="P1488" s="157"/>
      <c r="Q1488" s="157"/>
      <c r="R1488" s="158"/>
      <c r="S1488" s="158"/>
      <c r="T1488" s="158"/>
      <c r="U1488" s="158"/>
      <c r="V1488" s="158"/>
      <c r="W1488" s="158"/>
      <c r="X1488" s="158"/>
      <c r="Y1488" s="158"/>
      <c r="Z1488" s="147"/>
      <c r="AA1488" s="147"/>
      <c r="AB1488" s="147"/>
      <c r="AC1488" s="147"/>
      <c r="AD1488" s="147"/>
      <c r="AE1488" s="147"/>
      <c r="AF1488" s="147"/>
      <c r="AG1488" s="147" t="s">
        <v>230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3" x14ac:dyDescent="0.2">
      <c r="A1489" s="154"/>
      <c r="B1489" s="155"/>
      <c r="C1489" s="184" t="s">
        <v>677</v>
      </c>
      <c r="D1489" s="163"/>
      <c r="E1489" s="164">
        <v>309.3</v>
      </c>
      <c r="F1489" s="158"/>
      <c r="G1489" s="158"/>
      <c r="H1489" s="158"/>
      <c r="I1489" s="158"/>
      <c r="J1489" s="158"/>
      <c r="K1489" s="158"/>
      <c r="L1489" s="158"/>
      <c r="M1489" s="158"/>
      <c r="N1489" s="157"/>
      <c r="O1489" s="157"/>
      <c r="P1489" s="157"/>
      <c r="Q1489" s="157"/>
      <c r="R1489" s="158"/>
      <c r="S1489" s="158"/>
      <c r="T1489" s="158"/>
      <c r="U1489" s="158"/>
      <c r="V1489" s="158"/>
      <c r="W1489" s="158"/>
      <c r="X1489" s="158"/>
      <c r="Y1489" s="158"/>
      <c r="Z1489" s="147"/>
      <c r="AA1489" s="147"/>
      <c r="AB1489" s="147"/>
      <c r="AC1489" s="147"/>
      <c r="AD1489" s="147"/>
      <c r="AE1489" s="147"/>
      <c r="AF1489" s="147"/>
      <c r="AG1489" s="147" t="s">
        <v>230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2" x14ac:dyDescent="0.2">
      <c r="A1490" s="154"/>
      <c r="B1490" s="155"/>
      <c r="C1490" s="254"/>
      <c r="D1490" s="255"/>
      <c r="E1490" s="255"/>
      <c r="F1490" s="255"/>
      <c r="G1490" s="255"/>
      <c r="H1490" s="158"/>
      <c r="I1490" s="158"/>
      <c r="J1490" s="158"/>
      <c r="K1490" s="158"/>
      <c r="L1490" s="158"/>
      <c r="M1490" s="158"/>
      <c r="N1490" s="157"/>
      <c r="O1490" s="157"/>
      <c r="P1490" s="157"/>
      <c r="Q1490" s="157"/>
      <c r="R1490" s="158"/>
      <c r="S1490" s="158"/>
      <c r="T1490" s="158"/>
      <c r="U1490" s="158"/>
      <c r="V1490" s="158"/>
      <c r="W1490" s="158"/>
      <c r="X1490" s="158"/>
      <c r="Y1490" s="158"/>
      <c r="Z1490" s="147"/>
      <c r="AA1490" s="147"/>
      <c r="AB1490" s="147"/>
      <c r="AC1490" s="147"/>
      <c r="AD1490" s="147"/>
      <c r="AE1490" s="147"/>
      <c r="AF1490" s="147"/>
      <c r="AG1490" s="147" t="s">
        <v>208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">
      <c r="A1491" s="173">
        <v>172</v>
      </c>
      <c r="B1491" s="174" t="s">
        <v>1041</v>
      </c>
      <c r="C1491" s="183" t="s">
        <v>1042</v>
      </c>
      <c r="D1491" s="175" t="s">
        <v>309</v>
      </c>
      <c r="E1491" s="176">
        <v>86.54</v>
      </c>
      <c r="F1491" s="177"/>
      <c r="G1491" s="178">
        <f>ROUND(E1491*F1491,2)</f>
        <v>0</v>
      </c>
      <c r="H1491" s="177"/>
      <c r="I1491" s="178">
        <f>ROUND(E1491*H1491,2)</f>
        <v>0</v>
      </c>
      <c r="J1491" s="177"/>
      <c r="K1491" s="178">
        <f>ROUND(E1491*J1491,2)</f>
        <v>0</v>
      </c>
      <c r="L1491" s="178">
        <v>12</v>
      </c>
      <c r="M1491" s="178">
        <f>G1491*(1+L1491/100)</f>
        <v>0</v>
      </c>
      <c r="N1491" s="176">
        <v>7.4900000000000001E-3</v>
      </c>
      <c r="O1491" s="176">
        <f>ROUND(E1491*N1491,2)</f>
        <v>0.65</v>
      </c>
      <c r="P1491" s="176">
        <v>0</v>
      </c>
      <c r="Q1491" s="176">
        <f>ROUND(E1491*P1491,2)</f>
        <v>0</v>
      </c>
      <c r="R1491" s="178"/>
      <c r="S1491" s="178" t="s">
        <v>218</v>
      </c>
      <c r="T1491" s="179" t="s">
        <v>202</v>
      </c>
      <c r="U1491" s="158">
        <v>0</v>
      </c>
      <c r="V1491" s="158">
        <f>ROUND(E1491*U1491,2)</f>
        <v>0</v>
      </c>
      <c r="W1491" s="158"/>
      <c r="X1491" s="158" t="s">
        <v>219</v>
      </c>
      <c r="Y1491" s="158" t="s">
        <v>204</v>
      </c>
      <c r="Z1491" s="147"/>
      <c r="AA1491" s="147"/>
      <c r="AB1491" s="147"/>
      <c r="AC1491" s="147"/>
      <c r="AD1491" s="147"/>
      <c r="AE1491" s="147"/>
      <c r="AF1491" s="147"/>
      <c r="AG1491" s="147" t="s">
        <v>220</v>
      </c>
      <c r="AH1491" s="147"/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2" x14ac:dyDescent="0.2">
      <c r="A1492" s="154"/>
      <c r="B1492" s="155"/>
      <c r="C1492" s="184" t="s">
        <v>675</v>
      </c>
      <c r="D1492" s="163"/>
      <c r="E1492" s="164"/>
      <c r="F1492" s="158"/>
      <c r="G1492" s="158"/>
      <c r="H1492" s="158"/>
      <c r="I1492" s="158"/>
      <c r="J1492" s="158"/>
      <c r="K1492" s="158"/>
      <c r="L1492" s="158"/>
      <c r="M1492" s="158"/>
      <c r="N1492" s="157"/>
      <c r="O1492" s="157"/>
      <c r="P1492" s="157"/>
      <c r="Q1492" s="157"/>
      <c r="R1492" s="158"/>
      <c r="S1492" s="158"/>
      <c r="T1492" s="158"/>
      <c r="U1492" s="158"/>
      <c r="V1492" s="158"/>
      <c r="W1492" s="158"/>
      <c r="X1492" s="158"/>
      <c r="Y1492" s="158"/>
      <c r="Z1492" s="147"/>
      <c r="AA1492" s="147"/>
      <c r="AB1492" s="147"/>
      <c r="AC1492" s="147"/>
      <c r="AD1492" s="147"/>
      <c r="AE1492" s="147"/>
      <c r="AF1492" s="147"/>
      <c r="AG1492" s="147" t="s">
        <v>230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3" x14ac:dyDescent="0.2">
      <c r="A1493" s="154"/>
      <c r="B1493" s="155"/>
      <c r="C1493" s="184" t="s">
        <v>678</v>
      </c>
      <c r="D1493" s="163"/>
      <c r="E1493" s="164"/>
      <c r="F1493" s="158"/>
      <c r="G1493" s="158"/>
      <c r="H1493" s="158"/>
      <c r="I1493" s="158"/>
      <c r="J1493" s="158"/>
      <c r="K1493" s="158"/>
      <c r="L1493" s="158"/>
      <c r="M1493" s="158"/>
      <c r="N1493" s="157"/>
      <c r="O1493" s="157"/>
      <c r="P1493" s="157"/>
      <c r="Q1493" s="157"/>
      <c r="R1493" s="158"/>
      <c r="S1493" s="158"/>
      <c r="T1493" s="158"/>
      <c r="U1493" s="158"/>
      <c r="V1493" s="158"/>
      <c r="W1493" s="158"/>
      <c r="X1493" s="158"/>
      <c r="Y1493" s="158"/>
      <c r="Z1493" s="147"/>
      <c r="AA1493" s="147"/>
      <c r="AB1493" s="147"/>
      <c r="AC1493" s="147"/>
      <c r="AD1493" s="147"/>
      <c r="AE1493" s="147"/>
      <c r="AF1493" s="147"/>
      <c r="AG1493" s="147" t="s">
        <v>230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3" x14ac:dyDescent="0.2">
      <c r="A1494" s="154"/>
      <c r="B1494" s="155"/>
      <c r="C1494" s="184" t="s">
        <v>679</v>
      </c>
      <c r="D1494" s="163"/>
      <c r="E1494" s="164">
        <v>86.54</v>
      </c>
      <c r="F1494" s="158"/>
      <c r="G1494" s="158"/>
      <c r="H1494" s="158"/>
      <c r="I1494" s="158"/>
      <c r="J1494" s="158"/>
      <c r="K1494" s="158"/>
      <c r="L1494" s="158"/>
      <c r="M1494" s="158"/>
      <c r="N1494" s="157"/>
      <c r="O1494" s="157"/>
      <c r="P1494" s="157"/>
      <c r="Q1494" s="157"/>
      <c r="R1494" s="158"/>
      <c r="S1494" s="158"/>
      <c r="T1494" s="158"/>
      <c r="U1494" s="158"/>
      <c r="V1494" s="158"/>
      <c r="W1494" s="158"/>
      <c r="X1494" s="158"/>
      <c r="Y1494" s="158"/>
      <c r="Z1494" s="147"/>
      <c r="AA1494" s="147"/>
      <c r="AB1494" s="147"/>
      <c r="AC1494" s="147"/>
      <c r="AD1494" s="147"/>
      <c r="AE1494" s="147"/>
      <c r="AF1494" s="147"/>
      <c r="AG1494" s="147" t="s">
        <v>230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2" x14ac:dyDescent="0.2">
      <c r="A1495" s="154"/>
      <c r="B1495" s="155"/>
      <c r="C1495" s="254"/>
      <c r="D1495" s="255"/>
      <c r="E1495" s="255"/>
      <c r="F1495" s="255"/>
      <c r="G1495" s="255"/>
      <c r="H1495" s="158"/>
      <c r="I1495" s="158"/>
      <c r="J1495" s="158"/>
      <c r="K1495" s="158"/>
      <c r="L1495" s="158"/>
      <c r="M1495" s="158"/>
      <c r="N1495" s="157"/>
      <c r="O1495" s="157"/>
      <c r="P1495" s="157"/>
      <c r="Q1495" s="157"/>
      <c r="R1495" s="158"/>
      <c r="S1495" s="158"/>
      <c r="T1495" s="158"/>
      <c r="U1495" s="158"/>
      <c r="V1495" s="158"/>
      <c r="W1495" s="158"/>
      <c r="X1495" s="158"/>
      <c r="Y1495" s="158"/>
      <c r="Z1495" s="147"/>
      <c r="AA1495" s="147"/>
      <c r="AB1495" s="147"/>
      <c r="AC1495" s="147"/>
      <c r="AD1495" s="147"/>
      <c r="AE1495" s="147"/>
      <c r="AF1495" s="147"/>
      <c r="AG1495" s="147" t="s">
        <v>208</v>
      </c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x14ac:dyDescent="0.2">
      <c r="A1496" s="166" t="s">
        <v>196</v>
      </c>
      <c r="B1496" s="167" t="s">
        <v>147</v>
      </c>
      <c r="C1496" s="182" t="s">
        <v>148</v>
      </c>
      <c r="D1496" s="168"/>
      <c r="E1496" s="169"/>
      <c r="F1496" s="170"/>
      <c r="G1496" s="170">
        <f>SUMIF(AG1497:AG1580,"&lt;&gt;NOR",G1497:G1580)</f>
        <v>0</v>
      </c>
      <c r="H1496" s="170"/>
      <c r="I1496" s="170">
        <f>SUM(I1497:I1580)</f>
        <v>0</v>
      </c>
      <c r="J1496" s="170"/>
      <c r="K1496" s="170">
        <f>SUM(K1497:K1580)</f>
        <v>0</v>
      </c>
      <c r="L1496" s="170"/>
      <c r="M1496" s="170">
        <f>SUM(M1497:M1580)</f>
        <v>0</v>
      </c>
      <c r="N1496" s="169"/>
      <c r="O1496" s="169">
        <f>SUM(O1497:O1580)</f>
        <v>2.48</v>
      </c>
      <c r="P1496" s="169"/>
      <c r="Q1496" s="169">
        <f>SUM(Q1497:Q1580)</f>
        <v>0</v>
      </c>
      <c r="R1496" s="170"/>
      <c r="S1496" s="170"/>
      <c r="T1496" s="171"/>
      <c r="U1496" s="165"/>
      <c r="V1496" s="165">
        <f>SUM(V1497:V1580)</f>
        <v>243.69</v>
      </c>
      <c r="W1496" s="165"/>
      <c r="X1496" s="165"/>
      <c r="Y1496" s="165"/>
      <c r="AG1496" t="s">
        <v>197</v>
      </c>
    </row>
    <row r="1497" spans="1:60" outlineLevel="1" x14ac:dyDescent="0.2">
      <c r="A1497" s="173">
        <v>173</v>
      </c>
      <c r="B1497" s="174" t="s">
        <v>1043</v>
      </c>
      <c r="C1497" s="183" t="s">
        <v>1044</v>
      </c>
      <c r="D1497" s="175" t="s">
        <v>520</v>
      </c>
      <c r="E1497" s="176">
        <v>49.640250000000002</v>
      </c>
      <c r="F1497" s="177"/>
      <c r="G1497" s="178">
        <f>ROUND(E1497*F1497,2)</f>
        <v>0</v>
      </c>
      <c r="H1497" s="177"/>
      <c r="I1497" s="178">
        <f>ROUND(E1497*H1497,2)</f>
        <v>0</v>
      </c>
      <c r="J1497" s="177"/>
      <c r="K1497" s="178">
        <f>ROUND(E1497*J1497,2)</f>
        <v>0</v>
      </c>
      <c r="L1497" s="178">
        <v>12</v>
      </c>
      <c r="M1497" s="178">
        <f>G1497*(1+L1497/100)</f>
        <v>0</v>
      </c>
      <c r="N1497" s="176">
        <v>4.0000000000000003E-5</v>
      </c>
      <c r="O1497" s="176">
        <f>ROUND(E1497*N1497,2)</f>
        <v>0</v>
      </c>
      <c r="P1497" s="176">
        <v>0</v>
      </c>
      <c r="Q1497" s="176">
        <f>ROUND(E1497*P1497,2)</f>
        <v>0</v>
      </c>
      <c r="R1497" s="178" t="s">
        <v>1045</v>
      </c>
      <c r="S1497" s="178" t="s">
        <v>201</v>
      </c>
      <c r="T1497" s="179" t="s">
        <v>201</v>
      </c>
      <c r="U1497" s="158">
        <v>0</v>
      </c>
      <c r="V1497" s="158">
        <f>ROUND(E1497*U1497,2)</f>
        <v>0</v>
      </c>
      <c r="W1497" s="158"/>
      <c r="X1497" s="158" t="s">
        <v>219</v>
      </c>
      <c r="Y1497" s="158" t="s">
        <v>204</v>
      </c>
      <c r="Z1497" s="147"/>
      <c r="AA1497" s="147"/>
      <c r="AB1497" s="147"/>
      <c r="AC1497" s="147"/>
      <c r="AD1497" s="147"/>
      <c r="AE1497" s="147"/>
      <c r="AF1497" s="147"/>
      <c r="AG1497" s="147" t="s">
        <v>1046</v>
      </c>
      <c r="AH1497" s="147"/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2" x14ac:dyDescent="0.2">
      <c r="A1498" s="154"/>
      <c r="B1498" s="155"/>
      <c r="C1498" s="184" t="s">
        <v>424</v>
      </c>
      <c r="D1498" s="163"/>
      <c r="E1498" s="164"/>
      <c r="F1498" s="158"/>
      <c r="G1498" s="158"/>
      <c r="H1498" s="158"/>
      <c r="I1498" s="158"/>
      <c r="J1498" s="158"/>
      <c r="K1498" s="158"/>
      <c r="L1498" s="158"/>
      <c r="M1498" s="158"/>
      <c r="N1498" s="157"/>
      <c r="O1498" s="157"/>
      <c r="P1498" s="157"/>
      <c r="Q1498" s="157"/>
      <c r="R1498" s="158"/>
      <c r="S1498" s="158"/>
      <c r="T1498" s="158"/>
      <c r="U1498" s="158"/>
      <c r="V1498" s="158"/>
      <c r="W1498" s="158"/>
      <c r="X1498" s="158"/>
      <c r="Y1498" s="158"/>
      <c r="Z1498" s="147"/>
      <c r="AA1498" s="147"/>
      <c r="AB1498" s="147"/>
      <c r="AC1498" s="147"/>
      <c r="AD1498" s="147"/>
      <c r="AE1498" s="147"/>
      <c r="AF1498" s="147"/>
      <c r="AG1498" s="147" t="s">
        <v>230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3" x14ac:dyDescent="0.2">
      <c r="A1499" s="154"/>
      <c r="B1499" s="155"/>
      <c r="C1499" s="184" t="s">
        <v>1047</v>
      </c>
      <c r="D1499" s="163"/>
      <c r="E1499" s="164">
        <v>49.640250000000002</v>
      </c>
      <c r="F1499" s="158"/>
      <c r="G1499" s="158"/>
      <c r="H1499" s="158"/>
      <c r="I1499" s="158"/>
      <c r="J1499" s="158"/>
      <c r="K1499" s="158"/>
      <c r="L1499" s="158"/>
      <c r="M1499" s="158"/>
      <c r="N1499" s="157"/>
      <c r="O1499" s="157"/>
      <c r="P1499" s="157"/>
      <c r="Q1499" s="157"/>
      <c r="R1499" s="158"/>
      <c r="S1499" s="158"/>
      <c r="T1499" s="158"/>
      <c r="U1499" s="158"/>
      <c r="V1499" s="158"/>
      <c r="W1499" s="158"/>
      <c r="X1499" s="158"/>
      <c r="Y1499" s="158"/>
      <c r="Z1499" s="147"/>
      <c r="AA1499" s="147"/>
      <c r="AB1499" s="147"/>
      <c r="AC1499" s="147"/>
      <c r="AD1499" s="147"/>
      <c r="AE1499" s="147"/>
      <c r="AF1499" s="147"/>
      <c r="AG1499" s="147" t="s">
        <v>230</v>
      </c>
      <c r="AH1499" s="147">
        <v>0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2" x14ac:dyDescent="0.2">
      <c r="A1500" s="154"/>
      <c r="B1500" s="155"/>
      <c r="C1500" s="254"/>
      <c r="D1500" s="255"/>
      <c r="E1500" s="255"/>
      <c r="F1500" s="255"/>
      <c r="G1500" s="255"/>
      <c r="H1500" s="158"/>
      <c r="I1500" s="158"/>
      <c r="J1500" s="158"/>
      <c r="K1500" s="158"/>
      <c r="L1500" s="158"/>
      <c r="M1500" s="158"/>
      <c r="N1500" s="157"/>
      <c r="O1500" s="157"/>
      <c r="P1500" s="157"/>
      <c r="Q1500" s="157"/>
      <c r="R1500" s="158"/>
      <c r="S1500" s="158"/>
      <c r="T1500" s="158"/>
      <c r="U1500" s="158"/>
      <c r="V1500" s="158"/>
      <c r="W1500" s="158"/>
      <c r="X1500" s="158"/>
      <c r="Y1500" s="158"/>
      <c r="Z1500" s="147"/>
      <c r="AA1500" s="147"/>
      <c r="AB1500" s="147"/>
      <c r="AC1500" s="147"/>
      <c r="AD1500" s="147"/>
      <c r="AE1500" s="147"/>
      <c r="AF1500" s="147"/>
      <c r="AG1500" s="147" t="s">
        <v>208</v>
      </c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">
      <c r="A1501" s="173">
        <v>174</v>
      </c>
      <c r="B1501" s="174" t="s">
        <v>1048</v>
      </c>
      <c r="C1501" s="183" t="s">
        <v>1049</v>
      </c>
      <c r="D1501" s="175" t="s">
        <v>309</v>
      </c>
      <c r="E1501" s="176">
        <v>150.42500000000001</v>
      </c>
      <c r="F1501" s="177"/>
      <c r="G1501" s="178">
        <f>ROUND(E1501*F1501,2)</f>
        <v>0</v>
      </c>
      <c r="H1501" s="177"/>
      <c r="I1501" s="178">
        <f>ROUND(E1501*H1501,2)</f>
        <v>0</v>
      </c>
      <c r="J1501" s="177"/>
      <c r="K1501" s="178">
        <f>ROUND(E1501*J1501,2)</f>
        <v>0</v>
      </c>
      <c r="L1501" s="178">
        <v>12</v>
      </c>
      <c r="M1501" s="178">
        <f>G1501*(1+L1501/100)</f>
        <v>0</v>
      </c>
      <c r="N1501" s="176">
        <v>1.1E-4</v>
      </c>
      <c r="O1501" s="176">
        <f>ROUND(E1501*N1501,2)</f>
        <v>0.02</v>
      </c>
      <c r="P1501" s="176">
        <v>0</v>
      </c>
      <c r="Q1501" s="176">
        <f>ROUND(E1501*P1501,2)</f>
        <v>0</v>
      </c>
      <c r="R1501" s="178" t="s">
        <v>1045</v>
      </c>
      <c r="S1501" s="178" t="s">
        <v>201</v>
      </c>
      <c r="T1501" s="179" t="s">
        <v>201</v>
      </c>
      <c r="U1501" s="158">
        <v>0.05</v>
      </c>
      <c r="V1501" s="158">
        <f>ROUND(E1501*U1501,2)</f>
        <v>7.52</v>
      </c>
      <c r="W1501" s="158"/>
      <c r="X1501" s="158" t="s">
        <v>219</v>
      </c>
      <c r="Y1501" s="158" t="s">
        <v>204</v>
      </c>
      <c r="Z1501" s="147"/>
      <c r="AA1501" s="147"/>
      <c r="AB1501" s="147"/>
      <c r="AC1501" s="147"/>
      <c r="AD1501" s="147"/>
      <c r="AE1501" s="147"/>
      <c r="AF1501" s="147"/>
      <c r="AG1501" s="147" t="s">
        <v>220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2" x14ac:dyDescent="0.2">
      <c r="A1502" s="154"/>
      <c r="B1502" s="155"/>
      <c r="C1502" s="245" t="s">
        <v>1050</v>
      </c>
      <c r="D1502" s="246"/>
      <c r="E1502" s="246"/>
      <c r="F1502" s="246"/>
      <c r="G1502" s="246"/>
      <c r="H1502" s="158"/>
      <c r="I1502" s="158"/>
      <c r="J1502" s="158"/>
      <c r="K1502" s="158"/>
      <c r="L1502" s="158"/>
      <c r="M1502" s="158"/>
      <c r="N1502" s="157"/>
      <c r="O1502" s="157"/>
      <c r="P1502" s="157"/>
      <c r="Q1502" s="157"/>
      <c r="R1502" s="158"/>
      <c r="S1502" s="158"/>
      <c r="T1502" s="158"/>
      <c r="U1502" s="158"/>
      <c r="V1502" s="158"/>
      <c r="W1502" s="158"/>
      <c r="X1502" s="158"/>
      <c r="Y1502" s="158"/>
      <c r="Z1502" s="147"/>
      <c r="AA1502" s="147"/>
      <c r="AB1502" s="147"/>
      <c r="AC1502" s="147"/>
      <c r="AD1502" s="147"/>
      <c r="AE1502" s="147"/>
      <c r="AF1502" s="147"/>
      <c r="AG1502" s="147" t="s">
        <v>207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2" x14ac:dyDescent="0.2">
      <c r="A1503" s="154"/>
      <c r="B1503" s="155"/>
      <c r="C1503" s="184" t="s">
        <v>424</v>
      </c>
      <c r="D1503" s="163"/>
      <c r="E1503" s="164"/>
      <c r="F1503" s="158"/>
      <c r="G1503" s="158"/>
      <c r="H1503" s="158"/>
      <c r="I1503" s="158"/>
      <c r="J1503" s="158"/>
      <c r="K1503" s="158"/>
      <c r="L1503" s="158"/>
      <c r="M1503" s="158"/>
      <c r="N1503" s="157"/>
      <c r="O1503" s="157"/>
      <c r="P1503" s="157"/>
      <c r="Q1503" s="157"/>
      <c r="R1503" s="158"/>
      <c r="S1503" s="158"/>
      <c r="T1503" s="158"/>
      <c r="U1503" s="158"/>
      <c r="V1503" s="158"/>
      <c r="W1503" s="158"/>
      <c r="X1503" s="158"/>
      <c r="Y1503" s="158"/>
      <c r="Z1503" s="147"/>
      <c r="AA1503" s="147"/>
      <c r="AB1503" s="147"/>
      <c r="AC1503" s="147"/>
      <c r="AD1503" s="147"/>
      <c r="AE1503" s="147"/>
      <c r="AF1503" s="147"/>
      <c r="AG1503" s="147" t="s">
        <v>230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3" x14ac:dyDescent="0.2">
      <c r="A1504" s="154"/>
      <c r="B1504" s="155"/>
      <c r="C1504" s="184" t="s">
        <v>1051</v>
      </c>
      <c r="D1504" s="163"/>
      <c r="E1504" s="164">
        <v>150.42500000000001</v>
      </c>
      <c r="F1504" s="158"/>
      <c r="G1504" s="158"/>
      <c r="H1504" s="158"/>
      <c r="I1504" s="158"/>
      <c r="J1504" s="158"/>
      <c r="K1504" s="158"/>
      <c r="L1504" s="158"/>
      <c r="M1504" s="158"/>
      <c r="N1504" s="157"/>
      <c r="O1504" s="157"/>
      <c r="P1504" s="157"/>
      <c r="Q1504" s="157"/>
      <c r="R1504" s="158"/>
      <c r="S1504" s="158"/>
      <c r="T1504" s="158"/>
      <c r="U1504" s="158"/>
      <c r="V1504" s="158"/>
      <c r="W1504" s="158"/>
      <c r="X1504" s="158"/>
      <c r="Y1504" s="158"/>
      <c r="Z1504" s="147"/>
      <c r="AA1504" s="147"/>
      <c r="AB1504" s="147"/>
      <c r="AC1504" s="147"/>
      <c r="AD1504" s="147"/>
      <c r="AE1504" s="147"/>
      <c r="AF1504" s="147"/>
      <c r="AG1504" s="147" t="s">
        <v>230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2" x14ac:dyDescent="0.2">
      <c r="A1505" s="154"/>
      <c r="B1505" s="155"/>
      <c r="C1505" s="254"/>
      <c r="D1505" s="255"/>
      <c r="E1505" s="255"/>
      <c r="F1505" s="255"/>
      <c r="G1505" s="255"/>
      <c r="H1505" s="158"/>
      <c r="I1505" s="158"/>
      <c r="J1505" s="158"/>
      <c r="K1505" s="158"/>
      <c r="L1505" s="158"/>
      <c r="M1505" s="158"/>
      <c r="N1505" s="157"/>
      <c r="O1505" s="157"/>
      <c r="P1505" s="157"/>
      <c r="Q1505" s="157"/>
      <c r="R1505" s="158"/>
      <c r="S1505" s="158"/>
      <c r="T1505" s="158"/>
      <c r="U1505" s="158"/>
      <c r="V1505" s="158"/>
      <c r="W1505" s="158"/>
      <c r="X1505" s="158"/>
      <c r="Y1505" s="158"/>
      <c r="Z1505" s="147"/>
      <c r="AA1505" s="147"/>
      <c r="AB1505" s="147"/>
      <c r="AC1505" s="147"/>
      <c r="AD1505" s="147"/>
      <c r="AE1505" s="147"/>
      <c r="AF1505" s="147"/>
      <c r="AG1505" s="147" t="s">
        <v>208</v>
      </c>
      <c r="AH1505" s="147"/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1" x14ac:dyDescent="0.2">
      <c r="A1506" s="173">
        <v>175</v>
      </c>
      <c r="B1506" s="174" t="s">
        <v>1052</v>
      </c>
      <c r="C1506" s="183" t="s">
        <v>1053</v>
      </c>
      <c r="D1506" s="175" t="s">
        <v>520</v>
      </c>
      <c r="E1506" s="176">
        <v>150.42500000000001</v>
      </c>
      <c r="F1506" s="177"/>
      <c r="G1506" s="178">
        <f>ROUND(E1506*F1506,2)</f>
        <v>0</v>
      </c>
      <c r="H1506" s="177"/>
      <c r="I1506" s="178">
        <f>ROUND(E1506*H1506,2)</f>
        <v>0</v>
      </c>
      <c r="J1506" s="177"/>
      <c r="K1506" s="178">
        <f>ROUND(E1506*J1506,2)</f>
        <v>0</v>
      </c>
      <c r="L1506" s="178">
        <v>12</v>
      </c>
      <c r="M1506" s="178">
        <f>G1506*(1+L1506/100)</f>
        <v>0</v>
      </c>
      <c r="N1506" s="176">
        <v>0</v>
      </c>
      <c r="O1506" s="176">
        <f>ROUND(E1506*N1506,2)</f>
        <v>0</v>
      </c>
      <c r="P1506" s="176">
        <v>0</v>
      </c>
      <c r="Q1506" s="176">
        <f>ROUND(E1506*P1506,2)</f>
        <v>0</v>
      </c>
      <c r="R1506" s="178" t="s">
        <v>1045</v>
      </c>
      <c r="S1506" s="178" t="s">
        <v>201</v>
      </c>
      <c r="T1506" s="179" t="s">
        <v>201</v>
      </c>
      <c r="U1506" s="158">
        <v>0.12</v>
      </c>
      <c r="V1506" s="158">
        <f>ROUND(E1506*U1506,2)</f>
        <v>18.05</v>
      </c>
      <c r="W1506" s="158"/>
      <c r="X1506" s="158" t="s">
        <v>219</v>
      </c>
      <c r="Y1506" s="158" t="s">
        <v>204</v>
      </c>
      <c r="Z1506" s="147"/>
      <c r="AA1506" s="147"/>
      <c r="AB1506" s="147"/>
      <c r="AC1506" s="147"/>
      <c r="AD1506" s="147"/>
      <c r="AE1506" s="147"/>
      <c r="AF1506" s="147"/>
      <c r="AG1506" s="147" t="s">
        <v>220</v>
      </c>
      <c r="AH1506" s="147"/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2" x14ac:dyDescent="0.2">
      <c r="A1507" s="154"/>
      <c r="B1507" s="155"/>
      <c r="C1507" s="184" t="s">
        <v>424</v>
      </c>
      <c r="D1507" s="163"/>
      <c r="E1507" s="164"/>
      <c r="F1507" s="158"/>
      <c r="G1507" s="158"/>
      <c r="H1507" s="158"/>
      <c r="I1507" s="158"/>
      <c r="J1507" s="158"/>
      <c r="K1507" s="158"/>
      <c r="L1507" s="158"/>
      <c r="M1507" s="158"/>
      <c r="N1507" s="157"/>
      <c r="O1507" s="157"/>
      <c r="P1507" s="157"/>
      <c r="Q1507" s="157"/>
      <c r="R1507" s="158"/>
      <c r="S1507" s="158"/>
      <c r="T1507" s="158"/>
      <c r="U1507" s="158"/>
      <c r="V1507" s="158"/>
      <c r="W1507" s="158"/>
      <c r="X1507" s="158"/>
      <c r="Y1507" s="158"/>
      <c r="Z1507" s="147"/>
      <c r="AA1507" s="147"/>
      <c r="AB1507" s="147"/>
      <c r="AC1507" s="147"/>
      <c r="AD1507" s="147"/>
      <c r="AE1507" s="147"/>
      <c r="AF1507" s="147"/>
      <c r="AG1507" s="147" t="s">
        <v>230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3" x14ac:dyDescent="0.2">
      <c r="A1508" s="154"/>
      <c r="B1508" s="155"/>
      <c r="C1508" s="184" t="s">
        <v>1051</v>
      </c>
      <c r="D1508" s="163"/>
      <c r="E1508" s="164">
        <v>150.42500000000001</v>
      </c>
      <c r="F1508" s="158"/>
      <c r="G1508" s="158"/>
      <c r="H1508" s="158"/>
      <c r="I1508" s="158"/>
      <c r="J1508" s="158"/>
      <c r="K1508" s="158"/>
      <c r="L1508" s="158"/>
      <c r="M1508" s="158"/>
      <c r="N1508" s="157"/>
      <c r="O1508" s="157"/>
      <c r="P1508" s="157"/>
      <c r="Q1508" s="157"/>
      <c r="R1508" s="158"/>
      <c r="S1508" s="158"/>
      <c r="T1508" s="158"/>
      <c r="U1508" s="158"/>
      <c r="V1508" s="158"/>
      <c r="W1508" s="158"/>
      <c r="X1508" s="158"/>
      <c r="Y1508" s="158"/>
      <c r="Z1508" s="147"/>
      <c r="AA1508" s="147"/>
      <c r="AB1508" s="147"/>
      <c r="AC1508" s="147"/>
      <c r="AD1508" s="147"/>
      <c r="AE1508" s="147"/>
      <c r="AF1508" s="147"/>
      <c r="AG1508" s="147" t="s">
        <v>230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2" x14ac:dyDescent="0.2">
      <c r="A1509" s="154"/>
      <c r="B1509" s="155"/>
      <c r="C1509" s="254"/>
      <c r="D1509" s="255"/>
      <c r="E1509" s="255"/>
      <c r="F1509" s="255"/>
      <c r="G1509" s="255"/>
      <c r="H1509" s="158"/>
      <c r="I1509" s="158"/>
      <c r="J1509" s="158"/>
      <c r="K1509" s="158"/>
      <c r="L1509" s="158"/>
      <c r="M1509" s="158"/>
      <c r="N1509" s="157"/>
      <c r="O1509" s="157"/>
      <c r="P1509" s="157"/>
      <c r="Q1509" s="157"/>
      <c r="R1509" s="158"/>
      <c r="S1509" s="158"/>
      <c r="T1509" s="158"/>
      <c r="U1509" s="158"/>
      <c r="V1509" s="158"/>
      <c r="W1509" s="158"/>
      <c r="X1509" s="158"/>
      <c r="Y1509" s="158"/>
      <c r="Z1509" s="147"/>
      <c r="AA1509" s="147"/>
      <c r="AB1509" s="147"/>
      <c r="AC1509" s="147"/>
      <c r="AD1509" s="147"/>
      <c r="AE1509" s="147"/>
      <c r="AF1509" s="147"/>
      <c r="AG1509" s="147" t="s">
        <v>208</v>
      </c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">
      <c r="A1510" s="173">
        <v>176</v>
      </c>
      <c r="B1510" s="174" t="s">
        <v>1054</v>
      </c>
      <c r="C1510" s="183" t="s">
        <v>1055</v>
      </c>
      <c r="D1510" s="175" t="s">
        <v>309</v>
      </c>
      <c r="E1510" s="176">
        <v>150.42500000000001</v>
      </c>
      <c r="F1510" s="177"/>
      <c r="G1510" s="178">
        <f>ROUND(E1510*F1510,2)</f>
        <v>0</v>
      </c>
      <c r="H1510" s="177"/>
      <c r="I1510" s="178">
        <f>ROUND(E1510*H1510,2)</f>
        <v>0</v>
      </c>
      <c r="J1510" s="177"/>
      <c r="K1510" s="178">
        <f>ROUND(E1510*J1510,2)</f>
        <v>0</v>
      </c>
      <c r="L1510" s="178">
        <v>12</v>
      </c>
      <c r="M1510" s="178">
        <f>G1510*(1+L1510/100)</f>
        <v>0</v>
      </c>
      <c r="N1510" s="176">
        <v>3.98E-3</v>
      </c>
      <c r="O1510" s="176">
        <f>ROUND(E1510*N1510,2)</f>
        <v>0.6</v>
      </c>
      <c r="P1510" s="176">
        <v>0</v>
      </c>
      <c r="Q1510" s="176">
        <f>ROUND(E1510*P1510,2)</f>
        <v>0</v>
      </c>
      <c r="R1510" s="178"/>
      <c r="S1510" s="178" t="s">
        <v>218</v>
      </c>
      <c r="T1510" s="179" t="s">
        <v>202</v>
      </c>
      <c r="U1510" s="158">
        <v>1.45</v>
      </c>
      <c r="V1510" s="158">
        <f>ROUND(E1510*U1510,2)</f>
        <v>218.12</v>
      </c>
      <c r="W1510" s="158"/>
      <c r="X1510" s="158" t="s">
        <v>219</v>
      </c>
      <c r="Y1510" s="158" t="s">
        <v>204</v>
      </c>
      <c r="Z1510" s="147"/>
      <c r="AA1510" s="147"/>
      <c r="AB1510" s="147"/>
      <c r="AC1510" s="147"/>
      <c r="AD1510" s="147"/>
      <c r="AE1510" s="147"/>
      <c r="AF1510" s="147"/>
      <c r="AG1510" s="147" t="s">
        <v>220</v>
      </c>
      <c r="AH1510" s="147"/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2" x14ac:dyDescent="0.2">
      <c r="A1511" s="154"/>
      <c r="B1511" s="155"/>
      <c r="C1511" s="184" t="s">
        <v>326</v>
      </c>
      <c r="D1511" s="163"/>
      <c r="E1511" s="164"/>
      <c r="F1511" s="158"/>
      <c r="G1511" s="158"/>
      <c r="H1511" s="158"/>
      <c r="I1511" s="158"/>
      <c r="J1511" s="158"/>
      <c r="K1511" s="158"/>
      <c r="L1511" s="158"/>
      <c r="M1511" s="158"/>
      <c r="N1511" s="157"/>
      <c r="O1511" s="157"/>
      <c r="P1511" s="157"/>
      <c r="Q1511" s="157"/>
      <c r="R1511" s="158"/>
      <c r="S1511" s="158"/>
      <c r="T1511" s="158"/>
      <c r="U1511" s="158"/>
      <c r="V1511" s="158"/>
      <c r="W1511" s="158"/>
      <c r="X1511" s="158"/>
      <c r="Y1511" s="158"/>
      <c r="Z1511" s="147"/>
      <c r="AA1511" s="147"/>
      <c r="AB1511" s="147"/>
      <c r="AC1511" s="147"/>
      <c r="AD1511" s="147"/>
      <c r="AE1511" s="147"/>
      <c r="AF1511" s="147"/>
      <c r="AG1511" s="147" t="s">
        <v>230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3" x14ac:dyDescent="0.2">
      <c r="A1512" s="154"/>
      <c r="B1512" s="155"/>
      <c r="C1512" s="184" t="s">
        <v>333</v>
      </c>
      <c r="D1512" s="163"/>
      <c r="E1512" s="164"/>
      <c r="F1512" s="158"/>
      <c r="G1512" s="158"/>
      <c r="H1512" s="158"/>
      <c r="I1512" s="158"/>
      <c r="J1512" s="158"/>
      <c r="K1512" s="158"/>
      <c r="L1512" s="158"/>
      <c r="M1512" s="158"/>
      <c r="N1512" s="157"/>
      <c r="O1512" s="157"/>
      <c r="P1512" s="157"/>
      <c r="Q1512" s="157"/>
      <c r="R1512" s="158"/>
      <c r="S1512" s="158"/>
      <c r="T1512" s="158"/>
      <c r="U1512" s="158"/>
      <c r="V1512" s="158"/>
      <c r="W1512" s="158"/>
      <c r="X1512" s="158"/>
      <c r="Y1512" s="158"/>
      <c r="Z1512" s="147"/>
      <c r="AA1512" s="147"/>
      <c r="AB1512" s="147"/>
      <c r="AC1512" s="147"/>
      <c r="AD1512" s="147"/>
      <c r="AE1512" s="147"/>
      <c r="AF1512" s="147"/>
      <c r="AG1512" s="147" t="s">
        <v>230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3" x14ac:dyDescent="0.2">
      <c r="A1513" s="154"/>
      <c r="B1513" s="155"/>
      <c r="C1513" s="184" t="s">
        <v>1056</v>
      </c>
      <c r="D1513" s="163"/>
      <c r="E1513" s="164"/>
      <c r="F1513" s="158"/>
      <c r="G1513" s="158"/>
      <c r="H1513" s="158"/>
      <c r="I1513" s="158"/>
      <c r="J1513" s="158"/>
      <c r="K1513" s="158"/>
      <c r="L1513" s="158"/>
      <c r="M1513" s="158"/>
      <c r="N1513" s="157"/>
      <c r="O1513" s="157"/>
      <c r="P1513" s="157"/>
      <c r="Q1513" s="157"/>
      <c r="R1513" s="158"/>
      <c r="S1513" s="158"/>
      <c r="T1513" s="158"/>
      <c r="U1513" s="158"/>
      <c r="V1513" s="158"/>
      <c r="W1513" s="158"/>
      <c r="X1513" s="158"/>
      <c r="Y1513" s="158"/>
      <c r="Z1513" s="147"/>
      <c r="AA1513" s="147"/>
      <c r="AB1513" s="147"/>
      <c r="AC1513" s="147"/>
      <c r="AD1513" s="147"/>
      <c r="AE1513" s="147"/>
      <c r="AF1513" s="147"/>
      <c r="AG1513" s="147" t="s">
        <v>230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3" x14ac:dyDescent="0.2">
      <c r="A1514" s="154"/>
      <c r="B1514" s="155"/>
      <c r="C1514" s="184" t="s">
        <v>605</v>
      </c>
      <c r="D1514" s="163"/>
      <c r="E1514" s="164">
        <v>9.49</v>
      </c>
      <c r="F1514" s="158"/>
      <c r="G1514" s="158"/>
      <c r="H1514" s="158"/>
      <c r="I1514" s="158"/>
      <c r="J1514" s="158"/>
      <c r="K1514" s="158"/>
      <c r="L1514" s="158"/>
      <c r="M1514" s="158"/>
      <c r="N1514" s="157"/>
      <c r="O1514" s="157"/>
      <c r="P1514" s="157"/>
      <c r="Q1514" s="157"/>
      <c r="R1514" s="158"/>
      <c r="S1514" s="158"/>
      <c r="T1514" s="158"/>
      <c r="U1514" s="158"/>
      <c r="V1514" s="158"/>
      <c r="W1514" s="158"/>
      <c r="X1514" s="158"/>
      <c r="Y1514" s="158"/>
      <c r="Z1514" s="147"/>
      <c r="AA1514" s="147"/>
      <c r="AB1514" s="147"/>
      <c r="AC1514" s="147"/>
      <c r="AD1514" s="147"/>
      <c r="AE1514" s="147"/>
      <c r="AF1514" s="147"/>
      <c r="AG1514" s="147" t="s">
        <v>230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3" x14ac:dyDescent="0.2">
      <c r="A1515" s="154"/>
      <c r="B1515" s="155"/>
      <c r="C1515" s="184" t="s">
        <v>604</v>
      </c>
      <c r="D1515" s="163"/>
      <c r="E1515" s="164"/>
      <c r="F1515" s="158"/>
      <c r="G1515" s="158"/>
      <c r="H1515" s="158"/>
      <c r="I1515" s="158"/>
      <c r="J1515" s="158"/>
      <c r="K1515" s="158"/>
      <c r="L1515" s="158"/>
      <c r="M1515" s="158"/>
      <c r="N1515" s="157"/>
      <c r="O1515" s="157"/>
      <c r="P1515" s="157"/>
      <c r="Q1515" s="157"/>
      <c r="R1515" s="158"/>
      <c r="S1515" s="158"/>
      <c r="T1515" s="158"/>
      <c r="U1515" s="158"/>
      <c r="V1515" s="158"/>
      <c r="W1515" s="158"/>
      <c r="X1515" s="158"/>
      <c r="Y1515" s="158"/>
      <c r="Z1515" s="147"/>
      <c r="AA1515" s="147"/>
      <c r="AB1515" s="147"/>
      <c r="AC1515" s="147"/>
      <c r="AD1515" s="147"/>
      <c r="AE1515" s="147"/>
      <c r="AF1515" s="147"/>
      <c r="AG1515" s="147" t="s">
        <v>230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3" x14ac:dyDescent="0.2">
      <c r="A1516" s="154"/>
      <c r="B1516" s="155"/>
      <c r="C1516" s="184" t="s">
        <v>605</v>
      </c>
      <c r="D1516" s="163"/>
      <c r="E1516" s="164">
        <v>9.49</v>
      </c>
      <c r="F1516" s="158"/>
      <c r="G1516" s="158"/>
      <c r="H1516" s="158"/>
      <c r="I1516" s="158"/>
      <c r="J1516" s="158"/>
      <c r="K1516" s="158"/>
      <c r="L1516" s="158"/>
      <c r="M1516" s="158"/>
      <c r="N1516" s="157"/>
      <c r="O1516" s="157"/>
      <c r="P1516" s="157"/>
      <c r="Q1516" s="157"/>
      <c r="R1516" s="158"/>
      <c r="S1516" s="158"/>
      <c r="T1516" s="158"/>
      <c r="U1516" s="158"/>
      <c r="V1516" s="158"/>
      <c r="W1516" s="158"/>
      <c r="X1516" s="158"/>
      <c r="Y1516" s="158"/>
      <c r="Z1516" s="147"/>
      <c r="AA1516" s="147"/>
      <c r="AB1516" s="147"/>
      <c r="AC1516" s="147"/>
      <c r="AD1516" s="147"/>
      <c r="AE1516" s="147"/>
      <c r="AF1516" s="147"/>
      <c r="AG1516" s="147" t="s">
        <v>230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3" x14ac:dyDescent="0.2">
      <c r="A1517" s="154"/>
      <c r="B1517" s="155"/>
      <c r="C1517" s="184" t="s">
        <v>374</v>
      </c>
      <c r="D1517" s="163"/>
      <c r="E1517" s="164">
        <v>-1.6</v>
      </c>
      <c r="F1517" s="158"/>
      <c r="G1517" s="158"/>
      <c r="H1517" s="158"/>
      <c r="I1517" s="158"/>
      <c r="J1517" s="158"/>
      <c r="K1517" s="158"/>
      <c r="L1517" s="158"/>
      <c r="M1517" s="158"/>
      <c r="N1517" s="157"/>
      <c r="O1517" s="157"/>
      <c r="P1517" s="157"/>
      <c r="Q1517" s="157"/>
      <c r="R1517" s="158"/>
      <c r="S1517" s="158"/>
      <c r="T1517" s="158"/>
      <c r="U1517" s="158"/>
      <c r="V1517" s="158"/>
      <c r="W1517" s="158"/>
      <c r="X1517" s="158"/>
      <c r="Y1517" s="158"/>
      <c r="Z1517" s="147"/>
      <c r="AA1517" s="147"/>
      <c r="AB1517" s="147"/>
      <c r="AC1517" s="147"/>
      <c r="AD1517" s="147"/>
      <c r="AE1517" s="147"/>
      <c r="AF1517" s="147"/>
      <c r="AG1517" s="147" t="s">
        <v>230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3" x14ac:dyDescent="0.2">
      <c r="A1518" s="154"/>
      <c r="B1518" s="155"/>
      <c r="C1518" s="184" t="s">
        <v>335</v>
      </c>
      <c r="D1518" s="163"/>
      <c r="E1518" s="164"/>
      <c r="F1518" s="158"/>
      <c r="G1518" s="158"/>
      <c r="H1518" s="158"/>
      <c r="I1518" s="158"/>
      <c r="J1518" s="158"/>
      <c r="K1518" s="158"/>
      <c r="L1518" s="158"/>
      <c r="M1518" s="158"/>
      <c r="N1518" s="157"/>
      <c r="O1518" s="157"/>
      <c r="P1518" s="157"/>
      <c r="Q1518" s="157"/>
      <c r="R1518" s="158"/>
      <c r="S1518" s="158"/>
      <c r="T1518" s="158"/>
      <c r="U1518" s="158"/>
      <c r="V1518" s="158"/>
      <c r="W1518" s="158"/>
      <c r="X1518" s="158"/>
      <c r="Y1518" s="158"/>
      <c r="Z1518" s="147"/>
      <c r="AA1518" s="147"/>
      <c r="AB1518" s="147"/>
      <c r="AC1518" s="147"/>
      <c r="AD1518" s="147"/>
      <c r="AE1518" s="147"/>
      <c r="AF1518" s="147"/>
      <c r="AG1518" s="147" t="s">
        <v>230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3" x14ac:dyDescent="0.2">
      <c r="A1519" s="154"/>
      <c r="B1519" s="155"/>
      <c r="C1519" s="184" t="s">
        <v>1056</v>
      </c>
      <c r="D1519" s="163"/>
      <c r="E1519" s="164"/>
      <c r="F1519" s="158"/>
      <c r="G1519" s="158"/>
      <c r="H1519" s="158"/>
      <c r="I1519" s="158"/>
      <c r="J1519" s="158"/>
      <c r="K1519" s="158"/>
      <c r="L1519" s="158"/>
      <c r="M1519" s="158"/>
      <c r="N1519" s="157"/>
      <c r="O1519" s="157"/>
      <c r="P1519" s="157"/>
      <c r="Q1519" s="157"/>
      <c r="R1519" s="158"/>
      <c r="S1519" s="158"/>
      <c r="T1519" s="158"/>
      <c r="U1519" s="158"/>
      <c r="V1519" s="158"/>
      <c r="W1519" s="158"/>
      <c r="X1519" s="158"/>
      <c r="Y1519" s="158"/>
      <c r="Z1519" s="147"/>
      <c r="AA1519" s="147"/>
      <c r="AB1519" s="147"/>
      <c r="AC1519" s="147"/>
      <c r="AD1519" s="147"/>
      <c r="AE1519" s="147"/>
      <c r="AF1519" s="147"/>
      <c r="AG1519" s="147" t="s">
        <v>230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3" x14ac:dyDescent="0.2">
      <c r="A1520" s="154"/>
      <c r="B1520" s="155"/>
      <c r="C1520" s="184" t="s">
        <v>1057</v>
      </c>
      <c r="D1520" s="163"/>
      <c r="E1520" s="164">
        <v>19.079999999999998</v>
      </c>
      <c r="F1520" s="158"/>
      <c r="G1520" s="158"/>
      <c r="H1520" s="158"/>
      <c r="I1520" s="158"/>
      <c r="J1520" s="158"/>
      <c r="K1520" s="158"/>
      <c r="L1520" s="158"/>
      <c r="M1520" s="158"/>
      <c r="N1520" s="157"/>
      <c r="O1520" s="157"/>
      <c r="P1520" s="157"/>
      <c r="Q1520" s="157"/>
      <c r="R1520" s="158"/>
      <c r="S1520" s="158"/>
      <c r="T1520" s="158"/>
      <c r="U1520" s="158"/>
      <c r="V1520" s="158"/>
      <c r="W1520" s="158"/>
      <c r="X1520" s="158"/>
      <c r="Y1520" s="158"/>
      <c r="Z1520" s="147"/>
      <c r="AA1520" s="147"/>
      <c r="AB1520" s="147"/>
      <c r="AC1520" s="147"/>
      <c r="AD1520" s="147"/>
      <c r="AE1520" s="147"/>
      <c r="AF1520" s="147"/>
      <c r="AG1520" s="147" t="s">
        <v>230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3" x14ac:dyDescent="0.2">
      <c r="A1521" s="154"/>
      <c r="B1521" s="155"/>
      <c r="C1521" s="184" t="s">
        <v>1058</v>
      </c>
      <c r="D1521" s="163"/>
      <c r="E1521" s="164">
        <v>-2.0840000000000001</v>
      </c>
      <c r="F1521" s="158"/>
      <c r="G1521" s="158"/>
      <c r="H1521" s="158"/>
      <c r="I1521" s="158"/>
      <c r="J1521" s="158"/>
      <c r="K1521" s="158"/>
      <c r="L1521" s="158"/>
      <c r="M1521" s="158"/>
      <c r="N1521" s="157"/>
      <c r="O1521" s="157"/>
      <c r="P1521" s="157"/>
      <c r="Q1521" s="157"/>
      <c r="R1521" s="158"/>
      <c r="S1521" s="158"/>
      <c r="T1521" s="158"/>
      <c r="U1521" s="158"/>
      <c r="V1521" s="158"/>
      <c r="W1521" s="158"/>
      <c r="X1521" s="158"/>
      <c r="Y1521" s="158"/>
      <c r="Z1521" s="147"/>
      <c r="AA1521" s="147"/>
      <c r="AB1521" s="147"/>
      <c r="AC1521" s="147"/>
      <c r="AD1521" s="147"/>
      <c r="AE1521" s="147"/>
      <c r="AF1521" s="147"/>
      <c r="AG1521" s="147" t="s">
        <v>230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3" x14ac:dyDescent="0.2">
      <c r="A1522" s="154"/>
      <c r="B1522" s="155"/>
      <c r="C1522" s="184" t="s">
        <v>1059</v>
      </c>
      <c r="D1522" s="163"/>
      <c r="E1522" s="164">
        <v>1.0395000000000001</v>
      </c>
      <c r="F1522" s="158"/>
      <c r="G1522" s="158"/>
      <c r="H1522" s="158"/>
      <c r="I1522" s="158"/>
      <c r="J1522" s="158"/>
      <c r="K1522" s="158"/>
      <c r="L1522" s="158"/>
      <c r="M1522" s="158"/>
      <c r="N1522" s="157"/>
      <c r="O1522" s="157"/>
      <c r="P1522" s="157"/>
      <c r="Q1522" s="157"/>
      <c r="R1522" s="158"/>
      <c r="S1522" s="158"/>
      <c r="T1522" s="158"/>
      <c r="U1522" s="158"/>
      <c r="V1522" s="158"/>
      <c r="W1522" s="158"/>
      <c r="X1522" s="158"/>
      <c r="Y1522" s="158"/>
      <c r="Z1522" s="147"/>
      <c r="AA1522" s="147"/>
      <c r="AB1522" s="147"/>
      <c r="AC1522" s="147"/>
      <c r="AD1522" s="147"/>
      <c r="AE1522" s="147"/>
      <c r="AF1522" s="147"/>
      <c r="AG1522" s="147" t="s">
        <v>230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3" x14ac:dyDescent="0.2">
      <c r="A1523" s="154"/>
      <c r="B1523" s="155"/>
      <c r="C1523" s="184" t="s">
        <v>338</v>
      </c>
      <c r="D1523" s="163"/>
      <c r="E1523" s="164"/>
      <c r="F1523" s="158"/>
      <c r="G1523" s="158"/>
      <c r="H1523" s="158"/>
      <c r="I1523" s="158"/>
      <c r="J1523" s="158"/>
      <c r="K1523" s="158"/>
      <c r="L1523" s="158"/>
      <c r="M1523" s="158"/>
      <c r="N1523" s="157"/>
      <c r="O1523" s="157"/>
      <c r="P1523" s="157"/>
      <c r="Q1523" s="157"/>
      <c r="R1523" s="158"/>
      <c r="S1523" s="158"/>
      <c r="T1523" s="158"/>
      <c r="U1523" s="158"/>
      <c r="V1523" s="158"/>
      <c r="W1523" s="158"/>
      <c r="X1523" s="158"/>
      <c r="Y1523" s="158"/>
      <c r="Z1523" s="147"/>
      <c r="AA1523" s="147"/>
      <c r="AB1523" s="147"/>
      <c r="AC1523" s="147"/>
      <c r="AD1523" s="147"/>
      <c r="AE1523" s="147"/>
      <c r="AF1523" s="147"/>
      <c r="AG1523" s="147" t="s">
        <v>230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3" x14ac:dyDescent="0.2">
      <c r="A1524" s="154"/>
      <c r="B1524" s="155"/>
      <c r="C1524" s="184" t="s">
        <v>339</v>
      </c>
      <c r="D1524" s="163"/>
      <c r="E1524" s="164"/>
      <c r="F1524" s="158"/>
      <c r="G1524" s="158"/>
      <c r="H1524" s="158"/>
      <c r="I1524" s="158"/>
      <c r="J1524" s="158"/>
      <c r="K1524" s="158"/>
      <c r="L1524" s="158"/>
      <c r="M1524" s="158"/>
      <c r="N1524" s="157"/>
      <c r="O1524" s="157"/>
      <c r="P1524" s="157"/>
      <c r="Q1524" s="157"/>
      <c r="R1524" s="158"/>
      <c r="S1524" s="158"/>
      <c r="T1524" s="158"/>
      <c r="U1524" s="158"/>
      <c r="V1524" s="158"/>
      <c r="W1524" s="158"/>
      <c r="X1524" s="158"/>
      <c r="Y1524" s="158"/>
      <c r="Z1524" s="147"/>
      <c r="AA1524" s="147"/>
      <c r="AB1524" s="147"/>
      <c r="AC1524" s="147"/>
      <c r="AD1524" s="147"/>
      <c r="AE1524" s="147"/>
      <c r="AF1524" s="147"/>
      <c r="AG1524" s="147" t="s">
        <v>230</v>
      </c>
      <c r="AH1524" s="147">
        <v>0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3" x14ac:dyDescent="0.2">
      <c r="A1525" s="154"/>
      <c r="B1525" s="155"/>
      <c r="C1525" s="184" t="s">
        <v>1056</v>
      </c>
      <c r="D1525" s="163"/>
      <c r="E1525" s="164"/>
      <c r="F1525" s="158"/>
      <c r="G1525" s="158"/>
      <c r="H1525" s="158"/>
      <c r="I1525" s="158"/>
      <c r="J1525" s="158"/>
      <c r="K1525" s="158"/>
      <c r="L1525" s="158"/>
      <c r="M1525" s="158"/>
      <c r="N1525" s="157"/>
      <c r="O1525" s="157"/>
      <c r="P1525" s="157"/>
      <c r="Q1525" s="157"/>
      <c r="R1525" s="158"/>
      <c r="S1525" s="158"/>
      <c r="T1525" s="158"/>
      <c r="U1525" s="158"/>
      <c r="V1525" s="158"/>
      <c r="W1525" s="158"/>
      <c r="X1525" s="158"/>
      <c r="Y1525" s="158"/>
      <c r="Z1525" s="147"/>
      <c r="AA1525" s="147"/>
      <c r="AB1525" s="147"/>
      <c r="AC1525" s="147"/>
      <c r="AD1525" s="147"/>
      <c r="AE1525" s="147"/>
      <c r="AF1525" s="147"/>
      <c r="AG1525" s="147" t="s">
        <v>230</v>
      </c>
      <c r="AH1525" s="147">
        <v>0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3" x14ac:dyDescent="0.2">
      <c r="A1526" s="154"/>
      <c r="B1526" s="155"/>
      <c r="C1526" s="184" t="s">
        <v>1060</v>
      </c>
      <c r="D1526" s="163"/>
      <c r="E1526" s="164">
        <v>2</v>
      </c>
      <c r="F1526" s="158"/>
      <c r="G1526" s="158"/>
      <c r="H1526" s="158"/>
      <c r="I1526" s="158"/>
      <c r="J1526" s="158"/>
      <c r="K1526" s="158"/>
      <c r="L1526" s="158"/>
      <c r="M1526" s="158"/>
      <c r="N1526" s="157"/>
      <c r="O1526" s="157"/>
      <c r="P1526" s="157"/>
      <c r="Q1526" s="157"/>
      <c r="R1526" s="158"/>
      <c r="S1526" s="158"/>
      <c r="T1526" s="158"/>
      <c r="U1526" s="158"/>
      <c r="V1526" s="158"/>
      <c r="W1526" s="158"/>
      <c r="X1526" s="158"/>
      <c r="Y1526" s="158"/>
      <c r="Z1526" s="147"/>
      <c r="AA1526" s="147"/>
      <c r="AB1526" s="147"/>
      <c r="AC1526" s="147"/>
      <c r="AD1526" s="147"/>
      <c r="AE1526" s="147"/>
      <c r="AF1526" s="147"/>
      <c r="AG1526" s="147" t="s">
        <v>230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3" x14ac:dyDescent="0.2">
      <c r="A1527" s="154"/>
      <c r="B1527" s="155"/>
      <c r="C1527" s="184" t="s">
        <v>328</v>
      </c>
      <c r="D1527" s="163"/>
      <c r="E1527" s="164"/>
      <c r="F1527" s="158"/>
      <c r="G1527" s="158"/>
      <c r="H1527" s="158"/>
      <c r="I1527" s="158"/>
      <c r="J1527" s="158"/>
      <c r="K1527" s="158"/>
      <c r="L1527" s="158"/>
      <c r="M1527" s="158"/>
      <c r="N1527" s="157"/>
      <c r="O1527" s="157"/>
      <c r="P1527" s="157"/>
      <c r="Q1527" s="157"/>
      <c r="R1527" s="158"/>
      <c r="S1527" s="158"/>
      <c r="T1527" s="158"/>
      <c r="U1527" s="158"/>
      <c r="V1527" s="158"/>
      <c r="W1527" s="158"/>
      <c r="X1527" s="158"/>
      <c r="Y1527" s="158"/>
      <c r="Z1527" s="147"/>
      <c r="AA1527" s="147"/>
      <c r="AB1527" s="147"/>
      <c r="AC1527" s="147"/>
      <c r="AD1527" s="147"/>
      <c r="AE1527" s="147"/>
      <c r="AF1527" s="147"/>
      <c r="AG1527" s="147" t="s">
        <v>230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3" x14ac:dyDescent="0.2">
      <c r="A1528" s="154"/>
      <c r="B1528" s="155"/>
      <c r="C1528" s="184" t="s">
        <v>341</v>
      </c>
      <c r="D1528" s="163"/>
      <c r="E1528" s="164"/>
      <c r="F1528" s="158"/>
      <c r="G1528" s="158"/>
      <c r="H1528" s="158"/>
      <c r="I1528" s="158"/>
      <c r="J1528" s="158"/>
      <c r="K1528" s="158"/>
      <c r="L1528" s="158"/>
      <c r="M1528" s="158"/>
      <c r="N1528" s="157"/>
      <c r="O1528" s="157"/>
      <c r="P1528" s="157"/>
      <c r="Q1528" s="157"/>
      <c r="R1528" s="158"/>
      <c r="S1528" s="158"/>
      <c r="T1528" s="158"/>
      <c r="U1528" s="158"/>
      <c r="V1528" s="158"/>
      <c r="W1528" s="158"/>
      <c r="X1528" s="158"/>
      <c r="Y1528" s="158"/>
      <c r="Z1528" s="147"/>
      <c r="AA1528" s="147"/>
      <c r="AB1528" s="147"/>
      <c r="AC1528" s="147"/>
      <c r="AD1528" s="147"/>
      <c r="AE1528" s="147"/>
      <c r="AF1528" s="147"/>
      <c r="AG1528" s="147" t="s">
        <v>230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3" x14ac:dyDescent="0.2">
      <c r="A1529" s="154"/>
      <c r="B1529" s="155"/>
      <c r="C1529" s="184" t="s">
        <v>1056</v>
      </c>
      <c r="D1529" s="163"/>
      <c r="E1529" s="164"/>
      <c r="F1529" s="158"/>
      <c r="G1529" s="158"/>
      <c r="H1529" s="158"/>
      <c r="I1529" s="158"/>
      <c r="J1529" s="158"/>
      <c r="K1529" s="158"/>
      <c r="L1529" s="158"/>
      <c r="M1529" s="158"/>
      <c r="N1529" s="157"/>
      <c r="O1529" s="157"/>
      <c r="P1529" s="157"/>
      <c r="Q1529" s="157"/>
      <c r="R1529" s="158"/>
      <c r="S1529" s="158"/>
      <c r="T1529" s="158"/>
      <c r="U1529" s="158"/>
      <c r="V1529" s="158"/>
      <c r="W1529" s="158"/>
      <c r="X1529" s="158"/>
      <c r="Y1529" s="158"/>
      <c r="Z1529" s="147"/>
      <c r="AA1529" s="147"/>
      <c r="AB1529" s="147"/>
      <c r="AC1529" s="147"/>
      <c r="AD1529" s="147"/>
      <c r="AE1529" s="147"/>
      <c r="AF1529" s="147"/>
      <c r="AG1529" s="147" t="s">
        <v>230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3" x14ac:dyDescent="0.2">
      <c r="A1530" s="154"/>
      <c r="B1530" s="155"/>
      <c r="C1530" s="184" t="s">
        <v>1061</v>
      </c>
      <c r="D1530" s="163"/>
      <c r="E1530" s="164">
        <v>9.1999999999999993</v>
      </c>
      <c r="F1530" s="158"/>
      <c r="G1530" s="158"/>
      <c r="H1530" s="158"/>
      <c r="I1530" s="158"/>
      <c r="J1530" s="158"/>
      <c r="K1530" s="158"/>
      <c r="L1530" s="158"/>
      <c r="M1530" s="158"/>
      <c r="N1530" s="157"/>
      <c r="O1530" s="157"/>
      <c r="P1530" s="157"/>
      <c r="Q1530" s="157"/>
      <c r="R1530" s="158"/>
      <c r="S1530" s="158"/>
      <c r="T1530" s="158"/>
      <c r="U1530" s="158"/>
      <c r="V1530" s="158"/>
      <c r="W1530" s="158"/>
      <c r="X1530" s="158"/>
      <c r="Y1530" s="158"/>
      <c r="Z1530" s="147"/>
      <c r="AA1530" s="147"/>
      <c r="AB1530" s="147"/>
      <c r="AC1530" s="147"/>
      <c r="AD1530" s="147"/>
      <c r="AE1530" s="147"/>
      <c r="AF1530" s="147"/>
      <c r="AG1530" s="147" t="s">
        <v>230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3" x14ac:dyDescent="0.2">
      <c r="A1531" s="154"/>
      <c r="B1531" s="155"/>
      <c r="C1531" s="184" t="s">
        <v>604</v>
      </c>
      <c r="D1531" s="163"/>
      <c r="E1531" s="164"/>
      <c r="F1531" s="158"/>
      <c r="G1531" s="158"/>
      <c r="H1531" s="158"/>
      <c r="I1531" s="158"/>
      <c r="J1531" s="158"/>
      <c r="K1531" s="158"/>
      <c r="L1531" s="158"/>
      <c r="M1531" s="158"/>
      <c r="N1531" s="157"/>
      <c r="O1531" s="157"/>
      <c r="P1531" s="157"/>
      <c r="Q1531" s="157"/>
      <c r="R1531" s="158"/>
      <c r="S1531" s="158"/>
      <c r="T1531" s="158"/>
      <c r="U1531" s="158"/>
      <c r="V1531" s="158"/>
      <c r="W1531" s="158"/>
      <c r="X1531" s="158"/>
      <c r="Y1531" s="158"/>
      <c r="Z1531" s="147"/>
      <c r="AA1531" s="147"/>
      <c r="AB1531" s="147"/>
      <c r="AC1531" s="147"/>
      <c r="AD1531" s="147"/>
      <c r="AE1531" s="147"/>
      <c r="AF1531" s="147"/>
      <c r="AG1531" s="147" t="s">
        <v>230</v>
      </c>
      <c r="AH1531" s="147">
        <v>0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3" x14ac:dyDescent="0.2">
      <c r="A1532" s="154"/>
      <c r="B1532" s="155"/>
      <c r="C1532" s="184" t="s">
        <v>606</v>
      </c>
      <c r="D1532" s="163"/>
      <c r="E1532" s="164">
        <v>13.795999999999999</v>
      </c>
      <c r="F1532" s="158"/>
      <c r="G1532" s="158"/>
      <c r="H1532" s="158"/>
      <c r="I1532" s="158"/>
      <c r="J1532" s="158"/>
      <c r="K1532" s="158"/>
      <c r="L1532" s="158"/>
      <c r="M1532" s="158"/>
      <c r="N1532" s="157"/>
      <c r="O1532" s="157"/>
      <c r="P1532" s="157"/>
      <c r="Q1532" s="157"/>
      <c r="R1532" s="158"/>
      <c r="S1532" s="158"/>
      <c r="T1532" s="158"/>
      <c r="U1532" s="158"/>
      <c r="V1532" s="158"/>
      <c r="W1532" s="158"/>
      <c r="X1532" s="158"/>
      <c r="Y1532" s="158"/>
      <c r="Z1532" s="147"/>
      <c r="AA1532" s="147"/>
      <c r="AB1532" s="147"/>
      <c r="AC1532" s="147"/>
      <c r="AD1532" s="147"/>
      <c r="AE1532" s="147"/>
      <c r="AF1532" s="147"/>
      <c r="AG1532" s="147" t="s">
        <v>230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3" x14ac:dyDescent="0.2">
      <c r="A1533" s="154"/>
      <c r="B1533" s="155"/>
      <c r="C1533" s="184" t="s">
        <v>607</v>
      </c>
      <c r="D1533" s="163"/>
      <c r="E1533" s="164">
        <v>-2.6680000000000001</v>
      </c>
      <c r="F1533" s="158"/>
      <c r="G1533" s="158"/>
      <c r="H1533" s="158"/>
      <c r="I1533" s="158"/>
      <c r="J1533" s="158"/>
      <c r="K1533" s="158"/>
      <c r="L1533" s="158"/>
      <c r="M1533" s="158"/>
      <c r="N1533" s="157"/>
      <c r="O1533" s="157"/>
      <c r="P1533" s="157"/>
      <c r="Q1533" s="157"/>
      <c r="R1533" s="158"/>
      <c r="S1533" s="158"/>
      <c r="T1533" s="158"/>
      <c r="U1533" s="158"/>
      <c r="V1533" s="158"/>
      <c r="W1533" s="158"/>
      <c r="X1533" s="158"/>
      <c r="Y1533" s="158"/>
      <c r="Z1533" s="147"/>
      <c r="AA1533" s="147"/>
      <c r="AB1533" s="147"/>
      <c r="AC1533" s="147"/>
      <c r="AD1533" s="147"/>
      <c r="AE1533" s="147"/>
      <c r="AF1533" s="147"/>
      <c r="AG1533" s="147" t="s">
        <v>230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3" x14ac:dyDescent="0.2">
      <c r="A1534" s="154"/>
      <c r="B1534" s="155"/>
      <c r="C1534" s="184" t="s">
        <v>608</v>
      </c>
      <c r="D1534" s="163"/>
      <c r="E1534" s="164">
        <v>1.1515</v>
      </c>
      <c r="F1534" s="158"/>
      <c r="G1534" s="158"/>
      <c r="H1534" s="158"/>
      <c r="I1534" s="158"/>
      <c r="J1534" s="158"/>
      <c r="K1534" s="158"/>
      <c r="L1534" s="158"/>
      <c r="M1534" s="158"/>
      <c r="N1534" s="157"/>
      <c r="O1534" s="157"/>
      <c r="P1534" s="157"/>
      <c r="Q1534" s="157"/>
      <c r="R1534" s="158"/>
      <c r="S1534" s="158"/>
      <c r="T1534" s="158"/>
      <c r="U1534" s="158"/>
      <c r="V1534" s="158"/>
      <c r="W1534" s="158"/>
      <c r="X1534" s="158"/>
      <c r="Y1534" s="158"/>
      <c r="Z1534" s="147"/>
      <c r="AA1534" s="147"/>
      <c r="AB1534" s="147"/>
      <c r="AC1534" s="147"/>
      <c r="AD1534" s="147"/>
      <c r="AE1534" s="147"/>
      <c r="AF1534" s="147"/>
      <c r="AG1534" s="147" t="s">
        <v>230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3" x14ac:dyDescent="0.2">
      <c r="A1535" s="154"/>
      <c r="B1535" s="155"/>
      <c r="C1535" s="184" t="s">
        <v>343</v>
      </c>
      <c r="D1535" s="163"/>
      <c r="E1535" s="164"/>
      <c r="F1535" s="158"/>
      <c r="G1535" s="158"/>
      <c r="H1535" s="158"/>
      <c r="I1535" s="158"/>
      <c r="J1535" s="158"/>
      <c r="K1535" s="158"/>
      <c r="L1535" s="158"/>
      <c r="M1535" s="158"/>
      <c r="N1535" s="157"/>
      <c r="O1535" s="157"/>
      <c r="P1535" s="157"/>
      <c r="Q1535" s="157"/>
      <c r="R1535" s="158"/>
      <c r="S1535" s="158"/>
      <c r="T1535" s="158"/>
      <c r="U1535" s="158"/>
      <c r="V1535" s="158"/>
      <c r="W1535" s="158"/>
      <c r="X1535" s="158"/>
      <c r="Y1535" s="158"/>
      <c r="Z1535" s="147"/>
      <c r="AA1535" s="147"/>
      <c r="AB1535" s="147"/>
      <c r="AC1535" s="147"/>
      <c r="AD1535" s="147"/>
      <c r="AE1535" s="147"/>
      <c r="AF1535" s="147"/>
      <c r="AG1535" s="147" t="s">
        <v>230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3" x14ac:dyDescent="0.2">
      <c r="A1536" s="154"/>
      <c r="B1536" s="155"/>
      <c r="C1536" s="184" t="s">
        <v>1056</v>
      </c>
      <c r="D1536" s="163"/>
      <c r="E1536" s="164"/>
      <c r="F1536" s="158"/>
      <c r="G1536" s="158"/>
      <c r="H1536" s="158"/>
      <c r="I1536" s="158"/>
      <c r="J1536" s="158"/>
      <c r="K1536" s="158"/>
      <c r="L1536" s="158"/>
      <c r="M1536" s="158"/>
      <c r="N1536" s="157"/>
      <c r="O1536" s="157"/>
      <c r="P1536" s="157"/>
      <c r="Q1536" s="157"/>
      <c r="R1536" s="158"/>
      <c r="S1536" s="158"/>
      <c r="T1536" s="158"/>
      <c r="U1536" s="158"/>
      <c r="V1536" s="158"/>
      <c r="W1536" s="158"/>
      <c r="X1536" s="158"/>
      <c r="Y1536" s="158"/>
      <c r="Z1536" s="147"/>
      <c r="AA1536" s="147"/>
      <c r="AB1536" s="147"/>
      <c r="AC1536" s="147"/>
      <c r="AD1536" s="147"/>
      <c r="AE1536" s="147"/>
      <c r="AF1536" s="147"/>
      <c r="AG1536" s="147" t="s">
        <v>230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3" x14ac:dyDescent="0.2">
      <c r="A1537" s="154"/>
      <c r="B1537" s="155"/>
      <c r="C1537" s="184" t="s">
        <v>1062</v>
      </c>
      <c r="D1537" s="163"/>
      <c r="E1537" s="164">
        <v>11.86</v>
      </c>
      <c r="F1537" s="158"/>
      <c r="G1537" s="158"/>
      <c r="H1537" s="158"/>
      <c r="I1537" s="158"/>
      <c r="J1537" s="158"/>
      <c r="K1537" s="158"/>
      <c r="L1537" s="158"/>
      <c r="M1537" s="158"/>
      <c r="N1537" s="157"/>
      <c r="O1537" s="157"/>
      <c r="P1537" s="157"/>
      <c r="Q1537" s="157"/>
      <c r="R1537" s="158"/>
      <c r="S1537" s="158"/>
      <c r="T1537" s="158"/>
      <c r="U1537" s="158"/>
      <c r="V1537" s="158"/>
      <c r="W1537" s="158"/>
      <c r="X1537" s="158"/>
      <c r="Y1537" s="158"/>
      <c r="Z1537" s="147"/>
      <c r="AA1537" s="147"/>
      <c r="AB1537" s="147"/>
      <c r="AC1537" s="147"/>
      <c r="AD1537" s="147"/>
      <c r="AE1537" s="147"/>
      <c r="AF1537" s="147"/>
      <c r="AG1537" s="147" t="s">
        <v>230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3" x14ac:dyDescent="0.2">
      <c r="A1538" s="154"/>
      <c r="B1538" s="155"/>
      <c r="C1538" s="184" t="s">
        <v>1063</v>
      </c>
      <c r="D1538" s="163"/>
      <c r="E1538" s="164">
        <v>-0.68400000000000005</v>
      </c>
      <c r="F1538" s="158"/>
      <c r="G1538" s="158"/>
      <c r="H1538" s="158"/>
      <c r="I1538" s="158"/>
      <c r="J1538" s="158"/>
      <c r="K1538" s="158"/>
      <c r="L1538" s="158"/>
      <c r="M1538" s="158"/>
      <c r="N1538" s="157"/>
      <c r="O1538" s="157"/>
      <c r="P1538" s="157"/>
      <c r="Q1538" s="157"/>
      <c r="R1538" s="158"/>
      <c r="S1538" s="158"/>
      <c r="T1538" s="158"/>
      <c r="U1538" s="158"/>
      <c r="V1538" s="158"/>
      <c r="W1538" s="158"/>
      <c r="X1538" s="158"/>
      <c r="Y1538" s="158"/>
      <c r="Z1538" s="147"/>
      <c r="AA1538" s="147"/>
      <c r="AB1538" s="147"/>
      <c r="AC1538" s="147"/>
      <c r="AD1538" s="147"/>
      <c r="AE1538" s="147"/>
      <c r="AF1538" s="147"/>
      <c r="AG1538" s="147" t="s">
        <v>230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3" x14ac:dyDescent="0.2">
      <c r="A1539" s="154"/>
      <c r="B1539" s="155"/>
      <c r="C1539" s="184" t="s">
        <v>604</v>
      </c>
      <c r="D1539" s="163"/>
      <c r="E1539" s="164"/>
      <c r="F1539" s="158"/>
      <c r="G1539" s="158"/>
      <c r="H1539" s="158"/>
      <c r="I1539" s="158"/>
      <c r="J1539" s="158"/>
      <c r="K1539" s="158"/>
      <c r="L1539" s="158"/>
      <c r="M1539" s="158"/>
      <c r="N1539" s="157"/>
      <c r="O1539" s="157"/>
      <c r="P1539" s="157"/>
      <c r="Q1539" s="157"/>
      <c r="R1539" s="158"/>
      <c r="S1539" s="158"/>
      <c r="T1539" s="158"/>
      <c r="U1539" s="158"/>
      <c r="V1539" s="158"/>
      <c r="W1539" s="158"/>
      <c r="X1539" s="158"/>
      <c r="Y1539" s="158"/>
      <c r="Z1539" s="147"/>
      <c r="AA1539" s="147"/>
      <c r="AB1539" s="147"/>
      <c r="AC1539" s="147"/>
      <c r="AD1539" s="147"/>
      <c r="AE1539" s="147"/>
      <c r="AF1539" s="147"/>
      <c r="AG1539" s="147" t="s">
        <v>230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3" x14ac:dyDescent="0.2">
      <c r="A1540" s="154"/>
      <c r="B1540" s="155"/>
      <c r="C1540" s="184" t="s">
        <v>609</v>
      </c>
      <c r="D1540" s="163"/>
      <c r="E1540" s="164">
        <v>1.0395000000000001</v>
      </c>
      <c r="F1540" s="158"/>
      <c r="G1540" s="158"/>
      <c r="H1540" s="158"/>
      <c r="I1540" s="158"/>
      <c r="J1540" s="158"/>
      <c r="K1540" s="158"/>
      <c r="L1540" s="158"/>
      <c r="M1540" s="158"/>
      <c r="N1540" s="157"/>
      <c r="O1540" s="157"/>
      <c r="P1540" s="157"/>
      <c r="Q1540" s="157"/>
      <c r="R1540" s="158"/>
      <c r="S1540" s="158"/>
      <c r="T1540" s="158"/>
      <c r="U1540" s="158"/>
      <c r="V1540" s="158"/>
      <c r="W1540" s="158"/>
      <c r="X1540" s="158"/>
      <c r="Y1540" s="158"/>
      <c r="Z1540" s="147"/>
      <c r="AA1540" s="147"/>
      <c r="AB1540" s="147"/>
      <c r="AC1540" s="147"/>
      <c r="AD1540" s="147"/>
      <c r="AE1540" s="147"/>
      <c r="AF1540" s="147"/>
      <c r="AG1540" s="147" t="s">
        <v>230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3" x14ac:dyDescent="0.2">
      <c r="A1541" s="154"/>
      <c r="B1541" s="155"/>
      <c r="C1541" s="184" t="s">
        <v>610</v>
      </c>
      <c r="D1541" s="163"/>
      <c r="E1541" s="164">
        <v>10.868</v>
      </c>
      <c r="F1541" s="158"/>
      <c r="G1541" s="158"/>
      <c r="H1541" s="158"/>
      <c r="I1541" s="158"/>
      <c r="J1541" s="158"/>
      <c r="K1541" s="158"/>
      <c r="L1541" s="158"/>
      <c r="M1541" s="158"/>
      <c r="N1541" s="157"/>
      <c r="O1541" s="157"/>
      <c r="P1541" s="157"/>
      <c r="Q1541" s="157"/>
      <c r="R1541" s="158"/>
      <c r="S1541" s="158"/>
      <c r="T1541" s="158"/>
      <c r="U1541" s="158"/>
      <c r="V1541" s="158"/>
      <c r="W1541" s="158"/>
      <c r="X1541" s="158"/>
      <c r="Y1541" s="158"/>
      <c r="Z1541" s="147"/>
      <c r="AA1541" s="147"/>
      <c r="AB1541" s="147"/>
      <c r="AC1541" s="147"/>
      <c r="AD1541" s="147"/>
      <c r="AE1541" s="147"/>
      <c r="AF1541" s="147"/>
      <c r="AG1541" s="147" t="s">
        <v>230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3" x14ac:dyDescent="0.2">
      <c r="A1542" s="154"/>
      <c r="B1542" s="155"/>
      <c r="C1542" s="184" t="s">
        <v>337</v>
      </c>
      <c r="D1542" s="163"/>
      <c r="E1542" s="164">
        <v>-1.4</v>
      </c>
      <c r="F1542" s="158"/>
      <c r="G1542" s="158"/>
      <c r="H1542" s="158"/>
      <c r="I1542" s="158"/>
      <c r="J1542" s="158"/>
      <c r="K1542" s="158"/>
      <c r="L1542" s="158"/>
      <c r="M1542" s="158"/>
      <c r="N1542" s="157"/>
      <c r="O1542" s="157"/>
      <c r="P1542" s="157"/>
      <c r="Q1542" s="157"/>
      <c r="R1542" s="158"/>
      <c r="S1542" s="158"/>
      <c r="T1542" s="158"/>
      <c r="U1542" s="158"/>
      <c r="V1542" s="158"/>
      <c r="W1542" s="158"/>
      <c r="X1542" s="158"/>
      <c r="Y1542" s="158"/>
      <c r="Z1542" s="147"/>
      <c r="AA1542" s="147"/>
      <c r="AB1542" s="147"/>
      <c r="AC1542" s="147"/>
      <c r="AD1542" s="147"/>
      <c r="AE1542" s="147"/>
      <c r="AF1542" s="147"/>
      <c r="AG1542" s="147" t="s">
        <v>230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3" x14ac:dyDescent="0.2">
      <c r="A1543" s="154"/>
      <c r="B1543" s="155"/>
      <c r="C1543" s="184" t="s">
        <v>329</v>
      </c>
      <c r="D1543" s="163"/>
      <c r="E1543" s="164"/>
      <c r="F1543" s="158"/>
      <c r="G1543" s="158"/>
      <c r="H1543" s="158"/>
      <c r="I1543" s="158"/>
      <c r="J1543" s="158"/>
      <c r="K1543" s="158"/>
      <c r="L1543" s="158"/>
      <c r="M1543" s="158"/>
      <c r="N1543" s="157"/>
      <c r="O1543" s="157"/>
      <c r="P1543" s="157"/>
      <c r="Q1543" s="157"/>
      <c r="R1543" s="158"/>
      <c r="S1543" s="158"/>
      <c r="T1543" s="158"/>
      <c r="U1543" s="158"/>
      <c r="V1543" s="158"/>
      <c r="W1543" s="158"/>
      <c r="X1543" s="158"/>
      <c r="Y1543" s="158"/>
      <c r="Z1543" s="147"/>
      <c r="AA1543" s="147"/>
      <c r="AB1543" s="147"/>
      <c r="AC1543" s="147"/>
      <c r="AD1543" s="147"/>
      <c r="AE1543" s="147"/>
      <c r="AF1543" s="147"/>
      <c r="AG1543" s="147" t="s">
        <v>230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3" x14ac:dyDescent="0.2">
      <c r="A1544" s="154"/>
      <c r="B1544" s="155"/>
      <c r="C1544" s="184" t="s">
        <v>1064</v>
      </c>
      <c r="D1544" s="163"/>
      <c r="E1544" s="164"/>
      <c r="F1544" s="158"/>
      <c r="G1544" s="158"/>
      <c r="H1544" s="158"/>
      <c r="I1544" s="158"/>
      <c r="J1544" s="158"/>
      <c r="K1544" s="158"/>
      <c r="L1544" s="158"/>
      <c r="M1544" s="158"/>
      <c r="N1544" s="157"/>
      <c r="O1544" s="157"/>
      <c r="P1544" s="157"/>
      <c r="Q1544" s="157"/>
      <c r="R1544" s="158"/>
      <c r="S1544" s="158"/>
      <c r="T1544" s="158"/>
      <c r="U1544" s="158"/>
      <c r="V1544" s="158"/>
      <c r="W1544" s="158"/>
      <c r="X1544" s="158"/>
      <c r="Y1544" s="158"/>
      <c r="Z1544" s="147"/>
      <c r="AA1544" s="147"/>
      <c r="AB1544" s="147"/>
      <c r="AC1544" s="147"/>
      <c r="AD1544" s="147"/>
      <c r="AE1544" s="147"/>
      <c r="AF1544" s="147"/>
      <c r="AG1544" s="147" t="s">
        <v>230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3" x14ac:dyDescent="0.2">
      <c r="A1545" s="154"/>
      <c r="B1545" s="155"/>
      <c r="C1545" s="184" t="s">
        <v>1065</v>
      </c>
      <c r="D1545" s="163"/>
      <c r="E1545" s="164">
        <v>5</v>
      </c>
      <c r="F1545" s="158"/>
      <c r="G1545" s="158"/>
      <c r="H1545" s="158"/>
      <c r="I1545" s="158"/>
      <c r="J1545" s="158"/>
      <c r="K1545" s="158"/>
      <c r="L1545" s="158"/>
      <c r="M1545" s="158"/>
      <c r="N1545" s="157"/>
      <c r="O1545" s="157"/>
      <c r="P1545" s="157"/>
      <c r="Q1545" s="157"/>
      <c r="R1545" s="158"/>
      <c r="S1545" s="158"/>
      <c r="T1545" s="158"/>
      <c r="U1545" s="158"/>
      <c r="V1545" s="158"/>
      <c r="W1545" s="158"/>
      <c r="X1545" s="158"/>
      <c r="Y1545" s="158"/>
      <c r="Z1545" s="147"/>
      <c r="AA1545" s="147"/>
      <c r="AB1545" s="147"/>
      <c r="AC1545" s="147"/>
      <c r="AD1545" s="147"/>
      <c r="AE1545" s="147"/>
      <c r="AF1545" s="147"/>
      <c r="AG1545" s="147" t="s">
        <v>230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3" x14ac:dyDescent="0.2">
      <c r="A1546" s="154"/>
      <c r="B1546" s="155"/>
      <c r="C1546" s="184" t="s">
        <v>345</v>
      </c>
      <c r="D1546" s="163"/>
      <c r="E1546" s="164"/>
      <c r="F1546" s="158"/>
      <c r="G1546" s="158"/>
      <c r="H1546" s="158"/>
      <c r="I1546" s="158"/>
      <c r="J1546" s="158"/>
      <c r="K1546" s="158"/>
      <c r="L1546" s="158"/>
      <c r="M1546" s="158"/>
      <c r="N1546" s="157"/>
      <c r="O1546" s="157"/>
      <c r="P1546" s="157"/>
      <c r="Q1546" s="157"/>
      <c r="R1546" s="158"/>
      <c r="S1546" s="158"/>
      <c r="T1546" s="158"/>
      <c r="U1546" s="158"/>
      <c r="V1546" s="158"/>
      <c r="W1546" s="158"/>
      <c r="X1546" s="158"/>
      <c r="Y1546" s="158"/>
      <c r="Z1546" s="147"/>
      <c r="AA1546" s="147"/>
      <c r="AB1546" s="147"/>
      <c r="AC1546" s="147"/>
      <c r="AD1546" s="147"/>
      <c r="AE1546" s="147"/>
      <c r="AF1546" s="147"/>
      <c r="AG1546" s="147" t="s">
        <v>230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3" x14ac:dyDescent="0.2">
      <c r="A1547" s="154"/>
      <c r="B1547" s="155"/>
      <c r="C1547" s="184" t="s">
        <v>1056</v>
      </c>
      <c r="D1547" s="163"/>
      <c r="E1547" s="164"/>
      <c r="F1547" s="158"/>
      <c r="G1547" s="158"/>
      <c r="H1547" s="158"/>
      <c r="I1547" s="158"/>
      <c r="J1547" s="158"/>
      <c r="K1547" s="158"/>
      <c r="L1547" s="158"/>
      <c r="M1547" s="158"/>
      <c r="N1547" s="157"/>
      <c r="O1547" s="157"/>
      <c r="P1547" s="157"/>
      <c r="Q1547" s="157"/>
      <c r="R1547" s="158"/>
      <c r="S1547" s="158"/>
      <c r="T1547" s="158"/>
      <c r="U1547" s="158"/>
      <c r="V1547" s="158"/>
      <c r="W1547" s="158"/>
      <c r="X1547" s="158"/>
      <c r="Y1547" s="158"/>
      <c r="Z1547" s="147"/>
      <c r="AA1547" s="147"/>
      <c r="AB1547" s="147"/>
      <c r="AC1547" s="147"/>
      <c r="AD1547" s="147"/>
      <c r="AE1547" s="147"/>
      <c r="AF1547" s="147"/>
      <c r="AG1547" s="147" t="s">
        <v>230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3" x14ac:dyDescent="0.2">
      <c r="A1548" s="154"/>
      <c r="B1548" s="155"/>
      <c r="C1548" s="184" t="s">
        <v>1062</v>
      </c>
      <c r="D1548" s="163"/>
      <c r="E1548" s="164">
        <v>11.86</v>
      </c>
      <c r="F1548" s="158"/>
      <c r="G1548" s="158"/>
      <c r="H1548" s="158"/>
      <c r="I1548" s="158"/>
      <c r="J1548" s="158"/>
      <c r="K1548" s="158"/>
      <c r="L1548" s="158"/>
      <c r="M1548" s="158"/>
      <c r="N1548" s="157"/>
      <c r="O1548" s="157"/>
      <c r="P1548" s="157"/>
      <c r="Q1548" s="157"/>
      <c r="R1548" s="158"/>
      <c r="S1548" s="158"/>
      <c r="T1548" s="158"/>
      <c r="U1548" s="158"/>
      <c r="V1548" s="158"/>
      <c r="W1548" s="158"/>
      <c r="X1548" s="158"/>
      <c r="Y1548" s="158"/>
      <c r="Z1548" s="147"/>
      <c r="AA1548" s="147"/>
      <c r="AB1548" s="147"/>
      <c r="AC1548" s="147"/>
      <c r="AD1548" s="147"/>
      <c r="AE1548" s="147"/>
      <c r="AF1548" s="147"/>
      <c r="AG1548" s="147" t="s">
        <v>230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3" x14ac:dyDescent="0.2">
      <c r="A1549" s="154"/>
      <c r="B1549" s="155"/>
      <c r="C1549" s="184" t="s">
        <v>1063</v>
      </c>
      <c r="D1549" s="163"/>
      <c r="E1549" s="164">
        <v>-0.68400000000000005</v>
      </c>
      <c r="F1549" s="158"/>
      <c r="G1549" s="158"/>
      <c r="H1549" s="158"/>
      <c r="I1549" s="158"/>
      <c r="J1549" s="158"/>
      <c r="K1549" s="158"/>
      <c r="L1549" s="158"/>
      <c r="M1549" s="158"/>
      <c r="N1549" s="157"/>
      <c r="O1549" s="157"/>
      <c r="P1549" s="157"/>
      <c r="Q1549" s="157"/>
      <c r="R1549" s="158"/>
      <c r="S1549" s="158"/>
      <c r="T1549" s="158"/>
      <c r="U1549" s="158"/>
      <c r="V1549" s="158"/>
      <c r="W1549" s="158"/>
      <c r="X1549" s="158"/>
      <c r="Y1549" s="158"/>
      <c r="Z1549" s="147"/>
      <c r="AA1549" s="147"/>
      <c r="AB1549" s="147"/>
      <c r="AC1549" s="147"/>
      <c r="AD1549" s="147"/>
      <c r="AE1549" s="147"/>
      <c r="AF1549" s="147"/>
      <c r="AG1549" s="147" t="s">
        <v>230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3" x14ac:dyDescent="0.2">
      <c r="A1550" s="154"/>
      <c r="B1550" s="155"/>
      <c r="C1550" s="184" t="s">
        <v>604</v>
      </c>
      <c r="D1550" s="163"/>
      <c r="E1550" s="164"/>
      <c r="F1550" s="158"/>
      <c r="G1550" s="158"/>
      <c r="H1550" s="158"/>
      <c r="I1550" s="158"/>
      <c r="J1550" s="158"/>
      <c r="K1550" s="158"/>
      <c r="L1550" s="158"/>
      <c r="M1550" s="158"/>
      <c r="N1550" s="157"/>
      <c r="O1550" s="157"/>
      <c r="P1550" s="157"/>
      <c r="Q1550" s="157"/>
      <c r="R1550" s="158"/>
      <c r="S1550" s="158"/>
      <c r="T1550" s="158"/>
      <c r="U1550" s="158"/>
      <c r="V1550" s="158"/>
      <c r="W1550" s="158"/>
      <c r="X1550" s="158"/>
      <c r="Y1550" s="158"/>
      <c r="Z1550" s="147"/>
      <c r="AA1550" s="147"/>
      <c r="AB1550" s="147"/>
      <c r="AC1550" s="147"/>
      <c r="AD1550" s="147"/>
      <c r="AE1550" s="147"/>
      <c r="AF1550" s="147"/>
      <c r="AG1550" s="147" t="s">
        <v>230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3" x14ac:dyDescent="0.2">
      <c r="A1551" s="154"/>
      <c r="B1551" s="155"/>
      <c r="C1551" s="184" t="s">
        <v>609</v>
      </c>
      <c r="D1551" s="163"/>
      <c r="E1551" s="164">
        <v>1.0395000000000001</v>
      </c>
      <c r="F1551" s="158"/>
      <c r="G1551" s="158"/>
      <c r="H1551" s="158"/>
      <c r="I1551" s="158"/>
      <c r="J1551" s="158"/>
      <c r="K1551" s="158"/>
      <c r="L1551" s="158"/>
      <c r="M1551" s="158"/>
      <c r="N1551" s="157"/>
      <c r="O1551" s="157"/>
      <c r="P1551" s="157"/>
      <c r="Q1551" s="157"/>
      <c r="R1551" s="158"/>
      <c r="S1551" s="158"/>
      <c r="T1551" s="158"/>
      <c r="U1551" s="158"/>
      <c r="V1551" s="158"/>
      <c r="W1551" s="158"/>
      <c r="X1551" s="158"/>
      <c r="Y1551" s="158"/>
      <c r="Z1551" s="147"/>
      <c r="AA1551" s="147"/>
      <c r="AB1551" s="147"/>
      <c r="AC1551" s="147"/>
      <c r="AD1551" s="147"/>
      <c r="AE1551" s="147"/>
      <c r="AF1551" s="147"/>
      <c r="AG1551" s="147" t="s">
        <v>230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3" x14ac:dyDescent="0.2">
      <c r="A1552" s="154"/>
      <c r="B1552" s="155"/>
      <c r="C1552" s="184" t="s">
        <v>610</v>
      </c>
      <c r="D1552" s="163"/>
      <c r="E1552" s="164">
        <v>10.868</v>
      </c>
      <c r="F1552" s="158"/>
      <c r="G1552" s="158"/>
      <c r="H1552" s="158"/>
      <c r="I1552" s="158"/>
      <c r="J1552" s="158"/>
      <c r="K1552" s="158"/>
      <c r="L1552" s="158"/>
      <c r="M1552" s="158"/>
      <c r="N1552" s="157"/>
      <c r="O1552" s="157"/>
      <c r="P1552" s="157"/>
      <c r="Q1552" s="157"/>
      <c r="R1552" s="158"/>
      <c r="S1552" s="158"/>
      <c r="T1552" s="158"/>
      <c r="U1552" s="158"/>
      <c r="V1552" s="158"/>
      <c r="W1552" s="158"/>
      <c r="X1552" s="158"/>
      <c r="Y1552" s="158"/>
      <c r="Z1552" s="147"/>
      <c r="AA1552" s="147"/>
      <c r="AB1552" s="147"/>
      <c r="AC1552" s="147"/>
      <c r="AD1552" s="147"/>
      <c r="AE1552" s="147"/>
      <c r="AF1552" s="147"/>
      <c r="AG1552" s="147" t="s">
        <v>230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3" x14ac:dyDescent="0.2">
      <c r="A1553" s="154"/>
      <c r="B1553" s="155"/>
      <c r="C1553" s="184" t="s">
        <v>337</v>
      </c>
      <c r="D1553" s="163"/>
      <c r="E1553" s="164">
        <v>-1.4</v>
      </c>
      <c r="F1553" s="158"/>
      <c r="G1553" s="158"/>
      <c r="H1553" s="158"/>
      <c r="I1553" s="158"/>
      <c r="J1553" s="158"/>
      <c r="K1553" s="158"/>
      <c r="L1553" s="158"/>
      <c r="M1553" s="158"/>
      <c r="N1553" s="157"/>
      <c r="O1553" s="157"/>
      <c r="P1553" s="157"/>
      <c r="Q1553" s="157"/>
      <c r="R1553" s="158"/>
      <c r="S1553" s="158"/>
      <c r="T1553" s="158"/>
      <c r="U1553" s="158"/>
      <c r="V1553" s="158"/>
      <c r="W1553" s="158"/>
      <c r="X1553" s="158"/>
      <c r="Y1553" s="158"/>
      <c r="Z1553" s="147"/>
      <c r="AA1553" s="147"/>
      <c r="AB1553" s="147"/>
      <c r="AC1553" s="147"/>
      <c r="AD1553" s="147"/>
      <c r="AE1553" s="147"/>
      <c r="AF1553" s="147"/>
      <c r="AG1553" s="147" t="s">
        <v>230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3" x14ac:dyDescent="0.2">
      <c r="A1554" s="154"/>
      <c r="B1554" s="155"/>
      <c r="C1554" s="184" t="s">
        <v>346</v>
      </c>
      <c r="D1554" s="163"/>
      <c r="E1554" s="164"/>
      <c r="F1554" s="158"/>
      <c r="G1554" s="158"/>
      <c r="H1554" s="158"/>
      <c r="I1554" s="158"/>
      <c r="J1554" s="158"/>
      <c r="K1554" s="158"/>
      <c r="L1554" s="158"/>
      <c r="M1554" s="158"/>
      <c r="N1554" s="157"/>
      <c r="O1554" s="157"/>
      <c r="P1554" s="157"/>
      <c r="Q1554" s="157"/>
      <c r="R1554" s="158"/>
      <c r="S1554" s="158"/>
      <c r="T1554" s="158"/>
      <c r="U1554" s="158"/>
      <c r="V1554" s="158"/>
      <c r="W1554" s="158"/>
      <c r="X1554" s="158"/>
      <c r="Y1554" s="158"/>
      <c r="Z1554" s="147"/>
      <c r="AA1554" s="147"/>
      <c r="AB1554" s="147"/>
      <c r="AC1554" s="147"/>
      <c r="AD1554" s="147"/>
      <c r="AE1554" s="147"/>
      <c r="AF1554" s="147"/>
      <c r="AG1554" s="147" t="s">
        <v>230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3" x14ac:dyDescent="0.2">
      <c r="A1555" s="154"/>
      <c r="B1555" s="155"/>
      <c r="C1555" s="184" t="s">
        <v>347</v>
      </c>
      <c r="D1555" s="163"/>
      <c r="E1555" s="164"/>
      <c r="F1555" s="158"/>
      <c r="G1555" s="158"/>
      <c r="H1555" s="158"/>
      <c r="I1555" s="158"/>
      <c r="J1555" s="158"/>
      <c r="K1555" s="158"/>
      <c r="L1555" s="158"/>
      <c r="M1555" s="158"/>
      <c r="N1555" s="157"/>
      <c r="O1555" s="157"/>
      <c r="P1555" s="157"/>
      <c r="Q1555" s="157"/>
      <c r="R1555" s="158"/>
      <c r="S1555" s="158"/>
      <c r="T1555" s="158"/>
      <c r="U1555" s="158"/>
      <c r="V1555" s="158"/>
      <c r="W1555" s="158"/>
      <c r="X1555" s="158"/>
      <c r="Y1555" s="158"/>
      <c r="Z1555" s="147"/>
      <c r="AA1555" s="147"/>
      <c r="AB1555" s="147"/>
      <c r="AC1555" s="147"/>
      <c r="AD1555" s="147"/>
      <c r="AE1555" s="147"/>
      <c r="AF1555" s="147"/>
      <c r="AG1555" s="147" t="s">
        <v>230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3" x14ac:dyDescent="0.2">
      <c r="A1556" s="154"/>
      <c r="B1556" s="155"/>
      <c r="C1556" s="184" t="s">
        <v>1056</v>
      </c>
      <c r="D1556" s="163"/>
      <c r="E1556" s="164"/>
      <c r="F1556" s="158"/>
      <c r="G1556" s="158"/>
      <c r="H1556" s="158"/>
      <c r="I1556" s="158"/>
      <c r="J1556" s="158"/>
      <c r="K1556" s="158"/>
      <c r="L1556" s="158"/>
      <c r="M1556" s="158"/>
      <c r="N1556" s="157"/>
      <c r="O1556" s="157"/>
      <c r="P1556" s="157"/>
      <c r="Q1556" s="157"/>
      <c r="R1556" s="158"/>
      <c r="S1556" s="158"/>
      <c r="T1556" s="158"/>
      <c r="U1556" s="158"/>
      <c r="V1556" s="158"/>
      <c r="W1556" s="158"/>
      <c r="X1556" s="158"/>
      <c r="Y1556" s="158"/>
      <c r="Z1556" s="147"/>
      <c r="AA1556" s="147"/>
      <c r="AB1556" s="147"/>
      <c r="AC1556" s="147"/>
      <c r="AD1556" s="147"/>
      <c r="AE1556" s="147"/>
      <c r="AF1556" s="147"/>
      <c r="AG1556" s="147" t="s">
        <v>230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3" x14ac:dyDescent="0.2">
      <c r="A1557" s="154"/>
      <c r="B1557" s="155"/>
      <c r="C1557" s="184" t="s">
        <v>1061</v>
      </c>
      <c r="D1557" s="163"/>
      <c r="E1557" s="164">
        <v>9.1999999999999993</v>
      </c>
      <c r="F1557" s="158"/>
      <c r="G1557" s="158"/>
      <c r="H1557" s="158"/>
      <c r="I1557" s="158"/>
      <c r="J1557" s="158"/>
      <c r="K1557" s="158"/>
      <c r="L1557" s="158"/>
      <c r="M1557" s="158"/>
      <c r="N1557" s="157"/>
      <c r="O1557" s="157"/>
      <c r="P1557" s="157"/>
      <c r="Q1557" s="157"/>
      <c r="R1557" s="158"/>
      <c r="S1557" s="158"/>
      <c r="T1557" s="158"/>
      <c r="U1557" s="158"/>
      <c r="V1557" s="158"/>
      <c r="W1557" s="158"/>
      <c r="X1557" s="158"/>
      <c r="Y1557" s="158"/>
      <c r="Z1557" s="147"/>
      <c r="AA1557" s="147"/>
      <c r="AB1557" s="147"/>
      <c r="AC1557" s="147"/>
      <c r="AD1557" s="147"/>
      <c r="AE1557" s="147"/>
      <c r="AF1557" s="147"/>
      <c r="AG1557" s="147" t="s">
        <v>230</v>
      </c>
      <c r="AH1557" s="147">
        <v>0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3" x14ac:dyDescent="0.2">
      <c r="A1558" s="154"/>
      <c r="B1558" s="155"/>
      <c r="C1558" s="184" t="s">
        <v>604</v>
      </c>
      <c r="D1558" s="163"/>
      <c r="E1558" s="164"/>
      <c r="F1558" s="158"/>
      <c r="G1558" s="158"/>
      <c r="H1558" s="158"/>
      <c r="I1558" s="158"/>
      <c r="J1558" s="158"/>
      <c r="K1558" s="158"/>
      <c r="L1558" s="158"/>
      <c r="M1558" s="158"/>
      <c r="N1558" s="157"/>
      <c r="O1558" s="157"/>
      <c r="P1558" s="157"/>
      <c r="Q1558" s="157"/>
      <c r="R1558" s="158"/>
      <c r="S1558" s="158"/>
      <c r="T1558" s="158"/>
      <c r="U1558" s="158"/>
      <c r="V1558" s="158"/>
      <c r="W1558" s="158"/>
      <c r="X1558" s="158"/>
      <c r="Y1558" s="158"/>
      <c r="Z1558" s="147"/>
      <c r="AA1558" s="147"/>
      <c r="AB1558" s="147"/>
      <c r="AC1558" s="147"/>
      <c r="AD1558" s="147"/>
      <c r="AE1558" s="147"/>
      <c r="AF1558" s="147"/>
      <c r="AG1558" s="147" t="s">
        <v>230</v>
      </c>
      <c r="AH1558" s="147">
        <v>0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3" x14ac:dyDescent="0.2">
      <c r="A1559" s="154"/>
      <c r="B1559" s="155"/>
      <c r="C1559" s="184" t="s">
        <v>606</v>
      </c>
      <c r="D1559" s="163"/>
      <c r="E1559" s="164">
        <v>13.795999999999999</v>
      </c>
      <c r="F1559" s="158"/>
      <c r="G1559" s="158"/>
      <c r="H1559" s="158"/>
      <c r="I1559" s="158"/>
      <c r="J1559" s="158"/>
      <c r="K1559" s="158"/>
      <c r="L1559" s="158"/>
      <c r="M1559" s="158"/>
      <c r="N1559" s="157"/>
      <c r="O1559" s="157"/>
      <c r="P1559" s="157"/>
      <c r="Q1559" s="157"/>
      <c r="R1559" s="158"/>
      <c r="S1559" s="158"/>
      <c r="T1559" s="158"/>
      <c r="U1559" s="158"/>
      <c r="V1559" s="158"/>
      <c r="W1559" s="158"/>
      <c r="X1559" s="158"/>
      <c r="Y1559" s="158"/>
      <c r="Z1559" s="147"/>
      <c r="AA1559" s="147"/>
      <c r="AB1559" s="147"/>
      <c r="AC1559" s="147"/>
      <c r="AD1559" s="147"/>
      <c r="AE1559" s="147"/>
      <c r="AF1559" s="147"/>
      <c r="AG1559" s="147" t="s">
        <v>230</v>
      </c>
      <c r="AH1559" s="147">
        <v>0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3" x14ac:dyDescent="0.2">
      <c r="A1560" s="154"/>
      <c r="B1560" s="155"/>
      <c r="C1560" s="184" t="s">
        <v>607</v>
      </c>
      <c r="D1560" s="163"/>
      <c r="E1560" s="164">
        <v>-2.6680000000000001</v>
      </c>
      <c r="F1560" s="158"/>
      <c r="G1560" s="158"/>
      <c r="H1560" s="158"/>
      <c r="I1560" s="158"/>
      <c r="J1560" s="158"/>
      <c r="K1560" s="158"/>
      <c r="L1560" s="158"/>
      <c r="M1560" s="158"/>
      <c r="N1560" s="157"/>
      <c r="O1560" s="157"/>
      <c r="P1560" s="157"/>
      <c r="Q1560" s="157"/>
      <c r="R1560" s="158"/>
      <c r="S1560" s="158"/>
      <c r="T1560" s="158"/>
      <c r="U1560" s="158"/>
      <c r="V1560" s="158"/>
      <c r="W1560" s="158"/>
      <c r="X1560" s="158"/>
      <c r="Y1560" s="158"/>
      <c r="Z1560" s="147"/>
      <c r="AA1560" s="147"/>
      <c r="AB1560" s="147"/>
      <c r="AC1560" s="147"/>
      <c r="AD1560" s="147"/>
      <c r="AE1560" s="147"/>
      <c r="AF1560" s="147"/>
      <c r="AG1560" s="147" t="s">
        <v>230</v>
      </c>
      <c r="AH1560" s="147">
        <v>0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3" x14ac:dyDescent="0.2">
      <c r="A1561" s="154"/>
      <c r="B1561" s="155"/>
      <c r="C1561" s="184" t="s">
        <v>608</v>
      </c>
      <c r="D1561" s="163"/>
      <c r="E1561" s="164">
        <v>1.1515</v>
      </c>
      <c r="F1561" s="158"/>
      <c r="G1561" s="158"/>
      <c r="H1561" s="158"/>
      <c r="I1561" s="158"/>
      <c r="J1561" s="158"/>
      <c r="K1561" s="158"/>
      <c r="L1561" s="158"/>
      <c r="M1561" s="158"/>
      <c r="N1561" s="157"/>
      <c r="O1561" s="157"/>
      <c r="P1561" s="157"/>
      <c r="Q1561" s="157"/>
      <c r="R1561" s="158"/>
      <c r="S1561" s="158"/>
      <c r="T1561" s="158"/>
      <c r="U1561" s="158"/>
      <c r="V1561" s="158"/>
      <c r="W1561" s="158"/>
      <c r="X1561" s="158"/>
      <c r="Y1561" s="158"/>
      <c r="Z1561" s="147"/>
      <c r="AA1561" s="147"/>
      <c r="AB1561" s="147"/>
      <c r="AC1561" s="147"/>
      <c r="AD1561" s="147"/>
      <c r="AE1561" s="147"/>
      <c r="AF1561" s="147"/>
      <c r="AG1561" s="147" t="s">
        <v>230</v>
      </c>
      <c r="AH1561" s="147">
        <v>0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3" x14ac:dyDescent="0.2">
      <c r="A1562" s="154"/>
      <c r="B1562" s="155"/>
      <c r="C1562" s="184" t="s">
        <v>349</v>
      </c>
      <c r="D1562" s="163"/>
      <c r="E1562" s="164"/>
      <c r="F1562" s="158"/>
      <c r="G1562" s="158"/>
      <c r="H1562" s="158"/>
      <c r="I1562" s="158"/>
      <c r="J1562" s="158"/>
      <c r="K1562" s="158"/>
      <c r="L1562" s="158"/>
      <c r="M1562" s="158"/>
      <c r="N1562" s="157"/>
      <c r="O1562" s="157"/>
      <c r="P1562" s="157"/>
      <c r="Q1562" s="157"/>
      <c r="R1562" s="158"/>
      <c r="S1562" s="158"/>
      <c r="T1562" s="158"/>
      <c r="U1562" s="158"/>
      <c r="V1562" s="158"/>
      <c r="W1562" s="158"/>
      <c r="X1562" s="158"/>
      <c r="Y1562" s="158"/>
      <c r="Z1562" s="147"/>
      <c r="AA1562" s="147"/>
      <c r="AB1562" s="147"/>
      <c r="AC1562" s="147"/>
      <c r="AD1562" s="147"/>
      <c r="AE1562" s="147"/>
      <c r="AF1562" s="147"/>
      <c r="AG1562" s="147" t="s">
        <v>230</v>
      </c>
      <c r="AH1562" s="147">
        <v>0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3" x14ac:dyDescent="0.2">
      <c r="A1563" s="154"/>
      <c r="B1563" s="155"/>
      <c r="C1563" s="184" t="s">
        <v>1056</v>
      </c>
      <c r="D1563" s="163"/>
      <c r="E1563" s="164"/>
      <c r="F1563" s="158"/>
      <c r="G1563" s="158"/>
      <c r="H1563" s="158"/>
      <c r="I1563" s="158"/>
      <c r="J1563" s="158"/>
      <c r="K1563" s="158"/>
      <c r="L1563" s="158"/>
      <c r="M1563" s="158"/>
      <c r="N1563" s="157"/>
      <c r="O1563" s="157"/>
      <c r="P1563" s="157"/>
      <c r="Q1563" s="157"/>
      <c r="R1563" s="158"/>
      <c r="S1563" s="158"/>
      <c r="T1563" s="158"/>
      <c r="U1563" s="158"/>
      <c r="V1563" s="158"/>
      <c r="W1563" s="158"/>
      <c r="X1563" s="158"/>
      <c r="Y1563" s="158"/>
      <c r="Z1563" s="147"/>
      <c r="AA1563" s="147"/>
      <c r="AB1563" s="147"/>
      <c r="AC1563" s="147"/>
      <c r="AD1563" s="147"/>
      <c r="AE1563" s="147"/>
      <c r="AF1563" s="147"/>
      <c r="AG1563" s="147" t="s">
        <v>230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3" x14ac:dyDescent="0.2">
      <c r="A1564" s="154"/>
      <c r="B1564" s="155"/>
      <c r="C1564" s="184" t="s">
        <v>1062</v>
      </c>
      <c r="D1564" s="163"/>
      <c r="E1564" s="164">
        <v>11.86</v>
      </c>
      <c r="F1564" s="158"/>
      <c r="G1564" s="158"/>
      <c r="H1564" s="158"/>
      <c r="I1564" s="158"/>
      <c r="J1564" s="158"/>
      <c r="K1564" s="158"/>
      <c r="L1564" s="158"/>
      <c r="M1564" s="158"/>
      <c r="N1564" s="157"/>
      <c r="O1564" s="157"/>
      <c r="P1564" s="157"/>
      <c r="Q1564" s="157"/>
      <c r="R1564" s="158"/>
      <c r="S1564" s="158"/>
      <c r="T1564" s="158"/>
      <c r="U1564" s="158"/>
      <c r="V1564" s="158"/>
      <c r="W1564" s="158"/>
      <c r="X1564" s="158"/>
      <c r="Y1564" s="158"/>
      <c r="Z1564" s="147"/>
      <c r="AA1564" s="147"/>
      <c r="AB1564" s="147"/>
      <c r="AC1564" s="147"/>
      <c r="AD1564" s="147"/>
      <c r="AE1564" s="147"/>
      <c r="AF1564" s="147"/>
      <c r="AG1564" s="147" t="s">
        <v>230</v>
      </c>
      <c r="AH1564" s="147">
        <v>0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3" x14ac:dyDescent="0.2">
      <c r="A1565" s="154"/>
      <c r="B1565" s="155"/>
      <c r="C1565" s="184" t="s">
        <v>1063</v>
      </c>
      <c r="D1565" s="163"/>
      <c r="E1565" s="164">
        <v>-0.68400000000000005</v>
      </c>
      <c r="F1565" s="158"/>
      <c r="G1565" s="158"/>
      <c r="H1565" s="158"/>
      <c r="I1565" s="158"/>
      <c r="J1565" s="158"/>
      <c r="K1565" s="158"/>
      <c r="L1565" s="158"/>
      <c r="M1565" s="158"/>
      <c r="N1565" s="157"/>
      <c r="O1565" s="157"/>
      <c r="P1565" s="157"/>
      <c r="Q1565" s="157"/>
      <c r="R1565" s="158"/>
      <c r="S1565" s="158"/>
      <c r="T1565" s="158"/>
      <c r="U1565" s="158"/>
      <c r="V1565" s="158"/>
      <c r="W1565" s="158"/>
      <c r="X1565" s="158"/>
      <c r="Y1565" s="158"/>
      <c r="Z1565" s="147"/>
      <c r="AA1565" s="147"/>
      <c r="AB1565" s="147"/>
      <c r="AC1565" s="147"/>
      <c r="AD1565" s="147"/>
      <c r="AE1565" s="147"/>
      <c r="AF1565" s="147"/>
      <c r="AG1565" s="147" t="s">
        <v>230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3" x14ac:dyDescent="0.2">
      <c r="A1566" s="154"/>
      <c r="B1566" s="155"/>
      <c r="C1566" s="184" t="s">
        <v>604</v>
      </c>
      <c r="D1566" s="163"/>
      <c r="E1566" s="164"/>
      <c r="F1566" s="158"/>
      <c r="G1566" s="158"/>
      <c r="H1566" s="158"/>
      <c r="I1566" s="158"/>
      <c r="J1566" s="158"/>
      <c r="K1566" s="158"/>
      <c r="L1566" s="158"/>
      <c r="M1566" s="158"/>
      <c r="N1566" s="157"/>
      <c r="O1566" s="157"/>
      <c r="P1566" s="157"/>
      <c r="Q1566" s="157"/>
      <c r="R1566" s="158"/>
      <c r="S1566" s="158"/>
      <c r="T1566" s="158"/>
      <c r="U1566" s="158"/>
      <c r="V1566" s="158"/>
      <c r="W1566" s="158"/>
      <c r="X1566" s="158"/>
      <c r="Y1566" s="158"/>
      <c r="Z1566" s="147"/>
      <c r="AA1566" s="147"/>
      <c r="AB1566" s="147"/>
      <c r="AC1566" s="147"/>
      <c r="AD1566" s="147"/>
      <c r="AE1566" s="147"/>
      <c r="AF1566" s="147"/>
      <c r="AG1566" s="147" t="s">
        <v>230</v>
      </c>
      <c r="AH1566" s="147">
        <v>0</v>
      </c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3" x14ac:dyDescent="0.2">
      <c r="A1567" s="154"/>
      <c r="B1567" s="155"/>
      <c r="C1567" s="184" t="s">
        <v>609</v>
      </c>
      <c r="D1567" s="163"/>
      <c r="E1567" s="164">
        <v>1.0395000000000001</v>
      </c>
      <c r="F1567" s="158"/>
      <c r="G1567" s="158"/>
      <c r="H1567" s="158"/>
      <c r="I1567" s="158"/>
      <c r="J1567" s="158"/>
      <c r="K1567" s="158"/>
      <c r="L1567" s="158"/>
      <c r="M1567" s="158"/>
      <c r="N1567" s="157"/>
      <c r="O1567" s="157"/>
      <c r="P1567" s="157"/>
      <c r="Q1567" s="157"/>
      <c r="R1567" s="158"/>
      <c r="S1567" s="158"/>
      <c r="T1567" s="158"/>
      <c r="U1567" s="158"/>
      <c r="V1567" s="158"/>
      <c r="W1567" s="158"/>
      <c r="X1567" s="158"/>
      <c r="Y1567" s="158"/>
      <c r="Z1567" s="147"/>
      <c r="AA1567" s="147"/>
      <c r="AB1567" s="147"/>
      <c r="AC1567" s="147"/>
      <c r="AD1567" s="147"/>
      <c r="AE1567" s="147"/>
      <c r="AF1567" s="147"/>
      <c r="AG1567" s="147" t="s">
        <v>230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outlineLevel="3" x14ac:dyDescent="0.2">
      <c r="A1568" s="154"/>
      <c r="B1568" s="155"/>
      <c r="C1568" s="184" t="s">
        <v>610</v>
      </c>
      <c r="D1568" s="163"/>
      <c r="E1568" s="164">
        <v>10.868</v>
      </c>
      <c r="F1568" s="158"/>
      <c r="G1568" s="158"/>
      <c r="H1568" s="158"/>
      <c r="I1568" s="158"/>
      <c r="J1568" s="158"/>
      <c r="K1568" s="158"/>
      <c r="L1568" s="158"/>
      <c r="M1568" s="158"/>
      <c r="N1568" s="157"/>
      <c r="O1568" s="157"/>
      <c r="P1568" s="157"/>
      <c r="Q1568" s="157"/>
      <c r="R1568" s="158"/>
      <c r="S1568" s="158"/>
      <c r="T1568" s="158"/>
      <c r="U1568" s="158"/>
      <c r="V1568" s="158"/>
      <c r="W1568" s="158"/>
      <c r="X1568" s="158"/>
      <c r="Y1568" s="158"/>
      <c r="Z1568" s="147"/>
      <c r="AA1568" s="147"/>
      <c r="AB1568" s="147"/>
      <c r="AC1568" s="147"/>
      <c r="AD1568" s="147"/>
      <c r="AE1568" s="147"/>
      <c r="AF1568" s="147"/>
      <c r="AG1568" s="147" t="s">
        <v>230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3" x14ac:dyDescent="0.2">
      <c r="A1569" s="154"/>
      <c r="B1569" s="155"/>
      <c r="C1569" s="184" t="s">
        <v>337</v>
      </c>
      <c r="D1569" s="163"/>
      <c r="E1569" s="164">
        <v>-1.4</v>
      </c>
      <c r="F1569" s="158"/>
      <c r="G1569" s="158"/>
      <c r="H1569" s="158"/>
      <c r="I1569" s="158"/>
      <c r="J1569" s="158"/>
      <c r="K1569" s="158"/>
      <c r="L1569" s="158"/>
      <c r="M1569" s="158"/>
      <c r="N1569" s="157"/>
      <c r="O1569" s="157"/>
      <c r="P1569" s="157"/>
      <c r="Q1569" s="157"/>
      <c r="R1569" s="158"/>
      <c r="S1569" s="158"/>
      <c r="T1569" s="158"/>
      <c r="U1569" s="158"/>
      <c r="V1569" s="158"/>
      <c r="W1569" s="158"/>
      <c r="X1569" s="158"/>
      <c r="Y1569" s="158"/>
      <c r="Z1569" s="147"/>
      <c r="AA1569" s="147"/>
      <c r="AB1569" s="147"/>
      <c r="AC1569" s="147"/>
      <c r="AD1569" s="147"/>
      <c r="AE1569" s="147"/>
      <c r="AF1569" s="147"/>
      <c r="AG1569" s="147" t="s">
        <v>230</v>
      </c>
      <c r="AH1569" s="147">
        <v>0</v>
      </c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2" x14ac:dyDescent="0.2">
      <c r="A1570" s="154"/>
      <c r="B1570" s="155"/>
      <c r="C1570" s="254"/>
      <c r="D1570" s="255"/>
      <c r="E1570" s="255"/>
      <c r="F1570" s="255"/>
      <c r="G1570" s="255"/>
      <c r="H1570" s="158"/>
      <c r="I1570" s="158"/>
      <c r="J1570" s="158"/>
      <c r="K1570" s="158"/>
      <c r="L1570" s="158"/>
      <c r="M1570" s="158"/>
      <c r="N1570" s="157"/>
      <c r="O1570" s="157"/>
      <c r="P1570" s="157"/>
      <c r="Q1570" s="157"/>
      <c r="R1570" s="158"/>
      <c r="S1570" s="158"/>
      <c r="T1570" s="158"/>
      <c r="U1570" s="158"/>
      <c r="V1570" s="158"/>
      <c r="W1570" s="158"/>
      <c r="X1570" s="158"/>
      <c r="Y1570" s="158"/>
      <c r="Z1570" s="147"/>
      <c r="AA1570" s="147"/>
      <c r="AB1570" s="147"/>
      <c r="AC1570" s="147"/>
      <c r="AD1570" s="147"/>
      <c r="AE1570" s="147"/>
      <c r="AF1570" s="147"/>
      <c r="AG1570" s="147" t="s">
        <v>208</v>
      </c>
      <c r="AH1570" s="147"/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outlineLevel="1" x14ac:dyDescent="0.2">
      <c r="A1571" s="173">
        <v>177</v>
      </c>
      <c r="B1571" s="174" t="s">
        <v>1066</v>
      </c>
      <c r="C1571" s="183" t="s">
        <v>1067</v>
      </c>
      <c r="D1571" s="175" t="s">
        <v>309</v>
      </c>
      <c r="E1571" s="176">
        <v>172.98875000000001</v>
      </c>
      <c r="F1571" s="177"/>
      <c r="G1571" s="178">
        <f>ROUND(E1571*F1571,2)</f>
        <v>0</v>
      </c>
      <c r="H1571" s="177"/>
      <c r="I1571" s="178">
        <f>ROUND(E1571*H1571,2)</f>
        <v>0</v>
      </c>
      <c r="J1571" s="177"/>
      <c r="K1571" s="178">
        <f>ROUND(E1571*J1571,2)</f>
        <v>0</v>
      </c>
      <c r="L1571" s="178">
        <v>12</v>
      </c>
      <c r="M1571" s="178">
        <f>G1571*(1+L1571/100)</f>
        <v>0</v>
      </c>
      <c r="N1571" s="176">
        <v>1.0500000000000001E-2</v>
      </c>
      <c r="O1571" s="176">
        <f>ROUND(E1571*N1571,2)</f>
        <v>1.82</v>
      </c>
      <c r="P1571" s="176">
        <v>0</v>
      </c>
      <c r="Q1571" s="176">
        <f>ROUND(E1571*P1571,2)</f>
        <v>0</v>
      </c>
      <c r="R1571" s="178"/>
      <c r="S1571" s="178" t="s">
        <v>218</v>
      </c>
      <c r="T1571" s="179" t="s">
        <v>202</v>
      </c>
      <c r="U1571" s="158">
        <v>0</v>
      </c>
      <c r="V1571" s="158">
        <f>ROUND(E1571*U1571,2)</f>
        <v>0</v>
      </c>
      <c r="W1571" s="158"/>
      <c r="X1571" s="158" t="s">
        <v>727</v>
      </c>
      <c r="Y1571" s="158" t="s">
        <v>204</v>
      </c>
      <c r="Z1571" s="147"/>
      <c r="AA1571" s="147"/>
      <c r="AB1571" s="147"/>
      <c r="AC1571" s="147"/>
      <c r="AD1571" s="147"/>
      <c r="AE1571" s="147"/>
      <c r="AF1571" s="147"/>
      <c r="AG1571" s="147" t="s">
        <v>728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2" x14ac:dyDescent="0.2">
      <c r="A1572" s="154"/>
      <c r="B1572" s="155"/>
      <c r="C1572" s="184" t="s">
        <v>424</v>
      </c>
      <c r="D1572" s="163"/>
      <c r="E1572" s="164"/>
      <c r="F1572" s="158"/>
      <c r="G1572" s="158"/>
      <c r="H1572" s="158"/>
      <c r="I1572" s="158"/>
      <c r="J1572" s="158"/>
      <c r="K1572" s="158"/>
      <c r="L1572" s="158"/>
      <c r="M1572" s="158"/>
      <c r="N1572" s="157"/>
      <c r="O1572" s="157"/>
      <c r="P1572" s="157"/>
      <c r="Q1572" s="157"/>
      <c r="R1572" s="158"/>
      <c r="S1572" s="158"/>
      <c r="T1572" s="158"/>
      <c r="U1572" s="158"/>
      <c r="V1572" s="158"/>
      <c r="W1572" s="158"/>
      <c r="X1572" s="158"/>
      <c r="Y1572" s="158"/>
      <c r="Z1572" s="147"/>
      <c r="AA1572" s="147"/>
      <c r="AB1572" s="147"/>
      <c r="AC1572" s="147"/>
      <c r="AD1572" s="147"/>
      <c r="AE1572" s="147"/>
      <c r="AF1572" s="147"/>
      <c r="AG1572" s="147" t="s">
        <v>230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3" x14ac:dyDescent="0.2">
      <c r="A1573" s="154"/>
      <c r="B1573" s="155"/>
      <c r="C1573" s="184" t="s">
        <v>1068</v>
      </c>
      <c r="D1573" s="163"/>
      <c r="E1573" s="164">
        <v>172.98875000000001</v>
      </c>
      <c r="F1573" s="158"/>
      <c r="G1573" s="158"/>
      <c r="H1573" s="158"/>
      <c r="I1573" s="158"/>
      <c r="J1573" s="158"/>
      <c r="K1573" s="158"/>
      <c r="L1573" s="158"/>
      <c r="M1573" s="158"/>
      <c r="N1573" s="157"/>
      <c r="O1573" s="157"/>
      <c r="P1573" s="157"/>
      <c r="Q1573" s="157"/>
      <c r="R1573" s="158"/>
      <c r="S1573" s="158"/>
      <c r="T1573" s="158"/>
      <c r="U1573" s="158"/>
      <c r="V1573" s="158"/>
      <c r="W1573" s="158"/>
      <c r="X1573" s="158"/>
      <c r="Y1573" s="158"/>
      <c r="Z1573" s="147"/>
      <c r="AA1573" s="147"/>
      <c r="AB1573" s="147"/>
      <c r="AC1573" s="147"/>
      <c r="AD1573" s="147"/>
      <c r="AE1573" s="147"/>
      <c r="AF1573" s="147"/>
      <c r="AG1573" s="147" t="s">
        <v>230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2" x14ac:dyDescent="0.2">
      <c r="A1574" s="154"/>
      <c r="B1574" s="155"/>
      <c r="C1574" s="254"/>
      <c r="D1574" s="255"/>
      <c r="E1574" s="255"/>
      <c r="F1574" s="255"/>
      <c r="G1574" s="255"/>
      <c r="H1574" s="158"/>
      <c r="I1574" s="158"/>
      <c r="J1574" s="158"/>
      <c r="K1574" s="158"/>
      <c r="L1574" s="158"/>
      <c r="M1574" s="158"/>
      <c r="N1574" s="157"/>
      <c r="O1574" s="157"/>
      <c r="P1574" s="157"/>
      <c r="Q1574" s="157"/>
      <c r="R1574" s="158"/>
      <c r="S1574" s="158"/>
      <c r="T1574" s="158"/>
      <c r="U1574" s="158"/>
      <c r="V1574" s="158"/>
      <c r="W1574" s="158"/>
      <c r="X1574" s="158"/>
      <c r="Y1574" s="158"/>
      <c r="Z1574" s="147"/>
      <c r="AA1574" s="147"/>
      <c r="AB1574" s="147"/>
      <c r="AC1574" s="147"/>
      <c r="AD1574" s="147"/>
      <c r="AE1574" s="147"/>
      <c r="AF1574" s="147"/>
      <c r="AG1574" s="147" t="s">
        <v>208</v>
      </c>
      <c r="AH1574" s="147"/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">
      <c r="A1575" s="173">
        <v>178</v>
      </c>
      <c r="B1575" s="174" t="s">
        <v>1069</v>
      </c>
      <c r="C1575" s="183" t="s">
        <v>1070</v>
      </c>
      <c r="D1575" s="175" t="s">
        <v>520</v>
      </c>
      <c r="E1575" s="176">
        <v>172.98875000000001</v>
      </c>
      <c r="F1575" s="177"/>
      <c r="G1575" s="178">
        <f>ROUND(E1575*F1575,2)</f>
        <v>0</v>
      </c>
      <c r="H1575" s="177"/>
      <c r="I1575" s="178">
        <f>ROUND(E1575*H1575,2)</f>
        <v>0</v>
      </c>
      <c r="J1575" s="177"/>
      <c r="K1575" s="178">
        <f>ROUND(E1575*J1575,2)</f>
        <v>0</v>
      </c>
      <c r="L1575" s="178">
        <v>12</v>
      </c>
      <c r="M1575" s="178">
        <f>G1575*(1+L1575/100)</f>
        <v>0</v>
      </c>
      <c r="N1575" s="176">
        <v>2.2000000000000001E-4</v>
      </c>
      <c r="O1575" s="176">
        <f>ROUND(E1575*N1575,2)</f>
        <v>0.04</v>
      </c>
      <c r="P1575" s="176">
        <v>0</v>
      </c>
      <c r="Q1575" s="176">
        <f>ROUND(E1575*P1575,2)</f>
        <v>0</v>
      </c>
      <c r="R1575" s="178"/>
      <c r="S1575" s="178" t="s">
        <v>218</v>
      </c>
      <c r="T1575" s="179" t="s">
        <v>1071</v>
      </c>
      <c r="U1575" s="158">
        <v>0</v>
      </c>
      <c r="V1575" s="158">
        <f>ROUND(E1575*U1575,2)</f>
        <v>0</v>
      </c>
      <c r="W1575" s="158"/>
      <c r="X1575" s="158" t="s">
        <v>727</v>
      </c>
      <c r="Y1575" s="158" t="s">
        <v>204</v>
      </c>
      <c r="Z1575" s="147"/>
      <c r="AA1575" s="147"/>
      <c r="AB1575" s="147"/>
      <c r="AC1575" s="147"/>
      <c r="AD1575" s="147"/>
      <c r="AE1575" s="147"/>
      <c r="AF1575" s="147"/>
      <c r="AG1575" s="147" t="s">
        <v>728</v>
      </c>
      <c r="AH1575" s="147"/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2" x14ac:dyDescent="0.2">
      <c r="A1576" s="154"/>
      <c r="B1576" s="155"/>
      <c r="C1576" s="184" t="s">
        <v>424</v>
      </c>
      <c r="D1576" s="163"/>
      <c r="E1576" s="164"/>
      <c r="F1576" s="158"/>
      <c r="G1576" s="158"/>
      <c r="H1576" s="158"/>
      <c r="I1576" s="158"/>
      <c r="J1576" s="158"/>
      <c r="K1576" s="158"/>
      <c r="L1576" s="158"/>
      <c r="M1576" s="158"/>
      <c r="N1576" s="157"/>
      <c r="O1576" s="157"/>
      <c r="P1576" s="157"/>
      <c r="Q1576" s="157"/>
      <c r="R1576" s="158"/>
      <c r="S1576" s="158"/>
      <c r="T1576" s="158"/>
      <c r="U1576" s="158"/>
      <c r="V1576" s="158"/>
      <c r="W1576" s="158"/>
      <c r="X1576" s="158"/>
      <c r="Y1576" s="158"/>
      <c r="Z1576" s="147"/>
      <c r="AA1576" s="147"/>
      <c r="AB1576" s="147"/>
      <c r="AC1576" s="147"/>
      <c r="AD1576" s="147"/>
      <c r="AE1576" s="147"/>
      <c r="AF1576" s="147"/>
      <c r="AG1576" s="147" t="s">
        <v>230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3" x14ac:dyDescent="0.2">
      <c r="A1577" s="154"/>
      <c r="B1577" s="155"/>
      <c r="C1577" s="184" t="s">
        <v>1068</v>
      </c>
      <c r="D1577" s="163"/>
      <c r="E1577" s="164">
        <v>172.98875000000001</v>
      </c>
      <c r="F1577" s="158"/>
      <c r="G1577" s="158"/>
      <c r="H1577" s="158"/>
      <c r="I1577" s="158"/>
      <c r="J1577" s="158"/>
      <c r="K1577" s="158"/>
      <c r="L1577" s="158"/>
      <c r="M1577" s="158"/>
      <c r="N1577" s="157"/>
      <c r="O1577" s="157"/>
      <c r="P1577" s="157"/>
      <c r="Q1577" s="157"/>
      <c r="R1577" s="158"/>
      <c r="S1577" s="158"/>
      <c r="T1577" s="158"/>
      <c r="U1577" s="158"/>
      <c r="V1577" s="158"/>
      <c r="W1577" s="158"/>
      <c r="X1577" s="158"/>
      <c r="Y1577" s="158"/>
      <c r="Z1577" s="147"/>
      <c r="AA1577" s="147"/>
      <c r="AB1577" s="147"/>
      <c r="AC1577" s="147"/>
      <c r="AD1577" s="147"/>
      <c r="AE1577" s="147"/>
      <c r="AF1577" s="147"/>
      <c r="AG1577" s="147" t="s">
        <v>230</v>
      </c>
      <c r="AH1577" s="147">
        <v>0</v>
      </c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2" x14ac:dyDescent="0.2">
      <c r="A1578" s="154"/>
      <c r="B1578" s="155"/>
      <c r="C1578" s="254"/>
      <c r="D1578" s="255"/>
      <c r="E1578" s="255"/>
      <c r="F1578" s="255"/>
      <c r="G1578" s="255"/>
      <c r="H1578" s="158"/>
      <c r="I1578" s="158"/>
      <c r="J1578" s="158"/>
      <c r="K1578" s="158"/>
      <c r="L1578" s="158"/>
      <c r="M1578" s="158"/>
      <c r="N1578" s="157"/>
      <c r="O1578" s="157"/>
      <c r="P1578" s="157"/>
      <c r="Q1578" s="157"/>
      <c r="R1578" s="158"/>
      <c r="S1578" s="158"/>
      <c r="T1578" s="158"/>
      <c r="U1578" s="158"/>
      <c r="V1578" s="158"/>
      <c r="W1578" s="158"/>
      <c r="X1578" s="158"/>
      <c r="Y1578" s="158"/>
      <c r="Z1578" s="147"/>
      <c r="AA1578" s="147"/>
      <c r="AB1578" s="147"/>
      <c r="AC1578" s="147"/>
      <c r="AD1578" s="147"/>
      <c r="AE1578" s="147"/>
      <c r="AF1578" s="147"/>
      <c r="AG1578" s="147" t="s">
        <v>208</v>
      </c>
      <c r="AH1578" s="147"/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1" x14ac:dyDescent="0.2">
      <c r="A1579" s="154">
        <v>179</v>
      </c>
      <c r="B1579" s="155" t="s">
        <v>1072</v>
      </c>
      <c r="C1579" s="188" t="s">
        <v>1073</v>
      </c>
      <c r="D1579" s="156" t="s">
        <v>0</v>
      </c>
      <c r="E1579" s="181"/>
      <c r="F1579" s="159"/>
      <c r="G1579" s="158">
        <f>ROUND(E1579*F1579,2)</f>
        <v>0</v>
      </c>
      <c r="H1579" s="159"/>
      <c r="I1579" s="158">
        <f>ROUND(E1579*H1579,2)</f>
        <v>0</v>
      </c>
      <c r="J1579" s="159"/>
      <c r="K1579" s="158">
        <f>ROUND(E1579*J1579,2)</f>
        <v>0</v>
      </c>
      <c r="L1579" s="158">
        <v>12</v>
      </c>
      <c r="M1579" s="158">
        <f>G1579*(1+L1579/100)</f>
        <v>0</v>
      </c>
      <c r="N1579" s="157">
        <v>0</v>
      </c>
      <c r="O1579" s="157">
        <f>ROUND(E1579*N1579,2)</f>
        <v>0</v>
      </c>
      <c r="P1579" s="157">
        <v>0</v>
      </c>
      <c r="Q1579" s="157">
        <f>ROUND(E1579*P1579,2)</f>
        <v>0</v>
      </c>
      <c r="R1579" s="158" t="s">
        <v>1045</v>
      </c>
      <c r="S1579" s="158" t="s">
        <v>201</v>
      </c>
      <c r="T1579" s="158" t="s">
        <v>201</v>
      </c>
      <c r="U1579" s="158">
        <v>0</v>
      </c>
      <c r="V1579" s="158">
        <f>ROUND(E1579*U1579,2)</f>
        <v>0</v>
      </c>
      <c r="W1579" s="158"/>
      <c r="X1579" s="158" t="s">
        <v>917</v>
      </c>
      <c r="Y1579" s="158" t="s">
        <v>204</v>
      </c>
      <c r="Z1579" s="147"/>
      <c r="AA1579" s="147"/>
      <c r="AB1579" s="147"/>
      <c r="AC1579" s="147"/>
      <c r="AD1579" s="147"/>
      <c r="AE1579" s="147"/>
      <c r="AF1579" s="147"/>
      <c r="AG1579" s="147" t="s">
        <v>918</v>
      </c>
      <c r="AH1579" s="147"/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2" x14ac:dyDescent="0.2">
      <c r="A1580" s="154"/>
      <c r="B1580" s="155"/>
      <c r="C1580" s="254"/>
      <c r="D1580" s="255"/>
      <c r="E1580" s="255"/>
      <c r="F1580" s="255"/>
      <c r="G1580" s="255"/>
      <c r="H1580" s="158"/>
      <c r="I1580" s="158"/>
      <c r="J1580" s="158"/>
      <c r="K1580" s="158"/>
      <c r="L1580" s="158"/>
      <c r="M1580" s="158"/>
      <c r="N1580" s="157"/>
      <c r="O1580" s="157"/>
      <c r="P1580" s="157"/>
      <c r="Q1580" s="157"/>
      <c r="R1580" s="158"/>
      <c r="S1580" s="158"/>
      <c r="T1580" s="158"/>
      <c r="U1580" s="158"/>
      <c r="V1580" s="158"/>
      <c r="W1580" s="158"/>
      <c r="X1580" s="158"/>
      <c r="Y1580" s="158"/>
      <c r="Z1580" s="147"/>
      <c r="AA1580" s="147"/>
      <c r="AB1580" s="147"/>
      <c r="AC1580" s="147"/>
      <c r="AD1580" s="147"/>
      <c r="AE1580" s="147"/>
      <c r="AF1580" s="147"/>
      <c r="AG1580" s="147" t="s">
        <v>208</v>
      </c>
      <c r="AH1580" s="147"/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x14ac:dyDescent="0.2">
      <c r="A1581" s="166" t="s">
        <v>196</v>
      </c>
      <c r="B1581" s="167" t="s">
        <v>149</v>
      </c>
      <c r="C1581" s="182" t="s">
        <v>150</v>
      </c>
      <c r="D1581" s="168"/>
      <c r="E1581" s="169"/>
      <c r="F1581" s="170"/>
      <c r="G1581" s="170">
        <f>SUMIF(AG1582:AG1847,"&lt;&gt;NOR",G1582:G1847)</f>
        <v>0</v>
      </c>
      <c r="H1581" s="170"/>
      <c r="I1581" s="170">
        <f>SUM(I1582:I1847)</f>
        <v>0</v>
      </c>
      <c r="J1581" s="170"/>
      <c r="K1581" s="170">
        <f>SUM(K1582:K1847)</f>
        <v>0</v>
      </c>
      <c r="L1581" s="170"/>
      <c r="M1581" s="170">
        <f>SUM(M1582:M1847)</f>
        <v>0</v>
      </c>
      <c r="N1581" s="169"/>
      <c r="O1581" s="169">
        <f>SUM(O1582:O1847)</f>
        <v>0.84000000000000008</v>
      </c>
      <c r="P1581" s="169"/>
      <c r="Q1581" s="169">
        <f>SUM(Q1582:Q1847)</f>
        <v>0</v>
      </c>
      <c r="R1581" s="170"/>
      <c r="S1581" s="170"/>
      <c r="T1581" s="171"/>
      <c r="U1581" s="165"/>
      <c r="V1581" s="165">
        <f>SUM(V1582:V1847)</f>
        <v>110.19</v>
      </c>
      <c r="W1581" s="165"/>
      <c r="X1581" s="165"/>
      <c r="Y1581" s="165"/>
      <c r="AG1581" t="s">
        <v>197</v>
      </c>
    </row>
    <row r="1582" spans="1:60" outlineLevel="1" x14ac:dyDescent="0.2">
      <c r="A1582" s="173">
        <v>180</v>
      </c>
      <c r="B1582" s="174" t="s">
        <v>1074</v>
      </c>
      <c r="C1582" s="183" t="s">
        <v>1075</v>
      </c>
      <c r="D1582" s="175" t="s">
        <v>309</v>
      </c>
      <c r="E1582" s="176">
        <v>1001.77602</v>
      </c>
      <c r="F1582" s="177"/>
      <c r="G1582" s="178">
        <f>ROUND(E1582*F1582,2)</f>
        <v>0</v>
      </c>
      <c r="H1582" s="177"/>
      <c r="I1582" s="178">
        <f>ROUND(E1582*H1582,2)</f>
        <v>0</v>
      </c>
      <c r="J1582" s="177"/>
      <c r="K1582" s="178">
        <f>ROUND(E1582*J1582,2)</f>
        <v>0</v>
      </c>
      <c r="L1582" s="178">
        <v>12</v>
      </c>
      <c r="M1582" s="178">
        <f>G1582*(1+L1582/100)</f>
        <v>0</v>
      </c>
      <c r="N1582" s="176">
        <v>0</v>
      </c>
      <c r="O1582" s="176">
        <f>ROUND(E1582*N1582,2)</f>
        <v>0</v>
      </c>
      <c r="P1582" s="176">
        <v>0</v>
      </c>
      <c r="Q1582" s="176">
        <f>ROUND(E1582*P1582,2)</f>
        <v>0</v>
      </c>
      <c r="R1582" s="178" t="s">
        <v>1076</v>
      </c>
      <c r="S1582" s="178" t="s">
        <v>201</v>
      </c>
      <c r="T1582" s="179" t="s">
        <v>201</v>
      </c>
      <c r="U1582" s="158">
        <v>7.0000000000000007E-2</v>
      </c>
      <c r="V1582" s="158">
        <f>ROUND(E1582*U1582,2)</f>
        <v>70.12</v>
      </c>
      <c r="W1582" s="158"/>
      <c r="X1582" s="158" t="s">
        <v>219</v>
      </c>
      <c r="Y1582" s="158" t="s">
        <v>204</v>
      </c>
      <c r="Z1582" s="147"/>
      <c r="AA1582" s="147"/>
      <c r="AB1582" s="147"/>
      <c r="AC1582" s="147"/>
      <c r="AD1582" s="147"/>
      <c r="AE1582" s="147"/>
      <c r="AF1582" s="147"/>
      <c r="AG1582" s="147" t="s">
        <v>220</v>
      </c>
      <c r="AH1582" s="147"/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2" x14ac:dyDescent="0.2">
      <c r="A1583" s="154"/>
      <c r="B1583" s="155"/>
      <c r="C1583" s="184" t="s">
        <v>1077</v>
      </c>
      <c r="D1583" s="163"/>
      <c r="E1583" s="164"/>
      <c r="F1583" s="158"/>
      <c r="G1583" s="158"/>
      <c r="H1583" s="158"/>
      <c r="I1583" s="158"/>
      <c r="J1583" s="158"/>
      <c r="K1583" s="158"/>
      <c r="L1583" s="158"/>
      <c r="M1583" s="158"/>
      <c r="N1583" s="157"/>
      <c r="O1583" s="157"/>
      <c r="P1583" s="157"/>
      <c r="Q1583" s="157"/>
      <c r="R1583" s="158"/>
      <c r="S1583" s="158"/>
      <c r="T1583" s="158"/>
      <c r="U1583" s="158"/>
      <c r="V1583" s="158"/>
      <c r="W1583" s="158"/>
      <c r="X1583" s="158"/>
      <c r="Y1583" s="158"/>
      <c r="Z1583" s="147"/>
      <c r="AA1583" s="147"/>
      <c r="AB1583" s="147"/>
      <c r="AC1583" s="147"/>
      <c r="AD1583" s="147"/>
      <c r="AE1583" s="147"/>
      <c r="AF1583" s="147"/>
      <c r="AG1583" s="147" t="s">
        <v>230</v>
      </c>
      <c r="AH1583" s="147">
        <v>0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3" x14ac:dyDescent="0.2">
      <c r="A1584" s="154"/>
      <c r="B1584" s="155"/>
      <c r="C1584" s="184" t="s">
        <v>1078</v>
      </c>
      <c r="D1584" s="163"/>
      <c r="E1584" s="164">
        <v>1001.77602</v>
      </c>
      <c r="F1584" s="158"/>
      <c r="G1584" s="158"/>
      <c r="H1584" s="158"/>
      <c r="I1584" s="158"/>
      <c r="J1584" s="158"/>
      <c r="K1584" s="158"/>
      <c r="L1584" s="158"/>
      <c r="M1584" s="158"/>
      <c r="N1584" s="157"/>
      <c r="O1584" s="157"/>
      <c r="P1584" s="157"/>
      <c r="Q1584" s="157"/>
      <c r="R1584" s="158"/>
      <c r="S1584" s="158"/>
      <c r="T1584" s="158"/>
      <c r="U1584" s="158"/>
      <c r="V1584" s="158"/>
      <c r="W1584" s="158"/>
      <c r="X1584" s="158"/>
      <c r="Y1584" s="158"/>
      <c r="Z1584" s="147"/>
      <c r="AA1584" s="147"/>
      <c r="AB1584" s="147"/>
      <c r="AC1584" s="147"/>
      <c r="AD1584" s="147"/>
      <c r="AE1584" s="147"/>
      <c r="AF1584" s="147"/>
      <c r="AG1584" s="147" t="s">
        <v>230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2" x14ac:dyDescent="0.2">
      <c r="A1585" s="154"/>
      <c r="B1585" s="155"/>
      <c r="C1585" s="254"/>
      <c r="D1585" s="255"/>
      <c r="E1585" s="255"/>
      <c r="F1585" s="255"/>
      <c r="G1585" s="255"/>
      <c r="H1585" s="158"/>
      <c r="I1585" s="158"/>
      <c r="J1585" s="158"/>
      <c r="K1585" s="158"/>
      <c r="L1585" s="158"/>
      <c r="M1585" s="158"/>
      <c r="N1585" s="157"/>
      <c r="O1585" s="157"/>
      <c r="P1585" s="157"/>
      <c r="Q1585" s="157"/>
      <c r="R1585" s="158"/>
      <c r="S1585" s="158"/>
      <c r="T1585" s="158"/>
      <c r="U1585" s="158"/>
      <c r="V1585" s="158"/>
      <c r="W1585" s="158"/>
      <c r="X1585" s="158"/>
      <c r="Y1585" s="158"/>
      <c r="Z1585" s="147"/>
      <c r="AA1585" s="147"/>
      <c r="AB1585" s="147"/>
      <c r="AC1585" s="147"/>
      <c r="AD1585" s="147"/>
      <c r="AE1585" s="147"/>
      <c r="AF1585" s="147"/>
      <c r="AG1585" s="147" t="s">
        <v>208</v>
      </c>
      <c r="AH1585" s="147"/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1" x14ac:dyDescent="0.2">
      <c r="A1586" s="173">
        <v>181</v>
      </c>
      <c r="B1586" s="174" t="s">
        <v>1079</v>
      </c>
      <c r="C1586" s="183" t="s">
        <v>1080</v>
      </c>
      <c r="D1586" s="175" t="s">
        <v>309</v>
      </c>
      <c r="E1586" s="176">
        <v>1001.77602</v>
      </c>
      <c r="F1586" s="177"/>
      <c r="G1586" s="178">
        <f>ROUND(E1586*F1586,2)</f>
        <v>0</v>
      </c>
      <c r="H1586" s="177"/>
      <c r="I1586" s="178">
        <f>ROUND(E1586*H1586,2)</f>
        <v>0</v>
      </c>
      <c r="J1586" s="177"/>
      <c r="K1586" s="178">
        <f>ROUND(E1586*J1586,2)</f>
        <v>0</v>
      </c>
      <c r="L1586" s="178">
        <v>12</v>
      </c>
      <c r="M1586" s="178">
        <f>G1586*(1+L1586/100)</f>
        <v>0</v>
      </c>
      <c r="N1586" s="176">
        <v>0</v>
      </c>
      <c r="O1586" s="176">
        <f>ROUND(E1586*N1586,2)</f>
        <v>0</v>
      </c>
      <c r="P1586" s="176">
        <v>0</v>
      </c>
      <c r="Q1586" s="176">
        <f>ROUND(E1586*P1586,2)</f>
        <v>0</v>
      </c>
      <c r="R1586" s="178" t="s">
        <v>1076</v>
      </c>
      <c r="S1586" s="178" t="s">
        <v>201</v>
      </c>
      <c r="T1586" s="179" t="s">
        <v>201</v>
      </c>
      <c r="U1586" s="158">
        <v>0.03</v>
      </c>
      <c r="V1586" s="158">
        <f>ROUND(E1586*U1586,2)</f>
        <v>30.05</v>
      </c>
      <c r="W1586" s="158"/>
      <c r="X1586" s="158" t="s">
        <v>219</v>
      </c>
      <c r="Y1586" s="158" t="s">
        <v>204</v>
      </c>
      <c r="Z1586" s="147"/>
      <c r="AA1586" s="147"/>
      <c r="AB1586" s="147"/>
      <c r="AC1586" s="147"/>
      <c r="AD1586" s="147"/>
      <c r="AE1586" s="147"/>
      <c r="AF1586" s="147"/>
      <c r="AG1586" s="147" t="s">
        <v>220</v>
      </c>
      <c r="AH1586" s="147"/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2" x14ac:dyDescent="0.2">
      <c r="A1587" s="154"/>
      <c r="B1587" s="155"/>
      <c r="C1587" s="184" t="s">
        <v>1077</v>
      </c>
      <c r="D1587" s="163"/>
      <c r="E1587" s="164"/>
      <c r="F1587" s="158"/>
      <c r="G1587" s="158"/>
      <c r="H1587" s="158"/>
      <c r="I1587" s="158"/>
      <c r="J1587" s="158"/>
      <c r="K1587" s="158"/>
      <c r="L1587" s="158"/>
      <c r="M1587" s="158"/>
      <c r="N1587" s="157"/>
      <c r="O1587" s="157"/>
      <c r="P1587" s="157"/>
      <c r="Q1587" s="157"/>
      <c r="R1587" s="158"/>
      <c r="S1587" s="158"/>
      <c r="T1587" s="158"/>
      <c r="U1587" s="158"/>
      <c r="V1587" s="158"/>
      <c r="W1587" s="158"/>
      <c r="X1587" s="158"/>
      <c r="Y1587" s="158"/>
      <c r="Z1587" s="147"/>
      <c r="AA1587" s="147"/>
      <c r="AB1587" s="147"/>
      <c r="AC1587" s="147"/>
      <c r="AD1587" s="147"/>
      <c r="AE1587" s="147"/>
      <c r="AF1587" s="147"/>
      <c r="AG1587" s="147" t="s">
        <v>230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3" x14ac:dyDescent="0.2">
      <c r="A1588" s="154"/>
      <c r="B1588" s="155"/>
      <c r="C1588" s="184" t="s">
        <v>1078</v>
      </c>
      <c r="D1588" s="163"/>
      <c r="E1588" s="164">
        <v>1001.77602</v>
      </c>
      <c r="F1588" s="158"/>
      <c r="G1588" s="158"/>
      <c r="H1588" s="158"/>
      <c r="I1588" s="158"/>
      <c r="J1588" s="158"/>
      <c r="K1588" s="158"/>
      <c r="L1588" s="158"/>
      <c r="M1588" s="158"/>
      <c r="N1588" s="157"/>
      <c r="O1588" s="157"/>
      <c r="P1588" s="157"/>
      <c r="Q1588" s="157"/>
      <c r="R1588" s="158"/>
      <c r="S1588" s="158"/>
      <c r="T1588" s="158"/>
      <c r="U1588" s="158"/>
      <c r="V1588" s="158"/>
      <c r="W1588" s="158"/>
      <c r="X1588" s="158"/>
      <c r="Y1588" s="158"/>
      <c r="Z1588" s="147"/>
      <c r="AA1588" s="147"/>
      <c r="AB1588" s="147"/>
      <c r="AC1588" s="147"/>
      <c r="AD1588" s="147"/>
      <c r="AE1588" s="147"/>
      <c r="AF1588" s="147"/>
      <c r="AG1588" s="147" t="s">
        <v>230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2" x14ac:dyDescent="0.2">
      <c r="A1589" s="154"/>
      <c r="B1589" s="155"/>
      <c r="C1589" s="254"/>
      <c r="D1589" s="255"/>
      <c r="E1589" s="255"/>
      <c r="F1589" s="255"/>
      <c r="G1589" s="255"/>
      <c r="H1589" s="158"/>
      <c r="I1589" s="158"/>
      <c r="J1589" s="158"/>
      <c r="K1589" s="158"/>
      <c r="L1589" s="158"/>
      <c r="M1589" s="158"/>
      <c r="N1589" s="157"/>
      <c r="O1589" s="157"/>
      <c r="P1589" s="157"/>
      <c r="Q1589" s="157"/>
      <c r="R1589" s="158"/>
      <c r="S1589" s="158"/>
      <c r="T1589" s="158"/>
      <c r="U1589" s="158"/>
      <c r="V1589" s="158"/>
      <c r="W1589" s="158"/>
      <c r="X1589" s="158"/>
      <c r="Y1589" s="158"/>
      <c r="Z1589" s="147"/>
      <c r="AA1589" s="147"/>
      <c r="AB1589" s="147"/>
      <c r="AC1589" s="147"/>
      <c r="AD1589" s="147"/>
      <c r="AE1589" s="147"/>
      <c r="AF1589" s="147"/>
      <c r="AG1589" s="147" t="s">
        <v>208</v>
      </c>
      <c r="AH1589" s="147"/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">
      <c r="A1590" s="173">
        <v>182</v>
      </c>
      <c r="B1590" s="174" t="s">
        <v>1081</v>
      </c>
      <c r="C1590" s="183" t="s">
        <v>1082</v>
      </c>
      <c r="D1590" s="175" t="s">
        <v>309</v>
      </c>
      <c r="E1590" s="176">
        <v>1001.77602</v>
      </c>
      <c r="F1590" s="177"/>
      <c r="G1590" s="178">
        <f>ROUND(E1590*F1590,2)</f>
        <v>0</v>
      </c>
      <c r="H1590" s="177"/>
      <c r="I1590" s="178">
        <f>ROUND(E1590*H1590,2)</f>
        <v>0</v>
      </c>
      <c r="J1590" s="177"/>
      <c r="K1590" s="178">
        <f>ROUND(E1590*J1590,2)</f>
        <v>0</v>
      </c>
      <c r="L1590" s="178">
        <v>12</v>
      </c>
      <c r="M1590" s="178">
        <f>G1590*(1+L1590/100)</f>
        <v>0</v>
      </c>
      <c r="N1590" s="176">
        <v>0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8" t="s">
        <v>1076</v>
      </c>
      <c r="S1590" s="178" t="s">
        <v>201</v>
      </c>
      <c r="T1590" s="179" t="s">
        <v>201</v>
      </c>
      <c r="U1590" s="158">
        <v>0.01</v>
      </c>
      <c r="V1590" s="158">
        <f>ROUND(E1590*U1590,2)</f>
        <v>10.02</v>
      </c>
      <c r="W1590" s="158"/>
      <c r="X1590" s="158" t="s">
        <v>219</v>
      </c>
      <c r="Y1590" s="158" t="s">
        <v>204</v>
      </c>
      <c r="Z1590" s="147"/>
      <c r="AA1590" s="147"/>
      <c r="AB1590" s="147"/>
      <c r="AC1590" s="147"/>
      <c r="AD1590" s="147"/>
      <c r="AE1590" s="147"/>
      <c r="AF1590" s="147"/>
      <c r="AG1590" s="147" t="s">
        <v>220</v>
      </c>
      <c r="AH1590" s="147"/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2" x14ac:dyDescent="0.2">
      <c r="A1591" s="154"/>
      <c r="B1591" s="155"/>
      <c r="C1591" s="184" t="s">
        <v>484</v>
      </c>
      <c r="D1591" s="163"/>
      <c r="E1591" s="164"/>
      <c r="F1591" s="158"/>
      <c r="G1591" s="158"/>
      <c r="H1591" s="158"/>
      <c r="I1591" s="158"/>
      <c r="J1591" s="158"/>
      <c r="K1591" s="158"/>
      <c r="L1591" s="158"/>
      <c r="M1591" s="158"/>
      <c r="N1591" s="157"/>
      <c r="O1591" s="157"/>
      <c r="P1591" s="157"/>
      <c r="Q1591" s="157"/>
      <c r="R1591" s="158"/>
      <c r="S1591" s="158"/>
      <c r="T1591" s="158"/>
      <c r="U1591" s="158"/>
      <c r="V1591" s="158"/>
      <c r="W1591" s="158"/>
      <c r="X1591" s="158"/>
      <c r="Y1591" s="158"/>
      <c r="Z1591" s="147"/>
      <c r="AA1591" s="147"/>
      <c r="AB1591" s="147"/>
      <c r="AC1591" s="147"/>
      <c r="AD1591" s="147"/>
      <c r="AE1591" s="147"/>
      <c r="AF1591" s="147"/>
      <c r="AG1591" s="147" t="s">
        <v>230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3" x14ac:dyDescent="0.2">
      <c r="A1592" s="154"/>
      <c r="B1592" s="155"/>
      <c r="C1592" s="184" t="s">
        <v>485</v>
      </c>
      <c r="D1592" s="163"/>
      <c r="E1592" s="164">
        <v>248.13</v>
      </c>
      <c r="F1592" s="158"/>
      <c r="G1592" s="158"/>
      <c r="H1592" s="158"/>
      <c r="I1592" s="158"/>
      <c r="J1592" s="158"/>
      <c r="K1592" s="158"/>
      <c r="L1592" s="158"/>
      <c r="M1592" s="158"/>
      <c r="N1592" s="157"/>
      <c r="O1592" s="157"/>
      <c r="P1592" s="157"/>
      <c r="Q1592" s="157"/>
      <c r="R1592" s="158"/>
      <c r="S1592" s="158"/>
      <c r="T1592" s="158"/>
      <c r="U1592" s="158"/>
      <c r="V1592" s="158"/>
      <c r="W1592" s="158"/>
      <c r="X1592" s="158"/>
      <c r="Y1592" s="158"/>
      <c r="Z1592" s="147"/>
      <c r="AA1592" s="147"/>
      <c r="AB1592" s="147"/>
      <c r="AC1592" s="147"/>
      <c r="AD1592" s="147"/>
      <c r="AE1592" s="147"/>
      <c r="AF1592" s="147"/>
      <c r="AG1592" s="147" t="s">
        <v>230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3" x14ac:dyDescent="0.2">
      <c r="A1593" s="154"/>
      <c r="B1593" s="155"/>
      <c r="C1593" s="184" t="s">
        <v>326</v>
      </c>
      <c r="D1593" s="163"/>
      <c r="E1593" s="164"/>
      <c r="F1593" s="158"/>
      <c r="G1593" s="158"/>
      <c r="H1593" s="158"/>
      <c r="I1593" s="158"/>
      <c r="J1593" s="158"/>
      <c r="K1593" s="158"/>
      <c r="L1593" s="158"/>
      <c r="M1593" s="158"/>
      <c r="N1593" s="157"/>
      <c r="O1593" s="157"/>
      <c r="P1593" s="157"/>
      <c r="Q1593" s="157"/>
      <c r="R1593" s="158"/>
      <c r="S1593" s="158"/>
      <c r="T1593" s="158"/>
      <c r="U1593" s="158"/>
      <c r="V1593" s="158"/>
      <c r="W1593" s="158"/>
      <c r="X1593" s="158"/>
      <c r="Y1593" s="158"/>
      <c r="Z1593" s="147"/>
      <c r="AA1593" s="147"/>
      <c r="AB1593" s="147"/>
      <c r="AC1593" s="147"/>
      <c r="AD1593" s="147"/>
      <c r="AE1593" s="147"/>
      <c r="AF1593" s="147"/>
      <c r="AG1593" s="147" t="s">
        <v>230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3" x14ac:dyDescent="0.2">
      <c r="A1594" s="154"/>
      <c r="B1594" s="155"/>
      <c r="C1594" s="184" t="s">
        <v>524</v>
      </c>
      <c r="D1594" s="163"/>
      <c r="E1594" s="164"/>
      <c r="F1594" s="158"/>
      <c r="G1594" s="158"/>
      <c r="H1594" s="158"/>
      <c r="I1594" s="158"/>
      <c r="J1594" s="158"/>
      <c r="K1594" s="158"/>
      <c r="L1594" s="158"/>
      <c r="M1594" s="158"/>
      <c r="N1594" s="157"/>
      <c r="O1594" s="157"/>
      <c r="P1594" s="157"/>
      <c r="Q1594" s="157"/>
      <c r="R1594" s="158"/>
      <c r="S1594" s="158"/>
      <c r="T1594" s="158"/>
      <c r="U1594" s="158"/>
      <c r="V1594" s="158"/>
      <c r="W1594" s="158"/>
      <c r="X1594" s="158"/>
      <c r="Y1594" s="158"/>
      <c r="Z1594" s="147"/>
      <c r="AA1594" s="147"/>
      <c r="AB1594" s="147"/>
      <c r="AC1594" s="147"/>
      <c r="AD1594" s="147"/>
      <c r="AE1594" s="147"/>
      <c r="AF1594" s="147"/>
      <c r="AG1594" s="147" t="s">
        <v>230</v>
      </c>
      <c r="AH1594" s="147">
        <v>0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3" x14ac:dyDescent="0.2">
      <c r="A1595" s="154"/>
      <c r="B1595" s="155"/>
      <c r="C1595" s="184" t="s">
        <v>525</v>
      </c>
      <c r="D1595" s="163"/>
      <c r="E1595" s="164">
        <v>18.757200000000001</v>
      </c>
      <c r="F1595" s="158"/>
      <c r="G1595" s="158"/>
      <c r="H1595" s="158"/>
      <c r="I1595" s="158"/>
      <c r="J1595" s="158"/>
      <c r="K1595" s="158"/>
      <c r="L1595" s="158"/>
      <c r="M1595" s="158"/>
      <c r="N1595" s="157"/>
      <c r="O1595" s="157"/>
      <c r="P1595" s="157"/>
      <c r="Q1595" s="157"/>
      <c r="R1595" s="158"/>
      <c r="S1595" s="158"/>
      <c r="T1595" s="158"/>
      <c r="U1595" s="158"/>
      <c r="V1595" s="158"/>
      <c r="W1595" s="158"/>
      <c r="X1595" s="158"/>
      <c r="Y1595" s="158"/>
      <c r="Z1595" s="147"/>
      <c r="AA1595" s="147"/>
      <c r="AB1595" s="147"/>
      <c r="AC1595" s="147"/>
      <c r="AD1595" s="147"/>
      <c r="AE1595" s="147"/>
      <c r="AF1595" s="147"/>
      <c r="AG1595" s="147" t="s">
        <v>230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3" x14ac:dyDescent="0.2">
      <c r="A1596" s="154"/>
      <c r="B1596" s="155"/>
      <c r="C1596" s="184" t="s">
        <v>527</v>
      </c>
      <c r="D1596" s="163"/>
      <c r="E1596" s="164"/>
      <c r="F1596" s="158"/>
      <c r="G1596" s="158"/>
      <c r="H1596" s="158"/>
      <c r="I1596" s="158"/>
      <c r="J1596" s="158"/>
      <c r="K1596" s="158"/>
      <c r="L1596" s="158"/>
      <c r="M1596" s="158"/>
      <c r="N1596" s="157"/>
      <c r="O1596" s="157"/>
      <c r="P1596" s="157"/>
      <c r="Q1596" s="157"/>
      <c r="R1596" s="158"/>
      <c r="S1596" s="158"/>
      <c r="T1596" s="158"/>
      <c r="U1596" s="158"/>
      <c r="V1596" s="158"/>
      <c r="W1596" s="158"/>
      <c r="X1596" s="158"/>
      <c r="Y1596" s="158"/>
      <c r="Z1596" s="147"/>
      <c r="AA1596" s="147"/>
      <c r="AB1596" s="147"/>
      <c r="AC1596" s="147"/>
      <c r="AD1596" s="147"/>
      <c r="AE1596" s="147"/>
      <c r="AF1596" s="147"/>
      <c r="AG1596" s="147" t="s">
        <v>230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3" x14ac:dyDescent="0.2">
      <c r="A1597" s="154"/>
      <c r="B1597" s="155"/>
      <c r="C1597" s="184" t="s">
        <v>528</v>
      </c>
      <c r="D1597" s="163"/>
      <c r="E1597" s="164">
        <v>25.41</v>
      </c>
      <c r="F1597" s="158"/>
      <c r="G1597" s="158"/>
      <c r="H1597" s="158"/>
      <c r="I1597" s="158"/>
      <c r="J1597" s="158"/>
      <c r="K1597" s="158"/>
      <c r="L1597" s="158"/>
      <c r="M1597" s="158"/>
      <c r="N1597" s="157"/>
      <c r="O1597" s="157"/>
      <c r="P1597" s="157"/>
      <c r="Q1597" s="157"/>
      <c r="R1597" s="158"/>
      <c r="S1597" s="158"/>
      <c r="T1597" s="158"/>
      <c r="U1597" s="158"/>
      <c r="V1597" s="158"/>
      <c r="W1597" s="158"/>
      <c r="X1597" s="158"/>
      <c r="Y1597" s="158"/>
      <c r="Z1597" s="147"/>
      <c r="AA1597" s="147"/>
      <c r="AB1597" s="147"/>
      <c r="AC1597" s="147"/>
      <c r="AD1597" s="147"/>
      <c r="AE1597" s="147"/>
      <c r="AF1597" s="147"/>
      <c r="AG1597" s="147" t="s">
        <v>230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3" x14ac:dyDescent="0.2">
      <c r="A1598" s="154"/>
      <c r="B1598" s="155"/>
      <c r="C1598" s="184" t="s">
        <v>333</v>
      </c>
      <c r="D1598" s="163"/>
      <c r="E1598" s="164"/>
      <c r="F1598" s="158"/>
      <c r="G1598" s="158"/>
      <c r="H1598" s="158"/>
      <c r="I1598" s="158"/>
      <c r="J1598" s="158"/>
      <c r="K1598" s="158"/>
      <c r="L1598" s="158"/>
      <c r="M1598" s="158"/>
      <c r="N1598" s="157"/>
      <c r="O1598" s="157"/>
      <c r="P1598" s="157"/>
      <c r="Q1598" s="157"/>
      <c r="R1598" s="158"/>
      <c r="S1598" s="158"/>
      <c r="T1598" s="158"/>
      <c r="U1598" s="158"/>
      <c r="V1598" s="158"/>
      <c r="W1598" s="158"/>
      <c r="X1598" s="158"/>
      <c r="Y1598" s="158"/>
      <c r="Z1598" s="147"/>
      <c r="AA1598" s="147"/>
      <c r="AB1598" s="147"/>
      <c r="AC1598" s="147"/>
      <c r="AD1598" s="147"/>
      <c r="AE1598" s="147"/>
      <c r="AF1598" s="147"/>
      <c r="AG1598" s="147" t="s">
        <v>230</v>
      </c>
      <c r="AH1598" s="147">
        <v>0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3" x14ac:dyDescent="0.2">
      <c r="A1599" s="154"/>
      <c r="B1599" s="155"/>
      <c r="C1599" s="184" t="s">
        <v>530</v>
      </c>
      <c r="D1599" s="163"/>
      <c r="E1599" s="164">
        <v>4.9626000000000001</v>
      </c>
      <c r="F1599" s="158"/>
      <c r="G1599" s="158"/>
      <c r="H1599" s="158"/>
      <c r="I1599" s="158"/>
      <c r="J1599" s="158"/>
      <c r="K1599" s="158"/>
      <c r="L1599" s="158"/>
      <c r="M1599" s="158"/>
      <c r="N1599" s="157"/>
      <c r="O1599" s="157"/>
      <c r="P1599" s="157"/>
      <c r="Q1599" s="157"/>
      <c r="R1599" s="158"/>
      <c r="S1599" s="158"/>
      <c r="T1599" s="158"/>
      <c r="U1599" s="158"/>
      <c r="V1599" s="158"/>
      <c r="W1599" s="158"/>
      <c r="X1599" s="158"/>
      <c r="Y1599" s="158"/>
      <c r="Z1599" s="147"/>
      <c r="AA1599" s="147"/>
      <c r="AB1599" s="147"/>
      <c r="AC1599" s="147"/>
      <c r="AD1599" s="147"/>
      <c r="AE1599" s="147"/>
      <c r="AF1599" s="147"/>
      <c r="AG1599" s="147" t="s">
        <v>230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3" x14ac:dyDescent="0.2">
      <c r="A1600" s="154"/>
      <c r="B1600" s="155"/>
      <c r="C1600" s="184" t="s">
        <v>531</v>
      </c>
      <c r="D1600" s="163"/>
      <c r="E1600" s="164"/>
      <c r="F1600" s="158"/>
      <c r="G1600" s="158"/>
      <c r="H1600" s="158"/>
      <c r="I1600" s="158"/>
      <c r="J1600" s="158"/>
      <c r="K1600" s="158"/>
      <c r="L1600" s="158"/>
      <c r="M1600" s="158"/>
      <c r="N1600" s="157"/>
      <c r="O1600" s="157"/>
      <c r="P1600" s="157"/>
      <c r="Q1600" s="157"/>
      <c r="R1600" s="158"/>
      <c r="S1600" s="158"/>
      <c r="T1600" s="158"/>
      <c r="U1600" s="158"/>
      <c r="V1600" s="158"/>
      <c r="W1600" s="158"/>
      <c r="X1600" s="158"/>
      <c r="Y1600" s="158"/>
      <c r="Z1600" s="147"/>
      <c r="AA1600" s="147"/>
      <c r="AB1600" s="147"/>
      <c r="AC1600" s="147"/>
      <c r="AD1600" s="147"/>
      <c r="AE1600" s="147"/>
      <c r="AF1600" s="147"/>
      <c r="AG1600" s="147" t="s">
        <v>230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3" x14ac:dyDescent="0.2">
      <c r="A1601" s="154"/>
      <c r="B1601" s="155"/>
      <c r="C1601" s="184" t="s">
        <v>532</v>
      </c>
      <c r="D1601" s="163"/>
      <c r="E1601" s="164">
        <v>37.930199999999999</v>
      </c>
      <c r="F1601" s="158"/>
      <c r="G1601" s="158"/>
      <c r="H1601" s="158"/>
      <c r="I1601" s="158"/>
      <c r="J1601" s="158"/>
      <c r="K1601" s="158"/>
      <c r="L1601" s="158"/>
      <c r="M1601" s="158"/>
      <c r="N1601" s="157"/>
      <c r="O1601" s="157"/>
      <c r="P1601" s="157"/>
      <c r="Q1601" s="157"/>
      <c r="R1601" s="158"/>
      <c r="S1601" s="158"/>
      <c r="T1601" s="158"/>
      <c r="U1601" s="158"/>
      <c r="V1601" s="158"/>
      <c r="W1601" s="158"/>
      <c r="X1601" s="158"/>
      <c r="Y1601" s="158"/>
      <c r="Z1601" s="147"/>
      <c r="AA1601" s="147"/>
      <c r="AB1601" s="147"/>
      <c r="AC1601" s="147"/>
      <c r="AD1601" s="147"/>
      <c r="AE1601" s="147"/>
      <c r="AF1601" s="147"/>
      <c r="AG1601" s="147" t="s">
        <v>230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3" x14ac:dyDescent="0.2">
      <c r="A1602" s="154"/>
      <c r="B1602" s="155"/>
      <c r="C1602" s="184" t="s">
        <v>534</v>
      </c>
      <c r="D1602" s="163"/>
      <c r="E1602" s="164"/>
      <c r="F1602" s="158"/>
      <c r="G1602" s="158"/>
      <c r="H1602" s="158"/>
      <c r="I1602" s="158"/>
      <c r="J1602" s="158"/>
      <c r="K1602" s="158"/>
      <c r="L1602" s="158"/>
      <c r="M1602" s="158"/>
      <c r="N1602" s="157"/>
      <c r="O1602" s="157"/>
      <c r="P1602" s="157"/>
      <c r="Q1602" s="157"/>
      <c r="R1602" s="158"/>
      <c r="S1602" s="158"/>
      <c r="T1602" s="158"/>
      <c r="U1602" s="158"/>
      <c r="V1602" s="158"/>
      <c r="W1602" s="158"/>
      <c r="X1602" s="158"/>
      <c r="Y1602" s="158"/>
      <c r="Z1602" s="147"/>
      <c r="AA1602" s="147"/>
      <c r="AB1602" s="147"/>
      <c r="AC1602" s="147"/>
      <c r="AD1602" s="147"/>
      <c r="AE1602" s="147"/>
      <c r="AF1602" s="147"/>
      <c r="AG1602" s="147" t="s">
        <v>230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3" x14ac:dyDescent="0.2">
      <c r="A1603" s="154"/>
      <c r="B1603" s="155"/>
      <c r="C1603" s="184" t="s">
        <v>535</v>
      </c>
      <c r="D1603" s="163"/>
      <c r="E1603" s="164">
        <v>52.606400000000001</v>
      </c>
      <c r="F1603" s="158"/>
      <c r="G1603" s="158"/>
      <c r="H1603" s="158"/>
      <c r="I1603" s="158"/>
      <c r="J1603" s="158"/>
      <c r="K1603" s="158"/>
      <c r="L1603" s="158"/>
      <c r="M1603" s="158"/>
      <c r="N1603" s="157"/>
      <c r="O1603" s="157"/>
      <c r="P1603" s="157"/>
      <c r="Q1603" s="157"/>
      <c r="R1603" s="158"/>
      <c r="S1603" s="158"/>
      <c r="T1603" s="158"/>
      <c r="U1603" s="158"/>
      <c r="V1603" s="158"/>
      <c r="W1603" s="158"/>
      <c r="X1603" s="158"/>
      <c r="Y1603" s="158"/>
      <c r="Z1603" s="147"/>
      <c r="AA1603" s="147"/>
      <c r="AB1603" s="147"/>
      <c r="AC1603" s="147"/>
      <c r="AD1603" s="147"/>
      <c r="AE1603" s="147"/>
      <c r="AF1603" s="147"/>
      <c r="AG1603" s="147" t="s">
        <v>230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3" x14ac:dyDescent="0.2">
      <c r="A1604" s="154"/>
      <c r="B1604" s="155"/>
      <c r="C1604" s="184" t="s">
        <v>537</v>
      </c>
      <c r="D1604" s="163"/>
      <c r="E1604" s="164"/>
      <c r="F1604" s="158"/>
      <c r="G1604" s="158"/>
      <c r="H1604" s="158"/>
      <c r="I1604" s="158"/>
      <c r="J1604" s="158"/>
      <c r="K1604" s="158"/>
      <c r="L1604" s="158"/>
      <c r="M1604" s="158"/>
      <c r="N1604" s="157"/>
      <c r="O1604" s="157"/>
      <c r="P1604" s="157"/>
      <c r="Q1604" s="157"/>
      <c r="R1604" s="158"/>
      <c r="S1604" s="158"/>
      <c r="T1604" s="158"/>
      <c r="U1604" s="158"/>
      <c r="V1604" s="158"/>
      <c r="W1604" s="158"/>
      <c r="X1604" s="158"/>
      <c r="Y1604" s="158"/>
      <c r="Z1604" s="147"/>
      <c r="AA1604" s="147"/>
      <c r="AB1604" s="147"/>
      <c r="AC1604" s="147"/>
      <c r="AD1604" s="147"/>
      <c r="AE1604" s="147"/>
      <c r="AF1604" s="147"/>
      <c r="AG1604" s="147" t="s">
        <v>230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3" x14ac:dyDescent="0.2">
      <c r="A1605" s="154"/>
      <c r="B1605" s="155"/>
      <c r="C1605" s="184" t="s">
        <v>538</v>
      </c>
      <c r="D1605" s="163"/>
      <c r="E1605" s="164">
        <v>16.863</v>
      </c>
      <c r="F1605" s="158"/>
      <c r="G1605" s="158"/>
      <c r="H1605" s="158"/>
      <c r="I1605" s="158"/>
      <c r="J1605" s="158"/>
      <c r="K1605" s="158"/>
      <c r="L1605" s="158"/>
      <c r="M1605" s="158"/>
      <c r="N1605" s="157"/>
      <c r="O1605" s="157"/>
      <c r="P1605" s="157"/>
      <c r="Q1605" s="157"/>
      <c r="R1605" s="158"/>
      <c r="S1605" s="158"/>
      <c r="T1605" s="158"/>
      <c r="U1605" s="158"/>
      <c r="V1605" s="158"/>
      <c r="W1605" s="158"/>
      <c r="X1605" s="158"/>
      <c r="Y1605" s="158"/>
      <c r="Z1605" s="147"/>
      <c r="AA1605" s="147"/>
      <c r="AB1605" s="147"/>
      <c r="AC1605" s="147"/>
      <c r="AD1605" s="147"/>
      <c r="AE1605" s="147"/>
      <c r="AF1605" s="147"/>
      <c r="AG1605" s="147" t="s">
        <v>230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3" x14ac:dyDescent="0.2">
      <c r="A1606" s="154"/>
      <c r="B1606" s="155"/>
      <c r="C1606" s="184" t="s">
        <v>540</v>
      </c>
      <c r="D1606" s="163"/>
      <c r="E1606" s="164"/>
      <c r="F1606" s="158"/>
      <c r="G1606" s="158"/>
      <c r="H1606" s="158"/>
      <c r="I1606" s="158"/>
      <c r="J1606" s="158"/>
      <c r="K1606" s="158"/>
      <c r="L1606" s="158"/>
      <c r="M1606" s="158"/>
      <c r="N1606" s="157"/>
      <c r="O1606" s="157"/>
      <c r="P1606" s="157"/>
      <c r="Q1606" s="157"/>
      <c r="R1606" s="158"/>
      <c r="S1606" s="158"/>
      <c r="T1606" s="158"/>
      <c r="U1606" s="158"/>
      <c r="V1606" s="158"/>
      <c r="W1606" s="158"/>
      <c r="X1606" s="158"/>
      <c r="Y1606" s="158"/>
      <c r="Z1606" s="147"/>
      <c r="AA1606" s="147"/>
      <c r="AB1606" s="147"/>
      <c r="AC1606" s="147"/>
      <c r="AD1606" s="147"/>
      <c r="AE1606" s="147"/>
      <c r="AF1606" s="147"/>
      <c r="AG1606" s="147" t="s">
        <v>230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3" x14ac:dyDescent="0.2">
      <c r="A1607" s="154"/>
      <c r="B1607" s="155"/>
      <c r="C1607" s="184" t="s">
        <v>541</v>
      </c>
      <c r="D1607" s="163"/>
      <c r="E1607" s="164">
        <v>32.386200000000002</v>
      </c>
      <c r="F1607" s="158"/>
      <c r="G1607" s="158"/>
      <c r="H1607" s="158"/>
      <c r="I1607" s="158"/>
      <c r="J1607" s="158"/>
      <c r="K1607" s="158"/>
      <c r="L1607" s="158"/>
      <c r="M1607" s="158"/>
      <c r="N1607" s="157"/>
      <c r="O1607" s="157"/>
      <c r="P1607" s="157"/>
      <c r="Q1607" s="157"/>
      <c r="R1607" s="158"/>
      <c r="S1607" s="158"/>
      <c r="T1607" s="158"/>
      <c r="U1607" s="158"/>
      <c r="V1607" s="158"/>
      <c r="W1607" s="158"/>
      <c r="X1607" s="158"/>
      <c r="Y1607" s="158"/>
      <c r="Z1607" s="147"/>
      <c r="AA1607" s="147"/>
      <c r="AB1607" s="147"/>
      <c r="AC1607" s="147"/>
      <c r="AD1607" s="147"/>
      <c r="AE1607" s="147"/>
      <c r="AF1607" s="147"/>
      <c r="AG1607" s="147" t="s">
        <v>230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3" x14ac:dyDescent="0.2">
      <c r="A1608" s="154"/>
      <c r="B1608" s="155"/>
      <c r="C1608" s="184" t="s">
        <v>335</v>
      </c>
      <c r="D1608" s="163"/>
      <c r="E1608" s="164"/>
      <c r="F1608" s="158"/>
      <c r="G1608" s="158"/>
      <c r="H1608" s="158"/>
      <c r="I1608" s="158"/>
      <c r="J1608" s="158"/>
      <c r="K1608" s="158"/>
      <c r="L1608" s="158"/>
      <c r="M1608" s="158"/>
      <c r="N1608" s="157"/>
      <c r="O1608" s="157"/>
      <c r="P1608" s="157"/>
      <c r="Q1608" s="157"/>
      <c r="R1608" s="158"/>
      <c r="S1608" s="158"/>
      <c r="T1608" s="158"/>
      <c r="U1608" s="158"/>
      <c r="V1608" s="158"/>
      <c r="W1608" s="158"/>
      <c r="X1608" s="158"/>
      <c r="Y1608" s="158"/>
      <c r="Z1608" s="147"/>
      <c r="AA1608" s="147"/>
      <c r="AB1608" s="147"/>
      <c r="AC1608" s="147"/>
      <c r="AD1608" s="147"/>
      <c r="AE1608" s="147"/>
      <c r="AF1608" s="147"/>
      <c r="AG1608" s="147" t="s">
        <v>230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3" x14ac:dyDescent="0.2">
      <c r="A1609" s="154"/>
      <c r="B1609" s="155"/>
      <c r="C1609" s="184" t="s">
        <v>543</v>
      </c>
      <c r="D1609" s="163"/>
      <c r="E1609" s="164">
        <v>51.774799999999999</v>
      </c>
      <c r="F1609" s="158"/>
      <c r="G1609" s="158"/>
      <c r="H1609" s="158"/>
      <c r="I1609" s="158"/>
      <c r="J1609" s="158"/>
      <c r="K1609" s="158"/>
      <c r="L1609" s="158"/>
      <c r="M1609" s="158"/>
      <c r="N1609" s="157"/>
      <c r="O1609" s="157"/>
      <c r="P1609" s="157"/>
      <c r="Q1609" s="157"/>
      <c r="R1609" s="158"/>
      <c r="S1609" s="158"/>
      <c r="T1609" s="158"/>
      <c r="U1609" s="158"/>
      <c r="V1609" s="158"/>
      <c r="W1609" s="158"/>
      <c r="X1609" s="158"/>
      <c r="Y1609" s="158"/>
      <c r="Z1609" s="147"/>
      <c r="AA1609" s="147"/>
      <c r="AB1609" s="147"/>
      <c r="AC1609" s="147"/>
      <c r="AD1609" s="147"/>
      <c r="AE1609" s="147"/>
      <c r="AF1609" s="147"/>
      <c r="AG1609" s="147" t="s">
        <v>230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3" x14ac:dyDescent="0.2">
      <c r="A1610" s="154"/>
      <c r="B1610" s="155"/>
      <c r="C1610" s="184" t="s">
        <v>328</v>
      </c>
      <c r="D1610" s="163"/>
      <c r="E1610" s="164"/>
      <c r="F1610" s="158"/>
      <c r="G1610" s="158"/>
      <c r="H1610" s="158"/>
      <c r="I1610" s="158"/>
      <c r="J1610" s="158"/>
      <c r="K1610" s="158"/>
      <c r="L1610" s="158"/>
      <c r="M1610" s="158"/>
      <c r="N1610" s="157"/>
      <c r="O1610" s="157"/>
      <c r="P1610" s="157"/>
      <c r="Q1610" s="157"/>
      <c r="R1610" s="158"/>
      <c r="S1610" s="158"/>
      <c r="T1610" s="158"/>
      <c r="U1610" s="158"/>
      <c r="V1610" s="158"/>
      <c r="W1610" s="158"/>
      <c r="X1610" s="158"/>
      <c r="Y1610" s="158"/>
      <c r="Z1610" s="147"/>
      <c r="AA1610" s="147"/>
      <c r="AB1610" s="147"/>
      <c r="AC1610" s="147"/>
      <c r="AD1610" s="147"/>
      <c r="AE1610" s="147"/>
      <c r="AF1610" s="147"/>
      <c r="AG1610" s="147" t="s">
        <v>230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3" x14ac:dyDescent="0.2">
      <c r="A1611" s="154"/>
      <c r="B1611" s="155"/>
      <c r="C1611" s="184" t="s">
        <v>545</v>
      </c>
      <c r="D1611" s="163"/>
      <c r="E1611" s="164"/>
      <c r="F1611" s="158"/>
      <c r="G1611" s="158"/>
      <c r="H1611" s="158"/>
      <c r="I1611" s="158"/>
      <c r="J1611" s="158"/>
      <c r="K1611" s="158"/>
      <c r="L1611" s="158"/>
      <c r="M1611" s="158"/>
      <c r="N1611" s="157"/>
      <c r="O1611" s="157"/>
      <c r="P1611" s="157"/>
      <c r="Q1611" s="157"/>
      <c r="R1611" s="158"/>
      <c r="S1611" s="158"/>
      <c r="T1611" s="158"/>
      <c r="U1611" s="158"/>
      <c r="V1611" s="158"/>
      <c r="W1611" s="158"/>
      <c r="X1611" s="158"/>
      <c r="Y1611" s="158"/>
      <c r="Z1611" s="147"/>
      <c r="AA1611" s="147"/>
      <c r="AB1611" s="147"/>
      <c r="AC1611" s="147"/>
      <c r="AD1611" s="147"/>
      <c r="AE1611" s="147"/>
      <c r="AF1611" s="147"/>
      <c r="AG1611" s="147" t="s">
        <v>230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3" x14ac:dyDescent="0.2">
      <c r="A1612" s="154"/>
      <c r="B1612" s="155"/>
      <c r="C1612" s="184" t="s">
        <v>546</v>
      </c>
      <c r="D1612" s="163"/>
      <c r="E1612" s="164">
        <v>32.814810000000001</v>
      </c>
      <c r="F1612" s="158"/>
      <c r="G1612" s="158"/>
      <c r="H1612" s="158"/>
      <c r="I1612" s="158"/>
      <c r="J1612" s="158"/>
      <c r="K1612" s="158"/>
      <c r="L1612" s="158"/>
      <c r="M1612" s="158"/>
      <c r="N1612" s="157"/>
      <c r="O1612" s="157"/>
      <c r="P1612" s="157"/>
      <c r="Q1612" s="157"/>
      <c r="R1612" s="158"/>
      <c r="S1612" s="158"/>
      <c r="T1612" s="158"/>
      <c r="U1612" s="158"/>
      <c r="V1612" s="158"/>
      <c r="W1612" s="158"/>
      <c r="X1612" s="158"/>
      <c r="Y1612" s="158"/>
      <c r="Z1612" s="147"/>
      <c r="AA1612" s="147"/>
      <c r="AB1612" s="147"/>
      <c r="AC1612" s="147"/>
      <c r="AD1612" s="147"/>
      <c r="AE1612" s="147"/>
      <c r="AF1612" s="147"/>
      <c r="AG1612" s="147" t="s">
        <v>230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3" x14ac:dyDescent="0.2">
      <c r="A1613" s="154"/>
      <c r="B1613" s="155"/>
      <c r="C1613" s="184" t="s">
        <v>341</v>
      </c>
      <c r="D1613" s="163"/>
      <c r="E1613" s="164"/>
      <c r="F1613" s="158"/>
      <c r="G1613" s="158"/>
      <c r="H1613" s="158"/>
      <c r="I1613" s="158"/>
      <c r="J1613" s="158"/>
      <c r="K1613" s="158"/>
      <c r="L1613" s="158"/>
      <c r="M1613" s="158"/>
      <c r="N1613" s="157"/>
      <c r="O1613" s="157"/>
      <c r="P1613" s="157"/>
      <c r="Q1613" s="157"/>
      <c r="R1613" s="158"/>
      <c r="S1613" s="158"/>
      <c r="T1613" s="158"/>
      <c r="U1613" s="158"/>
      <c r="V1613" s="158"/>
      <c r="W1613" s="158"/>
      <c r="X1613" s="158"/>
      <c r="Y1613" s="158"/>
      <c r="Z1613" s="147"/>
      <c r="AA1613" s="147"/>
      <c r="AB1613" s="147"/>
      <c r="AC1613" s="147"/>
      <c r="AD1613" s="147"/>
      <c r="AE1613" s="147"/>
      <c r="AF1613" s="147"/>
      <c r="AG1613" s="147" t="s">
        <v>230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3" x14ac:dyDescent="0.2">
      <c r="A1614" s="154"/>
      <c r="B1614" s="155"/>
      <c r="C1614" s="184" t="s">
        <v>548</v>
      </c>
      <c r="D1614" s="163"/>
      <c r="E1614" s="164">
        <v>8.2017199999999999</v>
      </c>
      <c r="F1614" s="158"/>
      <c r="G1614" s="158"/>
      <c r="H1614" s="158"/>
      <c r="I1614" s="158"/>
      <c r="J1614" s="158"/>
      <c r="K1614" s="158"/>
      <c r="L1614" s="158"/>
      <c r="M1614" s="158"/>
      <c r="N1614" s="157"/>
      <c r="O1614" s="157"/>
      <c r="P1614" s="157"/>
      <c r="Q1614" s="157"/>
      <c r="R1614" s="158"/>
      <c r="S1614" s="158"/>
      <c r="T1614" s="158"/>
      <c r="U1614" s="158"/>
      <c r="V1614" s="158"/>
      <c r="W1614" s="158"/>
      <c r="X1614" s="158"/>
      <c r="Y1614" s="158"/>
      <c r="Z1614" s="147"/>
      <c r="AA1614" s="147"/>
      <c r="AB1614" s="147"/>
      <c r="AC1614" s="147"/>
      <c r="AD1614" s="147"/>
      <c r="AE1614" s="147"/>
      <c r="AF1614" s="147"/>
      <c r="AG1614" s="147" t="s">
        <v>230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3" x14ac:dyDescent="0.2">
      <c r="A1615" s="154"/>
      <c r="B1615" s="155"/>
      <c r="C1615" s="184" t="s">
        <v>549</v>
      </c>
      <c r="D1615" s="163"/>
      <c r="E1615" s="164"/>
      <c r="F1615" s="158"/>
      <c r="G1615" s="158"/>
      <c r="H1615" s="158"/>
      <c r="I1615" s="158"/>
      <c r="J1615" s="158"/>
      <c r="K1615" s="158"/>
      <c r="L1615" s="158"/>
      <c r="M1615" s="158"/>
      <c r="N1615" s="157"/>
      <c r="O1615" s="157"/>
      <c r="P1615" s="157"/>
      <c r="Q1615" s="157"/>
      <c r="R1615" s="158"/>
      <c r="S1615" s="158"/>
      <c r="T1615" s="158"/>
      <c r="U1615" s="158"/>
      <c r="V1615" s="158"/>
      <c r="W1615" s="158"/>
      <c r="X1615" s="158"/>
      <c r="Y1615" s="158"/>
      <c r="Z1615" s="147"/>
      <c r="AA1615" s="147"/>
      <c r="AB1615" s="147"/>
      <c r="AC1615" s="147"/>
      <c r="AD1615" s="147"/>
      <c r="AE1615" s="147"/>
      <c r="AF1615" s="147"/>
      <c r="AG1615" s="147" t="s">
        <v>230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3" x14ac:dyDescent="0.2">
      <c r="A1616" s="154"/>
      <c r="B1616" s="155"/>
      <c r="C1616" s="184" t="s">
        <v>550</v>
      </c>
      <c r="D1616" s="163"/>
      <c r="E1616" s="164">
        <v>107.41828</v>
      </c>
      <c r="F1616" s="158"/>
      <c r="G1616" s="158"/>
      <c r="H1616" s="158"/>
      <c r="I1616" s="158"/>
      <c r="J1616" s="158"/>
      <c r="K1616" s="158"/>
      <c r="L1616" s="158"/>
      <c r="M1616" s="158"/>
      <c r="N1616" s="157"/>
      <c r="O1616" s="157"/>
      <c r="P1616" s="157"/>
      <c r="Q1616" s="157"/>
      <c r="R1616" s="158"/>
      <c r="S1616" s="158"/>
      <c r="T1616" s="158"/>
      <c r="U1616" s="158"/>
      <c r="V1616" s="158"/>
      <c r="W1616" s="158"/>
      <c r="X1616" s="158"/>
      <c r="Y1616" s="158"/>
      <c r="Z1616" s="147"/>
      <c r="AA1616" s="147"/>
      <c r="AB1616" s="147"/>
      <c r="AC1616" s="147"/>
      <c r="AD1616" s="147"/>
      <c r="AE1616" s="147"/>
      <c r="AF1616" s="147"/>
      <c r="AG1616" s="147" t="s">
        <v>230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3" x14ac:dyDescent="0.2">
      <c r="A1617" s="154"/>
      <c r="B1617" s="155"/>
      <c r="C1617" s="184" t="s">
        <v>552</v>
      </c>
      <c r="D1617" s="163"/>
      <c r="E1617" s="164"/>
      <c r="F1617" s="158"/>
      <c r="G1617" s="158"/>
      <c r="H1617" s="158"/>
      <c r="I1617" s="158"/>
      <c r="J1617" s="158"/>
      <c r="K1617" s="158"/>
      <c r="L1617" s="158"/>
      <c r="M1617" s="158"/>
      <c r="N1617" s="157"/>
      <c r="O1617" s="157"/>
      <c r="P1617" s="157"/>
      <c r="Q1617" s="157"/>
      <c r="R1617" s="158"/>
      <c r="S1617" s="158"/>
      <c r="T1617" s="158"/>
      <c r="U1617" s="158"/>
      <c r="V1617" s="158"/>
      <c r="W1617" s="158"/>
      <c r="X1617" s="158"/>
      <c r="Y1617" s="158"/>
      <c r="Z1617" s="147"/>
      <c r="AA1617" s="147"/>
      <c r="AB1617" s="147"/>
      <c r="AC1617" s="147"/>
      <c r="AD1617" s="147"/>
      <c r="AE1617" s="147"/>
      <c r="AF1617" s="147"/>
      <c r="AG1617" s="147" t="s">
        <v>230</v>
      </c>
      <c r="AH1617" s="147">
        <v>0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3" x14ac:dyDescent="0.2">
      <c r="A1618" s="154"/>
      <c r="B1618" s="155"/>
      <c r="C1618" s="184" t="s">
        <v>553</v>
      </c>
      <c r="D1618" s="163"/>
      <c r="E1618" s="164">
        <v>24.06101</v>
      </c>
      <c r="F1618" s="158"/>
      <c r="G1618" s="158"/>
      <c r="H1618" s="158"/>
      <c r="I1618" s="158"/>
      <c r="J1618" s="158"/>
      <c r="K1618" s="158"/>
      <c r="L1618" s="158"/>
      <c r="M1618" s="158"/>
      <c r="N1618" s="157"/>
      <c r="O1618" s="157"/>
      <c r="P1618" s="157"/>
      <c r="Q1618" s="157"/>
      <c r="R1618" s="158"/>
      <c r="S1618" s="158"/>
      <c r="T1618" s="158"/>
      <c r="U1618" s="158"/>
      <c r="V1618" s="158"/>
      <c r="W1618" s="158"/>
      <c r="X1618" s="158"/>
      <c r="Y1618" s="158"/>
      <c r="Z1618" s="147"/>
      <c r="AA1618" s="147"/>
      <c r="AB1618" s="147"/>
      <c r="AC1618" s="147"/>
      <c r="AD1618" s="147"/>
      <c r="AE1618" s="147"/>
      <c r="AF1618" s="147"/>
      <c r="AG1618" s="147" t="s">
        <v>230</v>
      </c>
      <c r="AH1618" s="147">
        <v>0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3" x14ac:dyDescent="0.2">
      <c r="A1619" s="154"/>
      <c r="B1619" s="155"/>
      <c r="C1619" s="184" t="s">
        <v>343</v>
      </c>
      <c r="D1619" s="163"/>
      <c r="E1619" s="164"/>
      <c r="F1619" s="158"/>
      <c r="G1619" s="158"/>
      <c r="H1619" s="158"/>
      <c r="I1619" s="158"/>
      <c r="J1619" s="158"/>
      <c r="K1619" s="158"/>
      <c r="L1619" s="158"/>
      <c r="M1619" s="158"/>
      <c r="N1619" s="157"/>
      <c r="O1619" s="157"/>
      <c r="P1619" s="157"/>
      <c r="Q1619" s="157"/>
      <c r="R1619" s="158"/>
      <c r="S1619" s="158"/>
      <c r="T1619" s="158"/>
      <c r="U1619" s="158"/>
      <c r="V1619" s="158"/>
      <c r="W1619" s="158"/>
      <c r="X1619" s="158"/>
      <c r="Y1619" s="158"/>
      <c r="Z1619" s="147"/>
      <c r="AA1619" s="147"/>
      <c r="AB1619" s="147"/>
      <c r="AC1619" s="147"/>
      <c r="AD1619" s="147"/>
      <c r="AE1619" s="147"/>
      <c r="AF1619" s="147"/>
      <c r="AG1619" s="147" t="s">
        <v>230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3" x14ac:dyDescent="0.2">
      <c r="A1620" s="154"/>
      <c r="B1620" s="155"/>
      <c r="C1620" s="184" t="s">
        <v>555</v>
      </c>
      <c r="D1620" s="163"/>
      <c r="E1620" s="164">
        <v>6.4610300000000001</v>
      </c>
      <c r="F1620" s="158"/>
      <c r="G1620" s="158"/>
      <c r="H1620" s="158"/>
      <c r="I1620" s="158"/>
      <c r="J1620" s="158"/>
      <c r="K1620" s="158"/>
      <c r="L1620" s="158"/>
      <c r="M1620" s="158"/>
      <c r="N1620" s="157"/>
      <c r="O1620" s="157"/>
      <c r="P1620" s="157"/>
      <c r="Q1620" s="157"/>
      <c r="R1620" s="158"/>
      <c r="S1620" s="158"/>
      <c r="T1620" s="158"/>
      <c r="U1620" s="158"/>
      <c r="V1620" s="158"/>
      <c r="W1620" s="158"/>
      <c r="X1620" s="158"/>
      <c r="Y1620" s="158"/>
      <c r="Z1620" s="147"/>
      <c r="AA1620" s="147"/>
      <c r="AB1620" s="147"/>
      <c r="AC1620" s="147"/>
      <c r="AD1620" s="147"/>
      <c r="AE1620" s="147"/>
      <c r="AF1620" s="147"/>
      <c r="AG1620" s="147" t="s">
        <v>230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3" x14ac:dyDescent="0.2">
      <c r="A1621" s="154"/>
      <c r="B1621" s="155"/>
      <c r="C1621" s="184" t="s">
        <v>556</v>
      </c>
      <c r="D1621" s="163"/>
      <c r="E1621" s="164"/>
      <c r="F1621" s="158"/>
      <c r="G1621" s="158"/>
      <c r="H1621" s="158"/>
      <c r="I1621" s="158"/>
      <c r="J1621" s="158"/>
      <c r="K1621" s="158"/>
      <c r="L1621" s="158"/>
      <c r="M1621" s="158"/>
      <c r="N1621" s="157"/>
      <c r="O1621" s="157"/>
      <c r="P1621" s="157"/>
      <c r="Q1621" s="157"/>
      <c r="R1621" s="158"/>
      <c r="S1621" s="158"/>
      <c r="T1621" s="158"/>
      <c r="U1621" s="158"/>
      <c r="V1621" s="158"/>
      <c r="W1621" s="158"/>
      <c r="X1621" s="158"/>
      <c r="Y1621" s="158"/>
      <c r="Z1621" s="147"/>
      <c r="AA1621" s="147"/>
      <c r="AB1621" s="147"/>
      <c r="AC1621" s="147"/>
      <c r="AD1621" s="147"/>
      <c r="AE1621" s="147"/>
      <c r="AF1621" s="147"/>
      <c r="AG1621" s="147" t="s">
        <v>230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3" x14ac:dyDescent="0.2">
      <c r="A1622" s="154"/>
      <c r="B1622" s="155"/>
      <c r="C1622" s="184" t="s">
        <v>557</v>
      </c>
      <c r="D1622" s="163"/>
      <c r="E1622" s="164">
        <v>45.047809999999998</v>
      </c>
      <c r="F1622" s="158"/>
      <c r="G1622" s="158"/>
      <c r="H1622" s="158"/>
      <c r="I1622" s="158"/>
      <c r="J1622" s="158"/>
      <c r="K1622" s="158"/>
      <c r="L1622" s="158"/>
      <c r="M1622" s="158"/>
      <c r="N1622" s="157"/>
      <c r="O1622" s="157"/>
      <c r="P1622" s="157"/>
      <c r="Q1622" s="157"/>
      <c r="R1622" s="158"/>
      <c r="S1622" s="158"/>
      <c r="T1622" s="158"/>
      <c r="U1622" s="158"/>
      <c r="V1622" s="158"/>
      <c r="W1622" s="158"/>
      <c r="X1622" s="158"/>
      <c r="Y1622" s="158"/>
      <c r="Z1622" s="147"/>
      <c r="AA1622" s="147"/>
      <c r="AB1622" s="147"/>
      <c r="AC1622" s="147"/>
      <c r="AD1622" s="147"/>
      <c r="AE1622" s="147"/>
      <c r="AF1622" s="147"/>
      <c r="AG1622" s="147" t="s">
        <v>230</v>
      </c>
      <c r="AH1622" s="147">
        <v>0</v>
      </c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3" x14ac:dyDescent="0.2">
      <c r="A1623" s="154"/>
      <c r="B1623" s="155"/>
      <c r="C1623" s="184" t="s">
        <v>559</v>
      </c>
      <c r="D1623" s="163"/>
      <c r="E1623" s="164"/>
      <c r="F1623" s="158"/>
      <c r="G1623" s="158"/>
      <c r="H1623" s="158"/>
      <c r="I1623" s="158"/>
      <c r="J1623" s="158"/>
      <c r="K1623" s="158"/>
      <c r="L1623" s="158"/>
      <c r="M1623" s="158"/>
      <c r="N1623" s="157"/>
      <c r="O1623" s="157"/>
      <c r="P1623" s="157"/>
      <c r="Q1623" s="157"/>
      <c r="R1623" s="158"/>
      <c r="S1623" s="158"/>
      <c r="T1623" s="158"/>
      <c r="U1623" s="158"/>
      <c r="V1623" s="158"/>
      <c r="W1623" s="158"/>
      <c r="X1623" s="158"/>
      <c r="Y1623" s="158"/>
      <c r="Z1623" s="147"/>
      <c r="AA1623" s="147"/>
      <c r="AB1623" s="147"/>
      <c r="AC1623" s="147"/>
      <c r="AD1623" s="147"/>
      <c r="AE1623" s="147"/>
      <c r="AF1623" s="147"/>
      <c r="AG1623" s="147" t="s">
        <v>230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3" x14ac:dyDescent="0.2">
      <c r="A1624" s="154"/>
      <c r="B1624" s="155"/>
      <c r="C1624" s="184" t="s">
        <v>560</v>
      </c>
      <c r="D1624" s="163"/>
      <c r="E1624" s="164">
        <v>15.3072</v>
      </c>
      <c r="F1624" s="158"/>
      <c r="G1624" s="158"/>
      <c r="H1624" s="158"/>
      <c r="I1624" s="158"/>
      <c r="J1624" s="158"/>
      <c r="K1624" s="158"/>
      <c r="L1624" s="158"/>
      <c r="M1624" s="158"/>
      <c r="N1624" s="157"/>
      <c r="O1624" s="157"/>
      <c r="P1624" s="157"/>
      <c r="Q1624" s="157"/>
      <c r="R1624" s="158"/>
      <c r="S1624" s="158"/>
      <c r="T1624" s="158"/>
      <c r="U1624" s="158"/>
      <c r="V1624" s="158"/>
      <c r="W1624" s="158"/>
      <c r="X1624" s="158"/>
      <c r="Y1624" s="158"/>
      <c r="Z1624" s="147"/>
      <c r="AA1624" s="147"/>
      <c r="AB1624" s="147"/>
      <c r="AC1624" s="147"/>
      <c r="AD1624" s="147"/>
      <c r="AE1624" s="147"/>
      <c r="AF1624" s="147"/>
      <c r="AG1624" s="147" t="s">
        <v>230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3" x14ac:dyDescent="0.2">
      <c r="A1625" s="154"/>
      <c r="B1625" s="155"/>
      <c r="C1625" s="184" t="s">
        <v>562</v>
      </c>
      <c r="D1625" s="163"/>
      <c r="E1625" s="164"/>
      <c r="F1625" s="158"/>
      <c r="G1625" s="158"/>
      <c r="H1625" s="158"/>
      <c r="I1625" s="158"/>
      <c r="J1625" s="158"/>
      <c r="K1625" s="158"/>
      <c r="L1625" s="158"/>
      <c r="M1625" s="158"/>
      <c r="N1625" s="157"/>
      <c r="O1625" s="157"/>
      <c r="P1625" s="157"/>
      <c r="Q1625" s="157"/>
      <c r="R1625" s="158"/>
      <c r="S1625" s="158"/>
      <c r="T1625" s="158"/>
      <c r="U1625" s="158"/>
      <c r="V1625" s="158"/>
      <c r="W1625" s="158"/>
      <c r="X1625" s="158"/>
      <c r="Y1625" s="158"/>
      <c r="Z1625" s="147"/>
      <c r="AA1625" s="147"/>
      <c r="AB1625" s="147"/>
      <c r="AC1625" s="147"/>
      <c r="AD1625" s="147"/>
      <c r="AE1625" s="147"/>
      <c r="AF1625" s="147"/>
      <c r="AG1625" s="147" t="s">
        <v>230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3" x14ac:dyDescent="0.2">
      <c r="A1626" s="154"/>
      <c r="B1626" s="155"/>
      <c r="C1626" s="184" t="s">
        <v>563</v>
      </c>
      <c r="D1626" s="163"/>
      <c r="E1626" s="164">
        <v>63.040149999999997</v>
      </c>
      <c r="F1626" s="158"/>
      <c r="G1626" s="158"/>
      <c r="H1626" s="158"/>
      <c r="I1626" s="158"/>
      <c r="J1626" s="158"/>
      <c r="K1626" s="158"/>
      <c r="L1626" s="158"/>
      <c r="M1626" s="158"/>
      <c r="N1626" s="157"/>
      <c r="O1626" s="157"/>
      <c r="P1626" s="157"/>
      <c r="Q1626" s="157"/>
      <c r="R1626" s="158"/>
      <c r="S1626" s="158"/>
      <c r="T1626" s="158"/>
      <c r="U1626" s="158"/>
      <c r="V1626" s="158"/>
      <c r="W1626" s="158"/>
      <c r="X1626" s="158"/>
      <c r="Y1626" s="158"/>
      <c r="Z1626" s="147"/>
      <c r="AA1626" s="147"/>
      <c r="AB1626" s="147"/>
      <c r="AC1626" s="147"/>
      <c r="AD1626" s="147"/>
      <c r="AE1626" s="147"/>
      <c r="AF1626" s="147"/>
      <c r="AG1626" s="147" t="s">
        <v>230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3" x14ac:dyDescent="0.2">
      <c r="A1627" s="154"/>
      <c r="B1627" s="155"/>
      <c r="C1627" s="184" t="s">
        <v>329</v>
      </c>
      <c r="D1627" s="163"/>
      <c r="E1627" s="164"/>
      <c r="F1627" s="158"/>
      <c r="G1627" s="158"/>
      <c r="H1627" s="158"/>
      <c r="I1627" s="158"/>
      <c r="J1627" s="158"/>
      <c r="K1627" s="158"/>
      <c r="L1627" s="158"/>
      <c r="M1627" s="158"/>
      <c r="N1627" s="157"/>
      <c r="O1627" s="157"/>
      <c r="P1627" s="157"/>
      <c r="Q1627" s="157"/>
      <c r="R1627" s="158"/>
      <c r="S1627" s="158"/>
      <c r="T1627" s="158"/>
      <c r="U1627" s="158"/>
      <c r="V1627" s="158"/>
      <c r="W1627" s="158"/>
      <c r="X1627" s="158"/>
      <c r="Y1627" s="158"/>
      <c r="Z1627" s="147"/>
      <c r="AA1627" s="147"/>
      <c r="AB1627" s="147"/>
      <c r="AC1627" s="147"/>
      <c r="AD1627" s="147"/>
      <c r="AE1627" s="147"/>
      <c r="AF1627" s="147"/>
      <c r="AG1627" s="147" t="s">
        <v>230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3" x14ac:dyDescent="0.2">
      <c r="A1628" s="154"/>
      <c r="B1628" s="155"/>
      <c r="C1628" s="184" t="s">
        <v>565</v>
      </c>
      <c r="D1628" s="163"/>
      <c r="E1628" s="164"/>
      <c r="F1628" s="158"/>
      <c r="G1628" s="158"/>
      <c r="H1628" s="158"/>
      <c r="I1628" s="158"/>
      <c r="J1628" s="158"/>
      <c r="K1628" s="158"/>
      <c r="L1628" s="158"/>
      <c r="M1628" s="158"/>
      <c r="N1628" s="157"/>
      <c r="O1628" s="157"/>
      <c r="P1628" s="157"/>
      <c r="Q1628" s="157"/>
      <c r="R1628" s="158"/>
      <c r="S1628" s="158"/>
      <c r="T1628" s="158"/>
      <c r="U1628" s="158"/>
      <c r="V1628" s="158"/>
      <c r="W1628" s="158"/>
      <c r="X1628" s="158"/>
      <c r="Y1628" s="158"/>
      <c r="Z1628" s="147"/>
      <c r="AA1628" s="147"/>
      <c r="AB1628" s="147"/>
      <c r="AC1628" s="147"/>
      <c r="AD1628" s="147"/>
      <c r="AE1628" s="147"/>
      <c r="AF1628" s="147"/>
      <c r="AG1628" s="147" t="s">
        <v>230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3" x14ac:dyDescent="0.2">
      <c r="A1629" s="154"/>
      <c r="B1629" s="155"/>
      <c r="C1629" s="184" t="s">
        <v>566</v>
      </c>
      <c r="D1629" s="163"/>
      <c r="E1629" s="164">
        <v>28.943930000000002</v>
      </c>
      <c r="F1629" s="158"/>
      <c r="G1629" s="158"/>
      <c r="H1629" s="158"/>
      <c r="I1629" s="158"/>
      <c r="J1629" s="158"/>
      <c r="K1629" s="158"/>
      <c r="L1629" s="158"/>
      <c r="M1629" s="158"/>
      <c r="N1629" s="157"/>
      <c r="O1629" s="157"/>
      <c r="P1629" s="157"/>
      <c r="Q1629" s="157"/>
      <c r="R1629" s="158"/>
      <c r="S1629" s="158"/>
      <c r="T1629" s="158"/>
      <c r="U1629" s="158"/>
      <c r="V1629" s="158"/>
      <c r="W1629" s="158"/>
      <c r="X1629" s="158"/>
      <c r="Y1629" s="158"/>
      <c r="Z1629" s="147"/>
      <c r="AA1629" s="147"/>
      <c r="AB1629" s="147"/>
      <c r="AC1629" s="147"/>
      <c r="AD1629" s="147"/>
      <c r="AE1629" s="147"/>
      <c r="AF1629" s="147"/>
      <c r="AG1629" s="147" t="s">
        <v>230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3" x14ac:dyDescent="0.2">
      <c r="A1630" s="154"/>
      <c r="B1630" s="155"/>
      <c r="C1630" s="184" t="s">
        <v>568</v>
      </c>
      <c r="D1630" s="163"/>
      <c r="E1630" s="164"/>
      <c r="F1630" s="158"/>
      <c r="G1630" s="158"/>
      <c r="H1630" s="158"/>
      <c r="I1630" s="158"/>
      <c r="J1630" s="158"/>
      <c r="K1630" s="158"/>
      <c r="L1630" s="158"/>
      <c r="M1630" s="158"/>
      <c r="N1630" s="157"/>
      <c r="O1630" s="157"/>
      <c r="P1630" s="157"/>
      <c r="Q1630" s="157"/>
      <c r="R1630" s="158"/>
      <c r="S1630" s="158"/>
      <c r="T1630" s="158"/>
      <c r="U1630" s="158"/>
      <c r="V1630" s="158"/>
      <c r="W1630" s="158"/>
      <c r="X1630" s="158"/>
      <c r="Y1630" s="158"/>
      <c r="Z1630" s="147"/>
      <c r="AA1630" s="147"/>
      <c r="AB1630" s="147"/>
      <c r="AC1630" s="147"/>
      <c r="AD1630" s="147"/>
      <c r="AE1630" s="147"/>
      <c r="AF1630" s="147"/>
      <c r="AG1630" s="147" t="s">
        <v>230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3" x14ac:dyDescent="0.2">
      <c r="A1631" s="154"/>
      <c r="B1631" s="155"/>
      <c r="C1631" s="184" t="s">
        <v>569</v>
      </c>
      <c r="D1631" s="163"/>
      <c r="E1631" s="164">
        <v>61.06953</v>
      </c>
      <c r="F1631" s="158"/>
      <c r="G1631" s="158"/>
      <c r="H1631" s="158"/>
      <c r="I1631" s="158"/>
      <c r="J1631" s="158"/>
      <c r="K1631" s="158"/>
      <c r="L1631" s="158"/>
      <c r="M1631" s="158"/>
      <c r="N1631" s="157"/>
      <c r="O1631" s="157"/>
      <c r="P1631" s="157"/>
      <c r="Q1631" s="157"/>
      <c r="R1631" s="158"/>
      <c r="S1631" s="158"/>
      <c r="T1631" s="158"/>
      <c r="U1631" s="158"/>
      <c r="V1631" s="158"/>
      <c r="W1631" s="158"/>
      <c r="X1631" s="158"/>
      <c r="Y1631" s="158"/>
      <c r="Z1631" s="147"/>
      <c r="AA1631" s="147"/>
      <c r="AB1631" s="147"/>
      <c r="AC1631" s="147"/>
      <c r="AD1631" s="147"/>
      <c r="AE1631" s="147"/>
      <c r="AF1631" s="147"/>
      <c r="AG1631" s="147" t="s">
        <v>230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3" x14ac:dyDescent="0.2">
      <c r="A1632" s="154"/>
      <c r="B1632" s="155"/>
      <c r="C1632" s="184" t="s">
        <v>345</v>
      </c>
      <c r="D1632" s="163"/>
      <c r="E1632" s="164"/>
      <c r="F1632" s="158"/>
      <c r="G1632" s="158"/>
      <c r="H1632" s="158"/>
      <c r="I1632" s="158"/>
      <c r="J1632" s="158"/>
      <c r="K1632" s="158"/>
      <c r="L1632" s="158"/>
      <c r="M1632" s="158"/>
      <c r="N1632" s="157"/>
      <c r="O1632" s="157"/>
      <c r="P1632" s="157"/>
      <c r="Q1632" s="157"/>
      <c r="R1632" s="158"/>
      <c r="S1632" s="158"/>
      <c r="T1632" s="158"/>
      <c r="U1632" s="158"/>
      <c r="V1632" s="158"/>
      <c r="W1632" s="158"/>
      <c r="X1632" s="158"/>
      <c r="Y1632" s="158"/>
      <c r="Z1632" s="147"/>
      <c r="AA1632" s="147"/>
      <c r="AB1632" s="147"/>
      <c r="AC1632" s="147"/>
      <c r="AD1632" s="147"/>
      <c r="AE1632" s="147"/>
      <c r="AF1632" s="147"/>
      <c r="AG1632" s="147" t="s">
        <v>230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3" x14ac:dyDescent="0.2">
      <c r="A1633" s="154"/>
      <c r="B1633" s="155"/>
      <c r="C1633" s="184" t="s">
        <v>571</v>
      </c>
      <c r="D1633" s="163"/>
      <c r="E1633" s="164">
        <v>5.9176299999999999</v>
      </c>
      <c r="F1633" s="158"/>
      <c r="G1633" s="158"/>
      <c r="H1633" s="158"/>
      <c r="I1633" s="158"/>
      <c r="J1633" s="158"/>
      <c r="K1633" s="158"/>
      <c r="L1633" s="158"/>
      <c r="M1633" s="158"/>
      <c r="N1633" s="157"/>
      <c r="O1633" s="157"/>
      <c r="P1633" s="157"/>
      <c r="Q1633" s="157"/>
      <c r="R1633" s="158"/>
      <c r="S1633" s="158"/>
      <c r="T1633" s="158"/>
      <c r="U1633" s="158"/>
      <c r="V1633" s="158"/>
      <c r="W1633" s="158"/>
      <c r="X1633" s="158"/>
      <c r="Y1633" s="158"/>
      <c r="Z1633" s="147"/>
      <c r="AA1633" s="147"/>
      <c r="AB1633" s="147"/>
      <c r="AC1633" s="147"/>
      <c r="AD1633" s="147"/>
      <c r="AE1633" s="147"/>
      <c r="AF1633" s="147"/>
      <c r="AG1633" s="147" t="s">
        <v>230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3" x14ac:dyDescent="0.2">
      <c r="A1634" s="154"/>
      <c r="B1634" s="155"/>
      <c r="C1634" s="184" t="s">
        <v>572</v>
      </c>
      <c r="D1634" s="163"/>
      <c r="E1634" s="164"/>
      <c r="F1634" s="158"/>
      <c r="G1634" s="158"/>
      <c r="H1634" s="158"/>
      <c r="I1634" s="158"/>
      <c r="J1634" s="158"/>
      <c r="K1634" s="158"/>
      <c r="L1634" s="158"/>
      <c r="M1634" s="158"/>
      <c r="N1634" s="157"/>
      <c r="O1634" s="157"/>
      <c r="P1634" s="157"/>
      <c r="Q1634" s="157"/>
      <c r="R1634" s="158"/>
      <c r="S1634" s="158"/>
      <c r="T1634" s="158"/>
      <c r="U1634" s="158"/>
      <c r="V1634" s="158"/>
      <c r="W1634" s="158"/>
      <c r="X1634" s="158"/>
      <c r="Y1634" s="158"/>
      <c r="Z1634" s="147"/>
      <c r="AA1634" s="147"/>
      <c r="AB1634" s="147"/>
      <c r="AC1634" s="147"/>
      <c r="AD1634" s="147"/>
      <c r="AE1634" s="147"/>
      <c r="AF1634" s="147"/>
      <c r="AG1634" s="147" t="s">
        <v>230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3" x14ac:dyDescent="0.2">
      <c r="A1635" s="154"/>
      <c r="B1635" s="155"/>
      <c r="C1635" s="184" t="s">
        <v>573</v>
      </c>
      <c r="D1635" s="163"/>
      <c r="E1635" s="164">
        <v>14.827199999999999</v>
      </c>
      <c r="F1635" s="158"/>
      <c r="G1635" s="158"/>
      <c r="H1635" s="158"/>
      <c r="I1635" s="158"/>
      <c r="J1635" s="158"/>
      <c r="K1635" s="158"/>
      <c r="L1635" s="158"/>
      <c r="M1635" s="158"/>
      <c r="N1635" s="157"/>
      <c r="O1635" s="157"/>
      <c r="P1635" s="157"/>
      <c r="Q1635" s="157"/>
      <c r="R1635" s="158"/>
      <c r="S1635" s="158"/>
      <c r="T1635" s="158"/>
      <c r="U1635" s="158"/>
      <c r="V1635" s="158"/>
      <c r="W1635" s="158"/>
      <c r="X1635" s="158"/>
      <c r="Y1635" s="158"/>
      <c r="Z1635" s="147"/>
      <c r="AA1635" s="147"/>
      <c r="AB1635" s="147"/>
      <c r="AC1635" s="147"/>
      <c r="AD1635" s="147"/>
      <c r="AE1635" s="147"/>
      <c r="AF1635" s="147"/>
      <c r="AG1635" s="147" t="s">
        <v>230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3" x14ac:dyDescent="0.2">
      <c r="A1636" s="154"/>
      <c r="B1636" s="155"/>
      <c r="C1636" s="184" t="s">
        <v>574</v>
      </c>
      <c r="D1636" s="163"/>
      <c r="E1636" s="164"/>
      <c r="F1636" s="158"/>
      <c r="G1636" s="158"/>
      <c r="H1636" s="158"/>
      <c r="I1636" s="158"/>
      <c r="J1636" s="158"/>
      <c r="K1636" s="158"/>
      <c r="L1636" s="158"/>
      <c r="M1636" s="158"/>
      <c r="N1636" s="157"/>
      <c r="O1636" s="157"/>
      <c r="P1636" s="157"/>
      <c r="Q1636" s="157"/>
      <c r="R1636" s="158"/>
      <c r="S1636" s="158"/>
      <c r="T1636" s="158"/>
      <c r="U1636" s="158"/>
      <c r="V1636" s="158"/>
      <c r="W1636" s="158"/>
      <c r="X1636" s="158"/>
      <c r="Y1636" s="158"/>
      <c r="Z1636" s="147"/>
      <c r="AA1636" s="147"/>
      <c r="AB1636" s="147"/>
      <c r="AC1636" s="147"/>
      <c r="AD1636" s="147"/>
      <c r="AE1636" s="147"/>
      <c r="AF1636" s="147"/>
      <c r="AG1636" s="147" t="s">
        <v>230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3" x14ac:dyDescent="0.2">
      <c r="A1637" s="154"/>
      <c r="B1637" s="155"/>
      <c r="C1637" s="184" t="s">
        <v>575</v>
      </c>
      <c r="D1637" s="163"/>
      <c r="E1637" s="164">
        <v>34.331150000000001</v>
      </c>
      <c r="F1637" s="158"/>
      <c r="G1637" s="158"/>
      <c r="H1637" s="158"/>
      <c r="I1637" s="158"/>
      <c r="J1637" s="158"/>
      <c r="K1637" s="158"/>
      <c r="L1637" s="158"/>
      <c r="M1637" s="158"/>
      <c r="N1637" s="157"/>
      <c r="O1637" s="157"/>
      <c r="P1637" s="157"/>
      <c r="Q1637" s="157"/>
      <c r="R1637" s="158"/>
      <c r="S1637" s="158"/>
      <c r="T1637" s="158"/>
      <c r="U1637" s="158"/>
      <c r="V1637" s="158"/>
      <c r="W1637" s="158"/>
      <c r="X1637" s="158"/>
      <c r="Y1637" s="158"/>
      <c r="Z1637" s="147"/>
      <c r="AA1637" s="147"/>
      <c r="AB1637" s="147"/>
      <c r="AC1637" s="147"/>
      <c r="AD1637" s="147"/>
      <c r="AE1637" s="147"/>
      <c r="AF1637" s="147"/>
      <c r="AG1637" s="147" t="s">
        <v>230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3" x14ac:dyDescent="0.2">
      <c r="A1638" s="154"/>
      <c r="B1638" s="155"/>
      <c r="C1638" s="184" t="s">
        <v>346</v>
      </c>
      <c r="D1638" s="163"/>
      <c r="E1638" s="164"/>
      <c r="F1638" s="158"/>
      <c r="G1638" s="158"/>
      <c r="H1638" s="158"/>
      <c r="I1638" s="158"/>
      <c r="J1638" s="158"/>
      <c r="K1638" s="158"/>
      <c r="L1638" s="158"/>
      <c r="M1638" s="158"/>
      <c r="N1638" s="157"/>
      <c r="O1638" s="157"/>
      <c r="P1638" s="157"/>
      <c r="Q1638" s="157"/>
      <c r="R1638" s="158"/>
      <c r="S1638" s="158"/>
      <c r="T1638" s="158"/>
      <c r="U1638" s="158"/>
      <c r="V1638" s="158"/>
      <c r="W1638" s="158"/>
      <c r="X1638" s="158"/>
      <c r="Y1638" s="158"/>
      <c r="Z1638" s="147"/>
      <c r="AA1638" s="147"/>
      <c r="AB1638" s="147"/>
      <c r="AC1638" s="147"/>
      <c r="AD1638" s="147"/>
      <c r="AE1638" s="147"/>
      <c r="AF1638" s="147"/>
      <c r="AG1638" s="147" t="s">
        <v>230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3" x14ac:dyDescent="0.2">
      <c r="A1639" s="154"/>
      <c r="B1639" s="155"/>
      <c r="C1639" s="184" t="s">
        <v>436</v>
      </c>
      <c r="D1639" s="163"/>
      <c r="E1639" s="164"/>
      <c r="F1639" s="158"/>
      <c r="G1639" s="158"/>
      <c r="H1639" s="158"/>
      <c r="I1639" s="158"/>
      <c r="J1639" s="158"/>
      <c r="K1639" s="158"/>
      <c r="L1639" s="158"/>
      <c r="M1639" s="158"/>
      <c r="N1639" s="157"/>
      <c r="O1639" s="157"/>
      <c r="P1639" s="157"/>
      <c r="Q1639" s="157"/>
      <c r="R1639" s="158"/>
      <c r="S1639" s="158"/>
      <c r="T1639" s="158"/>
      <c r="U1639" s="158"/>
      <c r="V1639" s="158"/>
      <c r="W1639" s="158"/>
      <c r="X1639" s="158"/>
      <c r="Y1639" s="158"/>
      <c r="Z1639" s="147"/>
      <c r="AA1639" s="147"/>
      <c r="AB1639" s="147"/>
      <c r="AC1639" s="147"/>
      <c r="AD1639" s="147"/>
      <c r="AE1639" s="147"/>
      <c r="AF1639" s="147"/>
      <c r="AG1639" s="147" t="s">
        <v>230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3" x14ac:dyDescent="0.2">
      <c r="A1640" s="154"/>
      <c r="B1640" s="155"/>
      <c r="C1640" s="184" t="s">
        <v>576</v>
      </c>
      <c r="D1640" s="163"/>
      <c r="E1640" s="164">
        <v>29.427720000000001</v>
      </c>
      <c r="F1640" s="158"/>
      <c r="G1640" s="158"/>
      <c r="H1640" s="158"/>
      <c r="I1640" s="158"/>
      <c r="J1640" s="158"/>
      <c r="K1640" s="158"/>
      <c r="L1640" s="158"/>
      <c r="M1640" s="158"/>
      <c r="N1640" s="157"/>
      <c r="O1640" s="157"/>
      <c r="P1640" s="157"/>
      <c r="Q1640" s="157"/>
      <c r="R1640" s="158"/>
      <c r="S1640" s="158"/>
      <c r="T1640" s="158"/>
      <c r="U1640" s="158"/>
      <c r="V1640" s="158"/>
      <c r="W1640" s="158"/>
      <c r="X1640" s="158"/>
      <c r="Y1640" s="158"/>
      <c r="Z1640" s="147"/>
      <c r="AA1640" s="147"/>
      <c r="AB1640" s="147"/>
      <c r="AC1640" s="147"/>
      <c r="AD1640" s="147"/>
      <c r="AE1640" s="147"/>
      <c r="AF1640" s="147"/>
      <c r="AG1640" s="147" t="s">
        <v>230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3" x14ac:dyDescent="0.2">
      <c r="A1641" s="154"/>
      <c r="B1641" s="155"/>
      <c r="C1641" s="184" t="s">
        <v>347</v>
      </c>
      <c r="D1641" s="163"/>
      <c r="E1641" s="164"/>
      <c r="F1641" s="158"/>
      <c r="G1641" s="158"/>
      <c r="H1641" s="158"/>
      <c r="I1641" s="158"/>
      <c r="J1641" s="158"/>
      <c r="K1641" s="158"/>
      <c r="L1641" s="158"/>
      <c r="M1641" s="158"/>
      <c r="N1641" s="157"/>
      <c r="O1641" s="157"/>
      <c r="P1641" s="157"/>
      <c r="Q1641" s="157"/>
      <c r="R1641" s="158"/>
      <c r="S1641" s="158"/>
      <c r="T1641" s="158"/>
      <c r="U1641" s="158"/>
      <c r="V1641" s="158"/>
      <c r="W1641" s="158"/>
      <c r="X1641" s="158"/>
      <c r="Y1641" s="158"/>
      <c r="Z1641" s="147"/>
      <c r="AA1641" s="147"/>
      <c r="AB1641" s="147"/>
      <c r="AC1641" s="147"/>
      <c r="AD1641" s="147"/>
      <c r="AE1641" s="147"/>
      <c r="AF1641" s="147"/>
      <c r="AG1641" s="147" t="s">
        <v>230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3" x14ac:dyDescent="0.2">
      <c r="A1642" s="154"/>
      <c r="B1642" s="155"/>
      <c r="C1642" s="184" t="s">
        <v>548</v>
      </c>
      <c r="D1642" s="163"/>
      <c r="E1642" s="164">
        <v>8.2017199999999999</v>
      </c>
      <c r="F1642" s="158"/>
      <c r="G1642" s="158"/>
      <c r="H1642" s="158"/>
      <c r="I1642" s="158"/>
      <c r="J1642" s="158"/>
      <c r="K1642" s="158"/>
      <c r="L1642" s="158"/>
      <c r="M1642" s="158"/>
      <c r="N1642" s="157"/>
      <c r="O1642" s="157"/>
      <c r="P1642" s="157"/>
      <c r="Q1642" s="157"/>
      <c r="R1642" s="158"/>
      <c r="S1642" s="158"/>
      <c r="T1642" s="158"/>
      <c r="U1642" s="158"/>
      <c r="V1642" s="158"/>
      <c r="W1642" s="158"/>
      <c r="X1642" s="158"/>
      <c r="Y1642" s="158"/>
      <c r="Z1642" s="147"/>
      <c r="AA1642" s="147"/>
      <c r="AB1642" s="147"/>
      <c r="AC1642" s="147"/>
      <c r="AD1642" s="147"/>
      <c r="AE1642" s="147"/>
      <c r="AF1642" s="147"/>
      <c r="AG1642" s="147" t="s">
        <v>230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3" x14ac:dyDescent="0.2">
      <c r="A1643" s="154"/>
      <c r="B1643" s="155"/>
      <c r="C1643" s="184" t="s">
        <v>578</v>
      </c>
      <c r="D1643" s="163"/>
      <c r="E1643" s="164"/>
      <c r="F1643" s="158"/>
      <c r="G1643" s="158"/>
      <c r="H1643" s="158"/>
      <c r="I1643" s="158"/>
      <c r="J1643" s="158"/>
      <c r="K1643" s="158"/>
      <c r="L1643" s="158"/>
      <c r="M1643" s="158"/>
      <c r="N1643" s="157"/>
      <c r="O1643" s="157"/>
      <c r="P1643" s="157"/>
      <c r="Q1643" s="157"/>
      <c r="R1643" s="158"/>
      <c r="S1643" s="158"/>
      <c r="T1643" s="158"/>
      <c r="U1643" s="158"/>
      <c r="V1643" s="158"/>
      <c r="W1643" s="158"/>
      <c r="X1643" s="158"/>
      <c r="Y1643" s="158"/>
      <c r="Z1643" s="147"/>
      <c r="AA1643" s="147"/>
      <c r="AB1643" s="147"/>
      <c r="AC1643" s="147"/>
      <c r="AD1643" s="147"/>
      <c r="AE1643" s="147"/>
      <c r="AF1643" s="147"/>
      <c r="AG1643" s="147" t="s">
        <v>230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3" x14ac:dyDescent="0.2">
      <c r="A1644" s="154"/>
      <c r="B1644" s="155"/>
      <c r="C1644" s="184" t="s">
        <v>579</v>
      </c>
      <c r="D1644" s="163"/>
      <c r="E1644" s="164">
        <v>107.11512</v>
      </c>
      <c r="F1644" s="158"/>
      <c r="G1644" s="158"/>
      <c r="H1644" s="158"/>
      <c r="I1644" s="158"/>
      <c r="J1644" s="158"/>
      <c r="K1644" s="158"/>
      <c r="L1644" s="158"/>
      <c r="M1644" s="158"/>
      <c r="N1644" s="157"/>
      <c r="O1644" s="157"/>
      <c r="P1644" s="157"/>
      <c r="Q1644" s="157"/>
      <c r="R1644" s="158"/>
      <c r="S1644" s="158"/>
      <c r="T1644" s="158"/>
      <c r="U1644" s="158"/>
      <c r="V1644" s="158"/>
      <c r="W1644" s="158"/>
      <c r="X1644" s="158"/>
      <c r="Y1644" s="158"/>
      <c r="Z1644" s="147"/>
      <c r="AA1644" s="147"/>
      <c r="AB1644" s="147"/>
      <c r="AC1644" s="147"/>
      <c r="AD1644" s="147"/>
      <c r="AE1644" s="147"/>
      <c r="AF1644" s="147"/>
      <c r="AG1644" s="147" t="s">
        <v>230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3" x14ac:dyDescent="0.2">
      <c r="A1645" s="154"/>
      <c r="B1645" s="155"/>
      <c r="C1645" s="184" t="s">
        <v>581</v>
      </c>
      <c r="D1645" s="163"/>
      <c r="E1645" s="164"/>
      <c r="F1645" s="158"/>
      <c r="G1645" s="158"/>
      <c r="H1645" s="158"/>
      <c r="I1645" s="158"/>
      <c r="J1645" s="158"/>
      <c r="K1645" s="158"/>
      <c r="L1645" s="158"/>
      <c r="M1645" s="158"/>
      <c r="N1645" s="157"/>
      <c r="O1645" s="157"/>
      <c r="P1645" s="157"/>
      <c r="Q1645" s="157"/>
      <c r="R1645" s="158"/>
      <c r="S1645" s="158"/>
      <c r="T1645" s="158"/>
      <c r="U1645" s="158"/>
      <c r="V1645" s="158"/>
      <c r="W1645" s="158"/>
      <c r="X1645" s="158"/>
      <c r="Y1645" s="158"/>
      <c r="Z1645" s="147"/>
      <c r="AA1645" s="147"/>
      <c r="AB1645" s="147"/>
      <c r="AC1645" s="147"/>
      <c r="AD1645" s="147"/>
      <c r="AE1645" s="147"/>
      <c r="AF1645" s="147"/>
      <c r="AG1645" s="147" t="s">
        <v>230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3" x14ac:dyDescent="0.2">
      <c r="A1646" s="154"/>
      <c r="B1646" s="155"/>
      <c r="C1646" s="184" t="s">
        <v>582</v>
      </c>
      <c r="D1646" s="163"/>
      <c r="E1646" s="164">
        <v>6.4121199999999998</v>
      </c>
      <c r="F1646" s="158"/>
      <c r="G1646" s="158"/>
      <c r="H1646" s="158"/>
      <c r="I1646" s="158"/>
      <c r="J1646" s="158"/>
      <c r="K1646" s="158"/>
      <c r="L1646" s="158"/>
      <c r="M1646" s="158"/>
      <c r="N1646" s="157"/>
      <c r="O1646" s="157"/>
      <c r="P1646" s="157"/>
      <c r="Q1646" s="157"/>
      <c r="R1646" s="158"/>
      <c r="S1646" s="158"/>
      <c r="T1646" s="158"/>
      <c r="U1646" s="158"/>
      <c r="V1646" s="158"/>
      <c r="W1646" s="158"/>
      <c r="X1646" s="158"/>
      <c r="Y1646" s="158"/>
      <c r="Z1646" s="147"/>
      <c r="AA1646" s="147"/>
      <c r="AB1646" s="147"/>
      <c r="AC1646" s="147"/>
      <c r="AD1646" s="147"/>
      <c r="AE1646" s="147"/>
      <c r="AF1646" s="147"/>
      <c r="AG1646" s="147" t="s">
        <v>230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3" x14ac:dyDescent="0.2">
      <c r="A1647" s="154"/>
      <c r="B1647" s="155"/>
      <c r="C1647" s="184" t="s">
        <v>583</v>
      </c>
      <c r="D1647" s="163"/>
      <c r="E1647" s="164"/>
      <c r="F1647" s="158"/>
      <c r="G1647" s="158"/>
      <c r="H1647" s="158"/>
      <c r="I1647" s="158"/>
      <c r="J1647" s="158"/>
      <c r="K1647" s="158"/>
      <c r="L1647" s="158"/>
      <c r="M1647" s="158"/>
      <c r="N1647" s="157"/>
      <c r="O1647" s="157"/>
      <c r="P1647" s="157"/>
      <c r="Q1647" s="157"/>
      <c r="R1647" s="158"/>
      <c r="S1647" s="158"/>
      <c r="T1647" s="158"/>
      <c r="U1647" s="158"/>
      <c r="V1647" s="158"/>
      <c r="W1647" s="158"/>
      <c r="X1647" s="158"/>
      <c r="Y1647" s="158"/>
      <c r="Z1647" s="147"/>
      <c r="AA1647" s="147"/>
      <c r="AB1647" s="147"/>
      <c r="AC1647" s="147"/>
      <c r="AD1647" s="147"/>
      <c r="AE1647" s="147"/>
      <c r="AF1647" s="147"/>
      <c r="AG1647" s="147" t="s">
        <v>230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3" x14ac:dyDescent="0.2">
      <c r="A1648" s="154"/>
      <c r="B1648" s="155"/>
      <c r="C1648" s="184" t="s">
        <v>584</v>
      </c>
      <c r="D1648" s="163"/>
      <c r="E1648" s="164">
        <v>44.920679999999997</v>
      </c>
      <c r="F1648" s="158"/>
      <c r="G1648" s="158"/>
      <c r="H1648" s="158"/>
      <c r="I1648" s="158"/>
      <c r="J1648" s="158"/>
      <c r="K1648" s="158"/>
      <c r="L1648" s="158"/>
      <c r="M1648" s="158"/>
      <c r="N1648" s="157"/>
      <c r="O1648" s="157"/>
      <c r="P1648" s="157"/>
      <c r="Q1648" s="157"/>
      <c r="R1648" s="158"/>
      <c r="S1648" s="158"/>
      <c r="T1648" s="158"/>
      <c r="U1648" s="158"/>
      <c r="V1648" s="158"/>
      <c r="W1648" s="158"/>
      <c r="X1648" s="158"/>
      <c r="Y1648" s="158"/>
      <c r="Z1648" s="147"/>
      <c r="AA1648" s="147"/>
      <c r="AB1648" s="147"/>
      <c r="AC1648" s="147"/>
      <c r="AD1648" s="147"/>
      <c r="AE1648" s="147"/>
      <c r="AF1648" s="147"/>
      <c r="AG1648" s="147" t="s">
        <v>230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3" x14ac:dyDescent="0.2">
      <c r="A1649" s="154"/>
      <c r="B1649" s="155"/>
      <c r="C1649" s="184" t="s">
        <v>585</v>
      </c>
      <c r="D1649" s="163"/>
      <c r="E1649" s="164"/>
      <c r="F1649" s="158"/>
      <c r="G1649" s="158"/>
      <c r="H1649" s="158"/>
      <c r="I1649" s="158"/>
      <c r="J1649" s="158"/>
      <c r="K1649" s="158"/>
      <c r="L1649" s="158"/>
      <c r="M1649" s="158"/>
      <c r="N1649" s="157"/>
      <c r="O1649" s="157"/>
      <c r="P1649" s="157"/>
      <c r="Q1649" s="157"/>
      <c r="R1649" s="158"/>
      <c r="S1649" s="158"/>
      <c r="T1649" s="158"/>
      <c r="U1649" s="158"/>
      <c r="V1649" s="158"/>
      <c r="W1649" s="158"/>
      <c r="X1649" s="158"/>
      <c r="Y1649" s="158"/>
      <c r="Z1649" s="147"/>
      <c r="AA1649" s="147"/>
      <c r="AB1649" s="147"/>
      <c r="AC1649" s="147"/>
      <c r="AD1649" s="147"/>
      <c r="AE1649" s="147"/>
      <c r="AF1649" s="147"/>
      <c r="AG1649" s="147" t="s">
        <v>230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3" x14ac:dyDescent="0.2">
      <c r="A1650" s="154"/>
      <c r="B1650" s="155"/>
      <c r="C1650" s="184" t="s">
        <v>586</v>
      </c>
      <c r="D1650" s="163"/>
      <c r="E1650" s="164">
        <v>15.263999999999999</v>
      </c>
      <c r="F1650" s="158"/>
      <c r="G1650" s="158"/>
      <c r="H1650" s="158"/>
      <c r="I1650" s="158"/>
      <c r="J1650" s="158"/>
      <c r="K1650" s="158"/>
      <c r="L1650" s="158"/>
      <c r="M1650" s="158"/>
      <c r="N1650" s="157"/>
      <c r="O1650" s="157"/>
      <c r="P1650" s="157"/>
      <c r="Q1650" s="157"/>
      <c r="R1650" s="158"/>
      <c r="S1650" s="158"/>
      <c r="T1650" s="158"/>
      <c r="U1650" s="158"/>
      <c r="V1650" s="158"/>
      <c r="W1650" s="158"/>
      <c r="X1650" s="158"/>
      <c r="Y1650" s="158"/>
      <c r="Z1650" s="147"/>
      <c r="AA1650" s="147"/>
      <c r="AB1650" s="147"/>
      <c r="AC1650" s="147"/>
      <c r="AD1650" s="147"/>
      <c r="AE1650" s="147"/>
      <c r="AF1650" s="147"/>
      <c r="AG1650" s="147" t="s">
        <v>230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3" x14ac:dyDescent="0.2">
      <c r="A1651" s="154"/>
      <c r="B1651" s="155"/>
      <c r="C1651" s="184" t="s">
        <v>587</v>
      </c>
      <c r="D1651" s="163"/>
      <c r="E1651" s="164"/>
      <c r="F1651" s="158"/>
      <c r="G1651" s="158"/>
      <c r="H1651" s="158"/>
      <c r="I1651" s="158"/>
      <c r="J1651" s="158"/>
      <c r="K1651" s="158"/>
      <c r="L1651" s="158"/>
      <c r="M1651" s="158"/>
      <c r="N1651" s="157"/>
      <c r="O1651" s="157"/>
      <c r="P1651" s="157"/>
      <c r="Q1651" s="157"/>
      <c r="R1651" s="158"/>
      <c r="S1651" s="158"/>
      <c r="T1651" s="158"/>
      <c r="U1651" s="158"/>
      <c r="V1651" s="158"/>
      <c r="W1651" s="158"/>
      <c r="X1651" s="158"/>
      <c r="Y1651" s="158"/>
      <c r="Z1651" s="147"/>
      <c r="AA1651" s="147"/>
      <c r="AB1651" s="147"/>
      <c r="AC1651" s="147"/>
      <c r="AD1651" s="147"/>
      <c r="AE1651" s="147"/>
      <c r="AF1651" s="147"/>
      <c r="AG1651" s="147" t="s">
        <v>230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3" x14ac:dyDescent="0.2">
      <c r="A1652" s="154"/>
      <c r="B1652" s="155"/>
      <c r="C1652" s="184" t="s">
        <v>588</v>
      </c>
      <c r="D1652" s="163"/>
      <c r="E1652" s="164">
        <v>62.86224</v>
      </c>
      <c r="F1652" s="158"/>
      <c r="G1652" s="158"/>
      <c r="H1652" s="158"/>
      <c r="I1652" s="158"/>
      <c r="J1652" s="158"/>
      <c r="K1652" s="158"/>
      <c r="L1652" s="158"/>
      <c r="M1652" s="158"/>
      <c r="N1652" s="157"/>
      <c r="O1652" s="157"/>
      <c r="P1652" s="157"/>
      <c r="Q1652" s="157"/>
      <c r="R1652" s="158"/>
      <c r="S1652" s="158"/>
      <c r="T1652" s="158"/>
      <c r="U1652" s="158"/>
      <c r="V1652" s="158"/>
      <c r="W1652" s="158"/>
      <c r="X1652" s="158"/>
      <c r="Y1652" s="158"/>
      <c r="Z1652" s="147"/>
      <c r="AA1652" s="147"/>
      <c r="AB1652" s="147"/>
      <c r="AC1652" s="147"/>
      <c r="AD1652" s="147"/>
      <c r="AE1652" s="147"/>
      <c r="AF1652" s="147"/>
      <c r="AG1652" s="147" t="s">
        <v>230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3" x14ac:dyDescent="0.2">
      <c r="A1653" s="154"/>
      <c r="B1653" s="155"/>
      <c r="C1653" s="184" t="s">
        <v>589</v>
      </c>
      <c r="D1653" s="163"/>
      <c r="E1653" s="164"/>
      <c r="F1653" s="158"/>
      <c r="G1653" s="158"/>
      <c r="H1653" s="158"/>
      <c r="I1653" s="158"/>
      <c r="J1653" s="158"/>
      <c r="K1653" s="158"/>
      <c r="L1653" s="158"/>
      <c r="M1653" s="158"/>
      <c r="N1653" s="157"/>
      <c r="O1653" s="157"/>
      <c r="P1653" s="157"/>
      <c r="Q1653" s="157"/>
      <c r="R1653" s="158"/>
      <c r="S1653" s="158"/>
      <c r="T1653" s="158"/>
      <c r="U1653" s="158"/>
      <c r="V1653" s="158"/>
      <c r="W1653" s="158"/>
      <c r="X1653" s="158"/>
      <c r="Y1653" s="158"/>
      <c r="Z1653" s="147"/>
      <c r="AA1653" s="147"/>
      <c r="AB1653" s="147"/>
      <c r="AC1653" s="147"/>
      <c r="AD1653" s="147"/>
      <c r="AE1653" s="147"/>
      <c r="AF1653" s="147"/>
      <c r="AG1653" s="147" t="s">
        <v>230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3" x14ac:dyDescent="0.2">
      <c r="A1654" s="154"/>
      <c r="B1654" s="155"/>
      <c r="C1654" s="184" t="s">
        <v>590</v>
      </c>
      <c r="D1654" s="163"/>
      <c r="E1654" s="164">
        <v>41.75459</v>
      </c>
      <c r="F1654" s="158"/>
      <c r="G1654" s="158"/>
      <c r="H1654" s="158"/>
      <c r="I1654" s="158"/>
      <c r="J1654" s="158"/>
      <c r="K1654" s="158"/>
      <c r="L1654" s="158"/>
      <c r="M1654" s="158"/>
      <c r="N1654" s="157"/>
      <c r="O1654" s="157"/>
      <c r="P1654" s="157"/>
      <c r="Q1654" s="157"/>
      <c r="R1654" s="158"/>
      <c r="S1654" s="158"/>
      <c r="T1654" s="158"/>
      <c r="U1654" s="158"/>
      <c r="V1654" s="158"/>
      <c r="W1654" s="158"/>
      <c r="X1654" s="158"/>
      <c r="Y1654" s="158"/>
      <c r="Z1654" s="147"/>
      <c r="AA1654" s="147"/>
      <c r="AB1654" s="147"/>
      <c r="AC1654" s="147"/>
      <c r="AD1654" s="147"/>
      <c r="AE1654" s="147"/>
      <c r="AF1654" s="147"/>
      <c r="AG1654" s="147" t="s">
        <v>230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3" x14ac:dyDescent="0.2">
      <c r="A1655" s="154"/>
      <c r="B1655" s="155"/>
      <c r="C1655" s="184" t="s">
        <v>1083</v>
      </c>
      <c r="D1655" s="163"/>
      <c r="E1655" s="164"/>
      <c r="F1655" s="158"/>
      <c r="G1655" s="158"/>
      <c r="H1655" s="158"/>
      <c r="I1655" s="158"/>
      <c r="J1655" s="158"/>
      <c r="K1655" s="158"/>
      <c r="L1655" s="158"/>
      <c r="M1655" s="158"/>
      <c r="N1655" s="157"/>
      <c r="O1655" s="157"/>
      <c r="P1655" s="157"/>
      <c r="Q1655" s="157"/>
      <c r="R1655" s="158"/>
      <c r="S1655" s="158"/>
      <c r="T1655" s="158"/>
      <c r="U1655" s="158"/>
      <c r="V1655" s="158"/>
      <c r="W1655" s="158"/>
      <c r="X1655" s="158"/>
      <c r="Y1655" s="158"/>
      <c r="Z1655" s="147"/>
      <c r="AA1655" s="147"/>
      <c r="AB1655" s="147"/>
      <c r="AC1655" s="147"/>
      <c r="AD1655" s="147"/>
      <c r="AE1655" s="147"/>
      <c r="AF1655" s="147"/>
      <c r="AG1655" s="147" t="s">
        <v>230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3" x14ac:dyDescent="0.2">
      <c r="A1656" s="154"/>
      <c r="B1656" s="155"/>
      <c r="C1656" s="184" t="s">
        <v>1084</v>
      </c>
      <c r="D1656" s="163"/>
      <c r="E1656" s="164">
        <v>-250.44400999999999</v>
      </c>
      <c r="F1656" s="158"/>
      <c r="G1656" s="158"/>
      <c r="H1656" s="158"/>
      <c r="I1656" s="158"/>
      <c r="J1656" s="158"/>
      <c r="K1656" s="158"/>
      <c r="L1656" s="158"/>
      <c r="M1656" s="158"/>
      <c r="N1656" s="157"/>
      <c r="O1656" s="157"/>
      <c r="P1656" s="157"/>
      <c r="Q1656" s="157"/>
      <c r="R1656" s="158"/>
      <c r="S1656" s="158"/>
      <c r="T1656" s="158"/>
      <c r="U1656" s="158"/>
      <c r="V1656" s="158"/>
      <c r="W1656" s="158"/>
      <c r="X1656" s="158"/>
      <c r="Y1656" s="158"/>
      <c r="Z1656" s="147"/>
      <c r="AA1656" s="147"/>
      <c r="AB1656" s="147"/>
      <c r="AC1656" s="147"/>
      <c r="AD1656" s="147"/>
      <c r="AE1656" s="147"/>
      <c r="AF1656" s="147"/>
      <c r="AG1656" s="147" t="s">
        <v>230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2" x14ac:dyDescent="0.2">
      <c r="A1657" s="154"/>
      <c r="B1657" s="155"/>
      <c r="C1657" s="254"/>
      <c r="D1657" s="255"/>
      <c r="E1657" s="255"/>
      <c r="F1657" s="255"/>
      <c r="G1657" s="255"/>
      <c r="H1657" s="158"/>
      <c r="I1657" s="158"/>
      <c r="J1657" s="158"/>
      <c r="K1657" s="158"/>
      <c r="L1657" s="158"/>
      <c r="M1657" s="158"/>
      <c r="N1657" s="157"/>
      <c r="O1657" s="157"/>
      <c r="P1657" s="157"/>
      <c r="Q1657" s="157"/>
      <c r="R1657" s="158"/>
      <c r="S1657" s="158"/>
      <c r="T1657" s="158"/>
      <c r="U1657" s="158"/>
      <c r="V1657" s="158"/>
      <c r="W1657" s="158"/>
      <c r="X1657" s="158"/>
      <c r="Y1657" s="158"/>
      <c r="Z1657" s="147"/>
      <c r="AA1657" s="147"/>
      <c r="AB1657" s="147"/>
      <c r="AC1657" s="147"/>
      <c r="AD1657" s="147"/>
      <c r="AE1657" s="147"/>
      <c r="AF1657" s="147"/>
      <c r="AG1657" s="147" t="s">
        <v>208</v>
      </c>
      <c r="AH1657" s="147"/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1" x14ac:dyDescent="0.2">
      <c r="A1658" s="173">
        <v>183</v>
      </c>
      <c r="B1658" s="174" t="s">
        <v>1085</v>
      </c>
      <c r="C1658" s="183" t="s">
        <v>1086</v>
      </c>
      <c r="D1658" s="175" t="s">
        <v>309</v>
      </c>
      <c r="E1658" s="176">
        <v>1310.81303</v>
      </c>
      <c r="F1658" s="177"/>
      <c r="G1658" s="178">
        <f>ROUND(E1658*F1658,2)</f>
        <v>0</v>
      </c>
      <c r="H1658" s="177"/>
      <c r="I1658" s="178">
        <f>ROUND(E1658*H1658,2)</f>
        <v>0</v>
      </c>
      <c r="J1658" s="177"/>
      <c r="K1658" s="178">
        <f>ROUND(E1658*J1658,2)</f>
        <v>0</v>
      </c>
      <c r="L1658" s="178">
        <v>12</v>
      </c>
      <c r="M1658" s="178">
        <f>G1658*(1+L1658/100)</f>
        <v>0</v>
      </c>
      <c r="N1658" s="176">
        <v>4.2000000000000002E-4</v>
      </c>
      <c r="O1658" s="176">
        <f>ROUND(E1658*N1658,2)</f>
        <v>0.55000000000000004</v>
      </c>
      <c r="P1658" s="176">
        <v>0</v>
      </c>
      <c r="Q1658" s="176">
        <f>ROUND(E1658*P1658,2)</f>
        <v>0</v>
      </c>
      <c r="R1658" s="178" t="s">
        <v>936</v>
      </c>
      <c r="S1658" s="178" t="s">
        <v>201</v>
      </c>
      <c r="T1658" s="179" t="s">
        <v>201</v>
      </c>
      <c r="U1658" s="158">
        <v>0</v>
      </c>
      <c r="V1658" s="158">
        <f>ROUND(E1658*U1658,2)</f>
        <v>0</v>
      </c>
      <c r="W1658" s="158"/>
      <c r="X1658" s="158" t="s">
        <v>272</v>
      </c>
      <c r="Y1658" s="158" t="s">
        <v>204</v>
      </c>
      <c r="Z1658" s="147"/>
      <c r="AA1658" s="147"/>
      <c r="AB1658" s="147"/>
      <c r="AC1658" s="147"/>
      <c r="AD1658" s="147"/>
      <c r="AE1658" s="147"/>
      <c r="AF1658" s="147"/>
      <c r="AG1658" s="147" t="s">
        <v>273</v>
      </c>
      <c r="AH1658" s="147"/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2" x14ac:dyDescent="0.2">
      <c r="A1659" s="154"/>
      <c r="B1659" s="155"/>
      <c r="C1659" s="184" t="s">
        <v>484</v>
      </c>
      <c r="D1659" s="163"/>
      <c r="E1659" s="164"/>
      <c r="F1659" s="158"/>
      <c r="G1659" s="158"/>
      <c r="H1659" s="158"/>
      <c r="I1659" s="158"/>
      <c r="J1659" s="158"/>
      <c r="K1659" s="158"/>
      <c r="L1659" s="158"/>
      <c r="M1659" s="158"/>
      <c r="N1659" s="157"/>
      <c r="O1659" s="157"/>
      <c r="P1659" s="157"/>
      <c r="Q1659" s="157"/>
      <c r="R1659" s="158"/>
      <c r="S1659" s="158"/>
      <c r="T1659" s="158"/>
      <c r="U1659" s="158"/>
      <c r="V1659" s="158"/>
      <c r="W1659" s="158"/>
      <c r="X1659" s="158"/>
      <c r="Y1659" s="158"/>
      <c r="Z1659" s="147"/>
      <c r="AA1659" s="147"/>
      <c r="AB1659" s="147"/>
      <c r="AC1659" s="147"/>
      <c r="AD1659" s="147"/>
      <c r="AE1659" s="147"/>
      <c r="AF1659" s="147"/>
      <c r="AG1659" s="147" t="s">
        <v>230</v>
      </c>
      <c r="AH1659" s="147">
        <v>0</v>
      </c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3" x14ac:dyDescent="0.2">
      <c r="A1660" s="154"/>
      <c r="B1660" s="155"/>
      <c r="C1660" s="184" t="s">
        <v>485</v>
      </c>
      <c r="D1660" s="163"/>
      <c r="E1660" s="164">
        <v>248.13</v>
      </c>
      <c r="F1660" s="158"/>
      <c r="G1660" s="158"/>
      <c r="H1660" s="158"/>
      <c r="I1660" s="158"/>
      <c r="J1660" s="158"/>
      <c r="K1660" s="158"/>
      <c r="L1660" s="158"/>
      <c r="M1660" s="158"/>
      <c r="N1660" s="157"/>
      <c r="O1660" s="157"/>
      <c r="P1660" s="157"/>
      <c r="Q1660" s="157"/>
      <c r="R1660" s="158"/>
      <c r="S1660" s="158"/>
      <c r="T1660" s="158"/>
      <c r="U1660" s="158"/>
      <c r="V1660" s="158"/>
      <c r="W1660" s="158"/>
      <c r="X1660" s="158"/>
      <c r="Y1660" s="158"/>
      <c r="Z1660" s="147"/>
      <c r="AA1660" s="147"/>
      <c r="AB1660" s="147"/>
      <c r="AC1660" s="147"/>
      <c r="AD1660" s="147"/>
      <c r="AE1660" s="147"/>
      <c r="AF1660" s="147"/>
      <c r="AG1660" s="147" t="s">
        <v>230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3" x14ac:dyDescent="0.2">
      <c r="A1661" s="154"/>
      <c r="B1661" s="155"/>
      <c r="C1661" s="184" t="s">
        <v>594</v>
      </c>
      <c r="D1661" s="163"/>
      <c r="E1661" s="164"/>
      <c r="F1661" s="158"/>
      <c r="G1661" s="158"/>
      <c r="H1661" s="158"/>
      <c r="I1661" s="158"/>
      <c r="J1661" s="158"/>
      <c r="K1661" s="158"/>
      <c r="L1661" s="158"/>
      <c r="M1661" s="158"/>
      <c r="N1661" s="157"/>
      <c r="O1661" s="157"/>
      <c r="P1661" s="157"/>
      <c r="Q1661" s="157"/>
      <c r="R1661" s="158"/>
      <c r="S1661" s="158"/>
      <c r="T1661" s="158"/>
      <c r="U1661" s="158"/>
      <c r="V1661" s="158"/>
      <c r="W1661" s="158"/>
      <c r="X1661" s="158"/>
      <c r="Y1661" s="158"/>
      <c r="Z1661" s="147"/>
      <c r="AA1661" s="147"/>
      <c r="AB1661" s="147"/>
      <c r="AC1661" s="147"/>
      <c r="AD1661" s="147"/>
      <c r="AE1661" s="147"/>
      <c r="AF1661" s="147"/>
      <c r="AG1661" s="147" t="s">
        <v>230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3" x14ac:dyDescent="0.2">
      <c r="A1662" s="154"/>
      <c r="B1662" s="155"/>
      <c r="C1662" s="184" t="s">
        <v>354</v>
      </c>
      <c r="D1662" s="163"/>
      <c r="E1662" s="164"/>
      <c r="F1662" s="158"/>
      <c r="G1662" s="158"/>
      <c r="H1662" s="158"/>
      <c r="I1662" s="158"/>
      <c r="J1662" s="158"/>
      <c r="K1662" s="158"/>
      <c r="L1662" s="158"/>
      <c r="M1662" s="158"/>
      <c r="N1662" s="157"/>
      <c r="O1662" s="157"/>
      <c r="P1662" s="157"/>
      <c r="Q1662" s="157"/>
      <c r="R1662" s="158"/>
      <c r="S1662" s="158"/>
      <c r="T1662" s="158"/>
      <c r="U1662" s="158"/>
      <c r="V1662" s="158"/>
      <c r="W1662" s="158"/>
      <c r="X1662" s="158"/>
      <c r="Y1662" s="158"/>
      <c r="Z1662" s="147"/>
      <c r="AA1662" s="147"/>
      <c r="AB1662" s="147"/>
      <c r="AC1662" s="147"/>
      <c r="AD1662" s="147"/>
      <c r="AE1662" s="147"/>
      <c r="AF1662" s="147"/>
      <c r="AG1662" s="147" t="s">
        <v>230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3" x14ac:dyDescent="0.2">
      <c r="A1663" s="154"/>
      <c r="B1663" s="155"/>
      <c r="C1663" s="184" t="s">
        <v>595</v>
      </c>
      <c r="D1663" s="163"/>
      <c r="E1663" s="164">
        <v>2.5499999999999998</v>
      </c>
      <c r="F1663" s="158"/>
      <c r="G1663" s="158"/>
      <c r="H1663" s="158"/>
      <c r="I1663" s="158"/>
      <c r="J1663" s="158"/>
      <c r="K1663" s="158"/>
      <c r="L1663" s="158"/>
      <c r="M1663" s="158"/>
      <c r="N1663" s="157"/>
      <c r="O1663" s="157"/>
      <c r="P1663" s="157"/>
      <c r="Q1663" s="157"/>
      <c r="R1663" s="158"/>
      <c r="S1663" s="158"/>
      <c r="T1663" s="158"/>
      <c r="U1663" s="158"/>
      <c r="V1663" s="158"/>
      <c r="W1663" s="158"/>
      <c r="X1663" s="158"/>
      <c r="Y1663" s="158"/>
      <c r="Z1663" s="147"/>
      <c r="AA1663" s="147"/>
      <c r="AB1663" s="147"/>
      <c r="AC1663" s="147"/>
      <c r="AD1663" s="147"/>
      <c r="AE1663" s="147"/>
      <c r="AF1663" s="147"/>
      <c r="AG1663" s="147" t="s">
        <v>230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3" x14ac:dyDescent="0.2">
      <c r="A1664" s="154"/>
      <c r="B1664" s="155"/>
      <c r="C1664" s="184" t="s">
        <v>326</v>
      </c>
      <c r="D1664" s="163"/>
      <c r="E1664" s="164"/>
      <c r="F1664" s="158"/>
      <c r="G1664" s="158"/>
      <c r="H1664" s="158"/>
      <c r="I1664" s="158"/>
      <c r="J1664" s="158"/>
      <c r="K1664" s="158"/>
      <c r="L1664" s="158"/>
      <c r="M1664" s="158"/>
      <c r="N1664" s="157"/>
      <c r="O1664" s="157"/>
      <c r="P1664" s="157"/>
      <c r="Q1664" s="157"/>
      <c r="R1664" s="158"/>
      <c r="S1664" s="158"/>
      <c r="T1664" s="158"/>
      <c r="U1664" s="158"/>
      <c r="V1664" s="158"/>
      <c r="W1664" s="158"/>
      <c r="X1664" s="158"/>
      <c r="Y1664" s="158"/>
      <c r="Z1664" s="147"/>
      <c r="AA1664" s="147"/>
      <c r="AB1664" s="147"/>
      <c r="AC1664" s="147"/>
      <c r="AD1664" s="147"/>
      <c r="AE1664" s="147"/>
      <c r="AF1664" s="147"/>
      <c r="AG1664" s="147" t="s">
        <v>230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3" x14ac:dyDescent="0.2">
      <c r="A1665" s="154"/>
      <c r="B1665" s="155"/>
      <c r="C1665" s="184" t="s">
        <v>596</v>
      </c>
      <c r="D1665" s="163"/>
      <c r="E1665" s="164">
        <v>10.430999999999999</v>
      </c>
      <c r="F1665" s="158"/>
      <c r="G1665" s="158"/>
      <c r="H1665" s="158"/>
      <c r="I1665" s="158"/>
      <c r="J1665" s="158"/>
      <c r="K1665" s="158"/>
      <c r="L1665" s="158"/>
      <c r="M1665" s="158"/>
      <c r="N1665" s="157"/>
      <c r="O1665" s="157"/>
      <c r="P1665" s="157"/>
      <c r="Q1665" s="157"/>
      <c r="R1665" s="158"/>
      <c r="S1665" s="158"/>
      <c r="T1665" s="158"/>
      <c r="U1665" s="158"/>
      <c r="V1665" s="158"/>
      <c r="W1665" s="158"/>
      <c r="X1665" s="158"/>
      <c r="Y1665" s="158"/>
      <c r="Z1665" s="147"/>
      <c r="AA1665" s="147"/>
      <c r="AB1665" s="147"/>
      <c r="AC1665" s="147"/>
      <c r="AD1665" s="147"/>
      <c r="AE1665" s="147"/>
      <c r="AF1665" s="147"/>
      <c r="AG1665" s="147" t="s">
        <v>230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3" x14ac:dyDescent="0.2">
      <c r="A1666" s="154"/>
      <c r="B1666" s="155"/>
      <c r="C1666" s="184" t="s">
        <v>338</v>
      </c>
      <c r="D1666" s="163"/>
      <c r="E1666" s="164"/>
      <c r="F1666" s="158"/>
      <c r="G1666" s="158"/>
      <c r="H1666" s="158"/>
      <c r="I1666" s="158"/>
      <c r="J1666" s="158"/>
      <c r="K1666" s="158"/>
      <c r="L1666" s="158"/>
      <c r="M1666" s="158"/>
      <c r="N1666" s="157"/>
      <c r="O1666" s="157"/>
      <c r="P1666" s="157"/>
      <c r="Q1666" s="157"/>
      <c r="R1666" s="158"/>
      <c r="S1666" s="158"/>
      <c r="T1666" s="158"/>
      <c r="U1666" s="158"/>
      <c r="V1666" s="158"/>
      <c r="W1666" s="158"/>
      <c r="X1666" s="158"/>
      <c r="Y1666" s="158"/>
      <c r="Z1666" s="147"/>
      <c r="AA1666" s="147"/>
      <c r="AB1666" s="147"/>
      <c r="AC1666" s="147"/>
      <c r="AD1666" s="147"/>
      <c r="AE1666" s="147"/>
      <c r="AF1666" s="147"/>
      <c r="AG1666" s="147" t="s">
        <v>230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3" x14ac:dyDescent="0.2">
      <c r="A1667" s="154"/>
      <c r="B1667" s="155"/>
      <c r="C1667" s="184" t="s">
        <v>597</v>
      </c>
      <c r="D1667" s="163"/>
      <c r="E1667" s="164">
        <v>9.0269999999999992</v>
      </c>
      <c r="F1667" s="158"/>
      <c r="G1667" s="158"/>
      <c r="H1667" s="158"/>
      <c r="I1667" s="158"/>
      <c r="J1667" s="158"/>
      <c r="K1667" s="158"/>
      <c r="L1667" s="158"/>
      <c r="M1667" s="158"/>
      <c r="N1667" s="157"/>
      <c r="O1667" s="157"/>
      <c r="P1667" s="157"/>
      <c r="Q1667" s="157"/>
      <c r="R1667" s="158"/>
      <c r="S1667" s="158"/>
      <c r="T1667" s="158"/>
      <c r="U1667" s="158"/>
      <c r="V1667" s="158"/>
      <c r="W1667" s="158"/>
      <c r="X1667" s="158"/>
      <c r="Y1667" s="158"/>
      <c r="Z1667" s="147"/>
      <c r="AA1667" s="147"/>
      <c r="AB1667" s="147"/>
      <c r="AC1667" s="147"/>
      <c r="AD1667" s="147"/>
      <c r="AE1667" s="147"/>
      <c r="AF1667" s="147"/>
      <c r="AG1667" s="147" t="s">
        <v>230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3" x14ac:dyDescent="0.2">
      <c r="A1668" s="154"/>
      <c r="B1668" s="155"/>
      <c r="C1668" s="184" t="s">
        <v>328</v>
      </c>
      <c r="D1668" s="163"/>
      <c r="E1668" s="164"/>
      <c r="F1668" s="158"/>
      <c r="G1668" s="158"/>
      <c r="H1668" s="158"/>
      <c r="I1668" s="158"/>
      <c r="J1668" s="158"/>
      <c r="K1668" s="158"/>
      <c r="L1668" s="158"/>
      <c r="M1668" s="158"/>
      <c r="N1668" s="157"/>
      <c r="O1668" s="157"/>
      <c r="P1668" s="157"/>
      <c r="Q1668" s="157"/>
      <c r="R1668" s="158"/>
      <c r="S1668" s="158"/>
      <c r="T1668" s="158"/>
      <c r="U1668" s="158"/>
      <c r="V1668" s="158"/>
      <c r="W1668" s="158"/>
      <c r="X1668" s="158"/>
      <c r="Y1668" s="158"/>
      <c r="Z1668" s="147"/>
      <c r="AA1668" s="147"/>
      <c r="AB1668" s="147"/>
      <c r="AC1668" s="147"/>
      <c r="AD1668" s="147"/>
      <c r="AE1668" s="147"/>
      <c r="AF1668" s="147"/>
      <c r="AG1668" s="147" t="s">
        <v>230</v>
      </c>
      <c r="AH1668" s="147">
        <v>0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3" x14ac:dyDescent="0.2">
      <c r="A1669" s="154"/>
      <c r="B1669" s="155"/>
      <c r="C1669" s="184" t="s">
        <v>598</v>
      </c>
      <c r="D1669" s="163"/>
      <c r="E1669" s="164">
        <v>10.305</v>
      </c>
      <c r="F1669" s="158"/>
      <c r="G1669" s="158"/>
      <c r="H1669" s="158"/>
      <c r="I1669" s="158"/>
      <c r="J1669" s="158"/>
      <c r="K1669" s="158"/>
      <c r="L1669" s="158"/>
      <c r="M1669" s="158"/>
      <c r="N1669" s="157"/>
      <c r="O1669" s="157"/>
      <c r="P1669" s="157"/>
      <c r="Q1669" s="157"/>
      <c r="R1669" s="158"/>
      <c r="S1669" s="158"/>
      <c r="T1669" s="158"/>
      <c r="U1669" s="158"/>
      <c r="V1669" s="158"/>
      <c r="W1669" s="158"/>
      <c r="X1669" s="158"/>
      <c r="Y1669" s="158"/>
      <c r="Z1669" s="147"/>
      <c r="AA1669" s="147"/>
      <c r="AB1669" s="147"/>
      <c r="AC1669" s="147"/>
      <c r="AD1669" s="147"/>
      <c r="AE1669" s="147"/>
      <c r="AF1669" s="147"/>
      <c r="AG1669" s="147" t="s">
        <v>230</v>
      </c>
      <c r="AH1669" s="147">
        <v>0</v>
      </c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3" x14ac:dyDescent="0.2">
      <c r="A1670" s="154"/>
      <c r="B1670" s="155"/>
      <c r="C1670" s="184" t="s">
        <v>329</v>
      </c>
      <c r="D1670" s="163"/>
      <c r="E1670" s="164"/>
      <c r="F1670" s="158"/>
      <c r="G1670" s="158"/>
      <c r="H1670" s="158"/>
      <c r="I1670" s="158"/>
      <c r="J1670" s="158"/>
      <c r="K1670" s="158"/>
      <c r="L1670" s="158"/>
      <c r="M1670" s="158"/>
      <c r="N1670" s="157"/>
      <c r="O1670" s="157"/>
      <c r="P1670" s="157"/>
      <c r="Q1670" s="157"/>
      <c r="R1670" s="158"/>
      <c r="S1670" s="158"/>
      <c r="T1670" s="158"/>
      <c r="U1670" s="158"/>
      <c r="V1670" s="158"/>
      <c r="W1670" s="158"/>
      <c r="X1670" s="158"/>
      <c r="Y1670" s="158"/>
      <c r="Z1670" s="147"/>
      <c r="AA1670" s="147"/>
      <c r="AB1670" s="147"/>
      <c r="AC1670" s="147"/>
      <c r="AD1670" s="147"/>
      <c r="AE1670" s="147"/>
      <c r="AF1670" s="147"/>
      <c r="AG1670" s="147" t="s">
        <v>230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ht="22.5" outlineLevel="3" x14ac:dyDescent="0.2">
      <c r="A1671" s="154"/>
      <c r="B1671" s="155"/>
      <c r="C1671" s="184" t="s">
        <v>599</v>
      </c>
      <c r="D1671" s="163"/>
      <c r="E1671" s="164">
        <v>13.32</v>
      </c>
      <c r="F1671" s="158"/>
      <c r="G1671" s="158"/>
      <c r="H1671" s="158"/>
      <c r="I1671" s="158"/>
      <c r="J1671" s="158"/>
      <c r="K1671" s="158"/>
      <c r="L1671" s="158"/>
      <c r="M1671" s="158"/>
      <c r="N1671" s="157"/>
      <c r="O1671" s="157"/>
      <c r="P1671" s="157"/>
      <c r="Q1671" s="157"/>
      <c r="R1671" s="158"/>
      <c r="S1671" s="158"/>
      <c r="T1671" s="158"/>
      <c r="U1671" s="158"/>
      <c r="V1671" s="158"/>
      <c r="W1671" s="158"/>
      <c r="X1671" s="158"/>
      <c r="Y1671" s="158"/>
      <c r="Z1671" s="147"/>
      <c r="AA1671" s="147"/>
      <c r="AB1671" s="147"/>
      <c r="AC1671" s="147"/>
      <c r="AD1671" s="147"/>
      <c r="AE1671" s="147"/>
      <c r="AF1671" s="147"/>
      <c r="AG1671" s="147" t="s">
        <v>230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3" x14ac:dyDescent="0.2">
      <c r="A1672" s="154"/>
      <c r="B1672" s="155"/>
      <c r="C1672" s="184" t="s">
        <v>346</v>
      </c>
      <c r="D1672" s="163"/>
      <c r="E1672" s="164"/>
      <c r="F1672" s="158"/>
      <c r="G1672" s="158"/>
      <c r="H1672" s="158"/>
      <c r="I1672" s="158"/>
      <c r="J1672" s="158"/>
      <c r="K1672" s="158"/>
      <c r="L1672" s="158"/>
      <c r="M1672" s="158"/>
      <c r="N1672" s="157"/>
      <c r="O1672" s="157"/>
      <c r="P1672" s="157"/>
      <c r="Q1672" s="157"/>
      <c r="R1672" s="158"/>
      <c r="S1672" s="158"/>
      <c r="T1672" s="158"/>
      <c r="U1672" s="158"/>
      <c r="V1672" s="158"/>
      <c r="W1672" s="158"/>
      <c r="X1672" s="158"/>
      <c r="Y1672" s="158"/>
      <c r="Z1672" s="147"/>
      <c r="AA1672" s="147"/>
      <c r="AB1672" s="147"/>
      <c r="AC1672" s="147"/>
      <c r="AD1672" s="147"/>
      <c r="AE1672" s="147"/>
      <c r="AF1672" s="147"/>
      <c r="AG1672" s="147" t="s">
        <v>230</v>
      </c>
      <c r="AH1672" s="147">
        <v>0</v>
      </c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ht="22.5" outlineLevel="3" x14ac:dyDescent="0.2">
      <c r="A1673" s="154"/>
      <c r="B1673" s="155"/>
      <c r="C1673" s="184" t="s">
        <v>600</v>
      </c>
      <c r="D1673" s="163"/>
      <c r="E1673" s="164">
        <v>12.96</v>
      </c>
      <c r="F1673" s="158"/>
      <c r="G1673" s="158"/>
      <c r="H1673" s="158"/>
      <c r="I1673" s="158"/>
      <c r="J1673" s="158"/>
      <c r="K1673" s="158"/>
      <c r="L1673" s="158"/>
      <c r="M1673" s="158"/>
      <c r="N1673" s="157"/>
      <c r="O1673" s="157"/>
      <c r="P1673" s="157"/>
      <c r="Q1673" s="157"/>
      <c r="R1673" s="158"/>
      <c r="S1673" s="158"/>
      <c r="T1673" s="158"/>
      <c r="U1673" s="158"/>
      <c r="V1673" s="158"/>
      <c r="W1673" s="158"/>
      <c r="X1673" s="158"/>
      <c r="Y1673" s="158"/>
      <c r="Z1673" s="147"/>
      <c r="AA1673" s="147"/>
      <c r="AB1673" s="147"/>
      <c r="AC1673" s="147"/>
      <c r="AD1673" s="147"/>
      <c r="AE1673" s="147"/>
      <c r="AF1673" s="147"/>
      <c r="AG1673" s="147" t="s">
        <v>230</v>
      </c>
      <c r="AH1673" s="147">
        <v>0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3" x14ac:dyDescent="0.2">
      <c r="A1674" s="154"/>
      <c r="B1674" s="155"/>
      <c r="C1674" s="184" t="s">
        <v>326</v>
      </c>
      <c r="D1674" s="163"/>
      <c r="E1674" s="164"/>
      <c r="F1674" s="158"/>
      <c r="G1674" s="158"/>
      <c r="H1674" s="158"/>
      <c r="I1674" s="158"/>
      <c r="J1674" s="158"/>
      <c r="K1674" s="158"/>
      <c r="L1674" s="158"/>
      <c r="M1674" s="158"/>
      <c r="N1674" s="157"/>
      <c r="O1674" s="157"/>
      <c r="P1674" s="157"/>
      <c r="Q1674" s="157"/>
      <c r="R1674" s="158"/>
      <c r="S1674" s="158"/>
      <c r="T1674" s="158"/>
      <c r="U1674" s="158"/>
      <c r="V1674" s="158"/>
      <c r="W1674" s="158"/>
      <c r="X1674" s="158"/>
      <c r="Y1674" s="158"/>
      <c r="Z1674" s="147"/>
      <c r="AA1674" s="147"/>
      <c r="AB1674" s="147"/>
      <c r="AC1674" s="147"/>
      <c r="AD1674" s="147"/>
      <c r="AE1674" s="147"/>
      <c r="AF1674" s="147"/>
      <c r="AG1674" s="147" t="s">
        <v>230</v>
      </c>
      <c r="AH1674" s="147">
        <v>0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3" x14ac:dyDescent="0.2">
      <c r="A1675" s="154"/>
      <c r="B1675" s="155"/>
      <c r="C1675" s="184" t="s">
        <v>524</v>
      </c>
      <c r="D1675" s="163"/>
      <c r="E1675" s="164"/>
      <c r="F1675" s="158"/>
      <c r="G1675" s="158"/>
      <c r="H1675" s="158"/>
      <c r="I1675" s="158"/>
      <c r="J1675" s="158"/>
      <c r="K1675" s="158"/>
      <c r="L1675" s="158"/>
      <c r="M1675" s="158"/>
      <c r="N1675" s="157"/>
      <c r="O1675" s="157"/>
      <c r="P1675" s="157"/>
      <c r="Q1675" s="157"/>
      <c r="R1675" s="158"/>
      <c r="S1675" s="158"/>
      <c r="T1675" s="158"/>
      <c r="U1675" s="158"/>
      <c r="V1675" s="158"/>
      <c r="W1675" s="158"/>
      <c r="X1675" s="158"/>
      <c r="Y1675" s="158"/>
      <c r="Z1675" s="147"/>
      <c r="AA1675" s="147"/>
      <c r="AB1675" s="147"/>
      <c r="AC1675" s="147"/>
      <c r="AD1675" s="147"/>
      <c r="AE1675" s="147"/>
      <c r="AF1675" s="147"/>
      <c r="AG1675" s="147" t="s">
        <v>230</v>
      </c>
      <c r="AH1675" s="147">
        <v>0</v>
      </c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3" x14ac:dyDescent="0.2">
      <c r="A1676" s="154"/>
      <c r="B1676" s="155"/>
      <c r="C1676" s="184" t="s">
        <v>525</v>
      </c>
      <c r="D1676" s="163"/>
      <c r="E1676" s="164">
        <v>18.757200000000001</v>
      </c>
      <c r="F1676" s="158"/>
      <c r="G1676" s="158"/>
      <c r="H1676" s="158"/>
      <c r="I1676" s="158"/>
      <c r="J1676" s="158"/>
      <c r="K1676" s="158"/>
      <c r="L1676" s="158"/>
      <c r="M1676" s="158"/>
      <c r="N1676" s="157"/>
      <c r="O1676" s="157"/>
      <c r="P1676" s="157"/>
      <c r="Q1676" s="157"/>
      <c r="R1676" s="158"/>
      <c r="S1676" s="158"/>
      <c r="T1676" s="158"/>
      <c r="U1676" s="158"/>
      <c r="V1676" s="158"/>
      <c r="W1676" s="158"/>
      <c r="X1676" s="158"/>
      <c r="Y1676" s="158"/>
      <c r="Z1676" s="147"/>
      <c r="AA1676" s="147"/>
      <c r="AB1676" s="147"/>
      <c r="AC1676" s="147"/>
      <c r="AD1676" s="147"/>
      <c r="AE1676" s="147"/>
      <c r="AF1676" s="147"/>
      <c r="AG1676" s="147" t="s">
        <v>230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3" x14ac:dyDescent="0.2">
      <c r="A1677" s="154"/>
      <c r="B1677" s="155"/>
      <c r="C1677" s="184" t="s">
        <v>527</v>
      </c>
      <c r="D1677" s="163"/>
      <c r="E1677" s="164"/>
      <c r="F1677" s="158"/>
      <c r="G1677" s="158"/>
      <c r="H1677" s="158"/>
      <c r="I1677" s="158"/>
      <c r="J1677" s="158"/>
      <c r="K1677" s="158"/>
      <c r="L1677" s="158"/>
      <c r="M1677" s="158"/>
      <c r="N1677" s="157"/>
      <c r="O1677" s="157"/>
      <c r="P1677" s="157"/>
      <c r="Q1677" s="157"/>
      <c r="R1677" s="158"/>
      <c r="S1677" s="158"/>
      <c r="T1677" s="158"/>
      <c r="U1677" s="158"/>
      <c r="V1677" s="158"/>
      <c r="W1677" s="158"/>
      <c r="X1677" s="158"/>
      <c r="Y1677" s="158"/>
      <c r="Z1677" s="147"/>
      <c r="AA1677" s="147"/>
      <c r="AB1677" s="147"/>
      <c r="AC1677" s="147"/>
      <c r="AD1677" s="147"/>
      <c r="AE1677" s="147"/>
      <c r="AF1677" s="147"/>
      <c r="AG1677" s="147" t="s">
        <v>230</v>
      </c>
      <c r="AH1677" s="147">
        <v>0</v>
      </c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3" x14ac:dyDescent="0.2">
      <c r="A1678" s="154"/>
      <c r="B1678" s="155"/>
      <c r="C1678" s="184" t="s">
        <v>528</v>
      </c>
      <c r="D1678" s="163"/>
      <c r="E1678" s="164">
        <v>25.41</v>
      </c>
      <c r="F1678" s="158"/>
      <c r="G1678" s="158"/>
      <c r="H1678" s="158"/>
      <c r="I1678" s="158"/>
      <c r="J1678" s="158"/>
      <c r="K1678" s="158"/>
      <c r="L1678" s="158"/>
      <c r="M1678" s="158"/>
      <c r="N1678" s="157"/>
      <c r="O1678" s="157"/>
      <c r="P1678" s="157"/>
      <c r="Q1678" s="157"/>
      <c r="R1678" s="158"/>
      <c r="S1678" s="158"/>
      <c r="T1678" s="158"/>
      <c r="U1678" s="158"/>
      <c r="V1678" s="158"/>
      <c r="W1678" s="158"/>
      <c r="X1678" s="158"/>
      <c r="Y1678" s="158"/>
      <c r="Z1678" s="147"/>
      <c r="AA1678" s="147"/>
      <c r="AB1678" s="147"/>
      <c r="AC1678" s="147"/>
      <c r="AD1678" s="147"/>
      <c r="AE1678" s="147"/>
      <c r="AF1678" s="147"/>
      <c r="AG1678" s="147" t="s">
        <v>230</v>
      </c>
      <c r="AH1678" s="147">
        <v>0</v>
      </c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3" x14ac:dyDescent="0.2">
      <c r="A1679" s="154"/>
      <c r="B1679" s="155"/>
      <c r="C1679" s="184" t="s">
        <v>333</v>
      </c>
      <c r="D1679" s="163"/>
      <c r="E1679" s="164"/>
      <c r="F1679" s="158"/>
      <c r="G1679" s="158"/>
      <c r="H1679" s="158"/>
      <c r="I1679" s="158"/>
      <c r="J1679" s="158"/>
      <c r="K1679" s="158"/>
      <c r="L1679" s="158"/>
      <c r="M1679" s="158"/>
      <c r="N1679" s="157"/>
      <c r="O1679" s="157"/>
      <c r="P1679" s="157"/>
      <c r="Q1679" s="157"/>
      <c r="R1679" s="158"/>
      <c r="S1679" s="158"/>
      <c r="T1679" s="158"/>
      <c r="U1679" s="158"/>
      <c r="V1679" s="158"/>
      <c r="W1679" s="158"/>
      <c r="X1679" s="158"/>
      <c r="Y1679" s="158"/>
      <c r="Z1679" s="147"/>
      <c r="AA1679" s="147"/>
      <c r="AB1679" s="147"/>
      <c r="AC1679" s="147"/>
      <c r="AD1679" s="147"/>
      <c r="AE1679" s="147"/>
      <c r="AF1679" s="147"/>
      <c r="AG1679" s="147" t="s">
        <v>230</v>
      </c>
      <c r="AH1679" s="147">
        <v>0</v>
      </c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3" x14ac:dyDescent="0.2">
      <c r="A1680" s="154"/>
      <c r="B1680" s="155"/>
      <c r="C1680" s="184" t="s">
        <v>530</v>
      </c>
      <c r="D1680" s="163"/>
      <c r="E1680" s="164">
        <v>4.9626000000000001</v>
      </c>
      <c r="F1680" s="158"/>
      <c r="G1680" s="158"/>
      <c r="H1680" s="158"/>
      <c r="I1680" s="158"/>
      <c r="J1680" s="158"/>
      <c r="K1680" s="158"/>
      <c r="L1680" s="158"/>
      <c r="M1680" s="158"/>
      <c r="N1680" s="157"/>
      <c r="O1680" s="157"/>
      <c r="P1680" s="157"/>
      <c r="Q1680" s="157"/>
      <c r="R1680" s="158"/>
      <c r="S1680" s="158"/>
      <c r="T1680" s="158"/>
      <c r="U1680" s="158"/>
      <c r="V1680" s="158"/>
      <c r="W1680" s="158"/>
      <c r="X1680" s="158"/>
      <c r="Y1680" s="158"/>
      <c r="Z1680" s="147"/>
      <c r="AA1680" s="147"/>
      <c r="AB1680" s="147"/>
      <c r="AC1680" s="147"/>
      <c r="AD1680" s="147"/>
      <c r="AE1680" s="147"/>
      <c r="AF1680" s="147"/>
      <c r="AG1680" s="147" t="s">
        <v>230</v>
      </c>
      <c r="AH1680" s="147">
        <v>0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3" x14ac:dyDescent="0.2">
      <c r="A1681" s="154"/>
      <c r="B1681" s="155"/>
      <c r="C1681" s="184" t="s">
        <v>531</v>
      </c>
      <c r="D1681" s="163"/>
      <c r="E1681" s="164"/>
      <c r="F1681" s="158"/>
      <c r="G1681" s="158"/>
      <c r="H1681" s="158"/>
      <c r="I1681" s="158"/>
      <c r="J1681" s="158"/>
      <c r="K1681" s="158"/>
      <c r="L1681" s="158"/>
      <c r="M1681" s="158"/>
      <c r="N1681" s="157"/>
      <c r="O1681" s="157"/>
      <c r="P1681" s="157"/>
      <c r="Q1681" s="157"/>
      <c r="R1681" s="158"/>
      <c r="S1681" s="158"/>
      <c r="T1681" s="158"/>
      <c r="U1681" s="158"/>
      <c r="V1681" s="158"/>
      <c r="W1681" s="158"/>
      <c r="X1681" s="158"/>
      <c r="Y1681" s="158"/>
      <c r="Z1681" s="147"/>
      <c r="AA1681" s="147"/>
      <c r="AB1681" s="147"/>
      <c r="AC1681" s="147"/>
      <c r="AD1681" s="147"/>
      <c r="AE1681" s="147"/>
      <c r="AF1681" s="147"/>
      <c r="AG1681" s="147" t="s">
        <v>230</v>
      </c>
      <c r="AH1681" s="147">
        <v>0</v>
      </c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3" x14ac:dyDescent="0.2">
      <c r="A1682" s="154"/>
      <c r="B1682" s="155"/>
      <c r="C1682" s="184" t="s">
        <v>532</v>
      </c>
      <c r="D1682" s="163"/>
      <c r="E1682" s="164">
        <v>37.930199999999999</v>
      </c>
      <c r="F1682" s="158"/>
      <c r="G1682" s="158"/>
      <c r="H1682" s="158"/>
      <c r="I1682" s="158"/>
      <c r="J1682" s="158"/>
      <c r="K1682" s="158"/>
      <c r="L1682" s="158"/>
      <c r="M1682" s="158"/>
      <c r="N1682" s="157"/>
      <c r="O1682" s="157"/>
      <c r="P1682" s="157"/>
      <c r="Q1682" s="157"/>
      <c r="R1682" s="158"/>
      <c r="S1682" s="158"/>
      <c r="T1682" s="158"/>
      <c r="U1682" s="158"/>
      <c r="V1682" s="158"/>
      <c r="W1682" s="158"/>
      <c r="X1682" s="158"/>
      <c r="Y1682" s="158"/>
      <c r="Z1682" s="147"/>
      <c r="AA1682" s="147"/>
      <c r="AB1682" s="147"/>
      <c r="AC1682" s="147"/>
      <c r="AD1682" s="147"/>
      <c r="AE1682" s="147"/>
      <c r="AF1682" s="147"/>
      <c r="AG1682" s="147" t="s">
        <v>230</v>
      </c>
      <c r="AH1682" s="147">
        <v>0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3" x14ac:dyDescent="0.2">
      <c r="A1683" s="154"/>
      <c r="B1683" s="155"/>
      <c r="C1683" s="184" t="s">
        <v>534</v>
      </c>
      <c r="D1683" s="163"/>
      <c r="E1683" s="164"/>
      <c r="F1683" s="158"/>
      <c r="G1683" s="158"/>
      <c r="H1683" s="158"/>
      <c r="I1683" s="158"/>
      <c r="J1683" s="158"/>
      <c r="K1683" s="158"/>
      <c r="L1683" s="158"/>
      <c r="M1683" s="158"/>
      <c r="N1683" s="157"/>
      <c r="O1683" s="157"/>
      <c r="P1683" s="157"/>
      <c r="Q1683" s="157"/>
      <c r="R1683" s="158"/>
      <c r="S1683" s="158"/>
      <c r="T1683" s="158"/>
      <c r="U1683" s="158"/>
      <c r="V1683" s="158"/>
      <c r="W1683" s="158"/>
      <c r="X1683" s="158"/>
      <c r="Y1683" s="158"/>
      <c r="Z1683" s="147"/>
      <c r="AA1683" s="147"/>
      <c r="AB1683" s="147"/>
      <c r="AC1683" s="147"/>
      <c r="AD1683" s="147"/>
      <c r="AE1683" s="147"/>
      <c r="AF1683" s="147"/>
      <c r="AG1683" s="147" t="s">
        <v>230</v>
      </c>
      <c r="AH1683" s="147">
        <v>0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3" x14ac:dyDescent="0.2">
      <c r="A1684" s="154"/>
      <c r="B1684" s="155"/>
      <c r="C1684" s="184" t="s">
        <v>535</v>
      </c>
      <c r="D1684" s="163"/>
      <c r="E1684" s="164">
        <v>52.606400000000001</v>
      </c>
      <c r="F1684" s="158"/>
      <c r="G1684" s="158"/>
      <c r="H1684" s="158"/>
      <c r="I1684" s="158"/>
      <c r="J1684" s="158"/>
      <c r="K1684" s="158"/>
      <c r="L1684" s="158"/>
      <c r="M1684" s="158"/>
      <c r="N1684" s="157"/>
      <c r="O1684" s="157"/>
      <c r="P1684" s="157"/>
      <c r="Q1684" s="157"/>
      <c r="R1684" s="158"/>
      <c r="S1684" s="158"/>
      <c r="T1684" s="158"/>
      <c r="U1684" s="158"/>
      <c r="V1684" s="158"/>
      <c r="W1684" s="158"/>
      <c r="X1684" s="158"/>
      <c r="Y1684" s="158"/>
      <c r="Z1684" s="147"/>
      <c r="AA1684" s="147"/>
      <c r="AB1684" s="147"/>
      <c r="AC1684" s="147"/>
      <c r="AD1684" s="147"/>
      <c r="AE1684" s="147"/>
      <c r="AF1684" s="147"/>
      <c r="AG1684" s="147" t="s">
        <v>230</v>
      </c>
      <c r="AH1684" s="147">
        <v>0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3" x14ac:dyDescent="0.2">
      <c r="A1685" s="154"/>
      <c r="B1685" s="155"/>
      <c r="C1685" s="184" t="s">
        <v>537</v>
      </c>
      <c r="D1685" s="163"/>
      <c r="E1685" s="164"/>
      <c r="F1685" s="158"/>
      <c r="G1685" s="158"/>
      <c r="H1685" s="158"/>
      <c r="I1685" s="158"/>
      <c r="J1685" s="158"/>
      <c r="K1685" s="158"/>
      <c r="L1685" s="158"/>
      <c r="M1685" s="158"/>
      <c r="N1685" s="157"/>
      <c r="O1685" s="157"/>
      <c r="P1685" s="157"/>
      <c r="Q1685" s="157"/>
      <c r="R1685" s="158"/>
      <c r="S1685" s="158"/>
      <c r="T1685" s="158"/>
      <c r="U1685" s="158"/>
      <c r="V1685" s="158"/>
      <c r="W1685" s="158"/>
      <c r="X1685" s="158"/>
      <c r="Y1685" s="158"/>
      <c r="Z1685" s="147"/>
      <c r="AA1685" s="147"/>
      <c r="AB1685" s="147"/>
      <c r="AC1685" s="147"/>
      <c r="AD1685" s="147"/>
      <c r="AE1685" s="147"/>
      <c r="AF1685" s="147"/>
      <c r="AG1685" s="147" t="s">
        <v>230</v>
      </c>
      <c r="AH1685" s="147">
        <v>0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3" x14ac:dyDescent="0.2">
      <c r="A1686" s="154"/>
      <c r="B1686" s="155"/>
      <c r="C1686" s="184" t="s">
        <v>538</v>
      </c>
      <c r="D1686" s="163"/>
      <c r="E1686" s="164">
        <v>16.863</v>
      </c>
      <c r="F1686" s="158"/>
      <c r="G1686" s="158"/>
      <c r="H1686" s="158"/>
      <c r="I1686" s="158"/>
      <c r="J1686" s="158"/>
      <c r="K1686" s="158"/>
      <c r="L1686" s="158"/>
      <c r="M1686" s="158"/>
      <c r="N1686" s="157"/>
      <c r="O1686" s="157"/>
      <c r="P1686" s="157"/>
      <c r="Q1686" s="157"/>
      <c r="R1686" s="158"/>
      <c r="S1686" s="158"/>
      <c r="T1686" s="158"/>
      <c r="U1686" s="158"/>
      <c r="V1686" s="158"/>
      <c r="W1686" s="158"/>
      <c r="X1686" s="158"/>
      <c r="Y1686" s="158"/>
      <c r="Z1686" s="147"/>
      <c r="AA1686" s="147"/>
      <c r="AB1686" s="147"/>
      <c r="AC1686" s="147"/>
      <c r="AD1686" s="147"/>
      <c r="AE1686" s="147"/>
      <c r="AF1686" s="147"/>
      <c r="AG1686" s="147" t="s">
        <v>230</v>
      </c>
      <c r="AH1686" s="147">
        <v>0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3" x14ac:dyDescent="0.2">
      <c r="A1687" s="154"/>
      <c r="B1687" s="155"/>
      <c r="C1687" s="184" t="s">
        <v>540</v>
      </c>
      <c r="D1687" s="163"/>
      <c r="E1687" s="164"/>
      <c r="F1687" s="158"/>
      <c r="G1687" s="158"/>
      <c r="H1687" s="158"/>
      <c r="I1687" s="158"/>
      <c r="J1687" s="158"/>
      <c r="K1687" s="158"/>
      <c r="L1687" s="158"/>
      <c r="M1687" s="158"/>
      <c r="N1687" s="157"/>
      <c r="O1687" s="157"/>
      <c r="P1687" s="157"/>
      <c r="Q1687" s="157"/>
      <c r="R1687" s="158"/>
      <c r="S1687" s="158"/>
      <c r="T1687" s="158"/>
      <c r="U1687" s="158"/>
      <c r="V1687" s="158"/>
      <c r="W1687" s="158"/>
      <c r="X1687" s="158"/>
      <c r="Y1687" s="158"/>
      <c r="Z1687" s="147"/>
      <c r="AA1687" s="147"/>
      <c r="AB1687" s="147"/>
      <c r="AC1687" s="147"/>
      <c r="AD1687" s="147"/>
      <c r="AE1687" s="147"/>
      <c r="AF1687" s="147"/>
      <c r="AG1687" s="147" t="s">
        <v>230</v>
      </c>
      <c r="AH1687" s="147">
        <v>0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3" x14ac:dyDescent="0.2">
      <c r="A1688" s="154"/>
      <c r="B1688" s="155"/>
      <c r="C1688" s="184" t="s">
        <v>541</v>
      </c>
      <c r="D1688" s="163"/>
      <c r="E1688" s="164">
        <v>32.386200000000002</v>
      </c>
      <c r="F1688" s="158"/>
      <c r="G1688" s="158"/>
      <c r="H1688" s="158"/>
      <c r="I1688" s="158"/>
      <c r="J1688" s="158"/>
      <c r="K1688" s="158"/>
      <c r="L1688" s="158"/>
      <c r="M1688" s="158"/>
      <c r="N1688" s="157"/>
      <c r="O1688" s="157"/>
      <c r="P1688" s="157"/>
      <c r="Q1688" s="157"/>
      <c r="R1688" s="158"/>
      <c r="S1688" s="158"/>
      <c r="T1688" s="158"/>
      <c r="U1688" s="158"/>
      <c r="V1688" s="158"/>
      <c r="W1688" s="158"/>
      <c r="X1688" s="158"/>
      <c r="Y1688" s="158"/>
      <c r="Z1688" s="147"/>
      <c r="AA1688" s="147"/>
      <c r="AB1688" s="147"/>
      <c r="AC1688" s="147"/>
      <c r="AD1688" s="147"/>
      <c r="AE1688" s="147"/>
      <c r="AF1688" s="147"/>
      <c r="AG1688" s="147" t="s">
        <v>230</v>
      </c>
      <c r="AH1688" s="147">
        <v>0</v>
      </c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3" x14ac:dyDescent="0.2">
      <c r="A1689" s="154"/>
      <c r="B1689" s="155"/>
      <c r="C1689" s="184" t="s">
        <v>335</v>
      </c>
      <c r="D1689" s="163"/>
      <c r="E1689" s="164"/>
      <c r="F1689" s="158"/>
      <c r="G1689" s="158"/>
      <c r="H1689" s="158"/>
      <c r="I1689" s="158"/>
      <c r="J1689" s="158"/>
      <c r="K1689" s="158"/>
      <c r="L1689" s="158"/>
      <c r="M1689" s="158"/>
      <c r="N1689" s="157"/>
      <c r="O1689" s="157"/>
      <c r="P1689" s="157"/>
      <c r="Q1689" s="157"/>
      <c r="R1689" s="158"/>
      <c r="S1689" s="158"/>
      <c r="T1689" s="158"/>
      <c r="U1689" s="158"/>
      <c r="V1689" s="158"/>
      <c r="W1689" s="158"/>
      <c r="X1689" s="158"/>
      <c r="Y1689" s="158"/>
      <c r="Z1689" s="147"/>
      <c r="AA1689" s="147"/>
      <c r="AB1689" s="147"/>
      <c r="AC1689" s="147"/>
      <c r="AD1689" s="147"/>
      <c r="AE1689" s="147"/>
      <c r="AF1689" s="147"/>
      <c r="AG1689" s="147" t="s">
        <v>230</v>
      </c>
      <c r="AH1689" s="147">
        <v>0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3" x14ac:dyDescent="0.2">
      <c r="A1690" s="154"/>
      <c r="B1690" s="155"/>
      <c r="C1690" s="184" t="s">
        <v>543</v>
      </c>
      <c r="D1690" s="163"/>
      <c r="E1690" s="164">
        <v>51.774799999999999</v>
      </c>
      <c r="F1690" s="158"/>
      <c r="G1690" s="158"/>
      <c r="H1690" s="158"/>
      <c r="I1690" s="158"/>
      <c r="J1690" s="158"/>
      <c r="K1690" s="158"/>
      <c r="L1690" s="158"/>
      <c r="M1690" s="158"/>
      <c r="N1690" s="157"/>
      <c r="O1690" s="157"/>
      <c r="P1690" s="157"/>
      <c r="Q1690" s="157"/>
      <c r="R1690" s="158"/>
      <c r="S1690" s="158"/>
      <c r="T1690" s="158"/>
      <c r="U1690" s="158"/>
      <c r="V1690" s="158"/>
      <c r="W1690" s="158"/>
      <c r="X1690" s="158"/>
      <c r="Y1690" s="158"/>
      <c r="Z1690" s="147"/>
      <c r="AA1690" s="147"/>
      <c r="AB1690" s="147"/>
      <c r="AC1690" s="147"/>
      <c r="AD1690" s="147"/>
      <c r="AE1690" s="147"/>
      <c r="AF1690" s="147"/>
      <c r="AG1690" s="147" t="s">
        <v>230</v>
      </c>
      <c r="AH1690" s="147">
        <v>0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3" x14ac:dyDescent="0.2">
      <c r="A1691" s="154"/>
      <c r="B1691" s="155"/>
      <c r="C1691" s="184" t="s">
        <v>328</v>
      </c>
      <c r="D1691" s="163"/>
      <c r="E1691" s="164"/>
      <c r="F1691" s="158"/>
      <c r="G1691" s="158"/>
      <c r="H1691" s="158"/>
      <c r="I1691" s="158"/>
      <c r="J1691" s="158"/>
      <c r="K1691" s="158"/>
      <c r="L1691" s="158"/>
      <c r="M1691" s="158"/>
      <c r="N1691" s="157"/>
      <c r="O1691" s="157"/>
      <c r="P1691" s="157"/>
      <c r="Q1691" s="157"/>
      <c r="R1691" s="158"/>
      <c r="S1691" s="158"/>
      <c r="T1691" s="158"/>
      <c r="U1691" s="158"/>
      <c r="V1691" s="158"/>
      <c r="W1691" s="158"/>
      <c r="X1691" s="158"/>
      <c r="Y1691" s="158"/>
      <c r="Z1691" s="147"/>
      <c r="AA1691" s="147"/>
      <c r="AB1691" s="147"/>
      <c r="AC1691" s="147"/>
      <c r="AD1691" s="147"/>
      <c r="AE1691" s="147"/>
      <c r="AF1691" s="147"/>
      <c r="AG1691" s="147" t="s">
        <v>230</v>
      </c>
      <c r="AH1691" s="147">
        <v>0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3" x14ac:dyDescent="0.2">
      <c r="A1692" s="154"/>
      <c r="B1692" s="155"/>
      <c r="C1692" s="184" t="s">
        <v>545</v>
      </c>
      <c r="D1692" s="163"/>
      <c r="E1692" s="164"/>
      <c r="F1692" s="158"/>
      <c r="G1692" s="158"/>
      <c r="H1692" s="158"/>
      <c r="I1692" s="158"/>
      <c r="J1692" s="158"/>
      <c r="K1692" s="158"/>
      <c r="L1692" s="158"/>
      <c r="M1692" s="158"/>
      <c r="N1692" s="157"/>
      <c r="O1692" s="157"/>
      <c r="P1692" s="157"/>
      <c r="Q1692" s="157"/>
      <c r="R1692" s="158"/>
      <c r="S1692" s="158"/>
      <c r="T1692" s="158"/>
      <c r="U1692" s="158"/>
      <c r="V1692" s="158"/>
      <c r="W1692" s="158"/>
      <c r="X1692" s="158"/>
      <c r="Y1692" s="158"/>
      <c r="Z1692" s="147"/>
      <c r="AA1692" s="147"/>
      <c r="AB1692" s="147"/>
      <c r="AC1692" s="147"/>
      <c r="AD1692" s="147"/>
      <c r="AE1692" s="147"/>
      <c r="AF1692" s="147"/>
      <c r="AG1692" s="147" t="s">
        <v>230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3" x14ac:dyDescent="0.2">
      <c r="A1693" s="154"/>
      <c r="B1693" s="155"/>
      <c r="C1693" s="184" t="s">
        <v>546</v>
      </c>
      <c r="D1693" s="163"/>
      <c r="E1693" s="164">
        <v>32.814810000000001</v>
      </c>
      <c r="F1693" s="158"/>
      <c r="G1693" s="158"/>
      <c r="H1693" s="158"/>
      <c r="I1693" s="158"/>
      <c r="J1693" s="158"/>
      <c r="K1693" s="158"/>
      <c r="L1693" s="158"/>
      <c r="M1693" s="158"/>
      <c r="N1693" s="157"/>
      <c r="O1693" s="157"/>
      <c r="P1693" s="157"/>
      <c r="Q1693" s="157"/>
      <c r="R1693" s="158"/>
      <c r="S1693" s="158"/>
      <c r="T1693" s="158"/>
      <c r="U1693" s="158"/>
      <c r="V1693" s="158"/>
      <c r="W1693" s="158"/>
      <c r="X1693" s="158"/>
      <c r="Y1693" s="158"/>
      <c r="Z1693" s="147"/>
      <c r="AA1693" s="147"/>
      <c r="AB1693" s="147"/>
      <c r="AC1693" s="147"/>
      <c r="AD1693" s="147"/>
      <c r="AE1693" s="147"/>
      <c r="AF1693" s="147"/>
      <c r="AG1693" s="147" t="s">
        <v>230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3" x14ac:dyDescent="0.2">
      <c r="A1694" s="154"/>
      <c r="B1694" s="155"/>
      <c r="C1694" s="184" t="s">
        <v>341</v>
      </c>
      <c r="D1694" s="163"/>
      <c r="E1694" s="164"/>
      <c r="F1694" s="158"/>
      <c r="G1694" s="158"/>
      <c r="H1694" s="158"/>
      <c r="I1694" s="158"/>
      <c r="J1694" s="158"/>
      <c r="K1694" s="158"/>
      <c r="L1694" s="158"/>
      <c r="M1694" s="158"/>
      <c r="N1694" s="157"/>
      <c r="O1694" s="157"/>
      <c r="P1694" s="157"/>
      <c r="Q1694" s="157"/>
      <c r="R1694" s="158"/>
      <c r="S1694" s="158"/>
      <c r="T1694" s="158"/>
      <c r="U1694" s="158"/>
      <c r="V1694" s="158"/>
      <c r="W1694" s="158"/>
      <c r="X1694" s="158"/>
      <c r="Y1694" s="158"/>
      <c r="Z1694" s="147"/>
      <c r="AA1694" s="147"/>
      <c r="AB1694" s="147"/>
      <c r="AC1694" s="147"/>
      <c r="AD1694" s="147"/>
      <c r="AE1694" s="147"/>
      <c r="AF1694" s="147"/>
      <c r="AG1694" s="147" t="s">
        <v>230</v>
      </c>
      <c r="AH1694" s="147">
        <v>0</v>
      </c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3" x14ac:dyDescent="0.2">
      <c r="A1695" s="154"/>
      <c r="B1695" s="155"/>
      <c r="C1695" s="184" t="s">
        <v>548</v>
      </c>
      <c r="D1695" s="163"/>
      <c r="E1695" s="164">
        <v>8.2017199999999999</v>
      </c>
      <c r="F1695" s="158"/>
      <c r="G1695" s="158"/>
      <c r="H1695" s="158"/>
      <c r="I1695" s="158"/>
      <c r="J1695" s="158"/>
      <c r="K1695" s="158"/>
      <c r="L1695" s="158"/>
      <c r="M1695" s="158"/>
      <c r="N1695" s="157"/>
      <c r="O1695" s="157"/>
      <c r="P1695" s="157"/>
      <c r="Q1695" s="157"/>
      <c r="R1695" s="158"/>
      <c r="S1695" s="158"/>
      <c r="T1695" s="158"/>
      <c r="U1695" s="158"/>
      <c r="V1695" s="158"/>
      <c r="W1695" s="158"/>
      <c r="X1695" s="158"/>
      <c r="Y1695" s="158"/>
      <c r="Z1695" s="147"/>
      <c r="AA1695" s="147"/>
      <c r="AB1695" s="147"/>
      <c r="AC1695" s="147"/>
      <c r="AD1695" s="147"/>
      <c r="AE1695" s="147"/>
      <c r="AF1695" s="147"/>
      <c r="AG1695" s="147" t="s">
        <v>230</v>
      </c>
      <c r="AH1695" s="147">
        <v>0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3" x14ac:dyDescent="0.2">
      <c r="A1696" s="154"/>
      <c r="B1696" s="155"/>
      <c r="C1696" s="184" t="s">
        <v>549</v>
      </c>
      <c r="D1696" s="163"/>
      <c r="E1696" s="164"/>
      <c r="F1696" s="158"/>
      <c r="G1696" s="158"/>
      <c r="H1696" s="158"/>
      <c r="I1696" s="158"/>
      <c r="J1696" s="158"/>
      <c r="K1696" s="158"/>
      <c r="L1696" s="158"/>
      <c r="M1696" s="158"/>
      <c r="N1696" s="157"/>
      <c r="O1696" s="157"/>
      <c r="P1696" s="157"/>
      <c r="Q1696" s="157"/>
      <c r="R1696" s="158"/>
      <c r="S1696" s="158"/>
      <c r="T1696" s="158"/>
      <c r="U1696" s="158"/>
      <c r="V1696" s="158"/>
      <c r="W1696" s="158"/>
      <c r="X1696" s="158"/>
      <c r="Y1696" s="158"/>
      <c r="Z1696" s="147"/>
      <c r="AA1696" s="147"/>
      <c r="AB1696" s="147"/>
      <c r="AC1696" s="147"/>
      <c r="AD1696" s="147"/>
      <c r="AE1696" s="147"/>
      <c r="AF1696" s="147"/>
      <c r="AG1696" s="147" t="s">
        <v>230</v>
      </c>
      <c r="AH1696" s="147">
        <v>0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3" x14ac:dyDescent="0.2">
      <c r="A1697" s="154"/>
      <c r="B1697" s="155"/>
      <c r="C1697" s="184" t="s">
        <v>550</v>
      </c>
      <c r="D1697" s="163"/>
      <c r="E1697" s="164">
        <v>107.41828</v>
      </c>
      <c r="F1697" s="158"/>
      <c r="G1697" s="158"/>
      <c r="H1697" s="158"/>
      <c r="I1697" s="158"/>
      <c r="J1697" s="158"/>
      <c r="K1697" s="158"/>
      <c r="L1697" s="158"/>
      <c r="M1697" s="158"/>
      <c r="N1697" s="157"/>
      <c r="O1697" s="157"/>
      <c r="P1697" s="157"/>
      <c r="Q1697" s="157"/>
      <c r="R1697" s="158"/>
      <c r="S1697" s="158"/>
      <c r="T1697" s="158"/>
      <c r="U1697" s="158"/>
      <c r="V1697" s="158"/>
      <c r="W1697" s="158"/>
      <c r="X1697" s="158"/>
      <c r="Y1697" s="158"/>
      <c r="Z1697" s="147"/>
      <c r="AA1697" s="147"/>
      <c r="AB1697" s="147"/>
      <c r="AC1697" s="147"/>
      <c r="AD1697" s="147"/>
      <c r="AE1697" s="147"/>
      <c r="AF1697" s="147"/>
      <c r="AG1697" s="147" t="s">
        <v>230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3" x14ac:dyDescent="0.2">
      <c r="A1698" s="154"/>
      <c r="B1698" s="155"/>
      <c r="C1698" s="184" t="s">
        <v>552</v>
      </c>
      <c r="D1698" s="163"/>
      <c r="E1698" s="164"/>
      <c r="F1698" s="158"/>
      <c r="G1698" s="158"/>
      <c r="H1698" s="158"/>
      <c r="I1698" s="158"/>
      <c r="J1698" s="158"/>
      <c r="K1698" s="158"/>
      <c r="L1698" s="158"/>
      <c r="M1698" s="158"/>
      <c r="N1698" s="157"/>
      <c r="O1698" s="157"/>
      <c r="P1698" s="157"/>
      <c r="Q1698" s="157"/>
      <c r="R1698" s="158"/>
      <c r="S1698" s="158"/>
      <c r="T1698" s="158"/>
      <c r="U1698" s="158"/>
      <c r="V1698" s="158"/>
      <c r="W1698" s="158"/>
      <c r="X1698" s="158"/>
      <c r="Y1698" s="158"/>
      <c r="Z1698" s="147"/>
      <c r="AA1698" s="147"/>
      <c r="AB1698" s="147"/>
      <c r="AC1698" s="147"/>
      <c r="AD1698" s="147"/>
      <c r="AE1698" s="147"/>
      <c r="AF1698" s="147"/>
      <c r="AG1698" s="147" t="s">
        <v>230</v>
      </c>
      <c r="AH1698" s="147">
        <v>0</v>
      </c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3" x14ac:dyDescent="0.2">
      <c r="A1699" s="154"/>
      <c r="B1699" s="155"/>
      <c r="C1699" s="184" t="s">
        <v>553</v>
      </c>
      <c r="D1699" s="163"/>
      <c r="E1699" s="164">
        <v>24.06101</v>
      </c>
      <c r="F1699" s="158"/>
      <c r="G1699" s="158"/>
      <c r="H1699" s="158"/>
      <c r="I1699" s="158"/>
      <c r="J1699" s="158"/>
      <c r="K1699" s="158"/>
      <c r="L1699" s="158"/>
      <c r="M1699" s="158"/>
      <c r="N1699" s="157"/>
      <c r="O1699" s="157"/>
      <c r="P1699" s="157"/>
      <c r="Q1699" s="157"/>
      <c r="R1699" s="158"/>
      <c r="S1699" s="158"/>
      <c r="T1699" s="158"/>
      <c r="U1699" s="158"/>
      <c r="V1699" s="158"/>
      <c r="W1699" s="158"/>
      <c r="X1699" s="158"/>
      <c r="Y1699" s="158"/>
      <c r="Z1699" s="147"/>
      <c r="AA1699" s="147"/>
      <c r="AB1699" s="147"/>
      <c r="AC1699" s="147"/>
      <c r="AD1699" s="147"/>
      <c r="AE1699" s="147"/>
      <c r="AF1699" s="147"/>
      <c r="AG1699" s="147" t="s">
        <v>230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3" x14ac:dyDescent="0.2">
      <c r="A1700" s="154"/>
      <c r="B1700" s="155"/>
      <c r="C1700" s="184" t="s">
        <v>343</v>
      </c>
      <c r="D1700" s="163"/>
      <c r="E1700" s="164"/>
      <c r="F1700" s="158"/>
      <c r="G1700" s="158"/>
      <c r="H1700" s="158"/>
      <c r="I1700" s="158"/>
      <c r="J1700" s="158"/>
      <c r="K1700" s="158"/>
      <c r="L1700" s="158"/>
      <c r="M1700" s="158"/>
      <c r="N1700" s="157"/>
      <c r="O1700" s="157"/>
      <c r="P1700" s="157"/>
      <c r="Q1700" s="157"/>
      <c r="R1700" s="158"/>
      <c r="S1700" s="158"/>
      <c r="T1700" s="158"/>
      <c r="U1700" s="158"/>
      <c r="V1700" s="158"/>
      <c r="W1700" s="158"/>
      <c r="X1700" s="158"/>
      <c r="Y1700" s="158"/>
      <c r="Z1700" s="147"/>
      <c r="AA1700" s="147"/>
      <c r="AB1700" s="147"/>
      <c r="AC1700" s="147"/>
      <c r="AD1700" s="147"/>
      <c r="AE1700" s="147"/>
      <c r="AF1700" s="147"/>
      <c r="AG1700" s="147" t="s">
        <v>230</v>
      </c>
      <c r="AH1700" s="147">
        <v>0</v>
      </c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3" x14ac:dyDescent="0.2">
      <c r="A1701" s="154"/>
      <c r="B1701" s="155"/>
      <c r="C1701" s="184" t="s">
        <v>555</v>
      </c>
      <c r="D1701" s="163"/>
      <c r="E1701" s="164">
        <v>6.4610300000000001</v>
      </c>
      <c r="F1701" s="158"/>
      <c r="G1701" s="158"/>
      <c r="H1701" s="158"/>
      <c r="I1701" s="158"/>
      <c r="J1701" s="158"/>
      <c r="K1701" s="158"/>
      <c r="L1701" s="158"/>
      <c r="M1701" s="158"/>
      <c r="N1701" s="157"/>
      <c r="O1701" s="157"/>
      <c r="P1701" s="157"/>
      <c r="Q1701" s="157"/>
      <c r="R1701" s="158"/>
      <c r="S1701" s="158"/>
      <c r="T1701" s="158"/>
      <c r="U1701" s="158"/>
      <c r="V1701" s="158"/>
      <c r="W1701" s="158"/>
      <c r="X1701" s="158"/>
      <c r="Y1701" s="158"/>
      <c r="Z1701" s="147"/>
      <c r="AA1701" s="147"/>
      <c r="AB1701" s="147"/>
      <c r="AC1701" s="147"/>
      <c r="AD1701" s="147"/>
      <c r="AE1701" s="147"/>
      <c r="AF1701" s="147"/>
      <c r="AG1701" s="147" t="s">
        <v>230</v>
      </c>
      <c r="AH1701" s="147">
        <v>0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3" x14ac:dyDescent="0.2">
      <c r="A1702" s="154"/>
      <c r="B1702" s="155"/>
      <c r="C1702" s="184" t="s">
        <v>556</v>
      </c>
      <c r="D1702" s="163"/>
      <c r="E1702" s="164"/>
      <c r="F1702" s="158"/>
      <c r="G1702" s="158"/>
      <c r="H1702" s="158"/>
      <c r="I1702" s="158"/>
      <c r="J1702" s="158"/>
      <c r="K1702" s="158"/>
      <c r="L1702" s="158"/>
      <c r="M1702" s="158"/>
      <c r="N1702" s="157"/>
      <c r="O1702" s="157"/>
      <c r="P1702" s="157"/>
      <c r="Q1702" s="157"/>
      <c r="R1702" s="158"/>
      <c r="S1702" s="158"/>
      <c r="T1702" s="158"/>
      <c r="U1702" s="158"/>
      <c r="V1702" s="158"/>
      <c r="W1702" s="158"/>
      <c r="X1702" s="158"/>
      <c r="Y1702" s="158"/>
      <c r="Z1702" s="147"/>
      <c r="AA1702" s="147"/>
      <c r="AB1702" s="147"/>
      <c r="AC1702" s="147"/>
      <c r="AD1702" s="147"/>
      <c r="AE1702" s="147"/>
      <c r="AF1702" s="147"/>
      <c r="AG1702" s="147" t="s">
        <v>230</v>
      </c>
      <c r="AH1702" s="147">
        <v>0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3" x14ac:dyDescent="0.2">
      <c r="A1703" s="154"/>
      <c r="B1703" s="155"/>
      <c r="C1703" s="184" t="s">
        <v>557</v>
      </c>
      <c r="D1703" s="163"/>
      <c r="E1703" s="164">
        <v>45.047809999999998</v>
      </c>
      <c r="F1703" s="158"/>
      <c r="G1703" s="158"/>
      <c r="H1703" s="158"/>
      <c r="I1703" s="158"/>
      <c r="J1703" s="158"/>
      <c r="K1703" s="158"/>
      <c r="L1703" s="158"/>
      <c r="M1703" s="158"/>
      <c r="N1703" s="157"/>
      <c r="O1703" s="157"/>
      <c r="P1703" s="157"/>
      <c r="Q1703" s="157"/>
      <c r="R1703" s="158"/>
      <c r="S1703" s="158"/>
      <c r="T1703" s="158"/>
      <c r="U1703" s="158"/>
      <c r="V1703" s="158"/>
      <c r="W1703" s="158"/>
      <c r="X1703" s="158"/>
      <c r="Y1703" s="158"/>
      <c r="Z1703" s="147"/>
      <c r="AA1703" s="147"/>
      <c r="AB1703" s="147"/>
      <c r="AC1703" s="147"/>
      <c r="AD1703" s="147"/>
      <c r="AE1703" s="147"/>
      <c r="AF1703" s="147"/>
      <c r="AG1703" s="147" t="s">
        <v>230</v>
      </c>
      <c r="AH1703" s="147">
        <v>0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3" x14ac:dyDescent="0.2">
      <c r="A1704" s="154"/>
      <c r="B1704" s="155"/>
      <c r="C1704" s="184" t="s">
        <v>559</v>
      </c>
      <c r="D1704" s="163"/>
      <c r="E1704" s="164"/>
      <c r="F1704" s="158"/>
      <c r="G1704" s="158"/>
      <c r="H1704" s="158"/>
      <c r="I1704" s="158"/>
      <c r="J1704" s="158"/>
      <c r="K1704" s="158"/>
      <c r="L1704" s="158"/>
      <c r="M1704" s="158"/>
      <c r="N1704" s="157"/>
      <c r="O1704" s="157"/>
      <c r="P1704" s="157"/>
      <c r="Q1704" s="157"/>
      <c r="R1704" s="158"/>
      <c r="S1704" s="158"/>
      <c r="T1704" s="158"/>
      <c r="U1704" s="158"/>
      <c r="V1704" s="158"/>
      <c r="W1704" s="158"/>
      <c r="X1704" s="158"/>
      <c r="Y1704" s="158"/>
      <c r="Z1704" s="147"/>
      <c r="AA1704" s="147"/>
      <c r="AB1704" s="147"/>
      <c r="AC1704" s="147"/>
      <c r="AD1704" s="147"/>
      <c r="AE1704" s="147"/>
      <c r="AF1704" s="147"/>
      <c r="AG1704" s="147" t="s">
        <v>230</v>
      </c>
      <c r="AH1704" s="147">
        <v>0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3" x14ac:dyDescent="0.2">
      <c r="A1705" s="154"/>
      <c r="B1705" s="155"/>
      <c r="C1705" s="184" t="s">
        <v>560</v>
      </c>
      <c r="D1705" s="163"/>
      <c r="E1705" s="164">
        <v>15.3072</v>
      </c>
      <c r="F1705" s="158"/>
      <c r="G1705" s="158"/>
      <c r="H1705" s="158"/>
      <c r="I1705" s="158"/>
      <c r="J1705" s="158"/>
      <c r="K1705" s="158"/>
      <c r="L1705" s="158"/>
      <c r="M1705" s="158"/>
      <c r="N1705" s="157"/>
      <c r="O1705" s="157"/>
      <c r="P1705" s="157"/>
      <c r="Q1705" s="157"/>
      <c r="R1705" s="158"/>
      <c r="S1705" s="158"/>
      <c r="T1705" s="158"/>
      <c r="U1705" s="158"/>
      <c r="V1705" s="158"/>
      <c r="W1705" s="158"/>
      <c r="X1705" s="158"/>
      <c r="Y1705" s="158"/>
      <c r="Z1705" s="147"/>
      <c r="AA1705" s="147"/>
      <c r="AB1705" s="147"/>
      <c r="AC1705" s="147"/>
      <c r="AD1705" s="147"/>
      <c r="AE1705" s="147"/>
      <c r="AF1705" s="147"/>
      <c r="AG1705" s="147" t="s">
        <v>230</v>
      </c>
      <c r="AH1705" s="147">
        <v>0</v>
      </c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3" x14ac:dyDescent="0.2">
      <c r="A1706" s="154"/>
      <c r="B1706" s="155"/>
      <c r="C1706" s="184" t="s">
        <v>562</v>
      </c>
      <c r="D1706" s="163"/>
      <c r="E1706" s="164"/>
      <c r="F1706" s="158"/>
      <c r="G1706" s="158"/>
      <c r="H1706" s="158"/>
      <c r="I1706" s="158"/>
      <c r="J1706" s="158"/>
      <c r="K1706" s="158"/>
      <c r="L1706" s="158"/>
      <c r="M1706" s="158"/>
      <c r="N1706" s="157"/>
      <c r="O1706" s="157"/>
      <c r="P1706" s="157"/>
      <c r="Q1706" s="157"/>
      <c r="R1706" s="158"/>
      <c r="S1706" s="158"/>
      <c r="T1706" s="158"/>
      <c r="U1706" s="158"/>
      <c r="V1706" s="158"/>
      <c r="W1706" s="158"/>
      <c r="X1706" s="158"/>
      <c r="Y1706" s="158"/>
      <c r="Z1706" s="147"/>
      <c r="AA1706" s="147"/>
      <c r="AB1706" s="147"/>
      <c r="AC1706" s="147"/>
      <c r="AD1706" s="147"/>
      <c r="AE1706" s="147"/>
      <c r="AF1706" s="147"/>
      <c r="AG1706" s="147" t="s">
        <v>230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3" x14ac:dyDescent="0.2">
      <c r="A1707" s="154"/>
      <c r="B1707" s="155"/>
      <c r="C1707" s="184" t="s">
        <v>563</v>
      </c>
      <c r="D1707" s="163"/>
      <c r="E1707" s="164">
        <v>63.040149999999997</v>
      </c>
      <c r="F1707" s="158"/>
      <c r="G1707" s="158"/>
      <c r="H1707" s="158"/>
      <c r="I1707" s="158"/>
      <c r="J1707" s="158"/>
      <c r="K1707" s="158"/>
      <c r="L1707" s="158"/>
      <c r="M1707" s="158"/>
      <c r="N1707" s="157"/>
      <c r="O1707" s="157"/>
      <c r="P1707" s="157"/>
      <c r="Q1707" s="157"/>
      <c r="R1707" s="158"/>
      <c r="S1707" s="158"/>
      <c r="T1707" s="158"/>
      <c r="U1707" s="158"/>
      <c r="V1707" s="158"/>
      <c r="W1707" s="158"/>
      <c r="X1707" s="158"/>
      <c r="Y1707" s="158"/>
      <c r="Z1707" s="147"/>
      <c r="AA1707" s="147"/>
      <c r="AB1707" s="147"/>
      <c r="AC1707" s="147"/>
      <c r="AD1707" s="147"/>
      <c r="AE1707" s="147"/>
      <c r="AF1707" s="147"/>
      <c r="AG1707" s="147" t="s">
        <v>230</v>
      </c>
      <c r="AH1707" s="147">
        <v>0</v>
      </c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3" x14ac:dyDescent="0.2">
      <c r="A1708" s="154"/>
      <c r="B1708" s="155"/>
      <c r="C1708" s="184" t="s">
        <v>329</v>
      </c>
      <c r="D1708" s="163"/>
      <c r="E1708" s="164"/>
      <c r="F1708" s="158"/>
      <c r="G1708" s="158"/>
      <c r="H1708" s="158"/>
      <c r="I1708" s="158"/>
      <c r="J1708" s="158"/>
      <c r="K1708" s="158"/>
      <c r="L1708" s="158"/>
      <c r="M1708" s="158"/>
      <c r="N1708" s="157"/>
      <c r="O1708" s="157"/>
      <c r="P1708" s="157"/>
      <c r="Q1708" s="157"/>
      <c r="R1708" s="158"/>
      <c r="S1708" s="158"/>
      <c r="T1708" s="158"/>
      <c r="U1708" s="158"/>
      <c r="V1708" s="158"/>
      <c r="W1708" s="158"/>
      <c r="X1708" s="158"/>
      <c r="Y1708" s="158"/>
      <c r="Z1708" s="147"/>
      <c r="AA1708" s="147"/>
      <c r="AB1708" s="147"/>
      <c r="AC1708" s="147"/>
      <c r="AD1708" s="147"/>
      <c r="AE1708" s="147"/>
      <c r="AF1708" s="147"/>
      <c r="AG1708" s="147" t="s">
        <v>230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3" x14ac:dyDescent="0.2">
      <c r="A1709" s="154"/>
      <c r="B1709" s="155"/>
      <c r="C1709" s="184" t="s">
        <v>565</v>
      </c>
      <c r="D1709" s="163"/>
      <c r="E1709" s="164"/>
      <c r="F1709" s="158"/>
      <c r="G1709" s="158"/>
      <c r="H1709" s="158"/>
      <c r="I1709" s="158"/>
      <c r="J1709" s="158"/>
      <c r="K1709" s="158"/>
      <c r="L1709" s="158"/>
      <c r="M1709" s="158"/>
      <c r="N1709" s="157"/>
      <c r="O1709" s="157"/>
      <c r="P1709" s="157"/>
      <c r="Q1709" s="157"/>
      <c r="R1709" s="158"/>
      <c r="S1709" s="158"/>
      <c r="T1709" s="158"/>
      <c r="U1709" s="158"/>
      <c r="V1709" s="158"/>
      <c r="W1709" s="158"/>
      <c r="X1709" s="158"/>
      <c r="Y1709" s="158"/>
      <c r="Z1709" s="147"/>
      <c r="AA1709" s="147"/>
      <c r="AB1709" s="147"/>
      <c r="AC1709" s="147"/>
      <c r="AD1709" s="147"/>
      <c r="AE1709" s="147"/>
      <c r="AF1709" s="147"/>
      <c r="AG1709" s="147" t="s">
        <v>230</v>
      </c>
      <c r="AH1709" s="147">
        <v>0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3" x14ac:dyDescent="0.2">
      <c r="A1710" s="154"/>
      <c r="B1710" s="155"/>
      <c r="C1710" s="184" t="s">
        <v>566</v>
      </c>
      <c r="D1710" s="163"/>
      <c r="E1710" s="164">
        <v>28.943930000000002</v>
      </c>
      <c r="F1710" s="158"/>
      <c r="G1710" s="158"/>
      <c r="H1710" s="158"/>
      <c r="I1710" s="158"/>
      <c r="J1710" s="158"/>
      <c r="K1710" s="158"/>
      <c r="L1710" s="158"/>
      <c r="M1710" s="158"/>
      <c r="N1710" s="157"/>
      <c r="O1710" s="157"/>
      <c r="P1710" s="157"/>
      <c r="Q1710" s="157"/>
      <c r="R1710" s="158"/>
      <c r="S1710" s="158"/>
      <c r="T1710" s="158"/>
      <c r="U1710" s="158"/>
      <c r="V1710" s="158"/>
      <c r="W1710" s="158"/>
      <c r="X1710" s="158"/>
      <c r="Y1710" s="158"/>
      <c r="Z1710" s="147"/>
      <c r="AA1710" s="147"/>
      <c r="AB1710" s="147"/>
      <c r="AC1710" s="147"/>
      <c r="AD1710" s="147"/>
      <c r="AE1710" s="147"/>
      <c r="AF1710" s="147"/>
      <c r="AG1710" s="147" t="s">
        <v>230</v>
      </c>
      <c r="AH1710" s="147">
        <v>0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3" x14ac:dyDescent="0.2">
      <c r="A1711" s="154"/>
      <c r="B1711" s="155"/>
      <c r="C1711" s="184" t="s">
        <v>568</v>
      </c>
      <c r="D1711" s="163"/>
      <c r="E1711" s="164"/>
      <c r="F1711" s="158"/>
      <c r="G1711" s="158"/>
      <c r="H1711" s="158"/>
      <c r="I1711" s="158"/>
      <c r="J1711" s="158"/>
      <c r="K1711" s="158"/>
      <c r="L1711" s="158"/>
      <c r="M1711" s="158"/>
      <c r="N1711" s="157"/>
      <c r="O1711" s="157"/>
      <c r="P1711" s="157"/>
      <c r="Q1711" s="157"/>
      <c r="R1711" s="158"/>
      <c r="S1711" s="158"/>
      <c r="T1711" s="158"/>
      <c r="U1711" s="158"/>
      <c r="V1711" s="158"/>
      <c r="W1711" s="158"/>
      <c r="X1711" s="158"/>
      <c r="Y1711" s="158"/>
      <c r="Z1711" s="147"/>
      <c r="AA1711" s="147"/>
      <c r="AB1711" s="147"/>
      <c r="AC1711" s="147"/>
      <c r="AD1711" s="147"/>
      <c r="AE1711" s="147"/>
      <c r="AF1711" s="147"/>
      <c r="AG1711" s="147" t="s">
        <v>230</v>
      </c>
      <c r="AH1711" s="147">
        <v>0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3" x14ac:dyDescent="0.2">
      <c r="A1712" s="154"/>
      <c r="B1712" s="155"/>
      <c r="C1712" s="184" t="s">
        <v>569</v>
      </c>
      <c r="D1712" s="163"/>
      <c r="E1712" s="164">
        <v>61.06953</v>
      </c>
      <c r="F1712" s="158"/>
      <c r="G1712" s="158"/>
      <c r="H1712" s="158"/>
      <c r="I1712" s="158"/>
      <c r="J1712" s="158"/>
      <c r="K1712" s="158"/>
      <c r="L1712" s="158"/>
      <c r="M1712" s="158"/>
      <c r="N1712" s="157"/>
      <c r="O1712" s="157"/>
      <c r="P1712" s="157"/>
      <c r="Q1712" s="157"/>
      <c r="R1712" s="158"/>
      <c r="S1712" s="158"/>
      <c r="T1712" s="158"/>
      <c r="U1712" s="158"/>
      <c r="V1712" s="158"/>
      <c r="W1712" s="158"/>
      <c r="X1712" s="158"/>
      <c r="Y1712" s="158"/>
      <c r="Z1712" s="147"/>
      <c r="AA1712" s="147"/>
      <c r="AB1712" s="147"/>
      <c r="AC1712" s="147"/>
      <c r="AD1712" s="147"/>
      <c r="AE1712" s="147"/>
      <c r="AF1712" s="147"/>
      <c r="AG1712" s="147" t="s">
        <v>230</v>
      </c>
      <c r="AH1712" s="147">
        <v>0</v>
      </c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3" x14ac:dyDescent="0.2">
      <c r="A1713" s="154"/>
      <c r="B1713" s="155"/>
      <c r="C1713" s="184" t="s">
        <v>345</v>
      </c>
      <c r="D1713" s="163"/>
      <c r="E1713" s="164"/>
      <c r="F1713" s="158"/>
      <c r="G1713" s="158"/>
      <c r="H1713" s="158"/>
      <c r="I1713" s="158"/>
      <c r="J1713" s="158"/>
      <c r="K1713" s="158"/>
      <c r="L1713" s="158"/>
      <c r="M1713" s="158"/>
      <c r="N1713" s="157"/>
      <c r="O1713" s="157"/>
      <c r="P1713" s="157"/>
      <c r="Q1713" s="157"/>
      <c r="R1713" s="158"/>
      <c r="S1713" s="158"/>
      <c r="T1713" s="158"/>
      <c r="U1713" s="158"/>
      <c r="V1713" s="158"/>
      <c r="W1713" s="158"/>
      <c r="X1713" s="158"/>
      <c r="Y1713" s="158"/>
      <c r="Z1713" s="147"/>
      <c r="AA1713" s="147"/>
      <c r="AB1713" s="147"/>
      <c r="AC1713" s="147"/>
      <c r="AD1713" s="147"/>
      <c r="AE1713" s="147"/>
      <c r="AF1713" s="147"/>
      <c r="AG1713" s="147" t="s">
        <v>230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3" x14ac:dyDescent="0.2">
      <c r="A1714" s="154"/>
      <c r="B1714" s="155"/>
      <c r="C1714" s="184" t="s">
        <v>571</v>
      </c>
      <c r="D1714" s="163"/>
      <c r="E1714" s="164">
        <v>5.9176299999999999</v>
      </c>
      <c r="F1714" s="158"/>
      <c r="G1714" s="158"/>
      <c r="H1714" s="158"/>
      <c r="I1714" s="158"/>
      <c r="J1714" s="158"/>
      <c r="K1714" s="158"/>
      <c r="L1714" s="158"/>
      <c r="M1714" s="158"/>
      <c r="N1714" s="157"/>
      <c r="O1714" s="157"/>
      <c r="P1714" s="157"/>
      <c r="Q1714" s="157"/>
      <c r="R1714" s="158"/>
      <c r="S1714" s="158"/>
      <c r="T1714" s="158"/>
      <c r="U1714" s="158"/>
      <c r="V1714" s="158"/>
      <c r="W1714" s="158"/>
      <c r="X1714" s="158"/>
      <c r="Y1714" s="158"/>
      <c r="Z1714" s="147"/>
      <c r="AA1714" s="147"/>
      <c r="AB1714" s="147"/>
      <c r="AC1714" s="147"/>
      <c r="AD1714" s="147"/>
      <c r="AE1714" s="147"/>
      <c r="AF1714" s="147"/>
      <c r="AG1714" s="147" t="s">
        <v>230</v>
      </c>
      <c r="AH1714" s="147">
        <v>0</v>
      </c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3" x14ac:dyDescent="0.2">
      <c r="A1715" s="154"/>
      <c r="B1715" s="155"/>
      <c r="C1715" s="184" t="s">
        <v>572</v>
      </c>
      <c r="D1715" s="163"/>
      <c r="E1715" s="164"/>
      <c r="F1715" s="158"/>
      <c r="G1715" s="158"/>
      <c r="H1715" s="158"/>
      <c r="I1715" s="158"/>
      <c r="J1715" s="158"/>
      <c r="K1715" s="158"/>
      <c r="L1715" s="158"/>
      <c r="M1715" s="158"/>
      <c r="N1715" s="157"/>
      <c r="O1715" s="157"/>
      <c r="P1715" s="157"/>
      <c r="Q1715" s="157"/>
      <c r="R1715" s="158"/>
      <c r="S1715" s="158"/>
      <c r="T1715" s="158"/>
      <c r="U1715" s="158"/>
      <c r="V1715" s="158"/>
      <c r="W1715" s="158"/>
      <c r="X1715" s="158"/>
      <c r="Y1715" s="158"/>
      <c r="Z1715" s="147"/>
      <c r="AA1715" s="147"/>
      <c r="AB1715" s="147"/>
      <c r="AC1715" s="147"/>
      <c r="AD1715" s="147"/>
      <c r="AE1715" s="147"/>
      <c r="AF1715" s="147"/>
      <c r="AG1715" s="147" t="s">
        <v>230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3" x14ac:dyDescent="0.2">
      <c r="A1716" s="154"/>
      <c r="B1716" s="155"/>
      <c r="C1716" s="184" t="s">
        <v>573</v>
      </c>
      <c r="D1716" s="163"/>
      <c r="E1716" s="164">
        <v>14.827199999999999</v>
      </c>
      <c r="F1716" s="158"/>
      <c r="G1716" s="158"/>
      <c r="H1716" s="158"/>
      <c r="I1716" s="158"/>
      <c r="J1716" s="158"/>
      <c r="K1716" s="158"/>
      <c r="L1716" s="158"/>
      <c r="M1716" s="158"/>
      <c r="N1716" s="157"/>
      <c r="O1716" s="157"/>
      <c r="P1716" s="157"/>
      <c r="Q1716" s="157"/>
      <c r="R1716" s="158"/>
      <c r="S1716" s="158"/>
      <c r="T1716" s="158"/>
      <c r="U1716" s="158"/>
      <c r="V1716" s="158"/>
      <c r="W1716" s="158"/>
      <c r="X1716" s="158"/>
      <c r="Y1716" s="158"/>
      <c r="Z1716" s="147"/>
      <c r="AA1716" s="147"/>
      <c r="AB1716" s="147"/>
      <c r="AC1716" s="147"/>
      <c r="AD1716" s="147"/>
      <c r="AE1716" s="147"/>
      <c r="AF1716" s="147"/>
      <c r="AG1716" s="147" t="s">
        <v>230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3" x14ac:dyDescent="0.2">
      <c r="A1717" s="154"/>
      <c r="B1717" s="155"/>
      <c r="C1717" s="184" t="s">
        <v>574</v>
      </c>
      <c r="D1717" s="163"/>
      <c r="E1717" s="164"/>
      <c r="F1717" s="158"/>
      <c r="G1717" s="158"/>
      <c r="H1717" s="158"/>
      <c r="I1717" s="158"/>
      <c r="J1717" s="158"/>
      <c r="K1717" s="158"/>
      <c r="L1717" s="158"/>
      <c r="M1717" s="158"/>
      <c r="N1717" s="157"/>
      <c r="O1717" s="157"/>
      <c r="P1717" s="157"/>
      <c r="Q1717" s="157"/>
      <c r="R1717" s="158"/>
      <c r="S1717" s="158"/>
      <c r="T1717" s="158"/>
      <c r="U1717" s="158"/>
      <c r="V1717" s="158"/>
      <c r="W1717" s="158"/>
      <c r="X1717" s="158"/>
      <c r="Y1717" s="158"/>
      <c r="Z1717" s="147"/>
      <c r="AA1717" s="147"/>
      <c r="AB1717" s="147"/>
      <c r="AC1717" s="147"/>
      <c r="AD1717" s="147"/>
      <c r="AE1717" s="147"/>
      <c r="AF1717" s="147"/>
      <c r="AG1717" s="147" t="s">
        <v>230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3" x14ac:dyDescent="0.2">
      <c r="A1718" s="154"/>
      <c r="B1718" s="155"/>
      <c r="C1718" s="184" t="s">
        <v>575</v>
      </c>
      <c r="D1718" s="163"/>
      <c r="E1718" s="164">
        <v>34.331150000000001</v>
      </c>
      <c r="F1718" s="158"/>
      <c r="G1718" s="158"/>
      <c r="H1718" s="158"/>
      <c r="I1718" s="158"/>
      <c r="J1718" s="158"/>
      <c r="K1718" s="158"/>
      <c r="L1718" s="158"/>
      <c r="M1718" s="158"/>
      <c r="N1718" s="157"/>
      <c r="O1718" s="157"/>
      <c r="P1718" s="157"/>
      <c r="Q1718" s="157"/>
      <c r="R1718" s="158"/>
      <c r="S1718" s="158"/>
      <c r="T1718" s="158"/>
      <c r="U1718" s="158"/>
      <c r="V1718" s="158"/>
      <c r="W1718" s="158"/>
      <c r="X1718" s="158"/>
      <c r="Y1718" s="158"/>
      <c r="Z1718" s="147"/>
      <c r="AA1718" s="147"/>
      <c r="AB1718" s="147"/>
      <c r="AC1718" s="147"/>
      <c r="AD1718" s="147"/>
      <c r="AE1718" s="147"/>
      <c r="AF1718" s="147"/>
      <c r="AG1718" s="147" t="s">
        <v>230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3" x14ac:dyDescent="0.2">
      <c r="A1719" s="154"/>
      <c r="B1719" s="155"/>
      <c r="C1719" s="184" t="s">
        <v>346</v>
      </c>
      <c r="D1719" s="163"/>
      <c r="E1719" s="164"/>
      <c r="F1719" s="158"/>
      <c r="G1719" s="158"/>
      <c r="H1719" s="158"/>
      <c r="I1719" s="158"/>
      <c r="J1719" s="158"/>
      <c r="K1719" s="158"/>
      <c r="L1719" s="158"/>
      <c r="M1719" s="158"/>
      <c r="N1719" s="157"/>
      <c r="O1719" s="157"/>
      <c r="P1719" s="157"/>
      <c r="Q1719" s="157"/>
      <c r="R1719" s="158"/>
      <c r="S1719" s="158"/>
      <c r="T1719" s="158"/>
      <c r="U1719" s="158"/>
      <c r="V1719" s="158"/>
      <c r="W1719" s="158"/>
      <c r="X1719" s="158"/>
      <c r="Y1719" s="158"/>
      <c r="Z1719" s="147"/>
      <c r="AA1719" s="147"/>
      <c r="AB1719" s="147"/>
      <c r="AC1719" s="147"/>
      <c r="AD1719" s="147"/>
      <c r="AE1719" s="147"/>
      <c r="AF1719" s="147"/>
      <c r="AG1719" s="147" t="s">
        <v>230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3" x14ac:dyDescent="0.2">
      <c r="A1720" s="154"/>
      <c r="B1720" s="155"/>
      <c r="C1720" s="184" t="s">
        <v>436</v>
      </c>
      <c r="D1720" s="163"/>
      <c r="E1720" s="164"/>
      <c r="F1720" s="158"/>
      <c r="G1720" s="158"/>
      <c r="H1720" s="158"/>
      <c r="I1720" s="158"/>
      <c r="J1720" s="158"/>
      <c r="K1720" s="158"/>
      <c r="L1720" s="158"/>
      <c r="M1720" s="158"/>
      <c r="N1720" s="157"/>
      <c r="O1720" s="157"/>
      <c r="P1720" s="157"/>
      <c r="Q1720" s="157"/>
      <c r="R1720" s="158"/>
      <c r="S1720" s="158"/>
      <c r="T1720" s="158"/>
      <c r="U1720" s="158"/>
      <c r="V1720" s="158"/>
      <c r="W1720" s="158"/>
      <c r="X1720" s="158"/>
      <c r="Y1720" s="158"/>
      <c r="Z1720" s="147"/>
      <c r="AA1720" s="147"/>
      <c r="AB1720" s="147"/>
      <c r="AC1720" s="147"/>
      <c r="AD1720" s="147"/>
      <c r="AE1720" s="147"/>
      <c r="AF1720" s="147"/>
      <c r="AG1720" s="147" t="s">
        <v>230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3" x14ac:dyDescent="0.2">
      <c r="A1721" s="154"/>
      <c r="B1721" s="155"/>
      <c r="C1721" s="184" t="s">
        <v>576</v>
      </c>
      <c r="D1721" s="163"/>
      <c r="E1721" s="164">
        <v>29.427720000000001</v>
      </c>
      <c r="F1721" s="158"/>
      <c r="G1721" s="158"/>
      <c r="H1721" s="158"/>
      <c r="I1721" s="158"/>
      <c r="J1721" s="158"/>
      <c r="K1721" s="158"/>
      <c r="L1721" s="158"/>
      <c r="M1721" s="158"/>
      <c r="N1721" s="157"/>
      <c r="O1721" s="157"/>
      <c r="P1721" s="157"/>
      <c r="Q1721" s="157"/>
      <c r="R1721" s="158"/>
      <c r="S1721" s="158"/>
      <c r="T1721" s="158"/>
      <c r="U1721" s="158"/>
      <c r="V1721" s="158"/>
      <c r="W1721" s="158"/>
      <c r="X1721" s="158"/>
      <c r="Y1721" s="158"/>
      <c r="Z1721" s="147"/>
      <c r="AA1721" s="147"/>
      <c r="AB1721" s="147"/>
      <c r="AC1721" s="147"/>
      <c r="AD1721" s="147"/>
      <c r="AE1721" s="147"/>
      <c r="AF1721" s="147"/>
      <c r="AG1721" s="147" t="s">
        <v>230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3" x14ac:dyDescent="0.2">
      <c r="A1722" s="154"/>
      <c r="B1722" s="155"/>
      <c r="C1722" s="184" t="s">
        <v>347</v>
      </c>
      <c r="D1722" s="163"/>
      <c r="E1722" s="164"/>
      <c r="F1722" s="158"/>
      <c r="G1722" s="158"/>
      <c r="H1722" s="158"/>
      <c r="I1722" s="158"/>
      <c r="J1722" s="158"/>
      <c r="K1722" s="158"/>
      <c r="L1722" s="158"/>
      <c r="M1722" s="158"/>
      <c r="N1722" s="157"/>
      <c r="O1722" s="157"/>
      <c r="P1722" s="157"/>
      <c r="Q1722" s="157"/>
      <c r="R1722" s="158"/>
      <c r="S1722" s="158"/>
      <c r="T1722" s="158"/>
      <c r="U1722" s="158"/>
      <c r="V1722" s="158"/>
      <c r="W1722" s="158"/>
      <c r="X1722" s="158"/>
      <c r="Y1722" s="158"/>
      <c r="Z1722" s="147"/>
      <c r="AA1722" s="147"/>
      <c r="AB1722" s="147"/>
      <c r="AC1722" s="147"/>
      <c r="AD1722" s="147"/>
      <c r="AE1722" s="147"/>
      <c r="AF1722" s="147"/>
      <c r="AG1722" s="147" t="s">
        <v>230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3" x14ac:dyDescent="0.2">
      <c r="A1723" s="154"/>
      <c r="B1723" s="155"/>
      <c r="C1723" s="184" t="s">
        <v>548</v>
      </c>
      <c r="D1723" s="163"/>
      <c r="E1723" s="164">
        <v>8.2017199999999999</v>
      </c>
      <c r="F1723" s="158"/>
      <c r="G1723" s="158"/>
      <c r="H1723" s="158"/>
      <c r="I1723" s="158"/>
      <c r="J1723" s="158"/>
      <c r="K1723" s="158"/>
      <c r="L1723" s="158"/>
      <c r="M1723" s="158"/>
      <c r="N1723" s="157"/>
      <c r="O1723" s="157"/>
      <c r="P1723" s="157"/>
      <c r="Q1723" s="157"/>
      <c r="R1723" s="158"/>
      <c r="S1723" s="158"/>
      <c r="T1723" s="158"/>
      <c r="U1723" s="158"/>
      <c r="V1723" s="158"/>
      <c r="W1723" s="158"/>
      <c r="X1723" s="158"/>
      <c r="Y1723" s="158"/>
      <c r="Z1723" s="147"/>
      <c r="AA1723" s="147"/>
      <c r="AB1723" s="147"/>
      <c r="AC1723" s="147"/>
      <c r="AD1723" s="147"/>
      <c r="AE1723" s="147"/>
      <c r="AF1723" s="147"/>
      <c r="AG1723" s="147" t="s">
        <v>230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3" x14ac:dyDescent="0.2">
      <c r="A1724" s="154"/>
      <c r="B1724" s="155"/>
      <c r="C1724" s="184" t="s">
        <v>578</v>
      </c>
      <c r="D1724" s="163"/>
      <c r="E1724" s="164"/>
      <c r="F1724" s="158"/>
      <c r="G1724" s="158"/>
      <c r="H1724" s="158"/>
      <c r="I1724" s="158"/>
      <c r="J1724" s="158"/>
      <c r="K1724" s="158"/>
      <c r="L1724" s="158"/>
      <c r="M1724" s="158"/>
      <c r="N1724" s="157"/>
      <c r="O1724" s="157"/>
      <c r="P1724" s="157"/>
      <c r="Q1724" s="157"/>
      <c r="R1724" s="158"/>
      <c r="S1724" s="158"/>
      <c r="T1724" s="158"/>
      <c r="U1724" s="158"/>
      <c r="V1724" s="158"/>
      <c r="W1724" s="158"/>
      <c r="X1724" s="158"/>
      <c r="Y1724" s="158"/>
      <c r="Z1724" s="147"/>
      <c r="AA1724" s="147"/>
      <c r="AB1724" s="147"/>
      <c r="AC1724" s="147"/>
      <c r="AD1724" s="147"/>
      <c r="AE1724" s="147"/>
      <c r="AF1724" s="147"/>
      <c r="AG1724" s="147" t="s">
        <v>230</v>
      </c>
      <c r="AH1724" s="147">
        <v>0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3" x14ac:dyDescent="0.2">
      <c r="A1725" s="154"/>
      <c r="B1725" s="155"/>
      <c r="C1725" s="184" t="s">
        <v>579</v>
      </c>
      <c r="D1725" s="163"/>
      <c r="E1725" s="164">
        <v>107.11512</v>
      </c>
      <c r="F1725" s="158"/>
      <c r="G1725" s="158"/>
      <c r="H1725" s="158"/>
      <c r="I1725" s="158"/>
      <c r="J1725" s="158"/>
      <c r="K1725" s="158"/>
      <c r="L1725" s="158"/>
      <c r="M1725" s="158"/>
      <c r="N1725" s="157"/>
      <c r="O1725" s="157"/>
      <c r="P1725" s="157"/>
      <c r="Q1725" s="157"/>
      <c r="R1725" s="158"/>
      <c r="S1725" s="158"/>
      <c r="T1725" s="158"/>
      <c r="U1725" s="158"/>
      <c r="V1725" s="158"/>
      <c r="W1725" s="158"/>
      <c r="X1725" s="158"/>
      <c r="Y1725" s="158"/>
      <c r="Z1725" s="147"/>
      <c r="AA1725" s="147"/>
      <c r="AB1725" s="147"/>
      <c r="AC1725" s="147"/>
      <c r="AD1725" s="147"/>
      <c r="AE1725" s="147"/>
      <c r="AF1725" s="147"/>
      <c r="AG1725" s="147" t="s">
        <v>230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3" x14ac:dyDescent="0.2">
      <c r="A1726" s="154"/>
      <c r="B1726" s="155"/>
      <c r="C1726" s="184" t="s">
        <v>581</v>
      </c>
      <c r="D1726" s="163"/>
      <c r="E1726" s="164"/>
      <c r="F1726" s="158"/>
      <c r="G1726" s="158"/>
      <c r="H1726" s="158"/>
      <c r="I1726" s="158"/>
      <c r="J1726" s="158"/>
      <c r="K1726" s="158"/>
      <c r="L1726" s="158"/>
      <c r="M1726" s="158"/>
      <c r="N1726" s="157"/>
      <c r="O1726" s="157"/>
      <c r="P1726" s="157"/>
      <c r="Q1726" s="157"/>
      <c r="R1726" s="158"/>
      <c r="S1726" s="158"/>
      <c r="T1726" s="158"/>
      <c r="U1726" s="158"/>
      <c r="V1726" s="158"/>
      <c r="W1726" s="158"/>
      <c r="X1726" s="158"/>
      <c r="Y1726" s="158"/>
      <c r="Z1726" s="147"/>
      <c r="AA1726" s="147"/>
      <c r="AB1726" s="147"/>
      <c r="AC1726" s="147"/>
      <c r="AD1726" s="147"/>
      <c r="AE1726" s="147"/>
      <c r="AF1726" s="147"/>
      <c r="AG1726" s="147" t="s">
        <v>230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3" x14ac:dyDescent="0.2">
      <c r="A1727" s="154"/>
      <c r="B1727" s="155"/>
      <c r="C1727" s="184" t="s">
        <v>582</v>
      </c>
      <c r="D1727" s="163"/>
      <c r="E1727" s="164">
        <v>6.4121199999999998</v>
      </c>
      <c r="F1727" s="158"/>
      <c r="G1727" s="158"/>
      <c r="H1727" s="158"/>
      <c r="I1727" s="158"/>
      <c r="J1727" s="158"/>
      <c r="K1727" s="158"/>
      <c r="L1727" s="158"/>
      <c r="M1727" s="158"/>
      <c r="N1727" s="157"/>
      <c r="O1727" s="157"/>
      <c r="P1727" s="157"/>
      <c r="Q1727" s="157"/>
      <c r="R1727" s="158"/>
      <c r="S1727" s="158"/>
      <c r="T1727" s="158"/>
      <c r="U1727" s="158"/>
      <c r="V1727" s="158"/>
      <c r="W1727" s="158"/>
      <c r="X1727" s="158"/>
      <c r="Y1727" s="158"/>
      <c r="Z1727" s="147"/>
      <c r="AA1727" s="147"/>
      <c r="AB1727" s="147"/>
      <c r="AC1727" s="147"/>
      <c r="AD1727" s="147"/>
      <c r="AE1727" s="147"/>
      <c r="AF1727" s="147"/>
      <c r="AG1727" s="147" t="s">
        <v>230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3" x14ac:dyDescent="0.2">
      <c r="A1728" s="154"/>
      <c r="B1728" s="155"/>
      <c r="C1728" s="184" t="s">
        <v>583</v>
      </c>
      <c r="D1728" s="163"/>
      <c r="E1728" s="164"/>
      <c r="F1728" s="158"/>
      <c r="G1728" s="158"/>
      <c r="H1728" s="158"/>
      <c r="I1728" s="158"/>
      <c r="J1728" s="158"/>
      <c r="K1728" s="158"/>
      <c r="L1728" s="158"/>
      <c r="M1728" s="158"/>
      <c r="N1728" s="157"/>
      <c r="O1728" s="157"/>
      <c r="P1728" s="157"/>
      <c r="Q1728" s="157"/>
      <c r="R1728" s="158"/>
      <c r="S1728" s="158"/>
      <c r="T1728" s="158"/>
      <c r="U1728" s="158"/>
      <c r="V1728" s="158"/>
      <c r="W1728" s="158"/>
      <c r="X1728" s="158"/>
      <c r="Y1728" s="158"/>
      <c r="Z1728" s="147"/>
      <c r="AA1728" s="147"/>
      <c r="AB1728" s="147"/>
      <c r="AC1728" s="147"/>
      <c r="AD1728" s="147"/>
      <c r="AE1728" s="147"/>
      <c r="AF1728" s="147"/>
      <c r="AG1728" s="147" t="s">
        <v>230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3" x14ac:dyDescent="0.2">
      <c r="A1729" s="154"/>
      <c r="B1729" s="155"/>
      <c r="C1729" s="184" t="s">
        <v>584</v>
      </c>
      <c r="D1729" s="163"/>
      <c r="E1729" s="164">
        <v>44.920679999999997</v>
      </c>
      <c r="F1729" s="158"/>
      <c r="G1729" s="158"/>
      <c r="H1729" s="158"/>
      <c r="I1729" s="158"/>
      <c r="J1729" s="158"/>
      <c r="K1729" s="158"/>
      <c r="L1729" s="158"/>
      <c r="M1729" s="158"/>
      <c r="N1729" s="157"/>
      <c r="O1729" s="157"/>
      <c r="P1729" s="157"/>
      <c r="Q1729" s="157"/>
      <c r="R1729" s="158"/>
      <c r="S1729" s="158"/>
      <c r="T1729" s="158"/>
      <c r="U1729" s="158"/>
      <c r="V1729" s="158"/>
      <c r="W1729" s="158"/>
      <c r="X1729" s="158"/>
      <c r="Y1729" s="158"/>
      <c r="Z1729" s="147"/>
      <c r="AA1729" s="147"/>
      <c r="AB1729" s="147"/>
      <c r="AC1729" s="147"/>
      <c r="AD1729" s="147"/>
      <c r="AE1729" s="147"/>
      <c r="AF1729" s="147"/>
      <c r="AG1729" s="147" t="s">
        <v>230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3" x14ac:dyDescent="0.2">
      <c r="A1730" s="154"/>
      <c r="B1730" s="155"/>
      <c r="C1730" s="184" t="s">
        <v>585</v>
      </c>
      <c r="D1730" s="163"/>
      <c r="E1730" s="164"/>
      <c r="F1730" s="158"/>
      <c r="G1730" s="158"/>
      <c r="H1730" s="158"/>
      <c r="I1730" s="158"/>
      <c r="J1730" s="158"/>
      <c r="K1730" s="158"/>
      <c r="L1730" s="158"/>
      <c r="M1730" s="158"/>
      <c r="N1730" s="157"/>
      <c r="O1730" s="157"/>
      <c r="P1730" s="157"/>
      <c r="Q1730" s="157"/>
      <c r="R1730" s="158"/>
      <c r="S1730" s="158"/>
      <c r="T1730" s="158"/>
      <c r="U1730" s="158"/>
      <c r="V1730" s="158"/>
      <c r="W1730" s="158"/>
      <c r="X1730" s="158"/>
      <c r="Y1730" s="158"/>
      <c r="Z1730" s="147"/>
      <c r="AA1730" s="147"/>
      <c r="AB1730" s="147"/>
      <c r="AC1730" s="147"/>
      <c r="AD1730" s="147"/>
      <c r="AE1730" s="147"/>
      <c r="AF1730" s="147"/>
      <c r="AG1730" s="147" t="s">
        <v>230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3" x14ac:dyDescent="0.2">
      <c r="A1731" s="154"/>
      <c r="B1731" s="155"/>
      <c r="C1731" s="184" t="s">
        <v>586</v>
      </c>
      <c r="D1731" s="163"/>
      <c r="E1731" s="164">
        <v>15.263999999999999</v>
      </c>
      <c r="F1731" s="158"/>
      <c r="G1731" s="158"/>
      <c r="H1731" s="158"/>
      <c r="I1731" s="158"/>
      <c r="J1731" s="158"/>
      <c r="K1731" s="158"/>
      <c r="L1731" s="158"/>
      <c r="M1731" s="158"/>
      <c r="N1731" s="157"/>
      <c r="O1731" s="157"/>
      <c r="P1731" s="157"/>
      <c r="Q1731" s="157"/>
      <c r="R1731" s="158"/>
      <c r="S1731" s="158"/>
      <c r="T1731" s="158"/>
      <c r="U1731" s="158"/>
      <c r="V1731" s="158"/>
      <c r="W1731" s="158"/>
      <c r="X1731" s="158"/>
      <c r="Y1731" s="158"/>
      <c r="Z1731" s="147"/>
      <c r="AA1731" s="147"/>
      <c r="AB1731" s="147"/>
      <c r="AC1731" s="147"/>
      <c r="AD1731" s="147"/>
      <c r="AE1731" s="147"/>
      <c r="AF1731" s="147"/>
      <c r="AG1731" s="147" t="s">
        <v>230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3" x14ac:dyDescent="0.2">
      <c r="A1732" s="154"/>
      <c r="B1732" s="155"/>
      <c r="C1732" s="184" t="s">
        <v>587</v>
      </c>
      <c r="D1732" s="163"/>
      <c r="E1732" s="164"/>
      <c r="F1732" s="158"/>
      <c r="G1732" s="158"/>
      <c r="H1732" s="158"/>
      <c r="I1732" s="158"/>
      <c r="J1732" s="158"/>
      <c r="K1732" s="158"/>
      <c r="L1732" s="158"/>
      <c r="M1732" s="158"/>
      <c r="N1732" s="157"/>
      <c r="O1732" s="157"/>
      <c r="P1732" s="157"/>
      <c r="Q1732" s="157"/>
      <c r="R1732" s="158"/>
      <c r="S1732" s="158"/>
      <c r="T1732" s="158"/>
      <c r="U1732" s="158"/>
      <c r="V1732" s="158"/>
      <c r="W1732" s="158"/>
      <c r="X1732" s="158"/>
      <c r="Y1732" s="158"/>
      <c r="Z1732" s="147"/>
      <c r="AA1732" s="147"/>
      <c r="AB1732" s="147"/>
      <c r="AC1732" s="147"/>
      <c r="AD1732" s="147"/>
      <c r="AE1732" s="147"/>
      <c r="AF1732" s="147"/>
      <c r="AG1732" s="147" t="s">
        <v>230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3" x14ac:dyDescent="0.2">
      <c r="A1733" s="154"/>
      <c r="B1733" s="155"/>
      <c r="C1733" s="184" t="s">
        <v>588</v>
      </c>
      <c r="D1733" s="163"/>
      <c r="E1733" s="164">
        <v>62.86224</v>
      </c>
      <c r="F1733" s="158"/>
      <c r="G1733" s="158"/>
      <c r="H1733" s="158"/>
      <c r="I1733" s="158"/>
      <c r="J1733" s="158"/>
      <c r="K1733" s="158"/>
      <c r="L1733" s="158"/>
      <c r="M1733" s="158"/>
      <c r="N1733" s="157"/>
      <c r="O1733" s="157"/>
      <c r="P1733" s="157"/>
      <c r="Q1733" s="157"/>
      <c r="R1733" s="158"/>
      <c r="S1733" s="158"/>
      <c r="T1733" s="158"/>
      <c r="U1733" s="158"/>
      <c r="V1733" s="158"/>
      <c r="W1733" s="158"/>
      <c r="X1733" s="158"/>
      <c r="Y1733" s="158"/>
      <c r="Z1733" s="147"/>
      <c r="AA1733" s="147"/>
      <c r="AB1733" s="147"/>
      <c r="AC1733" s="147"/>
      <c r="AD1733" s="147"/>
      <c r="AE1733" s="147"/>
      <c r="AF1733" s="147"/>
      <c r="AG1733" s="147" t="s">
        <v>230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3" x14ac:dyDescent="0.2">
      <c r="A1734" s="154"/>
      <c r="B1734" s="155"/>
      <c r="C1734" s="184" t="s">
        <v>589</v>
      </c>
      <c r="D1734" s="163"/>
      <c r="E1734" s="164"/>
      <c r="F1734" s="158"/>
      <c r="G1734" s="158"/>
      <c r="H1734" s="158"/>
      <c r="I1734" s="158"/>
      <c r="J1734" s="158"/>
      <c r="K1734" s="158"/>
      <c r="L1734" s="158"/>
      <c r="M1734" s="158"/>
      <c r="N1734" s="157"/>
      <c r="O1734" s="157"/>
      <c r="P1734" s="157"/>
      <c r="Q1734" s="157"/>
      <c r="R1734" s="158"/>
      <c r="S1734" s="158"/>
      <c r="T1734" s="158"/>
      <c r="U1734" s="158"/>
      <c r="V1734" s="158"/>
      <c r="W1734" s="158"/>
      <c r="X1734" s="158"/>
      <c r="Y1734" s="158"/>
      <c r="Z1734" s="147"/>
      <c r="AA1734" s="147"/>
      <c r="AB1734" s="147"/>
      <c r="AC1734" s="147"/>
      <c r="AD1734" s="147"/>
      <c r="AE1734" s="147"/>
      <c r="AF1734" s="147"/>
      <c r="AG1734" s="147" t="s">
        <v>230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3" x14ac:dyDescent="0.2">
      <c r="A1735" s="154"/>
      <c r="B1735" s="155"/>
      <c r="C1735" s="184" t="s">
        <v>590</v>
      </c>
      <c r="D1735" s="163"/>
      <c r="E1735" s="164">
        <v>41.75459</v>
      </c>
      <c r="F1735" s="158"/>
      <c r="G1735" s="158"/>
      <c r="H1735" s="158"/>
      <c r="I1735" s="158"/>
      <c r="J1735" s="158"/>
      <c r="K1735" s="158"/>
      <c r="L1735" s="158"/>
      <c r="M1735" s="158"/>
      <c r="N1735" s="157"/>
      <c r="O1735" s="157"/>
      <c r="P1735" s="157"/>
      <c r="Q1735" s="157"/>
      <c r="R1735" s="158"/>
      <c r="S1735" s="158"/>
      <c r="T1735" s="158"/>
      <c r="U1735" s="158"/>
      <c r="V1735" s="158"/>
      <c r="W1735" s="158"/>
      <c r="X1735" s="158"/>
      <c r="Y1735" s="158"/>
      <c r="Z1735" s="147"/>
      <c r="AA1735" s="147"/>
      <c r="AB1735" s="147"/>
      <c r="AC1735" s="147"/>
      <c r="AD1735" s="147"/>
      <c r="AE1735" s="147"/>
      <c r="AF1735" s="147"/>
      <c r="AG1735" s="147" t="s">
        <v>230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2" x14ac:dyDescent="0.2">
      <c r="A1736" s="154"/>
      <c r="B1736" s="155"/>
      <c r="C1736" s="254"/>
      <c r="D1736" s="255"/>
      <c r="E1736" s="255"/>
      <c r="F1736" s="255"/>
      <c r="G1736" s="255"/>
      <c r="H1736" s="158"/>
      <c r="I1736" s="158"/>
      <c r="J1736" s="158"/>
      <c r="K1736" s="158"/>
      <c r="L1736" s="158"/>
      <c r="M1736" s="158"/>
      <c r="N1736" s="157"/>
      <c r="O1736" s="157"/>
      <c r="P1736" s="157"/>
      <c r="Q1736" s="157"/>
      <c r="R1736" s="158"/>
      <c r="S1736" s="158"/>
      <c r="T1736" s="158"/>
      <c r="U1736" s="158"/>
      <c r="V1736" s="158"/>
      <c r="W1736" s="158"/>
      <c r="X1736" s="158"/>
      <c r="Y1736" s="158"/>
      <c r="Z1736" s="147"/>
      <c r="AA1736" s="147"/>
      <c r="AB1736" s="147"/>
      <c r="AC1736" s="147"/>
      <c r="AD1736" s="147"/>
      <c r="AE1736" s="147"/>
      <c r="AF1736" s="147"/>
      <c r="AG1736" s="147" t="s">
        <v>208</v>
      </c>
      <c r="AH1736" s="147"/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ht="22.5" outlineLevel="1" x14ac:dyDescent="0.2">
      <c r="A1737" s="173">
        <v>184</v>
      </c>
      <c r="B1737" s="174" t="s">
        <v>1087</v>
      </c>
      <c r="C1737" s="183" t="s">
        <v>1088</v>
      </c>
      <c r="D1737" s="175" t="s">
        <v>309</v>
      </c>
      <c r="E1737" s="176">
        <v>463.50817999999998</v>
      </c>
      <c r="F1737" s="177"/>
      <c r="G1737" s="178">
        <f>ROUND(E1737*F1737,2)</f>
        <v>0</v>
      </c>
      <c r="H1737" s="177"/>
      <c r="I1737" s="178">
        <f>ROUND(E1737*H1737,2)</f>
        <v>0</v>
      </c>
      <c r="J1737" s="177"/>
      <c r="K1737" s="178">
        <f>ROUND(E1737*J1737,2)</f>
        <v>0</v>
      </c>
      <c r="L1737" s="178">
        <v>12</v>
      </c>
      <c r="M1737" s="178">
        <f>G1737*(1+L1737/100)</f>
        <v>0</v>
      </c>
      <c r="N1737" s="176">
        <v>3.6999999999999999E-4</v>
      </c>
      <c r="O1737" s="176">
        <f>ROUND(E1737*N1737,2)</f>
        <v>0.17</v>
      </c>
      <c r="P1737" s="176">
        <v>0</v>
      </c>
      <c r="Q1737" s="176">
        <f>ROUND(E1737*P1737,2)</f>
        <v>0</v>
      </c>
      <c r="R1737" s="178" t="s">
        <v>936</v>
      </c>
      <c r="S1737" s="178" t="s">
        <v>201</v>
      </c>
      <c r="T1737" s="179" t="s">
        <v>201</v>
      </c>
      <c r="U1737" s="158">
        <v>0</v>
      </c>
      <c r="V1737" s="158">
        <f>ROUND(E1737*U1737,2)</f>
        <v>0</v>
      </c>
      <c r="W1737" s="158"/>
      <c r="X1737" s="158" t="s">
        <v>272</v>
      </c>
      <c r="Y1737" s="158" t="s">
        <v>204</v>
      </c>
      <c r="Z1737" s="147"/>
      <c r="AA1737" s="147"/>
      <c r="AB1737" s="147"/>
      <c r="AC1737" s="147"/>
      <c r="AD1737" s="147"/>
      <c r="AE1737" s="147"/>
      <c r="AF1737" s="147"/>
      <c r="AG1737" s="147" t="s">
        <v>273</v>
      </c>
      <c r="AH1737" s="147"/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2" x14ac:dyDescent="0.2">
      <c r="A1738" s="154"/>
      <c r="B1738" s="155"/>
      <c r="C1738" s="184" t="s">
        <v>385</v>
      </c>
      <c r="D1738" s="163"/>
      <c r="E1738" s="164"/>
      <c r="F1738" s="158"/>
      <c r="G1738" s="158"/>
      <c r="H1738" s="158"/>
      <c r="I1738" s="158"/>
      <c r="J1738" s="158"/>
      <c r="K1738" s="158"/>
      <c r="L1738" s="158"/>
      <c r="M1738" s="158"/>
      <c r="N1738" s="157"/>
      <c r="O1738" s="157"/>
      <c r="P1738" s="157"/>
      <c r="Q1738" s="157"/>
      <c r="R1738" s="158"/>
      <c r="S1738" s="158"/>
      <c r="T1738" s="158"/>
      <c r="U1738" s="158"/>
      <c r="V1738" s="158"/>
      <c r="W1738" s="158"/>
      <c r="X1738" s="158"/>
      <c r="Y1738" s="158"/>
      <c r="Z1738" s="147"/>
      <c r="AA1738" s="147"/>
      <c r="AB1738" s="147"/>
      <c r="AC1738" s="147"/>
      <c r="AD1738" s="147"/>
      <c r="AE1738" s="147"/>
      <c r="AF1738" s="147"/>
      <c r="AG1738" s="147" t="s">
        <v>230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3" x14ac:dyDescent="0.2">
      <c r="A1739" s="154"/>
      <c r="B1739" s="155"/>
      <c r="C1739" s="184" t="s">
        <v>386</v>
      </c>
      <c r="D1739" s="163"/>
      <c r="E1739" s="164">
        <v>99.62</v>
      </c>
      <c r="F1739" s="158"/>
      <c r="G1739" s="158"/>
      <c r="H1739" s="158"/>
      <c r="I1739" s="158"/>
      <c r="J1739" s="158"/>
      <c r="K1739" s="158"/>
      <c r="L1739" s="158"/>
      <c r="M1739" s="158"/>
      <c r="N1739" s="157"/>
      <c r="O1739" s="157"/>
      <c r="P1739" s="157"/>
      <c r="Q1739" s="157"/>
      <c r="R1739" s="158"/>
      <c r="S1739" s="158"/>
      <c r="T1739" s="158"/>
      <c r="U1739" s="158"/>
      <c r="V1739" s="158"/>
      <c r="W1739" s="158"/>
      <c r="X1739" s="158"/>
      <c r="Y1739" s="158"/>
      <c r="Z1739" s="147"/>
      <c r="AA1739" s="147"/>
      <c r="AB1739" s="147"/>
      <c r="AC1739" s="147"/>
      <c r="AD1739" s="147"/>
      <c r="AE1739" s="147"/>
      <c r="AF1739" s="147"/>
      <c r="AG1739" s="147" t="s">
        <v>230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3" x14ac:dyDescent="0.2">
      <c r="A1740" s="154"/>
      <c r="B1740" s="155"/>
      <c r="C1740" s="184" t="s">
        <v>387</v>
      </c>
      <c r="D1740" s="163"/>
      <c r="E1740" s="164"/>
      <c r="F1740" s="158"/>
      <c r="G1740" s="158"/>
      <c r="H1740" s="158"/>
      <c r="I1740" s="158"/>
      <c r="J1740" s="158"/>
      <c r="K1740" s="158"/>
      <c r="L1740" s="158"/>
      <c r="M1740" s="158"/>
      <c r="N1740" s="157"/>
      <c r="O1740" s="157"/>
      <c r="P1740" s="157"/>
      <c r="Q1740" s="157"/>
      <c r="R1740" s="158"/>
      <c r="S1740" s="158"/>
      <c r="T1740" s="158"/>
      <c r="U1740" s="158"/>
      <c r="V1740" s="158"/>
      <c r="W1740" s="158"/>
      <c r="X1740" s="158"/>
      <c r="Y1740" s="158"/>
      <c r="Z1740" s="147"/>
      <c r="AA1740" s="147"/>
      <c r="AB1740" s="147"/>
      <c r="AC1740" s="147"/>
      <c r="AD1740" s="147"/>
      <c r="AE1740" s="147"/>
      <c r="AF1740" s="147"/>
      <c r="AG1740" s="147" t="s">
        <v>230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3" x14ac:dyDescent="0.2">
      <c r="A1741" s="154"/>
      <c r="B1741" s="155"/>
      <c r="C1741" s="184" t="s">
        <v>388</v>
      </c>
      <c r="D1741" s="163"/>
      <c r="E1741" s="164">
        <v>35.92</v>
      </c>
      <c r="F1741" s="158"/>
      <c r="G1741" s="158"/>
      <c r="H1741" s="158"/>
      <c r="I1741" s="158"/>
      <c r="J1741" s="158"/>
      <c r="K1741" s="158"/>
      <c r="L1741" s="158"/>
      <c r="M1741" s="158"/>
      <c r="N1741" s="157"/>
      <c r="O1741" s="157"/>
      <c r="P1741" s="157"/>
      <c r="Q1741" s="157"/>
      <c r="R1741" s="158"/>
      <c r="S1741" s="158"/>
      <c r="T1741" s="158"/>
      <c r="U1741" s="158"/>
      <c r="V1741" s="158"/>
      <c r="W1741" s="158"/>
      <c r="X1741" s="158"/>
      <c r="Y1741" s="158"/>
      <c r="Z1741" s="147"/>
      <c r="AA1741" s="147"/>
      <c r="AB1741" s="147"/>
      <c r="AC1741" s="147"/>
      <c r="AD1741" s="147"/>
      <c r="AE1741" s="147"/>
      <c r="AF1741" s="147"/>
      <c r="AG1741" s="147" t="s">
        <v>230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3" x14ac:dyDescent="0.2">
      <c r="A1742" s="154"/>
      <c r="B1742" s="155"/>
      <c r="C1742" s="184" t="s">
        <v>326</v>
      </c>
      <c r="D1742" s="163"/>
      <c r="E1742" s="164"/>
      <c r="F1742" s="158"/>
      <c r="G1742" s="158"/>
      <c r="H1742" s="158"/>
      <c r="I1742" s="158"/>
      <c r="J1742" s="158"/>
      <c r="K1742" s="158"/>
      <c r="L1742" s="158"/>
      <c r="M1742" s="158"/>
      <c r="N1742" s="157"/>
      <c r="O1742" s="157"/>
      <c r="P1742" s="157"/>
      <c r="Q1742" s="157"/>
      <c r="R1742" s="158"/>
      <c r="S1742" s="158"/>
      <c r="T1742" s="158"/>
      <c r="U1742" s="158"/>
      <c r="V1742" s="158"/>
      <c r="W1742" s="158"/>
      <c r="X1742" s="158"/>
      <c r="Y1742" s="158"/>
      <c r="Z1742" s="147"/>
      <c r="AA1742" s="147"/>
      <c r="AB1742" s="147"/>
      <c r="AC1742" s="147"/>
      <c r="AD1742" s="147"/>
      <c r="AE1742" s="147"/>
      <c r="AF1742" s="147"/>
      <c r="AG1742" s="147" t="s">
        <v>230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3" x14ac:dyDescent="0.2">
      <c r="A1743" s="154"/>
      <c r="B1743" s="155"/>
      <c r="C1743" s="184" t="s">
        <v>333</v>
      </c>
      <c r="D1743" s="163"/>
      <c r="E1743" s="164"/>
      <c r="F1743" s="158"/>
      <c r="G1743" s="158"/>
      <c r="H1743" s="158"/>
      <c r="I1743" s="158"/>
      <c r="J1743" s="158"/>
      <c r="K1743" s="158"/>
      <c r="L1743" s="158"/>
      <c r="M1743" s="158"/>
      <c r="N1743" s="157"/>
      <c r="O1743" s="157"/>
      <c r="P1743" s="157"/>
      <c r="Q1743" s="157"/>
      <c r="R1743" s="158"/>
      <c r="S1743" s="158"/>
      <c r="T1743" s="158"/>
      <c r="U1743" s="158"/>
      <c r="V1743" s="158"/>
      <c r="W1743" s="158"/>
      <c r="X1743" s="158"/>
      <c r="Y1743" s="158"/>
      <c r="Z1743" s="147"/>
      <c r="AA1743" s="147"/>
      <c r="AB1743" s="147"/>
      <c r="AC1743" s="147"/>
      <c r="AD1743" s="147"/>
      <c r="AE1743" s="147"/>
      <c r="AF1743" s="147"/>
      <c r="AG1743" s="147" t="s">
        <v>230</v>
      </c>
      <c r="AH1743" s="147">
        <v>0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3" x14ac:dyDescent="0.2">
      <c r="A1744" s="154"/>
      <c r="B1744" s="155"/>
      <c r="C1744" s="184" t="s">
        <v>389</v>
      </c>
      <c r="D1744" s="163"/>
      <c r="E1744" s="164">
        <v>17.864000000000001</v>
      </c>
      <c r="F1744" s="158"/>
      <c r="G1744" s="158"/>
      <c r="H1744" s="158"/>
      <c r="I1744" s="158"/>
      <c r="J1744" s="158"/>
      <c r="K1744" s="158"/>
      <c r="L1744" s="158"/>
      <c r="M1744" s="158"/>
      <c r="N1744" s="157"/>
      <c r="O1744" s="157"/>
      <c r="P1744" s="157"/>
      <c r="Q1744" s="157"/>
      <c r="R1744" s="158"/>
      <c r="S1744" s="158"/>
      <c r="T1744" s="158"/>
      <c r="U1744" s="158"/>
      <c r="V1744" s="158"/>
      <c r="W1744" s="158"/>
      <c r="X1744" s="158"/>
      <c r="Y1744" s="158"/>
      <c r="Z1744" s="147"/>
      <c r="AA1744" s="147"/>
      <c r="AB1744" s="147"/>
      <c r="AC1744" s="147"/>
      <c r="AD1744" s="147"/>
      <c r="AE1744" s="147"/>
      <c r="AF1744" s="147"/>
      <c r="AG1744" s="147" t="s">
        <v>230</v>
      </c>
      <c r="AH1744" s="147">
        <v>0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3" x14ac:dyDescent="0.2">
      <c r="A1745" s="154"/>
      <c r="B1745" s="155"/>
      <c r="C1745" s="184" t="s">
        <v>335</v>
      </c>
      <c r="D1745" s="163"/>
      <c r="E1745" s="164"/>
      <c r="F1745" s="158"/>
      <c r="G1745" s="158"/>
      <c r="H1745" s="158"/>
      <c r="I1745" s="158"/>
      <c r="J1745" s="158"/>
      <c r="K1745" s="158"/>
      <c r="L1745" s="158"/>
      <c r="M1745" s="158"/>
      <c r="N1745" s="157"/>
      <c r="O1745" s="157"/>
      <c r="P1745" s="157"/>
      <c r="Q1745" s="157"/>
      <c r="R1745" s="158"/>
      <c r="S1745" s="158"/>
      <c r="T1745" s="158"/>
      <c r="U1745" s="158"/>
      <c r="V1745" s="158"/>
      <c r="W1745" s="158"/>
      <c r="X1745" s="158"/>
      <c r="Y1745" s="158"/>
      <c r="Z1745" s="147"/>
      <c r="AA1745" s="147"/>
      <c r="AB1745" s="147"/>
      <c r="AC1745" s="147"/>
      <c r="AD1745" s="147"/>
      <c r="AE1745" s="147"/>
      <c r="AF1745" s="147"/>
      <c r="AG1745" s="147" t="s">
        <v>230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3" x14ac:dyDescent="0.2">
      <c r="A1746" s="154"/>
      <c r="B1746" s="155"/>
      <c r="C1746" s="184" t="s">
        <v>390</v>
      </c>
      <c r="D1746" s="163"/>
      <c r="E1746" s="164">
        <v>34.742400000000004</v>
      </c>
      <c r="F1746" s="158"/>
      <c r="G1746" s="158"/>
      <c r="H1746" s="158"/>
      <c r="I1746" s="158"/>
      <c r="J1746" s="158"/>
      <c r="K1746" s="158"/>
      <c r="L1746" s="158"/>
      <c r="M1746" s="158"/>
      <c r="N1746" s="157"/>
      <c r="O1746" s="157"/>
      <c r="P1746" s="157"/>
      <c r="Q1746" s="157"/>
      <c r="R1746" s="158"/>
      <c r="S1746" s="158"/>
      <c r="T1746" s="158"/>
      <c r="U1746" s="158"/>
      <c r="V1746" s="158"/>
      <c r="W1746" s="158"/>
      <c r="X1746" s="158"/>
      <c r="Y1746" s="158"/>
      <c r="Z1746" s="147"/>
      <c r="AA1746" s="147"/>
      <c r="AB1746" s="147"/>
      <c r="AC1746" s="147"/>
      <c r="AD1746" s="147"/>
      <c r="AE1746" s="147"/>
      <c r="AF1746" s="147"/>
      <c r="AG1746" s="147" t="s">
        <v>230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3" x14ac:dyDescent="0.2">
      <c r="A1747" s="154"/>
      <c r="B1747" s="155"/>
      <c r="C1747" s="184" t="s">
        <v>338</v>
      </c>
      <c r="D1747" s="163"/>
      <c r="E1747" s="164"/>
      <c r="F1747" s="158"/>
      <c r="G1747" s="158"/>
      <c r="H1747" s="158"/>
      <c r="I1747" s="158"/>
      <c r="J1747" s="158"/>
      <c r="K1747" s="158"/>
      <c r="L1747" s="158"/>
      <c r="M1747" s="158"/>
      <c r="N1747" s="157"/>
      <c r="O1747" s="157"/>
      <c r="P1747" s="157"/>
      <c r="Q1747" s="157"/>
      <c r="R1747" s="158"/>
      <c r="S1747" s="158"/>
      <c r="T1747" s="158"/>
      <c r="U1747" s="158"/>
      <c r="V1747" s="158"/>
      <c r="W1747" s="158"/>
      <c r="X1747" s="158"/>
      <c r="Y1747" s="158"/>
      <c r="Z1747" s="147"/>
      <c r="AA1747" s="147"/>
      <c r="AB1747" s="147"/>
      <c r="AC1747" s="147"/>
      <c r="AD1747" s="147"/>
      <c r="AE1747" s="147"/>
      <c r="AF1747" s="147"/>
      <c r="AG1747" s="147" t="s">
        <v>230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3" x14ac:dyDescent="0.2">
      <c r="A1748" s="154"/>
      <c r="B1748" s="155"/>
      <c r="C1748" s="184" t="s">
        <v>339</v>
      </c>
      <c r="D1748" s="163"/>
      <c r="E1748" s="164"/>
      <c r="F1748" s="158"/>
      <c r="G1748" s="158"/>
      <c r="H1748" s="158"/>
      <c r="I1748" s="158"/>
      <c r="J1748" s="158"/>
      <c r="K1748" s="158"/>
      <c r="L1748" s="158"/>
      <c r="M1748" s="158"/>
      <c r="N1748" s="157"/>
      <c r="O1748" s="157"/>
      <c r="P1748" s="157"/>
      <c r="Q1748" s="157"/>
      <c r="R1748" s="158"/>
      <c r="S1748" s="158"/>
      <c r="T1748" s="158"/>
      <c r="U1748" s="158"/>
      <c r="V1748" s="158"/>
      <c r="W1748" s="158"/>
      <c r="X1748" s="158"/>
      <c r="Y1748" s="158"/>
      <c r="Z1748" s="147"/>
      <c r="AA1748" s="147"/>
      <c r="AB1748" s="147"/>
      <c r="AC1748" s="147"/>
      <c r="AD1748" s="147"/>
      <c r="AE1748" s="147"/>
      <c r="AF1748" s="147"/>
      <c r="AG1748" s="147" t="s">
        <v>230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3" x14ac:dyDescent="0.2">
      <c r="A1749" s="154"/>
      <c r="B1749" s="155"/>
      <c r="C1749" s="184" t="s">
        <v>392</v>
      </c>
      <c r="D1749" s="163"/>
      <c r="E1749" s="164">
        <v>6.13</v>
      </c>
      <c r="F1749" s="158"/>
      <c r="G1749" s="158"/>
      <c r="H1749" s="158"/>
      <c r="I1749" s="158"/>
      <c r="J1749" s="158"/>
      <c r="K1749" s="158"/>
      <c r="L1749" s="158"/>
      <c r="M1749" s="158"/>
      <c r="N1749" s="157"/>
      <c r="O1749" s="157"/>
      <c r="P1749" s="157"/>
      <c r="Q1749" s="157"/>
      <c r="R1749" s="158"/>
      <c r="S1749" s="158"/>
      <c r="T1749" s="158"/>
      <c r="U1749" s="158"/>
      <c r="V1749" s="158"/>
      <c r="W1749" s="158"/>
      <c r="X1749" s="158"/>
      <c r="Y1749" s="158"/>
      <c r="Z1749" s="147"/>
      <c r="AA1749" s="147"/>
      <c r="AB1749" s="147"/>
      <c r="AC1749" s="147"/>
      <c r="AD1749" s="147"/>
      <c r="AE1749" s="147"/>
      <c r="AF1749" s="147"/>
      <c r="AG1749" s="147" t="s">
        <v>230</v>
      </c>
      <c r="AH1749" s="147">
        <v>0</v>
      </c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3" x14ac:dyDescent="0.2">
      <c r="A1750" s="154"/>
      <c r="B1750" s="155"/>
      <c r="C1750" s="184" t="s">
        <v>328</v>
      </c>
      <c r="D1750" s="163"/>
      <c r="E1750" s="164"/>
      <c r="F1750" s="158"/>
      <c r="G1750" s="158"/>
      <c r="H1750" s="158"/>
      <c r="I1750" s="158"/>
      <c r="J1750" s="158"/>
      <c r="K1750" s="158"/>
      <c r="L1750" s="158"/>
      <c r="M1750" s="158"/>
      <c r="N1750" s="157"/>
      <c r="O1750" s="157"/>
      <c r="P1750" s="157"/>
      <c r="Q1750" s="157"/>
      <c r="R1750" s="158"/>
      <c r="S1750" s="158"/>
      <c r="T1750" s="158"/>
      <c r="U1750" s="158"/>
      <c r="V1750" s="158"/>
      <c r="W1750" s="158"/>
      <c r="X1750" s="158"/>
      <c r="Y1750" s="158"/>
      <c r="Z1750" s="147"/>
      <c r="AA1750" s="147"/>
      <c r="AB1750" s="147"/>
      <c r="AC1750" s="147"/>
      <c r="AD1750" s="147"/>
      <c r="AE1750" s="147"/>
      <c r="AF1750" s="147"/>
      <c r="AG1750" s="147" t="s">
        <v>230</v>
      </c>
      <c r="AH1750" s="147">
        <v>0</v>
      </c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3" x14ac:dyDescent="0.2">
      <c r="A1751" s="154"/>
      <c r="B1751" s="155"/>
      <c r="C1751" s="184" t="s">
        <v>341</v>
      </c>
      <c r="D1751" s="163"/>
      <c r="E1751" s="164"/>
      <c r="F1751" s="158"/>
      <c r="G1751" s="158"/>
      <c r="H1751" s="158"/>
      <c r="I1751" s="158"/>
      <c r="J1751" s="158"/>
      <c r="K1751" s="158"/>
      <c r="L1751" s="158"/>
      <c r="M1751" s="158"/>
      <c r="N1751" s="157"/>
      <c r="O1751" s="157"/>
      <c r="P1751" s="157"/>
      <c r="Q1751" s="157"/>
      <c r="R1751" s="158"/>
      <c r="S1751" s="158"/>
      <c r="T1751" s="158"/>
      <c r="U1751" s="158"/>
      <c r="V1751" s="158"/>
      <c r="W1751" s="158"/>
      <c r="X1751" s="158"/>
      <c r="Y1751" s="158"/>
      <c r="Z1751" s="147"/>
      <c r="AA1751" s="147"/>
      <c r="AB1751" s="147"/>
      <c r="AC1751" s="147"/>
      <c r="AD1751" s="147"/>
      <c r="AE1751" s="147"/>
      <c r="AF1751" s="147"/>
      <c r="AG1751" s="147" t="s">
        <v>230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3" x14ac:dyDescent="0.2">
      <c r="A1752" s="154"/>
      <c r="B1752" s="155"/>
      <c r="C1752" s="184" t="s">
        <v>393</v>
      </c>
      <c r="D1752" s="163"/>
      <c r="E1752" s="164">
        <v>6.3780000000000001</v>
      </c>
      <c r="F1752" s="158"/>
      <c r="G1752" s="158"/>
      <c r="H1752" s="158"/>
      <c r="I1752" s="158"/>
      <c r="J1752" s="158"/>
      <c r="K1752" s="158"/>
      <c r="L1752" s="158"/>
      <c r="M1752" s="158"/>
      <c r="N1752" s="157"/>
      <c r="O1752" s="157"/>
      <c r="P1752" s="157"/>
      <c r="Q1752" s="157"/>
      <c r="R1752" s="158"/>
      <c r="S1752" s="158"/>
      <c r="T1752" s="158"/>
      <c r="U1752" s="158"/>
      <c r="V1752" s="158"/>
      <c r="W1752" s="158"/>
      <c r="X1752" s="158"/>
      <c r="Y1752" s="158"/>
      <c r="Z1752" s="147"/>
      <c r="AA1752" s="147"/>
      <c r="AB1752" s="147"/>
      <c r="AC1752" s="147"/>
      <c r="AD1752" s="147"/>
      <c r="AE1752" s="147"/>
      <c r="AF1752" s="147"/>
      <c r="AG1752" s="147" t="s">
        <v>230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3" x14ac:dyDescent="0.2">
      <c r="A1753" s="154"/>
      <c r="B1753" s="155"/>
      <c r="C1753" s="184" t="s">
        <v>343</v>
      </c>
      <c r="D1753" s="163"/>
      <c r="E1753" s="164"/>
      <c r="F1753" s="158"/>
      <c r="G1753" s="158"/>
      <c r="H1753" s="158"/>
      <c r="I1753" s="158"/>
      <c r="J1753" s="158"/>
      <c r="K1753" s="158"/>
      <c r="L1753" s="158"/>
      <c r="M1753" s="158"/>
      <c r="N1753" s="157"/>
      <c r="O1753" s="157"/>
      <c r="P1753" s="157"/>
      <c r="Q1753" s="157"/>
      <c r="R1753" s="158"/>
      <c r="S1753" s="158"/>
      <c r="T1753" s="158"/>
      <c r="U1753" s="158"/>
      <c r="V1753" s="158"/>
      <c r="W1753" s="158"/>
      <c r="X1753" s="158"/>
      <c r="Y1753" s="158"/>
      <c r="Z1753" s="147"/>
      <c r="AA1753" s="147"/>
      <c r="AB1753" s="147"/>
      <c r="AC1753" s="147"/>
      <c r="AD1753" s="147"/>
      <c r="AE1753" s="147"/>
      <c r="AF1753" s="147"/>
      <c r="AG1753" s="147" t="s">
        <v>230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3" x14ac:dyDescent="0.2">
      <c r="A1754" s="154"/>
      <c r="B1754" s="155"/>
      <c r="C1754" s="184" t="s">
        <v>394</v>
      </c>
      <c r="D1754" s="163"/>
      <c r="E1754" s="164">
        <v>13.393800000000001</v>
      </c>
      <c r="F1754" s="158"/>
      <c r="G1754" s="158"/>
      <c r="H1754" s="158"/>
      <c r="I1754" s="158"/>
      <c r="J1754" s="158"/>
      <c r="K1754" s="158"/>
      <c r="L1754" s="158"/>
      <c r="M1754" s="158"/>
      <c r="N1754" s="157"/>
      <c r="O1754" s="157"/>
      <c r="P1754" s="157"/>
      <c r="Q1754" s="157"/>
      <c r="R1754" s="158"/>
      <c r="S1754" s="158"/>
      <c r="T1754" s="158"/>
      <c r="U1754" s="158"/>
      <c r="V1754" s="158"/>
      <c r="W1754" s="158"/>
      <c r="X1754" s="158"/>
      <c r="Y1754" s="158"/>
      <c r="Z1754" s="147"/>
      <c r="AA1754" s="147"/>
      <c r="AB1754" s="147"/>
      <c r="AC1754" s="147"/>
      <c r="AD1754" s="147"/>
      <c r="AE1754" s="147"/>
      <c r="AF1754" s="147"/>
      <c r="AG1754" s="147" t="s">
        <v>230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3" x14ac:dyDescent="0.2">
      <c r="A1755" s="154"/>
      <c r="B1755" s="155"/>
      <c r="C1755" s="184" t="s">
        <v>329</v>
      </c>
      <c r="D1755" s="163"/>
      <c r="E1755" s="164"/>
      <c r="F1755" s="158"/>
      <c r="G1755" s="158"/>
      <c r="H1755" s="158"/>
      <c r="I1755" s="158"/>
      <c r="J1755" s="158"/>
      <c r="K1755" s="158"/>
      <c r="L1755" s="158"/>
      <c r="M1755" s="158"/>
      <c r="N1755" s="157"/>
      <c r="O1755" s="157"/>
      <c r="P1755" s="157"/>
      <c r="Q1755" s="157"/>
      <c r="R1755" s="158"/>
      <c r="S1755" s="158"/>
      <c r="T1755" s="158"/>
      <c r="U1755" s="158"/>
      <c r="V1755" s="158"/>
      <c r="W1755" s="158"/>
      <c r="X1755" s="158"/>
      <c r="Y1755" s="158"/>
      <c r="Z1755" s="147"/>
      <c r="AA1755" s="147"/>
      <c r="AB1755" s="147"/>
      <c r="AC1755" s="147"/>
      <c r="AD1755" s="147"/>
      <c r="AE1755" s="147"/>
      <c r="AF1755" s="147"/>
      <c r="AG1755" s="147" t="s">
        <v>230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3" x14ac:dyDescent="0.2">
      <c r="A1756" s="154"/>
      <c r="B1756" s="155"/>
      <c r="C1756" s="184" t="s">
        <v>345</v>
      </c>
      <c r="D1756" s="163"/>
      <c r="E1756" s="164"/>
      <c r="F1756" s="158"/>
      <c r="G1756" s="158"/>
      <c r="H1756" s="158"/>
      <c r="I1756" s="158"/>
      <c r="J1756" s="158"/>
      <c r="K1756" s="158"/>
      <c r="L1756" s="158"/>
      <c r="M1756" s="158"/>
      <c r="N1756" s="157"/>
      <c r="O1756" s="157"/>
      <c r="P1756" s="157"/>
      <c r="Q1756" s="157"/>
      <c r="R1756" s="158"/>
      <c r="S1756" s="158"/>
      <c r="T1756" s="158"/>
      <c r="U1756" s="158"/>
      <c r="V1756" s="158"/>
      <c r="W1756" s="158"/>
      <c r="X1756" s="158"/>
      <c r="Y1756" s="158"/>
      <c r="Z1756" s="147"/>
      <c r="AA1756" s="147"/>
      <c r="AB1756" s="147"/>
      <c r="AC1756" s="147"/>
      <c r="AD1756" s="147"/>
      <c r="AE1756" s="147"/>
      <c r="AF1756" s="147"/>
      <c r="AG1756" s="147" t="s">
        <v>230</v>
      </c>
      <c r="AH1756" s="147">
        <v>0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3" x14ac:dyDescent="0.2">
      <c r="A1757" s="154"/>
      <c r="B1757" s="155"/>
      <c r="C1757" s="184" t="s">
        <v>393</v>
      </c>
      <c r="D1757" s="163"/>
      <c r="E1757" s="164">
        <v>6.3780000000000001</v>
      </c>
      <c r="F1757" s="158"/>
      <c r="G1757" s="158"/>
      <c r="H1757" s="158"/>
      <c r="I1757" s="158"/>
      <c r="J1757" s="158"/>
      <c r="K1757" s="158"/>
      <c r="L1757" s="158"/>
      <c r="M1757" s="158"/>
      <c r="N1757" s="157"/>
      <c r="O1757" s="157"/>
      <c r="P1757" s="157"/>
      <c r="Q1757" s="157"/>
      <c r="R1757" s="158"/>
      <c r="S1757" s="158"/>
      <c r="T1757" s="158"/>
      <c r="U1757" s="158"/>
      <c r="V1757" s="158"/>
      <c r="W1757" s="158"/>
      <c r="X1757" s="158"/>
      <c r="Y1757" s="158"/>
      <c r="Z1757" s="147"/>
      <c r="AA1757" s="147"/>
      <c r="AB1757" s="147"/>
      <c r="AC1757" s="147"/>
      <c r="AD1757" s="147"/>
      <c r="AE1757" s="147"/>
      <c r="AF1757" s="147"/>
      <c r="AG1757" s="147" t="s">
        <v>230</v>
      </c>
      <c r="AH1757" s="147">
        <v>0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3" x14ac:dyDescent="0.2">
      <c r="A1758" s="154"/>
      <c r="B1758" s="155"/>
      <c r="C1758" s="184" t="s">
        <v>346</v>
      </c>
      <c r="D1758" s="163"/>
      <c r="E1758" s="164"/>
      <c r="F1758" s="158"/>
      <c r="G1758" s="158"/>
      <c r="H1758" s="158"/>
      <c r="I1758" s="158"/>
      <c r="J1758" s="158"/>
      <c r="K1758" s="158"/>
      <c r="L1758" s="158"/>
      <c r="M1758" s="158"/>
      <c r="N1758" s="157"/>
      <c r="O1758" s="157"/>
      <c r="P1758" s="157"/>
      <c r="Q1758" s="157"/>
      <c r="R1758" s="158"/>
      <c r="S1758" s="158"/>
      <c r="T1758" s="158"/>
      <c r="U1758" s="158"/>
      <c r="V1758" s="158"/>
      <c r="W1758" s="158"/>
      <c r="X1758" s="158"/>
      <c r="Y1758" s="158"/>
      <c r="Z1758" s="147"/>
      <c r="AA1758" s="147"/>
      <c r="AB1758" s="147"/>
      <c r="AC1758" s="147"/>
      <c r="AD1758" s="147"/>
      <c r="AE1758" s="147"/>
      <c r="AF1758" s="147"/>
      <c r="AG1758" s="147" t="s">
        <v>230</v>
      </c>
      <c r="AH1758" s="147">
        <v>0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3" x14ac:dyDescent="0.2">
      <c r="A1759" s="154"/>
      <c r="B1759" s="155"/>
      <c r="C1759" s="184" t="s">
        <v>347</v>
      </c>
      <c r="D1759" s="163"/>
      <c r="E1759" s="164"/>
      <c r="F1759" s="158"/>
      <c r="G1759" s="158"/>
      <c r="H1759" s="158"/>
      <c r="I1759" s="158"/>
      <c r="J1759" s="158"/>
      <c r="K1759" s="158"/>
      <c r="L1759" s="158"/>
      <c r="M1759" s="158"/>
      <c r="N1759" s="157"/>
      <c r="O1759" s="157"/>
      <c r="P1759" s="157"/>
      <c r="Q1759" s="157"/>
      <c r="R1759" s="158"/>
      <c r="S1759" s="158"/>
      <c r="T1759" s="158"/>
      <c r="U1759" s="158"/>
      <c r="V1759" s="158"/>
      <c r="W1759" s="158"/>
      <c r="X1759" s="158"/>
      <c r="Y1759" s="158"/>
      <c r="Z1759" s="147"/>
      <c r="AA1759" s="147"/>
      <c r="AB1759" s="147"/>
      <c r="AC1759" s="147"/>
      <c r="AD1759" s="147"/>
      <c r="AE1759" s="147"/>
      <c r="AF1759" s="147"/>
      <c r="AG1759" s="147" t="s">
        <v>230</v>
      </c>
      <c r="AH1759" s="147">
        <v>0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3" x14ac:dyDescent="0.2">
      <c r="A1760" s="154"/>
      <c r="B1760" s="155"/>
      <c r="C1760" s="184" t="s">
        <v>395</v>
      </c>
      <c r="D1760" s="163"/>
      <c r="E1760" s="164">
        <v>6.36</v>
      </c>
      <c r="F1760" s="158"/>
      <c r="G1760" s="158"/>
      <c r="H1760" s="158"/>
      <c r="I1760" s="158"/>
      <c r="J1760" s="158"/>
      <c r="K1760" s="158"/>
      <c r="L1760" s="158"/>
      <c r="M1760" s="158"/>
      <c r="N1760" s="157"/>
      <c r="O1760" s="157"/>
      <c r="P1760" s="157"/>
      <c r="Q1760" s="157"/>
      <c r="R1760" s="158"/>
      <c r="S1760" s="158"/>
      <c r="T1760" s="158"/>
      <c r="U1760" s="158"/>
      <c r="V1760" s="158"/>
      <c r="W1760" s="158"/>
      <c r="X1760" s="158"/>
      <c r="Y1760" s="158"/>
      <c r="Z1760" s="147"/>
      <c r="AA1760" s="147"/>
      <c r="AB1760" s="147"/>
      <c r="AC1760" s="147"/>
      <c r="AD1760" s="147"/>
      <c r="AE1760" s="147"/>
      <c r="AF1760" s="147"/>
      <c r="AG1760" s="147" t="s">
        <v>230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3" x14ac:dyDescent="0.2">
      <c r="A1761" s="154"/>
      <c r="B1761" s="155"/>
      <c r="C1761" s="184" t="s">
        <v>349</v>
      </c>
      <c r="D1761" s="163"/>
      <c r="E1761" s="164"/>
      <c r="F1761" s="158"/>
      <c r="G1761" s="158"/>
      <c r="H1761" s="158"/>
      <c r="I1761" s="158"/>
      <c r="J1761" s="158"/>
      <c r="K1761" s="158"/>
      <c r="L1761" s="158"/>
      <c r="M1761" s="158"/>
      <c r="N1761" s="157"/>
      <c r="O1761" s="157"/>
      <c r="P1761" s="157"/>
      <c r="Q1761" s="157"/>
      <c r="R1761" s="158"/>
      <c r="S1761" s="158"/>
      <c r="T1761" s="158"/>
      <c r="U1761" s="158"/>
      <c r="V1761" s="158"/>
      <c r="W1761" s="158"/>
      <c r="X1761" s="158"/>
      <c r="Y1761" s="158"/>
      <c r="Z1761" s="147"/>
      <c r="AA1761" s="147"/>
      <c r="AB1761" s="147"/>
      <c r="AC1761" s="147"/>
      <c r="AD1761" s="147"/>
      <c r="AE1761" s="147"/>
      <c r="AF1761" s="147"/>
      <c r="AG1761" s="147" t="s">
        <v>230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3" x14ac:dyDescent="0.2">
      <c r="A1762" s="154"/>
      <c r="B1762" s="155"/>
      <c r="C1762" s="184" t="s">
        <v>395</v>
      </c>
      <c r="D1762" s="163"/>
      <c r="E1762" s="164">
        <v>6.36</v>
      </c>
      <c r="F1762" s="158"/>
      <c r="G1762" s="158"/>
      <c r="H1762" s="158"/>
      <c r="I1762" s="158"/>
      <c r="J1762" s="158"/>
      <c r="K1762" s="158"/>
      <c r="L1762" s="158"/>
      <c r="M1762" s="158"/>
      <c r="N1762" s="157"/>
      <c r="O1762" s="157"/>
      <c r="P1762" s="157"/>
      <c r="Q1762" s="157"/>
      <c r="R1762" s="158"/>
      <c r="S1762" s="158"/>
      <c r="T1762" s="158"/>
      <c r="U1762" s="158"/>
      <c r="V1762" s="158"/>
      <c r="W1762" s="158"/>
      <c r="X1762" s="158"/>
      <c r="Y1762" s="158"/>
      <c r="Z1762" s="147"/>
      <c r="AA1762" s="147"/>
      <c r="AB1762" s="147"/>
      <c r="AC1762" s="147"/>
      <c r="AD1762" s="147"/>
      <c r="AE1762" s="147"/>
      <c r="AF1762" s="147"/>
      <c r="AG1762" s="147" t="s">
        <v>230</v>
      </c>
      <c r="AH1762" s="147">
        <v>0</v>
      </c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3" x14ac:dyDescent="0.2">
      <c r="A1763" s="154"/>
      <c r="B1763" s="155"/>
      <c r="C1763" s="184" t="s">
        <v>354</v>
      </c>
      <c r="D1763" s="163"/>
      <c r="E1763" s="164"/>
      <c r="F1763" s="158"/>
      <c r="G1763" s="158"/>
      <c r="H1763" s="158"/>
      <c r="I1763" s="158"/>
      <c r="J1763" s="158"/>
      <c r="K1763" s="158"/>
      <c r="L1763" s="158"/>
      <c r="M1763" s="158"/>
      <c r="N1763" s="157"/>
      <c r="O1763" s="157"/>
      <c r="P1763" s="157"/>
      <c r="Q1763" s="157"/>
      <c r="R1763" s="158"/>
      <c r="S1763" s="158"/>
      <c r="T1763" s="158"/>
      <c r="U1763" s="158"/>
      <c r="V1763" s="158"/>
      <c r="W1763" s="158"/>
      <c r="X1763" s="158"/>
      <c r="Y1763" s="158"/>
      <c r="Z1763" s="147"/>
      <c r="AA1763" s="147"/>
      <c r="AB1763" s="147"/>
      <c r="AC1763" s="147"/>
      <c r="AD1763" s="147"/>
      <c r="AE1763" s="147"/>
      <c r="AF1763" s="147"/>
      <c r="AG1763" s="147" t="s">
        <v>230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3" x14ac:dyDescent="0.2">
      <c r="A1764" s="154"/>
      <c r="B1764" s="155"/>
      <c r="C1764" s="184" t="s">
        <v>396</v>
      </c>
      <c r="D1764" s="163"/>
      <c r="E1764" s="164">
        <v>19.646000000000001</v>
      </c>
      <c r="F1764" s="158"/>
      <c r="G1764" s="158"/>
      <c r="H1764" s="158"/>
      <c r="I1764" s="158"/>
      <c r="J1764" s="158"/>
      <c r="K1764" s="158"/>
      <c r="L1764" s="158"/>
      <c r="M1764" s="158"/>
      <c r="N1764" s="157"/>
      <c r="O1764" s="157"/>
      <c r="P1764" s="157"/>
      <c r="Q1764" s="157"/>
      <c r="R1764" s="158"/>
      <c r="S1764" s="158"/>
      <c r="T1764" s="158"/>
      <c r="U1764" s="158"/>
      <c r="V1764" s="158"/>
      <c r="W1764" s="158"/>
      <c r="X1764" s="158"/>
      <c r="Y1764" s="158"/>
      <c r="Z1764" s="147"/>
      <c r="AA1764" s="147"/>
      <c r="AB1764" s="147"/>
      <c r="AC1764" s="147"/>
      <c r="AD1764" s="147"/>
      <c r="AE1764" s="147"/>
      <c r="AF1764" s="147"/>
      <c r="AG1764" s="147" t="s">
        <v>230</v>
      </c>
      <c r="AH1764" s="147">
        <v>0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3" x14ac:dyDescent="0.2">
      <c r="A1765" s="154"/>
      <c r="B1765" s="155"/>
      <c r="C1765" s="184" t="s">
        <v>326</v>
      </c>
      <c r="D1765" s="163"/>
      <c r="E1765" s="164"/>
      <c r="F1765" s="158"/>
      <c r="G1765" s="158"/>
      <c r="H1765" s="158"/>
      <c r="I1765" s="158"/>
      <c r="J1765" s="158"/>
      <c r="K1765" s="158"/>
      <c r="L1765" s="158"/>
      <c r="M1765" s="158"/>
      <c r="N1765" s="157"/>
      <c r="O1765" s="157"/>
      <c r="P1765" s="157"/>
      <c r="Q1765" s="157"/>
      <c r="R1765" s="158"/>
      <c r="S1765" s="158"/>
      <c r="T1765" s="158"/>
      <c r="U1765" s="158"/>
      <c r="V1765" s="158"/>
      <c r="W1765" s="158"/>
      <c r="X1765" s="158"/>
      <c r="Y1765" s="158"/>
      <c r="Z1765" s="147"/>
      <c r="AA1765" s="147"/>
      <c r="AB1765" s="147"/>
      <c r="AC1765" s="147"/>
      <c r="AD1765" s="147"/>
      <c r="AE1765" s="147"/>
      <c r="AF1765" s="147"/>
      <c r="AG1765" s="147" t="s">
        <v>230</v>
      </c>
      <c r="AH1765" s="147">
        <v>0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3" x14ac:dyDescent="0.2">
      <c r="A1766" s="154"/>
      <c r="B1766" s="155"/>
      <c r="C1766" s="184" t="s">
        <v>335</v>
      </c>
      <c r="D1766" s="163"/>
      <c r="E1766" s="164"/>
      <c r="F1766" s="158"/>
      <c r="G1766" s="158"/>
      <c r="H1766" s="158"/>
      <c r="I1766" s="158"/>
      <c r="J1766" s="158"/>
      <c r="K1766" s="158"/>
      <c r="L1766" s="158"/>
      <c r="M1766" s="158"/>
      <c r="N1766" s="157"/>
      <c r="O1766" s="157"/>
      <c r="P1766" s="157"/>
      <c r="Q1766" s="157"/>
      <c r="R1766" s="158"/>
      <c r="S1766" s="158"/>
      <c r="T1766" s="158"/>
      <c r="U1766" s="158"/>
      <c r="V1766" s="158"/>
      <c r="W1766" s="158"/>
      <c r="X1766" s="158"/>
      <c r="Y1766" s="158"/>
      <c r="Z1766" s="147"/>
      <c r="AA1766" s="147"/>
      <c r="AB1766" s="147"/>
      <c r="AC1766" s="147"/>
      <c r="AD1766" s="147"/>
      <c r="AE1766" s="147"/>
      <c r="AF1766" s="147"/>
      <c r="AG1766" s="147" t="s">
        <v>230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3" x14ac:dyDescent="0.2">
      <c r="A1767" s="154"/>
      <c r="B1767" s="155"/>
      <c r="C1767" s="184" t="s">
        <v>397</v>
      </c>
      <c r="D1767" s="163"/>
      <c r="E1767" s="164">
        <v>5.5439999999999996</v>
      </c>
      <c r="F1767" s="158"/>
      <c r="G1767" s="158"/>
      <c r="H1767" s="158"/>
      <c r="I1767" s="158"/>
      <c r="J1767" s="158"/>
      <c r="K1767" s="158"/>
      <c r="L1767" s="158"/>
      <c r="M1767" s="158"/>
      <c r="N1767" s="157"/>
      <c r="O1767" s="157"/>
      <c r="P1767" s="157"/>
      <c r="Q1767" s="157"/>
      <c r="R1767" s="158"/>
      <c r="S1767" s="158"/>
      <c r="T1767" s="158"/>
      <c r="U1767" s="158"/>
      <c r="V1767" s="158"/>
      <c r="W1767" s="158"/>
      <c r="X1767" s="158"/>
      <c r="Y1767" s="158"/>
      <c r="Z1767" s="147"/>
      <c r="AA1767" s="147"/>
      <c r="AB1767" s="147"/>
      <c r="AC1767" s="147"/>
      <c r="AD1767" s="147"/>
      <c r="AE1767" s="147"/>
      <c r="AF1767" s="147"/>
      <c r="AG1767" s="147" t="s">
        <v>230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3" x14ac:dyDescent="0.2">
      <c r="A1768" s="154"/>
      <c r="B1768" s="155"/>
      <c r="C1768" s="184" t="s">
        <v>326</v>
      </c>
      <c r="D1768" s="163"/>
      <c r="E1768" s="164"/>
      <c r="F1768" s="158"/>
      <c r="G1768" s="158"/>
      <c r="H1768" s="158"/>
      <c r="I1768" s="158"/>
      <c r="J1768" s="158"/>
      <c r="K1768" s="158"/>
      <c r="L1768" s="158"/>
      <c r="M1768" s="158"/>
      <c r="N1768" s="157"/>
      <c r="O1768" s="157"/>
      <c r="P1768" s="157"/>
      <c r="Q1768" s="157"/>
      <c r="R1768" s="158"/>
      <c r="S1768" s="158"/>
      <c r="T1768" s="158"/>
      <c r="U1768" s="158"/>
      <c r="V1768" s="158"/>
      <c r="W1768" s="158"/>
      <c r="X1768" s="158"/>
      <c r="Y1768" s="158"/>
      <c r="Z1768" s="147"/>
      <c r="AA1768" s="147"/>
      <c r="AB1768" s="147"/>
      <c r="AC1768" s="147"/>
      <c r="AD1768" s="147"/>
      <c r="AE1768" s="147"/>
      <c r="AF1768" s="147"/>
      <c r="AG1768" s="147" t="s">
        <v>230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3" x14ac:dyDescent="0.2">
      <c r="A1769" s="154"/>
      <c r="B1769" s="155"/>
      <c r="C1769" s="184" t="s">
        <v>361</v>
      </c>
      <c r="D1769" s="163"/>
      <c r="E1769" s="164"/>
      <c r="F1769" s="158"/>
      <c r="G1769" s="158"/>
      <c r="H1769" s="158"/>
      <c r="I1769" s="158"/>
      <c r="J1769" s="158"/>
      <c r="K1769" s="158"/>
      <c r="L1769" s="158"/>
      <c r="M1769" s="158"/>
      <c r="N1769" s="157"/>
      <c r="O1769" s="157"/>
      <c r="P1769" s="157"/>
      <c r="Q1769" s="157"/>
      <c r="R1769" s="158"/>
      <c r="S1769" s="158"/>
      <c r="T1769" s="158"/>
      <c r="U1769" s="158"/>
      <c r="V1769" s="158"/>
      <c r="W1769" s="158"/>
      <c r="X1769" s="158"/>
      <c r="Y1769" s="158"/>
      <c r="Z1769" s="147"/>
      <c r="AA1769" s="147"/>
      <c r="AB1769" s="147"/>
      <c r="AC1769" s="147"/>
      <c r="AD1769" s="147"/>
      <c r="AE1769" s="147"/>
      <c r="AF1769" s="147"/>
      <c r="AG1769" s="147" t="s">
        <v>230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3" x14ac:dyDescent="0.2">
      <c r="A1770" s="154"/>
      <c r="B1770" s="155"/>
      <c r="C1770" s="184" t="s">
        <v>398</v>
      </c>
      <c r="D1770" s="163"/>
      <c r="E1770" s="164">
        <v>13.6752</v>
      </c>
      <c r="F1770" s="158"/>
      <c r="G1770" s="158"/>
      <c r="H1770" s="158"/>
      <c r="I1770" s="158"/>
      <c r="J1770" s="158"/>
      <c r="K1770" s="158"/>
      <c r="L1770" s="158"/>
      <c r="M1770" s="158"/>
      <c r="N1770" s="157"/>
      <c r="O1770" s="157"/>
      <c r="P1770" s="157"/>
      <c r="Q1770" s="157"/>
      <c r="R1770" s="158"/>
      <c r="S1770" s="158"/>
      <c r="T1770" s="158"/>
      <c r="U1770" s="158"/>
      <c r="V1770" s="158"/>
      <c r="W1770" s="158"/>
      <c r="X1770" s="158"/>
      <c r="Y1770" s="158"/>
      <c r="Z1770" s="147"/>
      <c r="AA1770" s="147"/>
      <c r="AB1770" s="147"/>
      <c r="AC1770" s="147"/>
      <c r="AD1770" s="147"/>
      <c r="AE1770" s="147"/>
      <c r="AF1770" s="147"/>
      <c r="AG1770" s="147" t="s">
        <v>230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3" x14ac:dyDescent="0.2">
      <c r="A1771" s="154"/>
      <c r="B1771" s="155"/>
      <c r="C1771" s="184" t="s">
        <v>363</v>
      </c>
      <c r="D1771" s="163"/>
      <c r="E1771" s="164"/>
      <c r="F1771" s="158"/>
      <c r="G1771" s="158"/>
      <c r="H1771" s="158"/>
      <c r="I1771" s="158"/>
      <c r="J1771" s="158"/>
      <c r="K1771" s="158"/>
      <c r="L1771" s="158"/>
      <c r="M1771" s="158"/>
      <c r="N1771" s="157"/>
      <c r="O1771" s="157"/>
      <c r="P1771" s="157"/>
      <c r="Q1771" s="157"/>
      <c r="R1771" s="158"/>
      <c r="S1771" s="158"/>
      <c r="T1771" s="158"/>
      <c r="U1771" s="158"/>
      <c r="V1771" s="158"/>
      <c r="W1771" s="158"/>
      <c r="X1771" s="158"/>
      <c r="Y1771" s="158"/>
      <c r="Z1771" s="147"/>
      <c r="AA1771" s="147"/>
      <c r="AB1771" s="147"/>
      <c r="AC1771" s="147"/>
      <c r="AD1771" s="147"/>
      <c r="AE1771" s="147"/>
      <c r="AF1771" s="147"/>
      <c r="AG1771" s="147" t="s">
        <v>230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3" x14ac:dyDescent="0.2">
      <c r="A1772" s="154"/>
      <c r="B1772" s="155"/>
      <c r="C1772" s="184" t="s">
        <v>399</v>
      </c>
      <c r="D1772" s="163"/>
      <c r="E1772" s="164">
        <v>36.96</v>
      </c>
      <c r="F1772" s="158"/>
      <c r="G1772" s="158"/>
      <c r="H1772" s="158"/>
      <c r="I1772" s="158"/>
      <c r="J1772" s="158"/>
      <c r="K1772" s="158"/>
      <c r="L1772" s="158"/>
      <c r="M1772" s="158"/>
      <c r="N1772" s="157"/>
      <c r="O1772" s="157"/>
      <c r="P1772" s="157"/>
      <c r="Q1772" s="157"/>
      <c r="R1772" s="158"/>
      <c r="S1772" s="158"/>
      <c r="T1772" s="158"/>
      <c r="U1772" s="158"/>
      <c r="V1772" s="158"/>
      <c r="W1772" s="158"/>
      <c r="X1772" s="158"/>
      <c r="Y1772" s="158"/>
      <c r="Z1772" s="147"/>
      <c r="AA1772" s="147"/>
      <c r="AB1772" s="147"/>
      <c r="AC1772" s="147"/>
      <c r="AD1772" s="147"/>
      <c r="AE1772" s="147"/>
      <c r="AF1772" s="147"/>
      <c r="AG1772" s="147" t="s">
        <v>230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3" x14ac:dyDescent="0.2">
      <c r="A1773" s="154"/>
      <c r="B1773" s="155"/>
      <c r="C1773" s="184" t="s">
        <v>328</v>
      </c>
      <c r="D1773" s="163"/>
      <c r="E1773" s="164"/>
      <c r="F1773" s="158"/>
      <c r="G1773" s="158"/>
      <c r="H1773" s="158"/>
      <c r="I1773" s="158"/>
      <c r="J1773" s="158"/>
      <c r="K1773" s="158"/>
      <c r="L1773" s="158"/>
      <c r="M1773" s="158"/>
      <c r="N1773" s="157"/>
      <c r="O1773" s="157"/>
      <c r="P1773" s="157"/>
      <c r="Q1773" s="157"/>
      <c r="R1773" s="158"/>
      <c r="S1773" s="158"/>
      <c r="T1773" s="158"/>
      <c r="U1773" s="158"/>
      <c r="V1773" s="158"/>
      <c r="W1773" s="158"/>
      <c r="X1773" s="158"/>
      <c r="Y1773" s="158"/>
      <c r="Z1773" s="147"/>
      <c r="AA1773" s="147"/>
      <c r="AB1773" s="147"/>
      <c r="AC1773" s="147"/>
      <c r="AD1773" s="147"/>
      <c r="AE1773" s="147"/>
      <c r="AF1773" s="147"/>
      <c r="AG1773" s="147" t="s">
        <v>230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3" x14ac:dyDescent="0.2">
      <c r="A1774" s="154"/>
      <c r="B1774" s="155"/>
      <c r="C1774" s="184" t="s">
        <v>365</v>
      </c>
      <c r="D1774" s="163"/>
      <c r="E1774" s="164"/>
      <c r="F1774" s="158"/>
      <c r="G1774" s="158"/>
      <c r="H1774" s="158"/>
      <c r="I1774" s="158"/>
      <c r="J1774" s="158"/>
      <c r="K1774" s="158"/>
      <c r="L1774" s="158"/>
      <c r="M1774" s="158"/>
      <c r="N1774" s="157"/>
      <c r="O1774" s="157"/>
      <c r="P1774" s="157"/>
      <c r="Q1774" s="157"/>
      <c r="R1774" s="158"/>
      <c r="S1774" s="158"/>
      <c r="T1774" s="158"/>
      <c r="U1774" s="158"/>
      <c r="V1774" s="158"/>
      <c r="W1774" s="158"/>
      <c r="X1774" s="158"/>
      <c r="Y1774" s="158"/>
      <c r="Z1774" s="147"/>
      <c r="AA1774" s="147"/>
      <c r="AB1774" s="147"/>
      <c r="AC1774" s="147"/>
      <c r="AD1774" s="147"/>
      <c r="AE1774" s="147"/>
      <c r="AF1774" s="147"/>
      <c r="AG1774" s="147" t="s">
        <v>230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3" x14ac:dyDescent="0.2">
      <c r="A1775" s="154"/>
      <c r="B1775" s="155"/>
      <c r="C1775" s="184" t="s">
        <v>400</v>
      </c>
      <c r="D1775" s="163"/>
      <c r="E1775" s="164">
        <v>10.141019999999999</v>
      </c>
      <c r="F1775" s="158"/>
      <c r="G1775" s="158"/>
      <c r="H1775" s="158"/>
      <c r="I1775" s="158"/>
      <c r="J1775" s="158"/>
      <c r="K1775" s="158"/>
      <c r="L1775" s="158"/>
      <c r="M1775" s="158"/>
      <c r="N1775" s="157"/>
      <c r="O1775" s="157"/>
      <c r="P1775" s="157"/>
      <c r="Q1775" s="157"/>
      <c r="R1775" s="158"/>
      <c r="S1775" s="158"/>
      <c r="T1775" s="158"/>
      <c r="U1775" s="158"/>
      <c r="V1775" s="158"/>
      <c r="W1775" s="158"/>
      <c r="X1775" s="158"/>
      <c r="Y1775" s="158"/>
      <c r="Z1775" s="147"/>
      <c r="AA1775" s="147"/>
      <c r="AB1775" s="147"/>
      <c r="AC1775" s="147"/>
      <c r="AD1775" s="147"/>
      <c r="AE1775" s="147"/>
      <c r="AF1775" s="147"/>
      <c r="AG1775" s="147" t="s">
        <v>230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3" x14ac:dyDescent="0.2">
      <c r="A1776" s="154"/>
      <c r="B1776" s="155"/>
      <c r="C1776" s="184" t="s">
        <v>329</v>
      </c>
      <c r="D1776" s="163"/>
      <c r="E1776" s="164"/>
      <c r="F1776" s="158"/>
      <c r="G1776" s="158"/>
      <c r="H1776" s="158"/>
      <c r="I1776" s="158"/>
      <c r="J1776" s="158"/>
      <c r="K1776" s="158"/>
      <c r="L1776" s="158"/>
      <c r="M1776" s="158"/>
      <c r="N1776" s="157"/>
      <c r="O1776" s="157"/>
      <c r="P1776" s="157"/>
      <c r="Q1776" s="157"/>
      <c r="R1776" s="158"/>
      <c r="S1776" s="158"/>
      <c r="T1776" s="158"/>
      <c r="U1776" s="158"/>
      <c r="V1776" s="158"/>
      <c r="W1776" s="158"/>
      <c r="X1776" s="158"/>
      <c r="Y1776" s="158"/>
      <c r="Z1776" s="147"/>
      <c r="AA1776" s="147"/>
      <c r="AB1776" s="147"/>
      <c r="AC1776" s="147"/>
      <c r="AD1776" s="147"/>
      <c r="AE1776" s="147"/>
      <c r="AF1776" s="147"/>
      <c r="AG1776" s="147" t="s">
        <v>230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3" x14ac:dyDescent="0.2">
      <c r="A1777" s="154"/>
      <c r="B1777" s="155"/>
      <c r="C1777" s="184" t="s">
        <v>367</v>
      </c>
      <c r="D1777" s="163"/>
      <c r="E1777" s="164"/>
      <c r="F1777" s="158"/>
      <c r="G1777" s="158"/>
      <c r="H1777" s="158"/>
      <c r="I1777" s="158"/>
      <c r="J1777" s="158"/>
      <c r="K1777" s="158"/>
      <c r="L1777" s="158"/>
      <c r="M1777" s="158"/>
      <c r="N1777" s="157"/>
      <c r="O1777" s="157"/>
      <c r="P1777" s="157"/>
      <c r="Q1777" s="157"/>
      <c r="R1777" s="158"/>
      <c r="S1777" s="158"/>
      <c r="T1777" s="158"/>
      <c r="U1777" s="158"/>
      <c r="V1777" s="158"/>
      <c r="W1777" s="158"/>
      <c r="X1777" s="158"/>
      <c r="Y1777" s="158"/>
      <c r="Z1777" s="147"/>
      <c r="AA1777" s="147"/>
      <c r="AB1777" s="147"/>
      <c r="AC1777" s="147"/>
      <c r="AD1777" s="147"/>
      <c r="AE1777" s="147"/>
      <c r="AF1777" s="147"/>
      <c r="AG1777" s="147" t="s">
        <v>230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3" x14ac:dyDescent="0.2">
      <c r="A1778" s="154"/>
      <c r="B1778" s="155"/>
      <c r="C1778" s="184" t="s">
        <v>400</v>
      </c>
      <c r="D1778" s="163"/>
      <c r="E1778" s="164">
        <v>10.141019999999999</v>
      </c>
      <c r="F1778" s="158"/>
      <c r="G1778" s="158"/>
      <c r="H1778" s="158"/>
      <c r="I1778" s="158"/>
      <c r="J1778" s="158"/>
      <c r="K1778" s="158"/>
      <c r="L1778" s="158"/>
      <c r="M1778" s="158"/>
      <c r="N1778" s="157"/>
      <c r="O1778" s="157"/>
      <c r="P1778" s="157"/>
      <c r="Q1778" s="157"/>
      <c r="R1778" s="158"/>
      <c r="S1778" s="158"/>
      <c r="T1778" s="158"/>
      <c r="U1778" s="158"/>
      <c r="V1778" s="158"/>
      <c r="W1778" s="158"/>
      <c r="X1778" s="158"/>
      <c r="Y1778" s="158"/>
      <c r="Z1778" s="147"/>
      <c r="AA1778" s="147"/>
      <c r="AB1778" s="147"/>
      <c r="AC1778" s="147"/>
      <c r="AD1778" s="147"/>
      <c r="AE1778" s="147"/>
      <c r="AF1778" s="147"/>
      <c r="AG1778" s="147" t="s">
        <v>230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3" x14ac:dyDescent="0.2">
      <c r="A1779" s="154"/>
      <c r="B1779" s="155"/>
      <c r="C1779" s="184" t="s">
        <v>346</v>
      </c>
      <c r="D1779" s="163"/>
      <c r="E1779" s="164"/>
      <c r="F1779" s="158"/>
      <c r="G1779" s="158"/>
      <c r="H1779" s="158"/>
      <c r="I1779" s="158"/>
      <c r="J1779" s="158"/>
      <c r="K1779" s="158"/>
      <c r="L1779" s="158"/>
      <c r="M1779" s="158"/>
      <c r="N1779" s="157"/>
      <c r="O1779" s="157"/>
      <c r="P1779" s="157"/>
      <c r="Q1779" s="157"/>
      <c r="R1779" s="158"/>
      <c r="S1779" s="158"/>
      <c r="T1779" s="158"/>
      <c r="U1779" s="158"/>
      <c r="V1779" s="158"/>
      <c r="W1779" s="158"/>
      <c r="X1779" s="158"/>
      <c r="Y1779" s="158"/>
      <c r="Z1779" s="147"/>
      <c r="AA1779" s="147"/>
      <c r="AB1779" s="147"/>
      <c r="AC1779" s="147"/>
      <c r="AD1779" s="147"/>
      <c r="AE1779" s="147"/>
      <c r="AF1779" s="147"/>
      <c r="AG1779" s="147" t="s">
        <v>230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3" x14ac:dyDescent="0.2">
      <c r="A1780" s="154"/>
      <c r="B1780" s="155"/>
      <c r="C1780" s="184" t="s">
        <v>368</v>
      </c>
      <c r="D1780" s="163"/>
      <c r="E1780" s="164"/>
      <c r="F1780" s="158"/>
      <c r="G1780" s="158"/>
      <c r="H1780" s="158"/>
      <c r="I1780" s="158"/>
      <c r="J1780" s="158"/>
      <c r="K1780" s="158"/>
      <c r="L1780" s="158"/>
      <c r="M1780" s="158"/>
      <c r="N1780" s="157"/>
      <c r="O1780" s="157"/>
      <c r="P1780" s="157"/>
      <c r="Q1780" s="157"/>
      <c r="R1780" s="158"/>
      <c r="S1780" s="158"/>
      <c r="T1780" s="158"/>
      <c r="U1780" s="158"/>
      <c r="V1780" s="158"/>
      <c r="W1780" s="158"/>
      <c r="X1780" s="158"/>
      <c r="Y1780" s="158"/>
      <c r="Z1780" s="147"/>
      <c r="AA1780" s="147"/>
      <c r="AB1780" s="147"/>
      <c r="AC1780" s="147"/>
      <c r="AD1780" s="147"/>
      <c r="AE1780" s="147"/>
      <c r="AF1780" s="147"/>
      <c r="AG1780" s="147" t="s">
        <v>230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3" x14ac:dyDescent="0.2">
      <c r="A1781" s="154"/>
      <c r="B1781" s="155"/>
      <c r="C1781" s="184" t="s">
        <v>401</v>
      </c>
      <c r="D1781" s="163"/>
      <c r="E1781" s="164">
        <v>10.112399999999999</v>
      </c>
      <c r="F1781" s="158"/>
      <c r="G1781" s="158"/>
      <c r="H1781" s="158"/>
      <c r="I1781" s="158"/>
      <c r="J1781" s="158"/>
      <c r="K1781" s="158"/>
      <c r="L1781" s="158"/>
      <c r="M1781" s="158"/>
      <c r="N1781" s="157"/>
      <c r="O1781" s="157"/>
      <c r="P1781" s="157"/>
      <c r="Q1781" s="157"/>
      <c r="R1781" s="158"/>
      <c r="S1781" s="158"/>
      <c r="T1781" s="158"/>
      <c r="U1781" s="158"/>
      <c r="V1781" s="158"/>
      <c r="W1781" s="158"/>
      <c r="X1781" s="158"/>
      <c r="Y1781" s="158"/>
      <c r="Z1781" s="147"/>
      <c r="AA1781" s="147"/>
      <c r="AB1781" s="147"/>
      <c r="AC1781" s="147"/>
      <c r="AD1781" s="147"/>
      <c r="AE1781" s="147"/>
      <c r="AF1781" s="147"/>
      <c r="AG1781" s="147" t="s">
        <v>230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3" x14ac:dyDescent="0.2">
      <c r="A1782" s="154"/>
      <c r="B1782" s="155"/>
      <c r="C1782" s="184" t="s">
        <v>326</v>
      </c>
      <c r="D1782" s="163"/>
      <c r="E1782" s="164"/>
      <c r="F1782" s="158"/>
      <c r="G1782" s="158"/>
      <c r="H1782" s="158"/>
      <c r="I1782" s="158"/>
      <c r="J1782" s="158"/>
      <c r="K1782" s="158"/>
      <c r="L1782" s="158"/>
      <c r="M1782" s="158"/>
      <c r="N1782" s="157"/>
      <c r="O1782" s="157"/>
      <c r="P1782" s="157"/>
      <c r="Q1782" s="157"/>
      <c r="R1782" s="158"/>
      <c r="S1782" s="158"/>
      <c r="T1782" s="158"/>
      <c r="U1782" s="158"/>
      <c r="V1782" s="158"/>
      <c r="W1782" s="158"/>
      <c r="X1782" s="158"/>
      <c r="Y1782" s="158"/>
      <c r="Z1782" s="147"/>
      <c r="AA1782" s="147"/>
      <c r="AB1782" s="147"/>
      <c r="AC1782" s="147"/>
      <c r="AD1782" s="147"/>
      <c r="AE1782" s="147"/>
      <c r="AF1782" s="147"/>
      <c r="AG1782" s="147" t="s">
        <v>230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3" x14ac:dyDescent="0.2">
      <c r="A1783" s="154"/>
      <c r="B1783" s="155"/>
      <c r="C1783" s="184" t="s">
        <v>372</v>
      </c>
      <c r="D1783" s="163"/>
      <c r="E1783" s="164"/>
      <c r="F1783" s="158"/>
      <c r="G1783" s="158"/>
      <c r="H1783" s="158"/>
      <c r="I1783" s="158"/>
      <c r="J1783" s="158"/>
      <c r="K1783" s="158"/>
      <c r="L1783" s="158"/>
      <c r="M1783" s="158"/>
      <c r="N1783" s="157"/>
      <c r="O1783" s="157"/>
      <c r="P1783" s="157"/>
      <c r="Q1783" s="157"/>
      <c r="R1783" s="158"/>
      <c r="S1783" s="158"/>
      <c r="T1783" s="158"/>
      <c r="U1783" s="158"/>
      <c r="V1783" s="158"/>
      <c r="W1783" s="158"/>
      <c r="X1783" s="158"/>
      <c r="Y1783" s="158"/>
      <c r="Z1783" s="147"/>
      <c r="AA1783" s="147"/>
      <c r="AB1783" s="147"/>
      <c r="AC1783" s="147"/>
      <c r="AD1783" s="147"/>
      <c r="AE1783" s="147"/>
      <c r="AF1783" s="147"/>
      <c r="AG1783" s="147" t="s">
        <v>230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3" x14ac:dyDescent="0.2">
      <c r="A1784" s="154"/>
      <c r="B1784" s="155"/>
      <c r="C1784" s="184" t="s">
        <v>402</v>
      </c>
      <c r="D1784" s="163"/>
      <c r="E1784" s="164">
        <v>17.248000000000001</v>
      </c>
      <c r="F1784" s="158"/>
      <c r="G1784" s="158"/>
      <c r="H1784" s="158"/>
      <c r="I1784" s="158"/>
      <c r="J1784" s="158"/>
      <c r="K1784" s="158"/>
      <c r="L1784" s="158"/>
      <c r="M1784" s="158"/>
      <c r="N1784" s="157"/>
      <c r="O1784" s="157"/>
      <c r="P1784" s="157"/>
      <c r="Q1784" s="157"/>
      <c r="R1784" s="158"/>
      <c r="S1784" s="158"/>
      <c r="T1784" s="158"/>
      <c r="U1784" s="158"/>
      <c r="V1784" s="158"/>
      <c r="W1784" s="158"/>
      <c r="X1784" s="158"/>
      <c r="Y1784" s="158"/>
      <c r="Z1784" s="147"/>
      <c r="AA1784" s="147"/>
      <c r="AB1784" s="147"/>
      <c r="AC1784" s="147"/>
      <c r="AD1784" s="147"/>
      <c r="AE1784" s="147"/>
      <c r="AF1784" s="147"/>
      <c r="AG1784" s="147" t="s">
        <v>230</v>
      </c>
      <c r="AH1784" s="147">
        <v>0</v>
      </c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3" x14ac:dyDescent="0.2">
      <c r="A1785" s="154"/>
      <c r="B1785" s="155"/>
      <c r="C1785" s="184" t="s">
        <v>354</v>
      </c>
      <c r="D1785" s="163"/>
      <c r="E1785" s="164"/>
      <c r="F1785" s="158"/>
      <c r="G1785" s="158"/>
      <c r="H1785" s="158"/>
      <c r="I1785" s="158"/>
      <c r="J1785" s="158"/>
      <c r="K1785" s="158"/>
      <c r="L1785" s="158"/>
      <c r="M1785" s="158"/>
      <c r="N1785" s="157"/>
      <c r="O1785" s="157"/>
      <c r="P1785" s="157"/>
      <c r="Q1785" s="157"/>
      <c r="R1785" s="158"/>
      <c r="S1785" s="158"/>
      <c r="T1785" s="158"/>
      <c r="U1785" s="158"/>
      <c r="V1785" s="158"/>
      <c r="W1785" s="158"/>
      <c r="X1785" s="158"/>
      <c r="Y1785" s="158"/>
      <c r="Z1785" s="147"/>
      <c r="AA1785" s="147"/>
      <c r="AB1785" s="147"/>
      <c r="AC1785" s="147"/>
      <c r="AD1785" s="147"/>
      <c r="AE1785" s="147"/>
      <c r="AF1785" s="147"/>
      <c r="AG1785" s="147" t="s">
        <v>230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outlineLevel="3" x14ac:dyDescent="0.2">
      <c r="A1786" s="154"/>
      <c r="B1786" s="155"/>
      <c r="C1786" s="184" t="s">
        <v>404</v>
      </c>
      <c r="D1786" s="163"/>
      <c r="E1786" s="164">
        <v>35.112000000000002</v>
      </c>
      <c r="F1786" s="158"/>
      <c r="G1786" s="158"/>
      <c r="H1786" s="158"/>
      <c r="I1786" s="158"/>
      <c r="J1786" s="158"/>
      <c r="K1786" s="158"/>
      <c r="L1786" s="158"/>
      <c r="M1786" s="158"/>
      <c r="N1786" s="157"/>
      <c r="O1786" s="157"/>
      <c r="P1786" s="157"/>
      <c r="Q1786" s="157"/>
      <c r="R1786" s="158"/>
      <c r="S1786" s="158"/>
      <c r="T1786" s="158"/>
      <c r="U1786" s="158"/>
      <c r="V1786" s="158"/>
      <c r="W1786" s="158"/>
      <c r="X1786" s="158"/>
      <c r="Y1786" s="158"/>
      <c r="Z1786" s="147"/>
      <c r="AA1786" s="147"/>
      <c r="AB1786" s="147"/>
      <c r="AC1786" s="147"/>
      <c r="AD1786" s="147"/>
      <c r="AE1786" s="147"/>
      <c r="AF1786" s="147"/>
      <c r="AG1786" s="147" t="s">
        <v>230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3" x14ac:dyDescent="0.2">
      <c r="A1787" s="154"/>
      <c r="B1787" s="155"/>
      <c r="C1787" s="184" t="s">
        <v>326</v>
      </c>
      <c r="D1787" s="163"/>
      <c r="E1787" s="164"/>
      <c r="F1787" s="158"/>
      <c r="G1787" s="158"/>
      <c r="H1787" s="158"/>
      <c r="I1787" s="158"/>
      <c r="J1787" s="158"/>
      <c r="K1787" s="158"/>
      <c r="L1787" s="158"/>
      <c r="M1787" s="158"/>
      <c r="N1787" s="157"/>
      <c r="O1787" s="157"/>
      <c r="P1787" s="157"/>
      <c r="Q1787" s="157"/>
      <c r="R1787" s="158"/>
      <c r="S1787" s="158"/>
      <c r="T1787" s="158"/>
      <c r="U1787" s="158"/>
      <c r="V1787" s="158"/>
      <c r="W1787" s="158"/>
      <c r="X1787" s="158"/>
      <c r="Y1787" s="158"/>
      <c r="Z1787" s="147"/>
      <c r="AA1787" s="147"/>
      <c r="AB1787" s="147"/>
      <c r="AC1787" s="147"/>
      <c r="AD1787" s="147"/>
      <c r="AE1787" s="147"/>
      <c r="AF1787" s="147"/>
      <c r="AG1787" s="147" t="s">
        <v>230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3" x14ac:dyDescent="0.2">
      <c r="A1788" s="154"/>
      <c r="B1788" s="155"/>
      <c r="C1788" s="184" t="s">
        <v>333</v>
      </c>
      <c r="D1788" s="163"/>
      <c r="E1788" s="164"/>
      <c r="F1788" s="158"/>
      <c r="G1788" s="158"/>
      <c r="H1788" s="158"/>
      <c r="I1788" s="158"/>
      <c r="J1788" s="158"/>
      <c r="K1788" s="158"/>
      <c r="L1788" s="158"/>
      <c r="M1788" s="158"/>
      <c r="N1788" s="157"/>
      <c r="O1788" s="157"/>
      <c r="P1788" s="157"/>
      <c r="Q1788" s="157"/>
      <c r="R1788" s="158"/>
      <c r="S1788" s="158"/>
      <c r="T1788" s="158"/>
      <c r="U1788" s="158"/>
      <c r="V1788" s="158"/>
      <c r="W1788" s="158"/>
      <c r="X1788" s="158"/>
      <c r="Y1788" s="158"/>
      <c r="Z1788" s="147"/>
      <c r="AA1788" s="147"/>
      <c r="AB1788" s="147"/>
      <c r="AC1788" s="147"/>
      <c r="AD1788" s="147"/>
      <c r="AE1788" s="147"/>
      <c r="AF1788" s="147"/>
      <c r="AG1788" s="147" t="s">
        <v>230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3" x14ac:dyDescent="0.2">
      <c r="A1789" s="154"/>
      <c r="B1789" s="155"/>
      <c r="C1789" s="184" t="s">
        <v>405</v>
      </c>
      <c r="D1789" s="163"/>
      <c r="E1789" s="164">
        <v>5.6825999999999999</v>
      </c>
      <c r="F1789" s="158"/>
      <c r="G1789" s="158"/>
      <c r="H1789" s="158"/>
      <c r="I1789" s="158"/>
      <c r="J1789" s="158"/>
      <c r="K1789" s="158"/>
      <c r="L1789" s="158"/>
      <c r="M1789" s="158"/>
      <c r="N1789" s="157"/>
      <c r="O1789" s="157"/>
      <c r="P1789" s="157"/>
      <c r="Q1789" s="157"/>
      <c r="R1789" s="158"/>
      <c r="S1789" s="158"/>
      <c r="T1789" s="158"/>
      <c r="U1789" s="158"/>
      <c r="V1789" s="158"/>
      <c r="W1789" s="158"/>
      <c r="X1789" s="158"/>
      <c r="Y1789" s="158"/>
      <c r="Z1789" s="147"/>
      <c r="AA1789" s="147"/>
      <c r="AB1789" s="147"/>
      <c r="AC1789" s="147"/>
      <c r="AD1789" s="147"/>
      <c r="AE1789" s="147"/>
      <c r="AF1789" s="147"/>
      <c r="AG1789" s="147" t="s">
        <v>230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3" x14ac:dyDescent="0.2">
      <c r="A1790" s="154"/>
      <c r="B1790" s="155"/>
      <c r="C1790" s="184" t="s">
        <v>335</v>
      </c>
      <c r="D1790" s="163"/>
      <c r="E1790" s="164"/>
      <c r="F1790" s="158"/>
      <c r="G1790" s="158"/>
      <c r="H1790" s="158"/>
      <c r="I1790" s="158"/>
      <c r="J1790" s="158"/>
      <c r="K1790" s="158"/>
      <c r="L1790" s="158"/>
      <c r="M1790" s="158"/>
      <c r="N1790" s="157"/>
      <c r="O1790" s="157"/>
      <c r="P1790" s="157"/>
      <c r="Q1790" s="157"/>
      <c r="R1790" s="158"/>
      <c r="S1790" s="158"/>
      <c r="T1790" s="158"/>
      <c r="U1790" s="158"/>
      <c r="V1790" s="158"/>
      <c r="W1790" s="158"/>
      <c r="X1790" s="158"/>
      <c r="Y1790" s="158"/>
      <c r="Z1790" s="147"/>
      <c r="AA1790" s="147"/>
      <c r="AB1790" s="147"/>
      <c r="AC1790" s="147"/>
      <c r="AD1790" s="147"/>
      <c r="AE1790" s="147"/>
      <c r="AF1790" s="147"/>
      <c r="AG1790" s="147" t="s">
        <v>230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3" x14ac:dyDescent="0.2">
      <c r="A1791" s="154"/>
      <c r="B1791" s="155"/>
      <c r="C1791" s="184" t="s">
        <v>406</v>
      </c>
      <c r="D1791" s="163"/>
      <c r="E1791" s="164">
        <v>6.7759999999999998</v>
      </c>
      <c r="F1791" s="158"/>
      <c r="G1791" s="158"/>
      <c r="H1791" s="158"/>
      <c r="I1791" s="158"/>
      <c r="J1791" s="158"/>
      <c r="K1791" s="158"/>
      <c r="L1791" s="158"/>
      <c r="M1791" s="158"/>
      <c r="N1791" s="157"/>
      <c r="O1791" s="157"/>
      <c r="P1791" s="157"/>
      <c r="Q1791" s="157"/>
      <c r="R1791" s="158"/>
      <c r="S1791" s="158"/>
      <c r="T1791" s="158"/>
      <c r="U1791" s="158"/>
      <c r="V1791" s="158"/>
      <c r="W1791" s="158"/>
      <c r="X1791" s="158"/>
      <c r="Y1791" s="158"/>
      <c r="Z1791" s="147"/>
      <c r="AA1791" s="147"/>
      <c r="AB1791" s="147"/>
      <c r="AC1791" s="147"/>
      <c r="AD1791" s="147"/>
      <c r="AE1791" s="147"/>
      <c r="AF1791" s="147"/>
      <c r="AG1791" s="147" t="s">
        <v>230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3" x14ac:dyDescent="0.2">
      <c r="A1792" s="154"/>
      <c r="B1792" s="155"/>
      <c r="C1792" s="184" t="s">
        <v>328</v>
      </c>
      <c r="D1792" s="163"/>
      <c r="E1792" s="164"/>
      <c r="F1792" s="158"/>
      <c r="G1792" s="158"/>
      <c r="H1792" s="158"/>
      <c r="I1792" s="158"/>
      <c r="J1792" s="158"/>
      <c r="K1792" s="158"/>
      <c r="L1792" s="158"/>
      <c r="M1792" s="158"/>
      <c r="N1792" s="157"/>
      <c r="O1792" s="157"/>
      <c r="P1792" s="157"/>
      <c r="Q1792" s="157"/>
      <c r="R1792" s="158"/>
      <c r="S1792" s="158"/>
      <c r="T1792" s="158"/>
      <c r="U1792" s="158"/>
      <c r="V1792" s="158"/>
      <c r="W1792" s="158"/>
      <c r="X1792" s="158"/>
      <c r="Y1792" s="158"/>
      <c r="Z1792" s="147"/>
      <c r="AA1792" s="147"/>
      <c r="AB1792" s="147"/>
      <c r="AC1792" s="147"/>
      <c r="AD1792" s="147"/>
      <c r="AE1792" s="147"/>
      <c r="AF1792" s="147"/>
      <c r="AG1792" s="147" t="s">
        <v>230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outlineLevel="3" x14ac:dyDescent="0.2">
      <c r="A1793" s="154"/>
      <c r="B1793" s="155"/>
      <c r="C1793" s="184" t="s">
        <v>407</v>
      </c>
      <c r="D1793" s="163"/>
      <c r="E1793" s="164"/>
      <c r="F1793" s="158"/>
      <c r="G1793" s="158"/>
      <c r="H1793" s="158"/>
      <c r="I1793" s="158"/>
      <c r="J1793" s="158"/>
      <c r="K1793" s="158"/>
      <c r="L1793" s="158"/>
      <c r="M1793" s="158"/>
      <c r="N1793" s="157"/>
      <c r="O1793" s="157"/>
      <c r="P1793" s="157"/>
      <c r="Q1793" s="157"/>
      <c r="R1793" s="158"/>
      <c r="S1793" s="158"/>
      <c r="T1793" s="158"/>
      <c r="U1793" s="158"/>
      <c r="V1793" s="158"/>
      <c r="W1793" s="158"/>
      <c r="X1793" s="158"/>
      <c r="Y1793" s="158"/>
      <c r="Z1793" s="147"/>
      <c r="AA1793" s="147"/>
      <c r="AB1793" s="147"/>
      <c r="AC1793" s="147"/>
      <c r="AD1793" s="147"/>
      <c r="AE1793" s="147"/>
      <c r="AF1793" s="147"/>
      <c r="AG1793" s="147" t="s">
        <v>230</v>
      </c>
      <c r="AH1793" s="147">
        <v>0</v>
      </c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3" x14ac:dyDescent="0.2">
      <c r="A1794" s="154"/>
      <c r="B1794" s="155"/>
      <c r="C1794" s="184" t="s">
        <v>408</v>
      </c>
      <c r="D1794" s="163"/>
      <c r="E1794" s="164">
        <v>19.134</v>
      </c>
      <c r="F1794" s="158"/>
      <c r="G1794" s="158"/>
      <c r="H1794" s="158"/>
      <c r="I1794" s="158"/>
      <c r="J1794" s="158"/>
      <c r="K1794" s="158"/>
      <c r="L1794" s="158"/>
      <c r="M1794" s="158"/>
      <c r="N1794" s="157"/>
      <c r="O1794" s="157"/>
      <c r="P1794" s="157"/>
      <c r="Q1794" s="157"/>
      <c r="R1794" s="158"/>
      <c r="S1794" s="158"/>
      <c r="T1794" s="158"/>
      <c r="U1794" s="158"/>
      <c r="V1794" s="158"/>
      <c r="W1794" s="158"/>
      <c r="X1794" s="158"/>
      <c r="Y1794" s="158"/>
      <c r="Z1794" s="147"/>
      <c r="AA1794" s="147"/>
      <c r="AB1794" s="147"/>
      <c r="AC1794" s="147"/>
      <c r="AD1794" s="147"/>
      <c r="AE1794" s="147"/>
      <c r="AF1794" s="147"/>
      <c r="AG1794" s="147" t="s">
        <v>230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3" x14ac:dyDescent="0.2">
      <c r="A1795" s="154"/>
      <c r="B1795" s="155"/>
      <c r="C1795" s="184" t="s">
        <v>329</v>
      </c>
      <c r="D1795" s="163"/>
      <c r="E1795" s="164"/>
      <c r="F1795" s="158"/>
      <c r="G1795" s="158"/>
      <c r="H1795" s="158"/>
      <c r="I1795" s="158"/>
      <c r="J1795" s="158"/>
      <c r="K1795" s="158"/>
      <c r="L1795" s="158"/>
      <c r="M1795" s="158"/>
      <c r="N1795" s="157"/>
      <c r="O1795" s="157"/>
      <c r="P1795" s="157"/>
      <c r="Q1795" s="157"/>
      <c r="R1795" s="158"/>
      <c r="S1795" s="158"/>
      <c r="T1795" s="158"/>
      <c r="U1795" s="158"/>
      <c r="V1795" s="158"/>
      <c r="W1795" s="158"/>
      <c r="X1795" s="158"/>
      <c r="Y1795" s="158"/>
      <c r="Z1795" s="147"/>
      <c r="AA1795" s="147"/>
      <c r="AB1795" s="147"/>
      <c r="AC1795" s="147"/>
      <c r="AD1795" s="147"/>
      <c r="AE1795" s="147"/>
      <c r="AF1795" s="147"/>
      <c r="AG1795" s="147" t="s">
        <v>230</v>
      </c>
      <c r="AH1795" s="147">
        <v>0</v>
      </c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3" x14ac:dyDescent="0.2">
      <c r="A1796" s="154"/>
      <c r="B1796" s="155"/>
      <c r="C1796" s="184" t="s">
        <v>409</v>
      </c>
      <c r="D1796" s="163"/>
      <c r="E1796" s="164"/>
      <c r="F1796" s="158"/>
      <c r="G1796" s="158"/>
      <c r="H1796" s="158"/>
      <c r="I1796" s="158"/>
      <c r="J1796" s="158"/>
      <c r="K1796" s="158"/>
      <c r="L1796" s="158"/>
      <c r="M1796" s="158"/>
      <c r="N1796" s="157"/>
      <c r="O1796" s="157"/>
      <c r="P1796" s="157"/>
      <c r="Q1796" s="157"/>
      <c r="R1796" s="158"/>
      <c r="S1796" s="158"/>
      <c r="T1796" s="158"/>
      <c r="U1796" s="158"/>
      <c r="V1796" s="158"/>
      <c r="W1796" s="158"/>
      <c r="X1796" s="158"/>
      <c r="Y1796" s="158"/>
      <c r="Z1796" s="147"/>
      <c r="AA1796" s="147"/>
      <c r="AB1796" s="147"/>
      <c r="AC1796" s="147"/>
      <c r="AD1796" s="147"/>
      <c r="AE1796" s="147"/>
      <c r="AF1796" s="147"/>
      <c r="AG1796" s="147" t="s">
        <v>230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outlineLevel="3" x14ac:dyDescent="0.2">
      <c r="A1797" s="154"/>
      <c r="B1797" s="155"/>
      <c r="C1797" s="184" t="s">
        <v>408</v>
      </c>
      <c r="D1797" s="163"/>
      <c r="E1797" s="164">
        <v>19.134</v>
      </c>
      <c r="F1797" s="158"/>
      <c r="G1797" s="158"/>
      <c r="H1797" s="158"/>
      <c r="I1797" s="158"/>
      <c r="J1797" s="158"/>
      <c r="K1797" s="158"/>
      <c r="L1797" s="158"/>
      <c r="M1797" s="158"/>
      <c r="N1797" s="157"/>
      <c r="O1797" s="157"/>
      <c r="P1797" s="157"/>
      <c r="Q1797" s="157"/>
      <c r="R1797" s="158"/>
      <c r="S1797" s="158"/>
      <c r="T1797" s="158"/>
      <c r="U1797" s="158"/>
      <c r="V1797" s="158"/>
      <c r="W1797" s="158"/>
      <c r="X1797" s="158"/>
      <c r="Y1797" s="158"/>
      <c r="Z1797" s="147"/>
      <c r="AA1797" s="147"/>
      <c r="AB1797" s="147"/>
      <c r="AC1797" s="147"/>
      <c r="AD1797" s="147"/>
      <c r="AE1797" s="147"/>
      <c r="AF1797" s="147"/>
      <c r="AG1797" s="147" t="s">
        <v>230</v>
      </c>
      <c r="AH1797" s="147">
        <v>0</v>
      </c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3" x14ac:dyDescent="0.2">
      <c r="A1798" s="154"/>
      <c r="B1798" s="155"/>
      <c r="C1798" s="184" t="s">
        <v>410</v>
      </c>
      <c r="D1798" s="163"/>
      <c r="E1798" s="164">
        <v>2</v>
      </c>
      <c r="F1798" s="158"/>
      <c r="G1798" s="158"/>
      <c r="H1798" s="158"/>
      <c r="I1798" s="158"/>
      <c r="J1798" s="158"/>
      <c r="K1798" s="158"/>
      <c r="L1798" s="158"/>
      <c r="M1798" s="158"/>
      <c r="N1798" s="157"/>
      <c r="O1798" s="157"/>
      <c r="P1798" s="157"/>
      <c r="Q1798" s="157"/>
      <c r="R1798" s="158"/>
      <c r="S1798" s="158"/>
      <c r="T1798" s="158"/>
      <c r="U1798" s="158"/>
      <c r="V1798" s="158"/>
      <c r="W1798" s="158"/>
      <c r="X1798" s="158"/>
      <c r="Y1798" s="158"/>
      <c r="Z1798" s="147"/>
      <c r="AA1798" s="147"/>
      <c r="AB1798" s="147"/>
      <c r="AC1798" s="147"/>
      <c r="AD1798" s="147"/>
      <c r="AE1798" s="147"/>
      <c r="AF1798" s="147"/>
      <c r="AG1798" s="147" t="s">
        <v>230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3" x14ac:dyDescent="0.2">
      <c r="A1799" s="154"/>
      <c r="B1799" s="155"/>
      <c r="C1799" s="184" t="s">
        <v>346</v>
      </c>
      <c r="D1799" s="163"/>
      <c r="E1799" s="164"/>
      <c r="F1799" s="158"/>
      <c r="G1799" s="158"/>
      <c r="H1799" s="158"/>
      <c r="I1799" s="158"/>
      <c r="J1799" s="158"/>
      <c r="K1799" s="158"/>
      <c r="L1799" s="158"/>
      <c r="M1799" s="158"/>
      <c r="N1799" s="157"/>
      <c r="O1799" s="157"/>
      <c r="P1799" s="157"/>
      <c r="Q1799" s="157"/>
      <c r="R1799" s="158"/>
      <c r="S1799" s="158"/>
      <c r="T1799" s="158"/>
      <c r="U1799" s="158"/>
      <c r="V1799" s="158"/>
      <c r="W1799" s="158"/>
      <c r="X1799" s="158"/>
      <c r="Y1799" s="158"/>
      <c r="Z1799" s="147"/>
      <c r="AA1799" s="147"/>
      <c r="AB1799" s="147"/>
      <c r="AC1799" s="147"/>
      <c r="AD1799" s="147"/>
      <c r="AE1799" s="147"/>
      <c r="AF1799" s="147"/>
      <c r="AG1799" s="147" t="s">
        <v>230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3" x14ac:dyDescent="0.2">
      <c r="A1800" s="154"/>
      <c r="B1800" s="155"/>
      <c r="C1800" s="184" t="s">
        <v>411</v>
      </c>
      <c r="D1800" s="163"/>
      <c r="E1800" s="164"/>
      <c r="F1800" s="158"/>
      <c r="G1800" s="158"/>
      <c r="H1800" s="158"/>
      <c r="I1800" s="158"/>
      <c r="J1800" s="158"/>
      <c r="K1800" s="158"/>
      <c r="L1800" s="158"/>
      <c r="M1800" s="158"/>
      <c r="N1800" s="157"/>
      <c r="O1800" s="157"/>
      <c r="P1800" s="157"/>
      <c r="Q1800" s="157"/>
      <c r="R1800" s="158"/>
      <c r="S1800" s="158"/>
      <c r="T1800" s="158"/>
      <c r="U1800" s="158"/>
      <c r="V1800" s="158"/>
      <c r="W1800" s="158"/>
      <c r="X1800" s="158"/>
      <c r="Y1800" s="158"/>
      <c r="Z1800" s="147"/>
      <c r="AA1800" s="147"/>
      <c r="AB1800" s="147"/>
      <c r="AC1800" s="147"/>
      <c r="AD1800" s="147"/>
      <c r="AE1800" s="147"/>
      <c r="AF1800" s="147"/>
      <c r="AG1800" s="147" t="s">
        <v>230</v>
      </c>
      <c r="AH1800" s="147">
        <v>0</v>
      </c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3" x14ac:dyDescent="0.2">
      <c r="A1801" s="154"/>
      <c r="B1801" s="155"/>
      <c r="C1801" s="184" t="s">
        <v>412</v>
      </c>
      <c r="D1801" s="163"/>
      <c r="E1801" s="164">
        <v>19.079999999999998</v>
      </c>
      <c r="F1801" s="158"/>
      <c r="G1801" s="158"/>
      <c r="H1801" s="158"/>
      <c r="I1801" s="158"/>
      <c r="J1801" s="158"/>
      <c r="K1801" s="158"/>
      <c r="L1801" s="158"/>
      <c r="M1801" s="158"/>
      <c r="N1801" s="157"/>
      <c r="O1801" s="157"/>
      <c r="P1801" s="157"/>
      <c r="Q1801" s="157"/>
      <c r="R1801" s="158"/>
      <c r="S1801" s="158"/>
      <c r="T1801" s="158"/>
      <c r="U1801" s="158"/>
      <c r="V1801" s="158"/>
      <c r="W1801" s="158"/>
      <c r="X1801" s="158"/>
      <c r="Y1801" s="158"/>
      <c r="Z1801" s="147"/>
      <c r="AA1801" s="147"/>
      <c r="AB1801" s="147"/>
      <c r="AC1801" s="147"/>
      <c r="AD1801" s="147"/>
      <c r="AE1801" s="147"/>
      <c r="AF1801" s="147"/>
      <c r="AG1801" s="147" t="s">
        <v>230</v>
      </c>
      <c r="AH1801" s="147">
        <v>0</v>
      </c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3" x14ac:dyDescent="0.2">
      <c r="A1802" s="154"/>
      <c r="B1802" s="155"/>
      <c r="C1802" s="184" t="s">
        <v>410</v>
      </c>
      <c r="D1802" s="163"/>
      <c r="E1802" s="164">
        <v>2</v>
      </c>
      <c r="F1802" s="158"/>
      <c r="G1802" s="158"/>
      <c r="H1802" s="158"/>
      <c r="I1802" s="158"/>
      <c r="J1802" s="158"/>
      <c r="K1802" s="158"/>
      <c r="L1802" s="158"/>
      <c r="M1802" s="158"/>
      <c r="N1802" s="157"/>
      <c r="O1802" s="157"/>
      <c r="P1802" s="157"/>
      <c r="Q1802" s="157"/>
      <c r="R1802" s="158"/>
      <c r="S1802" s="158"/>
      <c r="T1802" s="158"/>
      <c r="U1802" s="158"/>
      <c r="V1802" s="158"/>
      <c r="W1802" s="158"/>
      <c r="X1802" s="158"/>
      <c r="Y1802" s="158"/>
      <c r="Z1802" s="147"/>
      <c r="AA1802" s="147"/>
      <c r="AB1802" s="147"/>
      <c r="AC1802" s="147"/>
      <c r="AD1802" s="147"/>
      <c r="AE1802" s="147"/>
      <c r="AF1802" s="147"/>
      <c r="AG1802" s="147" t="s">
        <v>230</v>
      </c>
      <c r="AH1802" s="147">
        <v>0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outlineLevel="3" x14ac:dyDescent="0.2">
      <c r="A1803" s="154"/>
      <c r="B1803" s="155"/>
      <c r="C1803" s="184" t="s">
        <v>413</v>
      </c>
      <c r="D1803" s="163"/>
      <c r="E1803" s="164"/>
      <c r="F1803" s="158"/>
      <c r="G1803" s="158"/>
      <c r="H1803" s="158"/>
      <c r="I1803" s="158"/>
      <c r="J1803" s="158"/>
      <c r="K1803" s="158"/>
      <c r="L1803" s="158"/>
      <c r="M1803" s="158"/>
      <c r="N1803" s="157"/>
      <c r="O1803" s="157"/>
      <c r="P1803" s="157"/>
      <c r="Q1803" s="157"/>
      <c r="R1803" s="158"/>
      <c r="S1803" s="158"/>
      <c r="T1803" s="158"/>
      <c r="U1803" s="158"/>
      <c r="V1803" s="158"/>
      <c r="W1803" s="158"/>
      <c r="X1803" s="158"/>
      <c r="Y1803" s="158"/>
      <c r="Z1803" s="147"/>
      <c r="AA1803" s="147"/>
      <c r="AB1803" s="147"/>
      <c r="AC1803" s="147"/>
      <c r="AD1803" s="147"/>
      <c r="AE1803" s="147"/>
      <c r="AF1803" s="147"/>
      <c r="AG1803" s="147" t="s">
        <v>230</v>
      </c>
      <c r="AH1803" s="147">
        <v>0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3" x14ac:dyDescent="0.2">
      <c r="A1804" s="154"/>
      <c r="B1804" s="155"/>
      <c r="C1804" s="184" t="s">
        <v>410</v>
      </c>
      <c r="D1804" s="163"/>
      <c r="E1804" s="164">
        <v>2</v>
      </c>
      <c r="F1804" s="158"/>
      <c r="G1804" s="158"/>
      <c r="H1804" s="158"/>
      <c r="I1804" s="158"/>
      <c r="J1804" s="158"/>
      <c r="K1804" s="158"/>
      <c r="L1804" s="158"/>
      <c r="M1804" s="158"/>
      <c r="N1804" s="157"/>
      <c r="O1804" s="157"/>
      <c r="P1804" s="157"/>
      <c r="Q1804" s="157"/>
      <c r="R1804" s="158"/>
      <c r="S1804" s="158"/>
      <c r="T1804" s="158"/>
      <c r="U1804" s="158"/>
      <c r="V1804" s="158"/>
      <c r="W1804" s="158"/>
      <c r="X1804" s="158"/>
      <c r="Y1804" s="158"/>
      <c r="Z1804" s="147"/>
      <c r="AA1804" s="147"/>
      <c r="AB1804" s="147"/>
      <c r="AC1804" s="147"/>
      <c r="AD1804" s="147"/>
      <c r="AE1804" s="147"/>
      <c r="AF1804" s="147"/>
      <c r="AG1804" s="147" t="s">
        <v>230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3" x14ac:dyDescent="0.2">
      <c r="A1805" s="154"/>
      <c r="B1805" s="155"/>
      <c r="C1805" s="184" t="s">
        <v>326</v>
      </c>
      <c r="D1805" s="163"/>
      <c r="E1805" s="164"/>
      <c r="F1805" s="158"/>
      <c r="G1805" s="158"/>
      <c r="H1805" s="158"/>
      <c r="I1805" s="158"/>
      <c r="J1805" s="158"/>
      <c r="K1805" s="158"/>
      <c r="L1805" s="158"/>
      <c r="M1805" s="158"/>
      <c r="N1805" s="157"/>
      <c r="O1805" s="157"/>
      <c r="P1805" s="157"/>
      <c r="Q1805" s="157"/>
      <c r="R1805" s="158"/>
      <c r="S1805" s="158"/>
      <c r="T1805" s="158"/>
      <c r="U1805" s="158"/>
      <c r="V1805" s="158"/>
      <c r="W1805" s="158"/>
      <c r="X1805" s="158"/>
      <c r="Y1805" s="158"/>
      <c r="Z1805" s="147"/>
      <c r="AA1805" s="147"/>
      <c r="AB1805" s="147"/>
      <c r="AC1805" s="147"/>
      <c r="AD1805" s="147"/>
      <c r="AE1805" s="147"/>
      <c r="AF1805" s="147"/>
      <c r="AG1805" s="147" t="s">
        <v>230</v>
      </c>
      <c r="AH1805" s="147">
        <v>0</v>
      </c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3" x14ac:dyDescent="0.2">
      <c r="A1806" s="154"/>
      <c r="B1806" s="155"/>
      <c r="C1806" s="184" t="s">
        <v>335</v>
      </c>
      <c r="D1806" s="163"/>
      <c r="E1806" s="164"/>
      <c r="F1806" s="158"/>
      <c r="G1806" s="158"/>
      <c r="H1806" s="158"/>
      <c r="I1806" s="158"/>
      <c r="J1806" s="158"/>
      <c r="K1806" s="158"/>
      <c r="L1806" s="158"/>
      <c r="M1806" s="158"/>
      <c r="N1806" s="157"/>
      <c r="O1806" s="157"/>
      <c r="P1806" s="157"/>
      <c r="Q1806" s="157"/>
      <c r="R1806" s="158"/>
      <c r="S1806" s="158"/>
      <c r="T1806" s="158"/>
      <c r="U1806" s="158"/>
      <c r="V1806" s="158"/>
      <c r="W1806" s="158"/>
      <c r="X1806" s="158"/>
      <c r="Y1806" s="158"/>
      <c r="Z1806" s="147"/>
      <c r="AA1806" s="147"/>
      <c r="AB1806" s="147"/>
      <c r="AC1806" s="147"/>
      <c r="AD1806" s="147"/>
      <c r="AE1806" s="147"/>
      <c r="AF1806" s="147"/>
      <c r="AG1806" s="147" t="s">
        <v>230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3" x14ac:dyDescent="0.2">
      <c r="A1807" s="154"/>
      <c r="B1807" s="155"/>
      <c r="C1807" s="184" t="s">
        <v>414</v>
      </c>
      <c r="D1807" s="163"/>
      <c r="E1807" s="164">
        <v>6.0060000000000002</v>
      </c>
      <c r="F1807" s="158"/>
      <c r="G1807" s="158"/>
      <c r="H1807" s="158"/>
      <c r="I1807" s="158"/>
      <c r="J1807" s="158"/>
      <c r="K1807" s="158"/>
      <c r="L1807" s="158"/>
      <c r="M1807" s="158"/>
      <c r="N1807" s="157"/>
      <c r="O1807" s="157"/>
      <c r="P1807" s="157"/>
      <c r="Q1807" s="157"/>
      <c r="R1807" s="158"/>
      <c r="S1807" s="158"/>
      <c r="T1807" s="158"/>
      <c r="U1807" s="158"/>
      <c r="V1807" s="158"/>
      <c r="W1807" s="158"/>
      <c r="X1807" s="158"/>
      <c r="Y1807" s="158"/>
      <c r="Z1807" s="147"/>
      <c r="AA1807" s="147"/>
      <c r="AB1807" s="147"/>
      <c r="AC1807" s="147"/>
      <c r="AD1807" s="147"/>
      <c r="AE1807" s="147"/>
      <c r="AF1807" s="147"/>
      <c r="AG1807" s="147" t="s">
        <v>230</v>
      </c>
      <c r="AH1807" s="147">
        <v>0</v>
      </c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3" x14ac:dyDescent="0.2">
      <c r="A1808" s="154"/>
      <c r="B1808" s="155"/>
      <c r="C1808" s="184" t="s">
        <v>328</v>
      </c>
      <c r="D1808" s="163"/>
      <c r="E1808" s="164"/>
      <c r="F1808" s="158"/>
      <c r="G1808" s="158"/>
      <c r="H1808" s="158"/>
      <c r="I1808" s="158"/>
      <c r="J1808" s="158"/>
      <c r="K1808" s="158"/>
      <c r="L1808" s="158"/>
      <c r="M1808" s="158"/>
      <c r="N1808" s="157"/>
      <c r="O1808" s="157"/>
      <c r="P1808" s="157"/>
      <c r="Q1808" s="157"/>
      <c r="R1808" s="158"/>
      <c r="S1808" s="158"/>
      <c r="T1808" s="158"/>
      <c r="U1808" s="158"/>
      <c r="V1808" s="158"/>
      <c r="W1808" s="158"/>
      <c r="X1808" s="158"/>
      <c r="Y1808" s="158"/>
      <c r="Z1808" s="147"/>
      <c r="AA1808" s="147"/>
      <c r="AB1808" s="147"/>
      <c r="AC1808" s="147"/>
      <c r="AD1808" s="147"/>
      <c r="AE1808" s="147"/>
      <c r="AF1808" s="147"/>
      <c r="AG1808" s="147" t="s">
        <v>230</v>
      </c>
      <c r="AH1808" s="147">
        <v>0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3" x14ac:dyDescent="0.2">
      <c r="A1809" s="154"/>
      <c r="B1809" s="155"/>
      <c r="C1809" s="184" t="s">
        <v>341</v>
      </c>
      <c r="D1809" s="163"/>
      <c r="E1809" s="164"/>
      <c r="F1809" s="158"/>
      <c r="G1809" s="158"/>
      <c r="H1809" s="158"/>
      <c r="I1809" s="158"/>
      <c r="J1809" s="158"/>
      <c r="K1809" s="158"/>
      <c r="L1809" s="158"/>
      <c r="M1809" s="158"/>
      <c r="N1809" s="157"/>
      <c r="O1809" s="157"/>
      <c r="P1809" s="157"/>
      <c r="Q1809" s="157"/>
      <c r="R1809" s="158"/>
      <c r="S1809" s="158"/>
      <c r="T1809" s="158"/>
      <c r="U1809" s="158"/>
      <c r="V1809" s="158"/>
      <c r="W1809" s="158"/>
      <c r="X1809" s="158"/>
      <c r="Y1809" s="158"/>
      <c r="Z1809" s="147"/>
      <c r="AA1809" s="147"/>
      <c r="AB1809" s="147"/>
      <c r="AC1809" s="147"/>
      <c r="AD1809" s="147"/>
      <c r="AE1809" s="147"/>
      <c r="AF1809" s="147"/>
      <c r="AG1809" s="147" t="s">
        <v>230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3" x14ac:dyDescent="0.2">
      <c r="A1810" s="154"/>
      <c r="B1810" s="155"/>
      <c r="C1810" s="184" t="s">
        <v>415</v>
      </c>
      <c r="D1810" s="163"/>
      <c r="E1810" s="164">
        <v>7.07958</v>
      </c>
      <c r="F1810" s="158"/>
      <c r="G1810" s="158"/>
      <c r="H1810" s="158"/>
      <c r="I1810" s="158"/>
      <c r="J1810" s="158"/>
      <c r="K1810" s="158"/>
      <c r="L1810" s="158"/>
      <c r="M1810" s="158"/>
      <c r="N1810" s="157"/>
      <c r="O1810" s="157"/>
      <c r="P1810" s="157"/>
      <c r="Q1810" s="157"/>
      <c r="R1810" s="158"/>
      <c r="S1810" s="158"/>
      <c r="T1810" s="158"/>
      <c r="U1810" s="158"/>
      <c r="V1810" s="158"/>
      <c r="W1810" s="158"/>
      <c r="X1810" s="158"/>
      <c r="Y1810" s="158"/>
      <c r="Z1810" s="147"/>
      <c r="AA1810" s="147"/>
      <c r="AB1810" s="147"/>
      <c r="AC1810" s="147"/>
      <c r="AD1810" s="147"/>
      <c r="AE1810" s="147"/>
      <c r="AF1810" s="147"/>
      <c r="AG1810" s="147" t="s">
        <v>230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3" x14ac:dyDescent="0.2">
      <c r="A1811" s="154"/>
      <c r="B1811" s="155"/>
      <c r="C1811" s="184" t="s">
        <v>343</v>
      </c>
      <c r="D1811" s="163"/>
      <c r="E1811" s="164"/>
      <c r="F1811" s="158"/>
      <c r="G1811" s="158"/>
      <c r="H1811" s="158"/>
      <c r="I1811" s="158"/>
      <c r="J1811" s="158"/>
      <c r="K1811" s="158"/>
      <c r="L1811" s="158"/>
      <c r="M1811" s="158"/>
      <c r="N1811" s="157"/>
      <c r="O1811" s="157"/>
      <c r="P1811" s="157"/>
      <c r="Q1811" s="157"/>
      <c r="R1811" s="158"/>
      <c r="S1811" s="158"/>
      <c r="T1811" s="158"/>
      <c r="U1811" s="158"/>
      <c r="V1811" s="158"/>
      <c r="W1811" s="158"/>
      <c r="X1811" s="158"/>
      <c r="Y1811" s="158"/>
      <c r="Z1811" s="147"/>
      <c r="AA1811" s="147"/>
      <c r="AB1811" s="147"/>
      <c r="AC1811" s="147"/>
      <c r="AD1811" s="147"/>
      <c r="AE1811" s="147"/>
      <c r="AF1811" s="147"/>
      <c r="AG1811" s="147" t="s">
        <v>230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3" x14ac:dyDescent="0.2">
      <c r="A1812" s="154"/>
      <c r="B1812" s="155"/>
      <c r="C1812" s="184" t="s">
        <v>416</v>
      </c>
      <c r="D1812" s="163"/>
      <c r="E1812" s="164">
        <v>9.7264499999999998</v>
      </c>
      <c r="F1812" s="158"/>
      <c r="G1812" s="158"/>
      <c r="H1812" s="158"/>
      <c r="I1812" s="158"/>
      <c r="J1812" s="158"/>
      <c r="K1812" s="158"/>
      <c r="L1812" s="158"/>
      <c r="M1812" s="158"/>
      <c r="N1812" s="157"/>
      <c r="O1812" s="157"/>
      <c r="P1812" s="157"/>
      <c r="Q1812" s="157"/>
      <c r="R1812" s="158"/>
      <c r="S1812" s="158"/>
      <c r="T1812" s="158"/>
      <c r="U1812" s="158"/>
      <c r="V1812" s="158"/>
      <c r="W1812" s="158"/>
      <c r="X1812" s="158"/>
      <c r="Y1812" s="158"/>
      <c r="Z1812" s="147"/>
      <c r="AA1812" s="147"/>
      <c r="AB1812" s="147"/>
      <c r="AC1812" s="147"/>
      <c r="AD1812" s="147"/>
      <c r="AE1812" s="147"/>
      <c r="AF1812" s="147"/>
      <c r="AG1812" s="147" t="s">
        <v>230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3" x14ac:dyDescent="0.2">
      <c r="A1813" s="154"/>
      <c r="B1813" s="155"/>
      <c r="C1813" s="184" t="s">
        <v>329</v>
      </c>
      <c r="D1813" s="163"/>
      <c r="E1813" s="164"/>
      <c r="F1813" s="158"/>
      <c r="G1813" s="158"/>
      <c r="H1813" s="158"/>
      <c r="I1813" s="158"/>
      <c r="J1813" s="158"/>
      <c r="K1813" s="158"/>
      <c r="L1813" s="158"/>
      <c r="M1813" s="158"/>
      <c r="N1813" s="157"/>
      <c r="O1813" s="157"/>
      <c r="P1813" s="157"/>
      <c r="Q1813" s="157"/>
      <c r="R1813" s="158"/>
      <c r="S1813" s="158"/>
      <c r="T1813" s="158"/>
      <c r="U1813" s="158"/>
      <c r="V1813" s="158"/>
      <c r="W1813" s="158"/>
      <c r="X1813" s="158"/>
      <c r="Y1813" s="158"/>
      <c r="Z1813" s="147"/>
      <c r="AA1813" s="147"/>
      <c r="AB1813" s="147"/>
      <c r="AC1813" s="147"/>
      <c r="AD1813" s="147"/>
      <c r="AE1813" s="147"/>
      <c r="AF1813" s="147"/>
      <c r="AG1813" s="147" t="s">
        <v>230</v>
      </c>
      <c r="AH1813" s="147">
        <v>0</v>
      </c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3" x14ac:dyDescent="0.2">
      <c r="A1814" s="154"/>
      <c r="B1814" s="155"/>
      <c r="C1814" s="184" t="s">
        <v>345</v>
      </c>
      <c r="D1814" s="163"/>
      <c r="E1814" s="164"/>
      <c r="F1814" s="158"/>
      <c r="G1814" s="158"/>
      <c r="H1814" s="158"/>
      <c r="I1814" s="158"/>
      <c r="J1814" s="158"/>
      <c r="K1814" s="158"/>
      <c r="L1814" s="158"/>
      <c r="M1814" s="158"/>
      <c r="N1814" s="157"/>
      <c r="O1814" s="157"/>
      <c r="P1814" s="157"/>
      <c r="Q1814" s="157"/>
      <c r="R1814" s="158"/>
      <c r="S1814" s="158"/>
      <c r="T1814" s="158"/>
      <c r="U1814" s="158"/>
      <c r="V1814" s="158"/>
      <c r="W1814" s="158"/>
      <c r="X1814" s="158"/>
      <c r="Y1814" s="158"/>
      <c r="Z1814" s="147"/>
      <c r="AA1814" s="147"/>
      <c r="AB1814" s="147"/>
      <c r="AC1814" s="147"/>
      <c r="AD1814" s="147"/>
      <c r="AE1814" s="147"/>
      <c r="AF1814" s="147"/>
      <c r="AG1814" s="147" t="s">
        <v>230</v>
      </c>
      <c r="AH1814" s="147">
        <v>0</v>
      </c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outlineLevel="3" x14ac:dyDescent="0.2">
      <c r="A1815" s="154"/>
      <c r="B1815" s="155"/>
      <c r="C1815" s="184" t="s">
        <v>416</v>
      </c>
      <c r="D1815" s="163"/>
      <c r="E1815" s="164">
        <v>9.7264499999999998</v>
      </c>
      <c r="F1815" s="158"/>
      <c r="G1815" s="158"/>
      <c r="H1815" s="158"/>
      <c r="I1815" s="158"/>
      <c r="J1815" s="158"/>
      <c r="K1815" s="158"/>
      <c r="L1815" s="158"/>
      <c r="M1815" s="158"/>
      <c r="N1815" s="157"/>
      <c r="O1815" s="157"/>
      <c r="P1815" s="157"/>
      <c r="Q1815" s="157"/>
      <c r="R1815" s="158"/>
      <c r="S1815" s="158"/>
      <c r="T1815" s="158"/>
      <c r="U1815" s="158"/>
      <c r="V1815" s="158"/>
      <c r="W1815" s="158"/>
      <c r="X1815" s="158"/>
      <c r="Y1815" s="158"/>
      <c r="Z1815" s="147"/>
      <c r="AA1815" s="147"/>
      <c r="AB1815" s="147"/>
      <c r="AC1815" s="147"/>
      <c r="AD1815" s="147"/>
      <c r="AE1815" s="147"/>
      <c r="AF1815" s="147"/>
      <c r="AG1815" s="147" t="s">
        <v>230</v>
      </c>
      <c r="AH1815" s="147">
        <v>0</v>
      </c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3" x14ac:dyDescent="0.2">
      <c r="A1816" s="154"/>
      <c r="B1816" s="155"/>
      <c r="C1816" s="184" t="s">
        <v>346</v>
      </c>
      <c r="D1816" s="163"/>
      <c r="E1816" s="164"/>
      <c r="F1816" s="158"/>
      <c r="G1816" s="158"/>
      <c r="H1816" s="158"/>
      <c r="I1816" s="158"/>
      <c r="J1816" s="158"/>
      <c r="K1816" s="158"/>
      <c r="L1816" s="158"/>
      <c r="M1816" s="158"/>
      <c r="N1816" s="157"/>
      <c r="O1816" s="157"/>
      <c r="P1816" s="157"/>
      <c r="Q1816" s="157"/>
      <c r="R1816" s="158"/>
      <c r="S1816" s="158"/>
      <c r="T1816" s="158"/>
      <c r="U1816" s="158"/>
      <c r="V1816" s="158"/>
      <c r="W1816" s="158"/>
      <c r="X1816" s="158"/>
      <c r="Y1816" s="158"/>
      <c r="Z1816" s="147"/>
      <c r="AA1816" s="147"/>
      <c r="AB1816" s="147"/>
      <c r="AC1816" s="147"/>
      <c r="AD1816" s="147"/>
      <c r="AE1816" s="147"/>
      <c r="AF1816" s="147"/>
      <c r="AG1816" s="147" t="s">
        <v>230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3" x14ac:dyDescent="0.2">
      <c r="A1817" s="154"/>
      <c r="B1817" s="155"/>
      <c r="C1817" s="184" t="s">
        <v>347</v>
      </c>
      <c r="D1817" s="163"/>
      <c r="E1817" s="164"/>
      <c r="F1817" s="158"/>
      <c r="G1817" s="158"/>
      <c r="H1817" s="158"/>
      <c r="I1817" s="158"/>
      <c r="J1817" s="158"/>
      <c r="K1817" s="158"/>
      <c r="L1817" s="158"/>
      <c r="M1817" s="158"/>
      <c r="N1817" s="157"/>
      <c r="O1817" s="157"/>
      <c r="P1817" s="157"/>
      <c r="Q1817" s="157"/>
      <c r="R1817" s="158"/>
      <c r="S1817" s="158"/>
      <c r="T1817" s="158"/>
      <c r="U1817" s="158"/>
      <c r="V1817" s="158"/>
      <c r="W1817" s="158"/>
      <c r="X1817" s="158"/>
      <c r="Y1817" s="158"/>
      <c r="Z1817" s="147"/>
      <c r="AA1817" s="147"/>
      <c r="AB1817" s="147"/>
      <c r="AC1817" s="147"/>
      <c r="AD1817" s="147"/>
      <c r="AE1817" s="147"/>
      <c r="AF1817" s="147"/>
      <c r="AG1817" s="147" t="s">
        <v>230</v>
      </c>
      <c r="AH1817" s="147">
        <v>0</v>
      </c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3" x14ac:dyDescent="0.2">
      <c r="A1818" s="154"/>
      <c r="B1818" s="155"/>
      <c r="C1818" s="184" t="s">
        <v>417</v>
      </c>
      <c r="D1818" s="163"/>
      <c r="E1818" s="164">
        <v>7.0595999999999997</v>
      </c>
      <c r="F1818" s="158"/>
      <c r="G1818" s="158"/>
      <c r="H1818" s="158"/>
      <c r="I1818" s="158"/>
      <c r="J1818" s="158"/>
      <c r="K1818" s="158"/>
      <c r="L1818" s="158"/>
      <c r="M1818" s="158"/>
      <c r="N1818" s="157"/>
      <c r="O1818" s="157"/>
      <c r="P1818" s="157"/>
      <c r="Q1818" s="157"/>
      <c r="R1818" s="158"/>
      <c r="S1818" s="158"/>
      <c r="T1818" s="158"/>
      <c r="U1818" s="158"/>
      <c r="V1818" s="158"/>
      <c r="W1818" s="158"/>
      <c r="X1818" s="158"/>
      <c r="Y1818" s="158"/>
      <c r="Z1818" s="147"/>
      <c r="AA1818" s="147"/>
      <c r="AB1818" s="147"/>
      <c r="AC1818" s="147"/>
      <c r="AD1818" s="147"/>
      <c r="AE1818" s="147"/>
      <c r="AF1818" s="147"/>
      <c r="AG1818" s="147" t="s">
        <v>230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3" x14ac:dyDescent="0.2">
      <c r="A1819" s="154"/>
      <c r="B1819" s="155"/>
      <c r="C1819" s="184" t="s">
        <v>349</v>
      </c>
      <c r="D1819" s="163"/>
      <c r="E1819" s="164"/>
      <c r="F1819" s="158"/>
      <c r="G1819" s="158"/>
      <c r="H1819" s="158"/>
      <c r="I1819" s="158"/>
      <c r="J1819" s="158"/>
      <c r="K1819" s="158"/>
      <c r="L1819" s="158"/>
      <c r="M1819" s="158"/>
      <c r="N1819" s="157"/>
      <c r="O1819" s="157"/>
      <c r="P1819" s="157"/>
      <c r="Q1819" s="157"/>
      <c r="R1819" s="158"/>
      <c r="S1819" s="158"/>
      <c r="T1819" s="158"/>
      <c r="U1819" s="158"/>
      <c r="V1819" s="158"/>
      <c r="W1819" s="158"/>
      <c r="X1819" s="158"/>
      <c r="Y1819" s="158"/>
      <c r="Z1819" s="147"/>
      <c r="AA1819" s="147"/>
      <c r="AB1819" s="147"/>
      <c r="AC1819" s="147"/>
      <c r="AD1819" s="147"/>
      <c r="AE1819" s="147"/>
      <c r="AF1819" s="147"/>
      <c r="AG1819" s="147" t="s">
        <v>230</v>
      </c>
      <c r="AH1819" s="147">
        <v>0</v>
      </c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3" x14ac:dyDescent="0.2">
      <c r="A1820" s="154"/>
      <c r="B1820" s="155"/>
      <c r="C1820" s="184" t="s">
        <v>418</v>
      </c>
      <c r="D1820" s="163"/>
      <c r="E1820" s="164">
        <v>9.6989999999999998</v>
      </c>
      <c r="F1820" s="158"/>
      <c r="G1820" s="158"/>
      <c r="H1820" s="158"/>
      <c r="I1820" s="158"/>
      <c r="J1820" s="158"/>
      <c r="K1820" s="158"/>
      <c r="L1820" s="158"/>
      <c r="M1820" s="158"/>
      <c r="N1820" s="157"/>
      <c r="O1820" s="157"/>
      <c r="P1820" s="157"/>
      <c r="Q1820" s="157"/>
      <c r="R1820" s="158"/>
      <c r="S1820" s="158"/>
      <c r="T1820" s="158"/>
      <c r="U1820" s="158"/>
      <c r="V1820" s="158"/>
      <c r="W1820" s="158"/>
      <c r="X1820" s="158"/>
      <c r="Y1820" s="158"/>
      <c r="Z1820" s="147"/>
      <c r="AA1820" s="147"/>
      <c r="AB1820" s="147"/>
      <c r="AC1820" s="147"/>
      <c r="AD1820" s="147"/>
      <c r="AE1820" s="147"/>
      <c r="AF1820" s="147"/>
      <c r="AG1820" s="147" t="s">
        <v>230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3" x14ac:dyDescent="0.2">
      <c r="A1821" s="154"/>
      <c r="B1821" s="155"/>
      <c r="C1821" s="184" t="s">
        <v>326</v>
      </c>
      <c r="D1821" s="163"/>
      <c r="E1821" s="164"/>
      <c r="F1821" s="158"/>
      <c r="G1821" s="158"/>
      <c r="H1821" s="158"/>
      <c r="I1821" s="158"/>
      <c r="J1821" s="158"/>
      <c r="K1821" s="158"/>
      <c r="L1821" s="158"/>
      <c r="M1821" s="158"/>
      <c r="N1821" s="157"/>
      <c r="O1821" s="157"/>
      <c r="P1821" s="157"/>
      <c r="Q1821" s="157"/>
      <c r="R1821" s="158"/>
      <c r="S1821" s="158"/>
      <c r="T1821" s="158"/>
      <c r="U1821" s="158"/>
      <c r="V1821" s="158"/>
      <c r="W1821" s="158"/>
      <c r="X1821" s="158"/>
      <c r="Y1821" s="158"/>
      <c r="Z1821" s="147"/>
      <c r="AA1821" s="147"/>
      <c r="AB1821" s="147"/>
      <c r="AC1821" s="147"/>
      <c r="AD1821" s="147"/>
      <c r="AE1821" s="147"/>
      <c r="AF1821" s="147"/>
      <c r="AG1821" s="147" t="s">
        <v>230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outlineLevel="3" x14ac:dyDescent="0.2">
      <c r="A1822" s="154"/>
      <c r="B1822" s="155"/>
      <c r="C1822" s="184" t="s">
        <v>333</v>
      </c>
      <c r="D1822" s="163"/>
      <c r="E1822" s="164"/>
      <c r="F1822" s="158"/>
      <c r="G1822" s="158"/>
      <c r="H1822" s="158"/>
      <c r="I1822" s="158"/>
      <c r="J1822" s="158"/>
      <c r="K1822" s="158"/>
      <c r="L1822" s="158"/>
      <c r="M1822" s="158"/>
      <c r="N1822" s="157"/>
      <c r="O1822" s="157"/>
      <c r="P1822" s="157"/>
      <c r="Q1822" s="157"/>
      <c r="R1822" s="158"/>
      <c r="S1822" s="158"/>
      <c r="T1822" s="158"/>
      <c r="U1822" s="158"/>
      <c r="V1822" s="158"/>
      <c r="W1822" s="158"/>
      <c r="X1822" s="158"/>
      <c r="Y1822" s="158"/>
      <c r="Z1822" s="147"/>
      <c r="AA1822" s="147"/>
      <c r="AB1822" s="147"/>
      <c r="AC1822" s="147"/>
      <c r="AD1822" s="147"/>
      <c r="AE1822" s="147"/>
      <c r="AF1822" s="147"/>
      <c r="AG1822" s="147" t="s">
        <v>230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3" x14ac:dyDescent="0.2">
      <c r="A1823" s="154"/>
      <c r="B1823" s="155"/>
      <c r="C1823" s="184" t="s">
        <v>405</v>
      </c>
      <c r="D1823" s="163"/>
      <c r="E1823" s="164">
        <v>5.6825999999999999</v>
      </c>
      <c r="F1823" s="158"/>
      <c r="G1823" s="158"/>
      <c r="H1823" s="158"/>
      <c r="I1823" s="158"/>
      <c r="J1823" s="158"/>
      <c r="K1823" s="158"/>
      <c r="L1823" s="158"/>
      <c r="M1823" s="158"/>
      <c r="N1823" s="157"/>
      <c r="O1823" s="157"/>
      <c r="P1823" s="157"/>
      <c r="Q1823" s="157"/>
      <c r="R1823" s="158"/>
      <c r="S1823" s="158"/>
      <c r="T1823" s="158"/>
      <c r="U1823" s="158"/>
      <c r="V1823" s="158"/>
      <c r="W1823" s="158"/>
      <c r="X1823" s="158"/>
      <c r="Y1823" s="158"/>
      <c r="Z1823" s="147"/>
      <c r="AA1823" s="147"/>
      <c r="AB1823" s="147"/>
      <c r="AC1823" s="147"/>
      <c r="AD1823" s="147"/>
      <c r="AE1823" s="147"/>
      <c r="AF1823" s="147"/>
      <c r="AG1823" s="147" t="s">
        <v>230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3" x14ac:dyDescent="0.2">
      <c r="A1824" s="154"/>
      <c r="B1824" s="155"/>
      <c r="C1824" s="184" t="s">
        <v>335</v>
      </c>
      <c r="D1824" s="163"/>
      <c r="E1824" s="164"/>
      <c r="F1824" s="158"/>
      <c r="G1824" s="158"/>
      <c r="H1824" s="158"/>
      <c r="I1824" s="158"/>
      <c r="J1824" s="158"/>
      <c r="K1824" s="158"/>
      <c r="L1824" s="158"/>
      <c r="M1824" s="158"/>
      <c r="N1824" s="157"/>
      <c r="O1824" s="157"/>
      <c r="P1824" s="157"/>
      <c r="Q1824" s="157"/>
      <c r="R1824" s="158"/>
      <c r="S1824" s="158"/>
      <c r="T1824" s="158"/>
      <c r="U1824" s="158"/>
      <c r="V1824" s="158"/>
      <c r="W1824" s="158"/>
      <c r="X1824" s="158"/>
      <c r="Y1824" s="158"/>
      <c r="Z1824" s="147"/>
      <c r="AA1824" s="147"/>
      <c r="AB1824" s="147"/>
      <c r="AC1824" s="147"/>
      <c r="AD1824" s="147"/>
      <c r="AE1824" s="147"/>
      <c r="AF1824" s="147"/>
      <c r="AG1824" s="147" t="s">
        <v>230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3" x14ac:dyDescent="0.2">
      <c r="A1825" s="154"/>
      <c r="B1825" s="155"/>
      <c r="C1825" s="184" t="s">
        <v>419</v>
      </c>
      <c r="D1825" s="163"/>
      <c r="E1825" s="164">
        <v>4.3120000000000003</v>
      </c>
      <c r="F1825" s="158"/>
      <c r="G1825" s="158"/>
      <c r="H1825" s="158"/>
      <c r="I1825" s="158"/>
      <c r="J1825" s="158"/>
      <c r="K1825" s="158"/>
      <c r="L1825" s="158"/>
      <c r="M1825" s="158"/>
      <c r="N1825" s="157"/>
      <c r="O1825" s="157"/>
      <c r="P1825" s="157"/>
      <c r="Q1825" s="157"/>
      <c r="R1825" s="158"/>
      <c r="S1825" s="158"/>
      <c r="T1825" s="158"/>
      <c r="U1825" s="158"/>
      <c r="V1825" s="158"/>
      <c r="W1825" s="158"/>
      <c r="X1825" s="158"/>
      <c r="Y1825" s="158"/>
      <c r="Z1825" s="147"/>
      <c r="AA1825" s="147"/>
      <c r="AB1825" s="147"/>
      <c r="AC1825" s="147"/>
      <c r="AD1825" s="147"/>
      <c r="AE1825" s="147"/>
      <c r="AF1825" s="147"/>
      <c r="AG1825" s="147" t="s">
        <v>230</v>
      </c>
      <c r="AH1825" s="147">
        <v>0</v>
      </c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3" x14ac:dyDescent="0.2">
      <c r="A1826" s="154"/>
      <c r="B1826" s="155"/>
      <c r="C1826" s="184" t="s">
        <v>328</v>
      </c>
      <c r="D1826" s="163"/>
      <c r="E1826" s="164"/>
      <c r="F1826" s="158"/>
      <c r="G1826" s="158"/>
      <c r="H1826" s="158"/>
      <c r="I1826" s="158"/>
      <c r="J1826" s="158"/>
      <c r="K1826" s="158"/>
      <c r="L1826" s="158"/>
      <c r="M1826" s="158"/>
      <c r="N1826" s="157"/>
      <c r="O1826" s="157"/>
      <c r="P1826" s="157"/>
      <c r="Q1826" s="157"/>
      <c r="R1826" s="158"/>
      <c r="S1826" s="158"/>
      <c r="T1826" s="158"/>
      <c r="U1826" s="158"/>
      <c r="V1826" s="158"/>
      <c r="W1826" s="158"/>
      <c r="X1826" s="158"/>
      <c r="Y1826" s="158"/>
      <c r="Z1826" s="147"/>
      <c r="AA1826" s="147"/>
      <c r="AB1826" s="147"/>
      <c r="AC1826" s="147"/>
      <c r="AD1826" s="147"/>
      <c r="AE1826" s="147"/>
      <c r="AF1826" s="147"/>
      <c r="AG1826" s="147" t="s">
        <v>230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3" x14ac:dyDescent="0.2">
      <c r="A1827" s="154"/>
      <c r="B1827" s="155"/>
      <c r="C1827" s="184" t="s">
        <v>343</v>
      </c>
      <c r="D1827" s="163"/>
      <c r="E1827" s="164"/>
      <c r="F1827" s="158"/>
      <c r="G1827" s="158"/>
      <c r="H1827" s="158"/>
      <c r="I1827" s="158"/>
      <c r="J1827" s="158"/>
      <c r="K1827" s="158"/>
      <c r="L1827" s="158"/>
      <c r="M1827" s="158"/>
      <c r="N1827" s="157"/>
      <c r="O1827" s="157"/>
      <c r="P1827" s="157"/>
      <c r="Q1827" s="157"/>
      <c r="R1827" s="158"/>
      <c r="S1827" s="158"/>
      <c r="T1827" s="158"/>
      <c r="U1827" s="158"/>
      <c r="V1827" s="158"/>
      <c r="W1827" s="158"/>
      <c r="X1827" s="158"/>
      <c r="Y1827" s="158"/>
      <c r="Z1827" s="147"/>
      <c r="AA1827" s="147"/>
      <c r="AB1827" s="147"/>
      <c r="AC1827" s="147"/>
      <c r="AD1827" s="147"/>
      <c r="AE1827" s="147"/>
      <c r="AF1827" s="147"/>
      <c r="AG1827" s="147" t="s">
        <v>230</v>
      </c>
      <c r="AH1827" s="147">
        <v>0</v>
      </c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outlineLevel="3" x14ac:dyDescent="0.2">
      <c r="A1828" s="154"/>
      <c r="B1828" s="155"/>
      <c r="C1828" s="184" t="s">
        <v>420</v>
      </c>
      <c r="D1828" s="163"/>
      <c r="E1828" s="164">
        <v>5.1661799999999998</v>
      </c>
      <c r="F1828" s="158"/>
      <c r="G1828" s="158"/>
      <c r="H1828" s="158"/>
      <c r="I1828" s="158"/>
      <c r="J1828" s="158"/>
      <c r="K1828" s="158"/>
      <c r="L1828" s="158"/>
      <c r="M1828" s="158"/>
      <c r="N1828" s="157"/>
      <c r="O1828" s="157"/>
      <c r="P1828" s="157"/>
      <c r="Q1828" s="157"/>
      <c r="R1828" s="158"/>
      <c r="S1828" s="158"/>
      <c r="T1828" s="158"/>
      <c r="U1828" s="158"/>
      <c r="V1828" s="158"/>
      <c r="W1828" s="158"/>
      <c r="X1828" s="158"/>
      <c r="Y1828" s="158"/>
      <c r="Z1828" s="147"/>
      <c r="AA1828" s="147"/>
      <c r="AB1828" s="147"/>
      <c r="AC1828" s="147"/>
      <c r="AD1828" s="147"/>
      <c r="AE1828" s="147"/>
      <c r="AF1828" s="147"/>
      <c r="AG1828" s="147" t="s">
        <v>230</v>
      </c>
      <c r="AH1828" s="147">
        <v>0</v>
      </c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3" x14ac:dyDescent="0.2">
      <c r="A1829" s="154"/>
      <c r="B1829" s="155"/>
      <c r="C1829" s="184" t="s">
        <v>329</v>
      </c>
      <c r="D1829" s="163"/>
      <c r="E1829" s="164"/>
      <c r="F1829" s="158"/>
      <c r="G1829" s="158"/>
      <c r="H1829" s="158"/>
      <c r="I1829" s="158"/>
      <c r="J1829" s="158"/>
      <c r="K1829" s="158"/>
      <c r="L1829" s="158"/>
      <c r="M1829" s="158"/>
      <c r="N1829" s="157"/>
      <c r="O1829" s="157"/>
      <c r="P1829" s="157"/>
      <c r="Q1829" s="157"/>
      <c r="R1829" s="158"/>
      <c r="S1829" s="158"/>
      <c r="T1829" s="158"/>
      <c r="U1829" s="158"/>
      <c r="V1829" s="158"/>
      <c r="W1829" s="158"/>
      <c r="X1829" s="158"/>
      <c r="Y1829" s="158"/>
      <c r="Z1829" s="147"/>
      <c r="AA1829" s="147"/>
      <c r="AB1829" s="147"/>
      <c r="AC1829" s="147"/>
      <c r="AD1829" s="147"/>
      <c r="AE1829" s="147"/>
      <c r="AF1829" s="147"/>
      <c r="AG1829" s="147" t="s">
        <v>230</v>
      </c>
      <c r="AH1829" s="147">
        <v>0</v>
      </c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3" x14ac:dyDescent="0.2">
      <c r="A1830" s="154"/>
      <c r="B1830" s="155"/>
      <c r="C1830" s="184" t="s">
        <v>345</v>
      </c>
      <c r="D1830" s="163"/>
      <c r="E1830" s="164"/>
      <c r="F1830" s="158"/>
      <c r="G1830" s="158"/>
      <c r="H1830" s="158"/>
      <c r="I1830" s="158"/>
      <c r="J1830" s="158"/>
      <c r="K1830" s="158"/>
      <c r="L1830" s="158"/>
      <c r="M1830" s="158"/>
      <c r="N1830" s="157"/>
      <c r="O1830" s="157"/>
      <c r="P1830" s="157"/>
      <c r="Q1830" s="157"/>
      <c r="R1830" s="158"/>
      <c r="S1830" s="158"/>
      <c r="T1830" s="158"/>
      <c r="U1830" s="158"/>
      <c r="V1830" s="158"/>
      <c r="W1830" s="158"/>
      <c r="X1830" s="158"/>
      <c r="Y1830" s="158"/>
      <c r="Z1830" s="147"/>
      <c r="AA1830" s="147"/>
      <c r="AB1830" s="147"/>
      <c r="AC1830" s="147"/>
      <c r="AD1830" s="147"/>
      <c r="AE1830" s="147"/>
      <c r="AF1830" s="147"/>
      <c r="AG1830" s="147" t="s">
        <v>230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3" x14ac:dyDescent="0.2">
      <c r="A1831" s="154"/>
      <c r="B1831" s="155"/>
      <c r="C1831" s="184" t="s">
        <v>420</v>
      </c>
      <c r="D1831" s="163"/>
      <c r="E1831" s="164">
        <v>5.1661799999999998</v>
      </c>
      <c r="F1831" s="158"/>
      <c r="G1831" s="158"/>
      <c r="H1831" s="158"/>
      <c r="I1831" s="158"/>
      <c r="J1831" s="158"/>
      <c r="K1831" s="158"/>
      <c r="L1831" s="158"/>
      <c r="M1831" s="158"/>
      <c r="N1831" s="157"/>
      <c r="O1831" s="157"/>
      <c r="P1831" s="157"/>
      <c r="Q1831" s="157"/>
      <c r="R1831" s="158"/>
      <c r="S1831" s="158"/>
      <c r="T1831" s="158"/>
      <c r="U1831" s="158"/>
      <c r="V1831" s="158"/>
      <c r="W1831" s="158"/>
      <c r="X1831" s="158"/>
      <c r="Y1831" s="158"/>
      <c r="Z1831" s="147"/>
      <c r="AA1831" s="147"/>
      <c r="AB1831" s="147"/>
      <c r="AC1831" s="147"/>
      <c r="AD1831" s="147"/>
      <c r="AE1831" s="147"/>
      <c r="AF1831" s="147"/>
      <c r="AG1831" s="147" t="s">
        <v>230</v>
      </c>
      <c r="AH1831" s="147">
        <v>0</v>
      </c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3" x14ac:dyDescent="0.2">
      <c r="A1832" s="154"/>
      <c r="B1832" s="155"/>
      <c r="C1832" s="184" t="s">
        <v>421</v>
      </c>
      <c r="D1832" s="163"/>
      <c r="E1832" s="164"/>
      <c r="F1832" s="158"/>
      <c r="G1832" s="158"/>
      <c r="H1832" s="158"/>
      <c r="I1832" s="158"/>
      <c r="J1832" s="158"/>
      <c r="K1832" s="158"/>
      <c r="L1832" s="158"/>
      <c r="M1832" s="158"/>
      <c r="N1832" s="157"/>
      <c r="O1832" s="157"/>
      <c r="P1832" s="157"/>
      <c r="Q1832" s="157"/>
      <c r="R1832" s="158"/>
      <c r="S1832" s="158"/>
      <c r="T1832" s="158"/>
      <c r="U1832" s="158"/>
      <c r="V1832" s="158"/>
      <c r="W1832" s="158"/>
      <c r="X1832" s="158"/>
      <c r="Y1832" s="158"/>
      <c r="Z1832" s="147"/>
      <c r="AA1832" s="147"/>
      <c r="AB1832" s="147"/>
      <c r="AC1832" s="147"/>
      <c r="AD1832" s="147"/>
      <c r="AE1832" s="147"/>
      <c r="AF1832" s="147"/>
      <c r="AG1832" s="147" t="s">
        <v>230</v>
      </c>
      <c r="AH1832" s="147">
        <v>0</v>
      </c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3" x14ac:dyDescent="0.2">
      <c r="A1833" s="154"/>
      <c r="B1833" s="155"/>
      <c r="C1833" s="184" t="s">
        <v>422</v>
      </c>
      <c r="D1833" s="163"/>
      <c r="E1833" s="164">
        <v>7.6536</v>
      </c>
      <c r="F1833" s="158"/>
      <c r="G1833" s="158"/>
      <c r="H1833" s="158"/>
      <c r="I1833" s="158"/>
      <c r="J1833" s="158"/>
      <c r="K1833" s="158"/>
      <c r="L1833" s="158"/>
      <c r="M1833" s="158"/>
      <c r="N1833" s="157"/>
      <c r="O1833" s="157"/>
      <c r="P1833" s="157"/>
      <c r="Q1833" s="157"/>
      <c r="R1833" s="158"/>
      <c r="S1833" s="158"/>
      <c r="T1833" s="158"/>
      <c r="U1833" s="158"/>
      <c r="V1833" s="158"/>
      <c r="W1833" s="158"/>
      <c r="X1833" s="158"/>
      <c r="Y1833" s="158"/>
      <c r="Z1833" s="147"/>
      <c r="AA1833" s="147"/>
      <c r="AB1833" s="147"/>
      <c r="AC1833" s="147"/>
      <c r="AD1833" s="147"/>
      <c r="AE1833" s="147"/>
      <c r="AF1833" s="147"/>
      <c r="AG1833" s="147" t="s">
        <v>230</v>
      </c>
      <c r="AH1833" s="147">
        <v>0</v>
      </c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3" x14ac:dyDescent="0.2">
      <c r="A1834" s="154"/>
      <c r="B1834" s="155"/>
      <c r="C1834" s="184" t="s">
        <v>346</v>
      </c>
      <c r="D1834" s="163"/>
      <c r="E1834" s="164"/>
      <c r="F1834" s="158"/>
      <c r="G1834" s="158"/>
      <c r="H1834" s="158"/>
      <c r="I1834" s="158"/>
      <c r="J1834" s="158"/>
      <c r="K1834" s="158"/>
      <c r="L1834" s="158"/>
      <c r="M1834" s="158"/>
      <c r="N1834" s="157"/>
      <c r="O1834" s="157"/>
      <c r="P1834" s="157"/>
      <c r="Q1834" s="157"/>
      <c r="R1834" s="158"/>
      <c r="S1834" s="158"/>
      <c r="T1834" s="158"/>
      <c r="U1834" s="158"/>
      <c r="V1834" s="158"/>
      <c r="W1834" s="158"/>
      <c r="X1834" s="158"/>
      <c r="Y1834" s="158"/>
      <c r="Z1834" s="147"/>
      <c r="AA1834" s="147"/>
      <c r="AB1834" s="147"/>
      <c r="AC1834" s="147"/>
      <c r="AD1834" s="147"/>
      <c r="AE1834" s="147"/>
      <c r="AF1834" s="147"/>
      <c r="AG1834" s="147" t="s">
        <v>230</v>
      </c>
      <c r="AH1834" s="147">
        <v>0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3" x14ac:dyDescent="0.2">
      <c r="A1835" s="154"/>
      <c r="B1835" s="155"/>
      <c r="C1835" s="184" t="s">
        <v>349</v>
      </c>
      <c r="D1835" s="163"/>
      <c r="E1835" s="164"/>
      <c r="F1835" s="158"/>
      <c r="G1835" s="158"/>
      <c r="H1835" s="158"/>
      <c r="I1835" s="158"/>
      <c r="J1835" s="158"/>
      <c r="K1835" s="158"/>
      <c r="L1835" s="158"/>
      <c r="M1835" s="158"/>
      <c r="N1835" s="157"/>
      <c r="O1835" s="157"/>
      <c r="P1835" s="157"/>
      <c r="Q1835" s="157"/>
      <c r="R1835" s="158"/>
      <c r="S1835" s="158"/>
      <c r="T1835" s="158"/>
      <c r="U1835" s="158"/>
      <c r="V1835" s="158"/>
      <c r="W1835" s="158"/>
      <c r="X1835" s="158"/>
      <c r="Y1835" s="158"/>
      <c r="Z1835" s="147"/>
      <c r="AA1835" s="147"/>
      <c r="AB1835" s="147"/>
      <c r="AC1835" s="147"/>
      <c r="AD1835" s="147"/>
      <c r="AE1835" s="147"/>
      <c r="AF1835" s="147"/>
      <c r="AG1835" s="147" t="s">
        <v>230</v>
      </c>
      <c r="AH1835" s="147">
        <v>0</v>
      </c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3" x14ac:dyDescent="0.2">
      <c r="A1836" s="154"/>
      <c r="B1836" s="155"/>
      <c r="C1836" s="184" t="s">
        <v>423</v>
      </c>
      <c r="D1836" s="163"/>
      <c r="E1836" s="164">
        <v>5.1516000000000002</v>
      </c>
      <c r="F1836" s="158"/>
      <c r="G1836" s="158"/>
      <c r="H1836" s="158"/>
      <c r="I1836" s="158"/>
      <c r="J1836" s="158"/>
      <c r="K1836" s="158"/>
      <c r="L1836" s="158"/>
      <c r="M1836" s="158"/>
      <c r="N1836" s="157"/>
      <c r="O1836" s="157"/>
      <c r="P1836" s="157"/>
      <c r="Q1836" s="157"/>
      <c r="R1836" s="158"/>
      <c r="S1836" s="158"/>
      <c r="T1836" s="158"/>
      <c r="U1836" s="158"/>
      <c r="V1836" s="158"/>
      <c r="W1836" s="158"/>
      <c r="X1836" s="158"/>
      <c r="Y1836" s="158"/>
      <c r="Z1836" s="147"/>
      <c r="AA1836" s="147"/>
      <c r="AB1836" s="147"/>
      <c r="AC1836" s="147"/>
      <c r="AD1836" s="147"/>
      <c r="AE1836" s="147"/>
      <c r="AF1836" s="147"/>
      <c r="AG1836" s="147" t="s">
        <v>230</v>
      </c>
      <c r="AH1836" s="147">
        <v>0</v>
      </c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3" x14ac:dyDescent="0.2">
      <c r="A1837" s="154"/>
      <c r="B1837" s="155"/>
      <c r="C1837" s="184" t="s">
        <v>424</v>
      </c>
      <c r="D1837" s="163"/>
      <c r="E1837" s="164"/>
      <c r="F1837" s="158"/>
      <c r="G1837" s="158"/>
      <c r="H1837" s="158"/>
      <c r="I1837" s="158"/>
      <c r="J1837" s="158"/>
      <c r="K1837" s="158"/>
      <c r="L1837" s="158"/>
      <c r="M1837" s="158"/>
      <c r="N1837" s="157"/>
      <c r="O1837" s="157"/>
      <c r="P1837" s="157"/>
      <c r="Q1837" s="157"/>
      <c r="R1837" s="158"/>
      <c r="S1837" s="158"/>
      <c r="T1837" s="158"/>
      <c r="U1837" s="158"/>
      <c r="V1837" s="158"/>
      <c r="W1837" s="158"/>
      <c r="X1837" s="158"/>
      <c r="Y1837" s="158"/>
      <c r="Z1837" s="147"/>
      <c r="AA1837" s="147"/>
      <c r="AB1837" s="147"/>
      <c r="AC1837" s="147"/>
      <c r="AD1837" s="147"/>
      <c r="AE1837" s="147"/>
      <c r="AF1837" s="147"/>
      <c r="AG1837" s="147" t="s">
        <v>230</v>
      </c>
      <c r="AH1837" s="147">
        <v>0</v>
      </c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outlineLevel="3" x14ac:dyDescent="0.2">
      <c r="A1838" s="154"/>
      <c r="B1838" s="155"/>
      <c r="C1838" s="184" t="s">
        <v>425</v>
      </c>
      <c r="D1838" s="163"/>
      <c r="E1838" s="164">
        <v>-150.42500000000001</v>
      </c>
      <c r="F1838" s="158"/>
      <c r="G1838" s="158"/>
      <c r="H1838" s="158"/>
      <c r="I1838" s="158"/>
      <c r="J1838" s="158"/>
      <c r="K1838" s="158"/>
      <c r="L1838" s="158"/>
      <c r="M1838" s="158"/>
      <c r="N1838" s="157"/>
      <c r="O1838" s="157"/>
      <c r="P1838" s="157"/>
      <c r="Q1838" s="157"/>
      <c r="R1838" s="158"/>
      <c r="S1838" s="158"/>
      <c r="T1838" s="158"/>
      <c r="U1838" s="158"/>
      <c r="V1838" s="158"/>
      <c r="W1838" s="158"/>
      <c r="X1838" s="158"/>
      <c r="Y1838" s="158"/>
      <c r="Z1838" s="147"/>
      <c r="AA1838" s="147"/>
      <c r="AB1838" s="147"/>
      <c r="AC1838" s="147"/>
      <c r="AD1838" s="147"/>
      <c r="AE1838" s="147"/>
      <c r="AF1838" s="147"/>
      <c r="AG1838" s="147" t="s">
        <v>230</v>
      </c>
      <c r="AH1838" s="147">
        <v>0</v>
      </c>
      <c r="AI1838" s="147"/>
      <c r="AJ1838" s="147"/>
      <c r="AK1838" s="147"/>
      <c r="AL1838" s="147"/>
      <c r="AM1838" s="147"/>
      <c r="AN1838" s="147"/>
      <c r="AO1838" s="147"/>
      <c r="AP1838" s="147"/>
      <c r="AQ1838" s="147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</row>
    <row r="1839" spans="1:60" outlineLevel="3" x14ac:dyDescent="0.2">
      <c r="A1839" s="154"/>
      <c r="B1839" s="155"/>
      <c r="C1839" s="184" t="s">
        <v>426</v>
      </c>
      <c r="D1839" s="163"/>
      <c r="E1839" s="164"/>
      <c r="F1839" s="158"/>
      <c r="G1839" s="158"/>
      <c r="H1839" s="158"/>
      <c r="I1839" s="158"/>
      <c r="J1839" s="158"/>
      <c r="K1839" s="158"/>
      <c r="L1839" s="158"/>
      <c r="M1839" s="158"/>
      <c r="N1839" s="157"/>
      <c r="O1839" s="157"/>
      <c r="P1839" s="157"/>
      <c r="Q1839" s="157"/>
      <c r="R1839" s="158"/>
      <c r="S1839" s="158"/>
      <c r="T1839" s="158"/>
      <c r="U1839" s="158"/>
      <c r="V1839" s="158"/>
      <c r="W1839" s="158"/>
      <c r="X1839" s="158"/>
      <c r="Y1839" s="158"/>
      <c r="Z1839" s="147"/>
      <c r="AA1839" s="147"/>
      <c r="AB1839" s="147"/>
      <c r="AC1839" s="147"/>
      <c r="AD1839" s="147"/>
      <c r="AE1839" s="147"/>
      <c r="AF1839" s="147"/>
      <c r="AG1839" s="147" t="s">
        <v>230</v>
      </c>
      <c r="AH1839" s="147">
        <v>0</v>
      </c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3" x14ac:dyDescent="0.2">
      <c r="A1840" s="154"/>
      <c r="B1840" s="155"/>
      <c r="C1840" s="184" t="s">
        <v>427</v>
      </c>
      <c r="D1840" s="163"/>
      <c r="E1840" s="164">
        <v>63.971499999999999</v>
      </c>
      <c r="F1840" s="158"/>
      <c r="G1840" s="158"/>
      <c r="H1840" s="158"/>
      <c r="I1840" s="158"/>
      <c r="J1840" s="158"/>
      <c r="K1840" s="158"/>
      <c r="L1840" s="158"/>
      <c r="M1840" s="158"/>
      <c r="N1840" s="157"/>
      <c r="O1840" s="157"/>
      <c r="P1840" s="157"/>
      <c r="Q1840" s="157"/>
      <c r="R1840" s="158"/>
      <c r="S1840" s="158"/>
      <c r="T1840" s="158"/>
      <c r="U1840" s="158"/>
      <c r="V1840" s="158"/>
      <c r="W1840" s="158"/>
      <c r="X1840" s="158"/>
      <c r="Y1840" s="158"/>
      <c r="Z1840" s="147"/>
      <c r="AA1840" s="147"/>
      <c r="AB1840" s="147"/>
      <c r="AC1840" s="147"/>
      <c r="AD1840" s="147"/>
      <c r="AE1840" s="147"/>
      <c r="AF1840" s="147"/>
      <c r="AG1840" s="147" t="s">
        <v>230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2" x14ac:dyDescent="0.2">
      <c r="A1841" s="154"/>
      <c r="B1841" s="155"/>
      <c r="C1841" s="254"/>
      <c r="D1841" s="255"/>
      <c r="E1841" s="255"/>
      <c r="F1841" s="255"/>
      <c r="G1841" s="255"/>
      <c r="H1841" s="158"/>
      <c r="I1841" s="158"/>
      <c r="J1841" s="158"/>
      <c r="K1841" s="158"/>
      <c r="L1841" s="158"/>
      <c r="M1841" s="158"/>
      <c r="N1841" s="157"/>
      <c r="O1841" s="157"/>
      <c r="P1841" s="157"/>
      <c r="Q1841" s="157"/>
      <c r="R1841" s="158"/>
      <c r="S1841" s="158"/>
      <c r="T1841" s="158"/>
      <c r="U1841" s="158"/>
      <c r="V1841" s="158"/>
      <c r="W1841" s="158"/>
      <c r="X1841" s="158"/>
      <c r="Y1841" s="158"/>
      <c r="Z1841" s="147"/>
      <c r="AA1841" s="147"/>
      <c r="AB1841" s="147"/>
      <c r="AC1841" s="147"/>
      <c r="AD1841" s="147"/>
      <c r="AE1841" s="147"/>
      <c r="AF1841" s="147"/>
      <c r="AG1841" s="147" t="s">
        <v>208</v>
      </c>
      <c r="AH1841" s="147"/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1" x14ac:dyDescent="0.2">
      <c r="A1842" s="173">
        <v>185</v>
      </c>
      <c r="B1842" s="174" t="s">
        <v>1089</v>
      </c>
      <c r="C1842" s="183" t="s">
        <v>1090</v>
      </c>
      <c r="D1842" s="175" t="s">
        <v>309</v>
      </c>
      <c r="E1842" s="176">
        <v>500</v>
      </c>
      <c r="F1842" s="177"/>
      <c r="G1842" s="178">
        <f>ROUND(E1842*F1842,2)</f>
        <v>0</v>
      </c>
      <c r="H1842" s="177"/>
      <c r="I1842" s="178">
        <f>ROUND(E1842*H1842,2)</f>
        <v>0</v>
      </c>
      <c r="J1842" s="177"/>
      <c r="K1842" s="178">
        <f>ROUND(E1842*J1842,2)</f>
        <v>0</v>
      </c>
      <c r="L1842" s="178">
        <v>12</v>
      </c>
      <c r="M1842" s="178">
        <f>G1842*(1+L1842/100)</f>
        <v>0</v>
      </c>
      <c r="N1842" s="176">
        <v>2.4000000000000001E-4</v>
      </c>
      <c r="O1842" s="176">
        <f>ROUND(E1842*N1842,2)</f>
        <v>0.12</v>
      </c>
      <c r="P1842" s="176">
        <v>0</v>
      </c>
      <c r="Q1842" s="176">
        <f>ROUND(E1842*P1842,2)</f>
        <v>0</v>
      </c>
      <c r="R1842" s="178" t="s">
        <v>936</v>
      </c>
      <c r="S1842" s="178" t="s">
        <v>201</v>
      </c>
      <c r="T1842" s="179" t="s">
        <v>201</v>
      </c>
      <c r="U1842" s="158">
        <v>0</v>
      </c>
      <c r="V1842" s="158">
        <f>ROUND(E1842*U1842,2)</f>
        <v>0</v>
      </c>
      <c r="W1842" s="158"/>
      <c r="X1842" s="158" t="s">
        <v>272</v>
      </c>
      <c r="Y1842" s="158" t="s">
        <v>204</v>
      </c>
      <c r="Z1842" s="147"/>
      <c r="AA1842" s="147"/>
      <c r="AB1842" s="147"/>
      <c r="AC1842" s="147"/>
      <c r="AD1842" s="147"/>
      <c r="AE1842" s="147"/>
      <c r="AF1842" s="147"/>
      <c r="AG1842" s="147" t="s">
        <v>273</v>
      </c>
      <c r="AH1842" s="147"/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ht="22.5" outlineLevel="2" x14ac:dyDescent="0.2">
      <c r="A1843" s="154"/>
      <c r="B1843" s="155"/>
      <c r="C1843" s="258" t="s">
        <v>1091</v>
      </c>
      <c r="D1843" s="259"/>
      <c r="E1843" s="259"/>
      <c r="F1843" s="259"/>
      <c r="G1843" s="259"/>
      <c r="H1843" s="158"/>
      <c r="I1843" s="158"/>
      <c r="J1843" s="158"/>
      <c r="K1843" s="158"/>
      <c r="L1843" s="158"/>
      <c r="M1843" s="158"/>
      <c r="N1843" s="157"/>
      <c r="O1843" s="157"/>
      <c r="P1843" s="157"/>
      <c r="Q1843" s="157"/>
      <c r="R1843" s="158"/>
      <c r="S1843" s="158"/>
      <c r="T1843" s="158"/>
      <c r="U1843" s="158"/>
      <c r="V1843" s="158"/>
      <c r="W1843" s="158"/>
      <c r="X1843" s="158"/>
      <c r="Y1843" s="158"/>
      <c r="Z1843" s="147"/>
      <c r="AA1843" s="147"/>
      <c r="AB1843" s="147"/>
      <c r="AC1843" s="147"/>
      <c r="AD1843" s="147"/>
      <c r="AE1843" s="147"/>
      <c r="AF1843" s="147"/>
      <c r="AG1843" s="147" t="s">
        <v>247</v>
      </c>
      <c r="AH1843" s="147"/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80" t="str">
        <f>C1843</f>
        <v>Oškrabání, jednonásobné mydlení, částečné vyhlazení malířskou masou jednonásobné, malba dvojnásobná, bez pačokování, jednobarevná s bílým stropem.</v>
      </c>
      <c r="BB1843" s="147"/>
      <c r="BC1843" s="147"/>
      <c r="BD1843" s="147"/>
      <c r="BE1843" s="147"/>
      <c r="BF1843" s="147"/>
      <c r="BG1843" s="147"/>
      <c r="BH1843" s="147"/>
    </row>
    <row r="1844" spans="1:60" outlineLevel="2" x14ac:dyDescent="0.2">
      <c r="A1844" s="154"/>
      <c r="B1844" s="155"/>
      <c r="C1844" s="184" t="s">
        <v>1092</v>
      </c>
      <c r="D1844" s="163"/>
      <c r="E1844" s="164"/>
      <c r="F1844" s="158"/>
      <c r="G1844" s="158"/>
      <c r="H1844" s="158"/>
      <c r="I1844" s="158"/>
      <c r="J1844" s="158"/>
      <c r="K1844" s="158"/>
      <c r="L1844" s="158"/>
      <c r="M1844" s="158"/>
      <c r="N1844" s="157"/>
      <c r="O1844" s="157"/>
      <c r="P1844" s="157"/>
      <c r="Q1844" s="157"/>
      <c r="R1844" s="158"/>
      <c r="S1844" s="158"/>
      <c r="T1844" s="158"/>
      <c r="U1844" s="158"/>
      <c r="V1844" s="158"/>
      <c r="W1844" s="158"/>
      <c r="X1844" s="158"/>
      <c r="Y1844" s="158"/>
      <c r="Z1844" s="147"/>
      <c r="AA1844" s="147"/>
      <c r="AB1844" s="147"/>
      <c r="AC1844" s="147"/>
      <c r="AD1844" s="147"/>
      <c r="AE1844" s="147"/>
      <c r="AF1844" s="147"/>
      <c r="AG1844" s="147" t="s">
        <v>230</v>
      </c>
      <c r="AH1844" s="147">
        <v>0</v>
      </c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3" x14ac:dyDescent="0.2">
      <c r="A1845" s="154"/>
      <c r="B1845" s="155"/>
      <c r="C1845" s="184" t="s">
        <v>1093</v>
      </c>
      <c r="D1845" s="163"/>
      <c r="E1845" s="164"/>
      <c r="F1845" s="158"/>
      <c r="G1845" s="158"/>
      <c r="H1845" s="158"/>
      <c r="I1845" s="158"/>
      <c r="J1845" s="158"/>
      <c r="K1845" s="158"/>
      <c r="L1845" s="158"/>
      <c r="M1845" s="158"/>
      <c r="N1845" s="157"/>
      <c r="O1845" s="157"/>
      <c r="P1845" s="157"/>
      <c r="Q1845" s="157"/>
      <c r="R1845" s="158"/>
      <c r="S1845" s="158"/>
      <c r="T1845" s="158"/>
      <c r="U1845" s="158"/>
      <c r="V1845" s="158"/>
      <c r="W1845" s="158"/>
      <c r="X1845" s="158"/>
      <c r="Y1845" s="158"/>
      <c r="Z1845" s="147"/>
      <c r="AA1845" s="147"/>
      <c r="AB1845" s="147"/>
      <c r="AC1845" s="147"/>
      <c r="AD1845" s="147"/>
      <c r="AE1845" s="147"/>
      <c r="AF1845" s="147"/>
      <c r="AG1845" s="147" t="s">
        <v>230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3" x14ac:dyDescent="0.2">
      <c r="A1846" s="154"/>
      <c r="B1846" s="155"/>
      <c r="C1846" s="184" t="s">
        <v>1094</v>
      </c>
      <c r="D1846" s="163"/>
      <c r="E1846" s="164">
        <v>500</v>
      </c>
      <c r="F1846" s="158"/>
      <c r="G1846" s="158"/>
      <c r="H1846" s="158"/>
      <c r="I1846" s="158"/>
      <c r="J1846" s="158"/>
      <c r="K1846" s="158"/>
      <c r="L1846" s="158"/>
      <c r="M1846" s="158"/>
      <c r="N1846" s="157"/>
      <c r="O1846" s="157"/>
      <c r="P1846" s="157"/>
      <c r="Q1846" s="157"/>
      <c r="R1846" s="158"/>
      <c r="S1846" s="158"/>
      <c r="T1846" s="158"/>
      <c r="U1846" s="158"/>
      <c r="V1846" s="158"/>
      <c r="W1846" s="158"/>
      <c r="X1846" s="158"/>
      <c r="Y1846" s="158"/>
      <c r="Z1846" s="147"/>
      <c r="AA1846" s="147"/>
      <c r="AB1846" s="147"/>
      <c r="AC1846" s="147"/>
      <c r="AD1846" s="147"/>
      <c r="AE1846" s="147"/>
      <c r="AF1846" s="147"/>
      <c r="AG1846" s="147" t="s">
        <v>230</v>
      </c>
      <c r="AH1846" s="147">
        <v>0</v>
      </c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2" x14ac:dyDescent="0.2">
      <c r="A1847" s="154"/>
      <c r="B1847" s="155"/>
      <c r="C1847" s="254"/>
      <c r="D1847" s="255"/>
      <c r="E1847" s="255"/>
      <c r="F1847" s="255"/>
      <c r="G1847" s="255"/>
      <c r="H1847" s="158"/>
      <c r="I1847" s="158"/>
      <c r="J1847" s="158"/>
      <c r="K1847" s="158"/>
      <c r="L1847" s="158"/>
      <c r="M1847" s="158"/>
      <c r="N1847" s="157"/>
      <c r="O1847" s="157"/>
      <c r="P1847" s="157"/>
      <c r="Q1847" s="157"/>
      <c r="R1847" s="158"/>
      <c r="S1847" s="158"/>
      <c r="T1847" s="158"/>
      <c r="U1847" s="158"/>
      <c r="V1847" s="158"/>
      <c r="W1847" s="158"/>
      <c r="X1847" s="158"/>
      <c r="Y1847" s="158"/>
      <c r="Z1847" s="147"/>
      <c r="AA1847" s="147"/>
      <c r="AB1847" s="147"/>
      <c r="AC1847" s="147"/>
      <c r="AD1847" s="147"/>
      <c r="AE1847" s="147"/>
      <c r="AF1847" s="147"/>
      <c r="AG1847" s="147" t="s">
        <v>208</v>
      </c>
      <c r="AH1847" s="147"/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x14ac:dyDescent="0.2">
      <c r="A1848" s="166" t="s">
        <v>196</v>
      </c>
      <c r="B1848" s="167" t="s">
        <v>163</v>
      </c>
      <c r="C1848" s="182" t="s">
        <v>164</v>
      </c>
      <c r="D1848" s="168"/>
      <c r="E1848" s="169"/>
      <c r="F1848" s="170"/>
      <c r="G1848" s="170">
        <f>SUMIF(AG1849:AG1903,"&lt;&gt;NOR",G1849:G1903)</f>
        <v>0</v>
      </c>
      <c r="H1848" s="170"/>
      <c r="I1848" s="170">
        <f>SUM(I1849:I1903)</f>
        <v>0</v>
      </c>
      <c r="J1848" s="170"/>
      <c r="K1848" s="170">
        <f>SUM(K1849:K1903)</f>
        <v>0</v>
      </c>
      <c r="L1848" s="170"/>
      <c r="M1848" s="170">
        <f>SUM(M1849:M1903)</f>
        <v>0</v>
      </c>
      <c r="N1848" s="169"/>
      <c r="O1848" s="169">
        <f>SUM(O1849:O1903)</f>
        <v>0</v>
      </c>
      <c r="P1848" s="169"/>
      <c r="Q1848" s="169">
        <f>SUM(Q1849:Q1903)</f>
        <v>0</v>
      </c>
      <c r="R1848" s="170"/>
      <c r="S1848" s="170"/>
      <c r="T1848" s="171"/>
      <c r="U1848" s="165"/>
      <c r="V1848" s="165">
        <f>SUM(V1849:V1903)</f>
        <v>656.24</v>
      </c>
      <c r="W1848" s="165"/>
      <c r="X1848" s="165"/>
      <c r="Y1848" s="165"/>
      <c r="AG1848" t="s">
        <v>197</v>
      </c>
    </row>
    <row r="1849" spans="1:60" ht="22.5" outlineLevel="1" x14ac:dyDescent="0.2">
      <c r="A1849" s="173">
        <v>186</v>
      </c>
      <c r="B1849" s="174" t="s">
        <v>1095</v>
      </c>
      <c r="C1849" s="183" t="s">
        <v>1096</v>
      </c>
      <c r="D1849" s="175" t="s">
        <v>300</v>
      </c>
      <c r="E1849" s="176">
        <v>105.72699</v>
      </c>
      <c r="F1849" s="177"/>
      <c r="G1849" s="178">
        <f>ROUND(E1849*F1849,2)</f>
        <v>0</v>
      </c>
      <c r="H1849" s="177"/>
      <c r="I1849" s="178">
        <f>ROUND(E1849*H1849,2)</f>
        <v>0</v>
      </c>
      <c r="J1849" s="177"/>
      <c r="K1849" s="178">
        <f>ROUND(E1849*J1849,2)</f>
        <v>0</v>
      </c>
      <c r="L1849" s="178">
        <v>12</v>
      </c>
      <c r="M1849" s="178">
        <f>G1849*(1+L1849/100)</f>
        <v>0</v>
      </c>
      <c r="N1849" s="176">
        <v>0</v>
      </c>
      <c r="O1849" s="176">
        <f>ROUND(E1849*N1849,2)</f>
        <v>0</v>
      </c>
      <c r="P1849" s="176">
        <v>0</v>
      </c>
      <c r="Q1849" s="176">
        <f>ROUND(E1849*P1849,2)</f>
        <v>0</v>
      </c>
      <c r="R1849" s="178" t="s">
        <v>1097</v>
      </c>
      <c r="S1849" s="178" t="s">
        <v>201</v>
      </c>
      <c r="T1849" s="179" t="s">
        <v>201</v>
      </c>
      <c r="U1849" s="158">
        <v>0.27700000000000002</v>
      </c>
      <c r="V1849" s="158">
        <f>ROUND(E1849*U1849,2)</f>
        <v>29.29</v>
      </c>
      <c r="W1849" s="158"/>
      <c r="X1849" s="158" t="s">
        <v>1098</v>
      </c>
      <c r="Y1849" s="158" t="s">
        <v>204</v>
      </c>
      <c r="Z1849" s="147"/>
      <c r="AA1849" s="147"/>
      <c r="AB1849" s="147"/>
      <c r="AC1849" s="147"/>
      <c r="AD1849" s="147"/>
      <c r="AE1849" s="147"/>
      <c r="AF1849" s="147"/>
      <c r="AG1849" s="147" t="s">
        <v>1099</v>
      </c>
      <c r="AH1849" s="147"/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outlineLevel="2" x14ac:dyDescent="0.2">
      <c r="A1850" s="154"/>
      <c r="B1850" s="155"/>
      <c r="C1850" s="258" t="s">
        <v>1100</v>
      </c>
      <c r="D1850" s="259"/>
      <c r="E1850" s="259"/>
      <c r="F1850" s="259"/>
      <c r="G1850" s="259"/>
      <c r="H1850" s="158"/>
      <c r="I1850" s="158"/>
      <c r="J1850" s="158"/>
      <c r="K1850" s="158"/>
      <c r="L1850" s="158"/>
      <c r="M1850" s="158"/>
      <c r="N1850" s="157"/>
      <c r="O1850" s="157"/>
      <c r="P1850" s="157"/>
      <c r="Q1850" s="157"/>
      <c r="R1850" s="158"/>
      <c r="S1850" s="158"/>
      <c r="T1850" s="158"/>
      <c r="U1850" s="158"/>
      <c r="V1850" s="158"/>
      <c r="W1850" s="158"/>
      <c r="X1850" s="158"/>
      <c r="Y1850" s="158"/>
      <c r="Z1850" s="147"/>
      <c r="AA1850" s="147"/>
      <c r="AB1850" s="147"/>
      <c r="AC1850" s="147"/>
      <c r="AD1850" s="147"/>
      <c r="AE1850" s="147"/>
      <c r="AF1850" s="147"/>
      <c r="AG1850" s="147" t="s">
        <v>247</v>
      </c>
      <c r="AH1850" s="147"/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outlineLevel="2" x14ac:dyDescent="0.2">
      <c r="A1851" s="154"/>
      <c r="B1851" s="155"/>
      <c r="C1851" s="260" t="s">
        <v>1101</v>
      </c>
      <c r="D1851" s="261"/>
      <c r="E1851" s="261"/>
      <c r="F1851" s="261"/>
      <c r="G1851" s="261"/>
      <c r="H1851" s="158"/>
      <c r="I1851" s="158"/>
      <c r="J1851" s="158"/>
      <c r="K1851" s="158"/>
      <c r="L1851" s="158"/>
      <c r="M1851" s="158"/>
      <c r="N1851" s="157"/>
      <c r="O1851" s="157"/>
      <c r="P1851" s="157"/>
      <c r="Q1851" s="157"/>
      <c r="R1851" s="158"/>
      <c r="S1851" s="158"/>
      <c r="T1851" s="158"/>
      <c r="U1851" s="158"/>
      <c r="V1851" s="158"/>
      <c r="W1851" s="158"/>
      <c r="X1851" s="158"/>
      <c r="Y1851" s="158"/>
      <c r="Z1851" s="147"/>
      <c r="AA1851" s="147"/>
      <c r="AB1851" s="147"/>
      <c r="AC1851" s="147"/>
      <c r="AD1851" s="147"/>
      <c r="AE1851" s="147"/>
      <c r="AF1851" s="147"/>
      <c r="AG1851" s="147" t="s">
        <v>207</v>
      </c>
      <c r="AH1851" s="147"/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3" x14ac:dyDescent="0.2">
      <c r="A1852" s="154"/>
      <c r="B1852" s="155"/>
      <c r="C1852" s="260" t="s">
        <v>1102</v>
      </c>
      <c r="D1852" s="261"/>
      <c r="E1852" s="261"/>
      <c r="F1852" s="261"/>
      <c r="G1852" s="261"/>
      <c r="H1852" s="158"/>
      <c r="I1852" s="158"/>
      <c r="J1852" s="158"/>
      <c r="K1852" s="158"/>
      <c r="L1852" s="158"/>
      <c r="M1852" s="158"/>
      <c r="N1852" s="157"/>
      <c r="O1852" s="157"/>
      <c r="P1852" s="157"/>
      <c r="Q1852" s="157"/>
      <c r="R1852" s="158"/>
      <c r="S1852" s="158"/>
      <c r="T1852" s="158"/>
      <c r="U1852" s="158"/>
      <c r="V1852" s="158"/>
      <c r="W1852" s="158"/>
      <c r="X1852" s="158"/>
      <c r="Y1852" s="158"/>
      <c r="Z1852" s="147"/>
      <c r="AA1852" s="147"/>
      <c r="AB1852" s="147"/>
      <c r="AC1852" s="147"/>
      <c r="AD1852" s="147"/>
      <c r="AE1852" s="147"/>
      <c r="AF1852" s="147"/>
      <c r="AG1852" s="147" t="s">
        <v>207</v>
      </c>
      <c r="AH1852" s="147"/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ht="22.5" outlineLevel="3" x14ac:dyDescent="0.2">
      <c r="A1853" s="154"/>
      <c r="B1853" s="155"/>
      <c r="C1853" s="260" t="s">
        <v>1103</v>
      </c>
      <c r="D1853" s="261"/>
      <c r="E1853" s="261"/>
      <c r="F1853" s="261"/>
      <c r="G1853" s="261"/>
      <c r="H1853" s="158"/>
      <c r="I1853" s="158"/>
      <c r="J1853" s="158"/>
      <c r="K1853" s="158"/>
      <c r="L1853" s="158"/>
      <c r="M1853" s="158"/>
      <c r="N1853" s="157"/>
      <c r="O1853" s="157"/>
      <c r="P1853" s="157"/>
      <c r="Q1853" s="157"/>
      <c r="R1853" s="158"/>
      <c r="S1853" s="158"/>
      <c r="T1853" s="158"/>
      <c r="U1853" s="158"/>
      <c r="V1853" s="158"/>
      <c r="W1853" s="158"/>
      <c r="X1853" s="158"/>
      <c r="Y1853" s="158"/>
      <c r="Z1853" s="147"/>
      <c r="AA1853" s="147"/>
      <c r="AB1853" s="147"/>
      <c r="AC1853" s="147"/>
      <c r="AD1853" s="147"/>
      <c r="AE1853" s="147"/>
      <c r="AF1853" s="147"/>
      <c r="AG1853" s="147" t="s">
        <v>207</v>
      </c>
      <c r="AH1853" s="147"/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80" t="str">
        <f>C1853</f>
        <v>- při vodorovné dopravě po vodě : vyložení na hromady na suchu nebo na přeložení na dopravní prostředek na suchu do 15 m vodorovně a současně do 4 m svisle,</v>
      </c>
      <c r="BB1853" s="147"/>
      <c r="BC1853" s="147"/>
      <c r="BD1853" s="147"/>
      <c r="BE1853" s="147"/>
      <c r="BF1853" s="147"/>
      <c r="BG1853" s="147"/>
      <c r="BH1853" s="147"/>
    </row>
    <row r="1854" spans="1:60" outlineLevel="3" x14ac:dyDescent="0.2">
      <c r="A1854" s="154"/>
      <c r="B1854" s="155"/>
      <c r="C1854" s="260" t="s">
        <v>1104</v>
      </c>
      <c r="D1854" s="261"/>
      <c r="E1854" s="261"/>
      <c r="F1854" s="261"/>
      <c r="G1854" s="261"/>
      <c r="H1854" s="158"/>
      <c r="I1854" s="158"/>
      <c r="J1854" s="158"/>
      <c r="K1854" s="158"/>
      <c r="L1854" s="158"/>
      <c r="M1854" s="158"/>
      <c r="N1854" s="157"/>
      <c r="O1854" s="157"/>
      <c r="P1854" s="157"/>
      <c r="Q1854" s="157"/>
      <c r="R1854" s="158"/>
      <c r="S1854" s="158"/>
      <c r="T1854" s="158"/>
      <c r="U1854" s="158"/>
      <c r="V1854" s="158"/>
      <c r="W1854" s="158"/>
      <c r="X1854" s="158"/>
      <c r="Y1854" s="158"/>
      <c r="Z1854" s="147"/>
      <c r="AA1854" s="147"/>
      <c r="AB1854" s="147"/>
      <c r="AC1854" s="147"/>
      <c r="AD1854" s="147"/>
      <c r="AE1854" s="147"/>
      <c r="AF1854" s="147"/>
      <c r="AG1854" s="147" t="s">
        <v>207</v>
      </c>
      <c r="AH1854" s="147"/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2" x14ac:dyDescent="0.2">
      <c r="A1855" s="154"/>
      <c r="B1855" s="155"/>
      <c r="C1855" s="184" t="s">
        <v>1105</v>
      </c>
      <c r="D1855" s="163"/>
      <c r="E1855" s="164"/>
      <c r="F1855" s="158"/>
      <c r="G1855" s="158"/>
      <c r="H1855" s="158"/>
      <c r="I1855" s="158"/>
      <c r="J1855" s="158"/>
      <c r="K1855" s="158"/>
      <c r="L1855" s="158"/>
      <c r="M1855" s="158"/>
      <c r="N1855" s="157"/>
      <c r="O1855" s="157"/>
      <c r="P1855" s="157"/>
      <c r="Q1855" s="157"/>
      <c r="R1855" s="158"/>
      <c r="S1855" s="158"/>
      <c r="T1855" s="158"/>
      <c r="U1855" s="158"/>
      <c r="V1855" s="158"/>
      <c r="W1855" s="158"/>
      <c r="X1855" s="158"/>
      <c r="Y1855" s="158"/>
      <c r="Z1855" s="147"/>
      <c r="AA1855" s="147"/>
      <c r="AB1855" s="147"/>
      <c r="AC1855" s="147"/>
      <c r="AD1855" s="147"/>
      <c r="AE1855" s="147"/>
      <c r="AF1855" s="147"/>
      <c r="AG1855" s="147" t="s">
        <v>230</v>
      </c>
      <c r="AH1855" s="147">
        <v>0</v>
      </c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ht="22.5" outlineLevel="3" x14ac:dyDescent="0.2">
      <c r="A1856" s="154"/>
      <c r="B1856" s="155"/>
      <c r="C1856" s="184" t="s">
        <v>1106</v>
      </c>
      <c r="D1856" s="163"/>
      <c r="E1856" s="164"/>
      <c r="F1856" s="158"/>
      <c r="G1856" s="158"/>
      <c r="H1856" s="158"/>
      <c r="I1856" s="158"/>
      <c r="J1856" s="158"/>
      <c r="K1856" s="158"/>
      <c r="L1856" s="158"/>
      <c r="M1856" s="158"/>
      <c r="N1856" s="157"/>
      <c r="O1856" s="157"/>
      <c r="P1856" s="157"/>
      <c r="Q1856" s="157"/>
      <c r="R1856" s="158"/>
      <c r="S1856" s="158"/>
      <c r="T1856" s="158"/>
      <c r="U1856" s="158"/>
      <c r="V1856" s="158"/>
      <c r="W1856" s="158"/>
      <c r="X1856" s="158"/>
      <c r="Y1856" s="158"/>
      <c r="Z1856" s="147"/>
      <c r="AA1856" s="147"/>
      <c r="AB1856" s="147"/>
      <c r="AC1856" s="147"/>
      <c r="AD1856" s="147"/>
      <c r="AE1856" s="147"/>
      <c r="AF1856" s="147"/>
      <c r="AG1856" s="147" t="s">
        <v>230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outlineLevel="3" x14ac:dyDescent="0.2">
      <c r="A1857" s="154"/>
      <c r="B1857" s="155"/>
      <c r="C1857" s="184" t="s">
        <v>1107</v>
      </c>
      <c r="D1857" s="163"/>
      <c r="E1857" s="164"/>
      <c r="F1857" s="158"/>
      <c r="G1857" s="158"/>
      <c r="H1857" s="158"/>
      <c r="I1857" s="158"/>
      <c r="J1857" s="158"/>
      <c r="K1857" s="158"/>
      <c r="L1857" s="158"/>
      <c r="M1857" s="158"/>
      <c r="N1857" s="157"/>
      <c r="O1857" s="157"/>
      <c r="P1857" s="157"/>
      <c r="Q1857" s="157"/>
      <c r="R1857" s="158"/>
      <c r="S1857" s="158"/>
      <c r="T1857" s="158"/>
      <c r="U1857" s="158"/>
      <c r="V1857" s="158"/>
      <c r="W1857" s="158"/>
      <c r="X1857" s="158"/>
      <c r="Y1857" s="158"/>
      <c r="Z1857" s="147"/>
      <c r="AA1857" s="147"/>
      <c r="AB1857" s="147"/>
      <c r="AC1857" s="147"/>
      <c r="AD1857" s="147"/>
      <c r="AE1857" s="147"/>
      <c r="AF1857" s="147"/>
      <c r="AG1857" s="147" t="s">
        <v>230</v>
      </c>
      <c r="AH1857" s="147">
        <v>0</v>
      </c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outlineLevel="3" x14ac:dyDescent="0.2">
      <c r="A1858" s="154"/>
      <c r="B1858" s="155"/>
      <c r="C1858" s="184" t="s">
        <v>1108</v>
      </c>
      <c r="D1858" s="163"/>
      <c r="E1858" s="164">
        <v>105.72699</v>
      </c>
      <c r="F1858" s="158"/>
      <c r="G1858" s="158"/>
      <c r="H1858" s="158"/>
      <c r="I1858" s="158"/>
      <c r="J1858" s="158"/>
      <c r="K1858" s="158"/>
      <c r="L1858" s="158"/>
      <c r="M1858" s="158"/>
      <c r="N1858" s="157"/>
      <c r="O1858" s="157"/>
      <c r="P1858" s="157"/>
      <c r="Q1858" s="157"/>
      <c r="R1858" s="158"/>
      <c r="S1858" s="158"/>
      <c r="T1858" s="158"/>
      <c r="U1858" s="158"/>
      <c r="V1858" s="158"/>
      <c r="W1858" s="158"/>
      <c r="X1858" s="158"/>
      <c r="Y1858" s="158"/>
      <c r="Z1858" s="147"/>
      <c r="AA1858" s="147"/>
      <c r="AB1858" s="147"/>
      <c r="AC1858" s="147"/>
      <c r="AD1858" s="147"/>
      <c r="AE1858" s="147"/>
      <c r="AF1858" s="147"/>
      <c r="AG1858" s="147" t="s">
        <v>230</v>
      </c>
      <c r="AH1858" s="147">
        <v>0</v>
      </c>
      <c r="AI1858" s="147"/>
      <c r="AJ1858" s="147"/>
      <c r="AK1858" s="147"/>
      <c r="AL1858" s="147"/>
      <c r="AM1858" s="147"/>
      <c r="AN1858" s="147"/>
      <c r="AO1858" s="147"/>
      <c r="AP1858" s="147"/>
      <c r="AQ1858" s="147"/>
      <c r="AR1858" s="147"/>
      <c r="AS1858" s="147"/>
      <c r="AT1858" s="147"/>
      <c r="AU1858" s="147"/>
      <c r="AV1858" s="147"/>
      <c r="AW1858" s="147"/>
      <c r="AX1858" s="147"/>
      <c r="AY1858" s="147"/>
      <c r="AZ1858" s="147"/>
      <c r="BA1858" s="147"/>
      <c r="BB1858" s="147"/>
      <c r="BC1858" s="147"/>
      <c r="BD1858" s="147"/>
      <c r="BE1858" s="147"/>
      <c r="BF1858" s="147"/>
      <c r="BG1858" s="147"/>
      <c r="BH1858" s="147"/>
    </row>
    <row r="1859" spans="1:60" outlineLevel="2" x14ac:dyDescent="0.2">
      <c r="A1859" s="154"/>
      <c r="B1859" s="155"/>
      <c r="C1859" s="254"/>
      <c r="D1859" s="255"/>
      <c r="E1859" s="255"/>
      <c r="F1859" s="255"/>
      <c r="G1859" s="255"/>
      <c r="H1859" s="158"/>
      <c r="I1859" s="158"/>
      <c r="J1859" s="158"/>
      <c r="K1859" s="158"/>
      <c r="L1859" s="158"/>
      <c r="M1859" s="158"/>
      <c r="N1859" s="157"/>
      <c r="O1859" s="157"/>
      <c r="P1859" s="157"/>
      <c r="Q1859" s="157"/>
      <c r="R1859" s="158"/>
      <c r="S1859" s="158"/>
      <c r="T1859" s="158"/>
      <c r="U1859" s="158"/>
      <c r="V1859" s="158"/>
      <c r="W1859" s="158"/>
      <c r="X1859" s="158"/>
      <c r="Y1859" s="158"/>
      <c r="Z1859" s="147"/>
      <c r="AA1859" s="147"/>
      <c r="AB1859" s="147"/>
      <c r="AC1859" s="147"/>
      <c r="AD1859" s="147"/>
      <c r="AE1859" s="147"/>
      <c r="AF1859" s="147"/>
      <c r="AG1859" s="147" t="s">
        <v>208</v>
      </c>
      <c r="AH1859" s="147"/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ht="22.5" outlineLevel="1" x14ac:dyDescent="0.2">
      <c r="A1860" s="173">
        <v>187</v>
      </c>
      <c r="B1860" s="174" t="s">
        <v>1109</v>
      </c>
      <c r="C1860" s="183" t="s">
        <v>1110</v>
      </c>
      <c r="D1860" s="175" t="s">
        <v>300</v>
      </c>
      <c r="E1860" s="176">
        <v>105.72699</v>
      </c>
      <c r="F1860" s="177"/>
      <c r="G1860" s="178">
        <f>ROUND(E1860*F1860,2)</f>
        <v>0</v>
      </c>
      <c r="H1860" s="177"/>
      <c r="I1860" s="178">
        <f>ROUND(E1860*H1860,2)</f>
        <v>0</v>
      </c>
      <c r="J1860" s="177"/>
      <c r="K1860" s="178">
        <f>ROUND(E1860*J1860,2)</f>
        <v>0</v>
      </c>
      <c r="L1860" s="178">
        <v>12</v>
      </c>
      <c r="M1860" s="178">
        <f>G1860*(1+L1860/100)</f>
        <v>0</v>
      </c>
      <c r="N1860" s="176">
        <v>0</v>
      </c>
      <c r="O1860" s="176">
        <f>ROUND(E1860*N1860,2)</f>
        <v>0</v>
      </c>
      <c r="P1860" s="176">
        <v>0</v>
      </c>
      <c r="Q1860" s="176">
        <f>ROUND(E1860*P1860,2)</f>
        <v>0</v>
      </c>
      <c r="R1860" s="178" t="s">
        <v>772</v>
      </c>
      <c r="S1860" s="178" t="s">
        <v>201</v>
      </c>
      <c r="T1860" s="179" t="s">
        <v>201</v>
      </c>
      <c r="U1860" s="158">
        <v>0.93300000000000005</v>
      </c>
      <c r="V1860" s="158">
        <f>ROUND(E1860*U1860,2)</f>
        <v>98.64</v>
      </c>
      <c r="W1860" s="158"/>
      <c r="X1860" s="158" t="s">
        <v>1098</v>
      </c>
      <c r="Y1860" s="158" t="s">
        <v>204</v>
      </c>
      <c r="Z1860" s="147"/>
      <c r="AA1860" s="147"/>
      <c r="AB1860" s="147"/>
      <c r="AC1860" s="147"/>
      <c r="AD1860" s="147"/>
      <c r="AE1860" s="147"/>
      <c r="AF1860" s="147"/>
      <c r="AG1860" s="147" t="s">
        <v>1099</v>
      </c>
      <c r="AH1860" s="147"/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2" x14ac:dyDescent="0.2">
      <c r="A1861" s="154"/>
      <c r="B1861" s="155"/>
      <c r="C1861" s="184" t="s">
        <v>1105</v>
      </c>
      <c r="D1861" s="163"/>
      <c r="E1861" s="164"/>
      <c r="F1861" s="158"/>
      <c r="G1861" s="158"/>
      <c r="H1861" s="158"/>
      <c r="I1861" s="158"/>
      <c r="J1861" s="158"/>
      <c r="K1861" s="158"/>
      <c r="L1861" s="158"/>
      <c r="M1861" s="158"/>
      <c r="N1861" s="157"/>
      <c r="O1861" s="157"/>
      <c r="P1861" s="157"/>
      <c r="Q1861" s="157"/>
      <c r="R1861" s="158"/>
      <c r="S1861" s="158"/>
      <c r="T1861" s="158"/>
      <c r="U1861" s="158"/>
      <c r="V1861" s="158"/>
      <c r="W1861" s="158"/>
      <c r="X1861" s="158"/>
      <c r="Y1861" s="158"/>
      <c r="Z1861" s="147"/>
      <c r="AA1861" s="147"/>
      <c r="AB1861" s="147"/>
      <c r="AC1861" s="147"/>
      <c r="AD1861" s="147"/>
      <c r="AE1861" s="147"/>
      <c r="AF1861" s="147"/>
      <c r="AG1861" s="147" t="s">
        <v>230</v>
      </c>
      <c r="AH1861" s="147">
        <v>0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ht="22.5" outlineLevel="3" x14ac:dyDescent="0.2">
      <c r="A1862" s="154"/>
      <c r="B1862" s="155"/>
      <c r="C1862" s="184" t="s">
        <v>1106</v>
      </c>
      <c r="D1862" s="163"/>
      <c r="E1862" s="164"/>
      <c r="F1862" s="158"/>
      <c r="G1862" s="158"/>
      <c r="H1862" s="158"/>
      <c r="I1862" s="158"/>
      <c r="J1862" s="158"/>
      <c r="K1862" s="158"/>
      <c r="L1862" s="158"/>
      <c r="M1862" s="158"/>
      <c r="N1862" s="157"/>
      <c r="O1862" s="157"/>
      <c r="P1862" s="157"/>
      <c r="Q1862" s="157"/>
      <c r="R1862" s="158"/>
      <c r="S1862" s="158"/>
      <c r="T1862" s="158"/>
      <c r="U1862" s="158"/>
      <c r="V1862" s="158"/>
      <c r="W1862" s="158"/>
      <c r="X1862" s="158"/>
      <c r="Y1862" s="158"/>
      <c r="Z1862" s="147"/>
      <c r="AA1862" s="147"/>
      <c r="AB1862" s="147"/>
      <c r="AC1862" s="147"/>
      <c r="AD1862" s="147"/>
      <c r="AE1862" s="147"/>
      <c r="AF1862" s="147"/>
      <c r="AG1862" s="147" t="s">
        <v>230</v>
      </c>
      <c r="AH1862" s="147">
        <v>0</v>
      </c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outlineLevel="3" x14ac:dyDescent="0.2">
      <c r="A1863" s="154"/>
      <c r="B1863" s="155"/>
      <c r="C1863" s="184" t="s">
        <v>1107</v>
      </c>
      <c r="D1863" s="163"/>
      <c r="E1863" s="164"/>
      <c r="F1863" s="158"/>
      <c r="G1863" s="158"/>
      <c r="H1863" s="158"/>
      <c r="I1863" s="158"/>
      <c r="J1863" s="158"/>
      <c r="K1863" s="158"/>
      <c r="L1863" s="158"/>
      <c r="M1863" s="158"/>
      <c r="N1863" s="157"/>
      <c r="O1863" s="157"/>
      <c r="P1863" s="157"/>
      <c r="Q1863" s="157"/>
      <c r="R1863" s="158"/>
      <c r="S1863" s="158"/>
      <c r="T1863" s="158"/>
      <c r="U1863" s="158"/>
      <c r="V1863" s="158"/>
      <c r="W1863" s="158"/>
      <c r="X1863" s="158"/>
      <c r="Y1863" s="158"/>
      <c r="Z1863" s="147"/>
      <c r="AA1863" s="147"/>
      <c r="AB1863" s="147"/>
      <c r="AC1863" s="147"/>
      <c r="AD1863" s="147"/>
      <c r="AE1863" s="147"/>
      <c r="AF1863" s="147"/>
      <c r="AG1863" s="147" t="s">
        <v>230</v>
      </c>
      <c r="AH1863" s="147">
        <v>0</v>
      </c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outlineLevel="3" x14ac:dyDescent="0.2">
      <c r="A1864" s="154"/>
      <c r="B1864" s="155"/>
      <c r="C1864" s="184" t="s">
        <v>1108</v>
      </c>
      <c r="D1864" s="163"/>
      <c r="E1864" s="164">
        <v>105.72699</v>
      </c>
      <c r="F1864" s="158"/>
      <c r="G1864" s="158"/>
      <c r="H1864" s="158"/>
      <c r="I1864" s="158"/>
      <c r="J1864" s="158"/>
      <c r="K1864" s="158"/>
      <c r="L1864" s="158"/>
      <c r="M1864" s="158"/>
      <c r="N1864" s="157"/>
      <c r="O1864" s="157"/>
      <c r="P1864" s="157"/>
      <c r="Q1864" s="157"/>
      <c r="R1864" s="158"/>
      <c r="S1864" s="158"/>
      <c r="T1864" s="158"/>
      <c r="U1864" s="158"/>
      <c r="V1864" s="158"/>
      <c r="W1864" s="158"/>
      <c r="X1864" s="158"/>
      <c r="Y1864" s="158"/>
      <c r="Z1864" s="147"/>
      <c r="AA1864" s="147"/>
      <c r="AB1864" s="147"/>
      <c r="AC1864" s="147"/>
      <c r="AD1864" s="147"/>
      <c r="AE1864" s="147"/>
      <c r="AF1864" s="147"/>
      <c r="AG1864" s="147" t="s">
        <v>230</v>
      </c>
      <c r="AH1864" s="147">
        <v>0</v>
      </c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2" x14ac:dyDescent="0.2">
      <c r="A1865" s="154"/>
      <c r="B1865" s="155"/>
      <c r="C1865" s="254"/>
      <c r="D1865" s="255"/>
      <c r="E1865" s="255"/>
      <c r="F1865" s="255"/>
      <c r="G1865" s="255"/>
      <c r="H1865" s="158"/>
      <c r="I1865" s="158"/>
      <c r="J1865" s="158"/>
      <c r="K1865" s="158"/>
      <c r="L1865" s="158"/>
      <c r="M1865" s="158"/>
      <c r="N1865" s="157"/>
      <c r="O1865" s="157"/>
      <c r="P1865" s="157"/>
      <c r="Q1865" s="157"/>
      <c r="R1865" s="158"/>
      <c r="S1865" s="158"/>
      <c r="T1865" s="158"/>
      <c r="U1865" s="158"/>
      <c r="V1865" s="158"/>
      <c r="W1865" s="158"/>
      <c r="X1865" s="158"/>
      <c r="Y1865" s="158"/>
      <c r="Z1865" s="147"/>
      <c r="AA1865" s="147"/>
      <c r="AB1865" s="147"/>
      <c r="AC1865" s="147"/>
      <c r="AD1865" s="147"/>
      <c r="AE1865" s="147"/>
      <c r="AF1865" s="147"/>
      <c r="AG1865" s="147" t="s">
        <v>208</v>
      </c>
      <c r="AH1865" s="147"/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1" x14ac:dyDescent="0.2">
      <c r="A1866" s="173">
        <v>188</v>
      </c>
      <c r="B1866" s="174" t="s">
        <v>1111</v>
      </c>
      <c r="C1866" s="183" t="s">
        <v>1112</v>
      </c>
      <c r="D1866" s="175" t="s">
        <v>300</v>
      </c>
      <c r="E1866" s="176">
        <v>528.63495</v>
      </c>
      <c r="F1866" s="177"/>
      <c r="G1866" s="178">
        <f>ROUND(E1866*F1866,2)</f>
        <v>0</v>
      </c>
      <c r="H1866" s="177"/>
      <c r="I1866" s="178">
        <f>ROUND(E1866*H1866,2)</f>
        <v>0</v>
      </c>
      <c r="J1866" s="177"/>
      <c r="K1866" s="178">
        <f>ROUND(E1866*J1866,2)</f>
        <v>0</v>
      </c>
      <c r="L1866" s="178">
        <v>12</v>
      </c>
      <c r="M1866" s="178">
        <f>G1866*(1+L1866/100)</f>
        <v>0</v>
      </c>
      <c r="N1866" s="176">
        <v>0</v>
      </c>
      <c r="O1866" s="176">
        <f>ROUND(E1866*N1866,2)</f>
        <v>0</v>
      </c>
      <c r="P1866" s="176">
        <v>0</v>
      </c>
      <c r="Q1866" s="176">
        <f>ROUND(E1866*P1866,2)</f>
        <v>0</v>
      </c>
      <c r="R1866" s="178" t="s">
        <v>772</v>
      </c>
      <c r="S1866" s="178" t="s">
        <v>201</v>
      </c>
      <c r="T1866" s="179" t="s">
        <v>201</v>
      </c>
      <c r="U1866" s="158">
        <v>0.65</v>
      </c>
      <c r="V1866" s="158">
        <f>ROUND(E1866*U1866,2)</f>
        <v>343.61</v>
      </c>
      <c r="W1866" s="158"/>
      <c r="X1866" s="158" t="s">
        <v>1098</v>
      </c>
      <c r="Y1866" s="158" t="s">
        <v>204</v>
      </c>
      <c r="Z1866" s="147"/>
      <c r="AA1866" s="147"/>
      <c r="AB1866" s="147"/>
      <c r="AC1866" s="147"/>
      <c r="AD1866" s="147"/>
      <c r="AE1866" s="147"/>
      <c r="AF1866" s="147"/>
      <c r="AG1866" s="147" t="s">
        <v>1099</v>
      </c>
      <c r="AH1866" s="147"/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2" x14ac:dyDescent="0.2">
      <c r="A1867" s="154"/>
      <c r="B1867" s="155"/>
      <c r="C1867" s="184" t="s">
        <v>1105</v>
      </c>
      <c r="D1867" s="163"/>
      <c r="E1867" s="164"/>
      <c r="F1867" s="158"/>
      <c r="G1867" s="158"/>
      <c r="H1867" s="158"/>
      <c r="I1867" s="158"/>
      <c r="J1867" s="158"/>
      <c r="K1867" s="158"/>
      <c r="L1867" s="158"/>
      <c r="M1867" s="158"/>
      <c r="N1867" s="157"/>
      <c r="O1867" s="157"/>
      <c r="P1867" s="157"/>
      <c r="Q1867" s="157"/>
      <c r="R1867" s="158"/>
      <c r="S1867" s="158"/>
      <c r="T1867" s="158"/>
      <c r="U1867" s="158"/>
      <c r="V1867" s="158"/>
      <c r="W1867" s="158"/>
      <c r="X1867" s="158"/>
      <c r="Y1867" s="158"/>
      <c r="Z1867" s="147"/>
      <c r="AA1867" s="147"/>
      <c r="AB1867" s="147"/>
      <c r="AC1867" s="147"/>
      <c r="AD1867" s="147"/>
      <c r="AE1867" s="147"/>
      <c r="AF1867" s="147"/>
      <c r="AG1867" s="147" t="s">
        <v>230</v>
      </c>
      <c r="AH1867" s="147">
        <v>0</v>
      </c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ht="22.5" outlineLevel="3" x14ac:dyDescent="0.2">
      <c r="A1868" s="154"/>
      <c r="B1868" s="155"/>
      <c r="C1868" s="184" t="s">
        <v>1106</v>
      </c>
      <c r="D1868" s="163"/>
      <c r="E1868" s="164"/>
      <c r="F1868" s="158"/>
      <c r="G1868" s="158"/>
      <c r="H1868" s="158"/>
      <c r="I1868" s="158"/>
      <c r="J1868" s="158"/>
      <c r="K1868" s="158"/>
      <c r="L1868" s="158"/>
      <c r="M1868" s="158"/>
      <c r="N1868" s="157"/>
      <c r="O1868" s="157"/>
      <c r="P1868" s="157"/>
      <c r="Q1868" s="157"/>
      <c r="R1868" s="158"/>
      <c r="S1868" s="158"/>
      <c r="T1868" s="158"/>
      <c r="U1868" s="158"/>
      <c r="V1868" s="158"/>
      <c r="W1868" s="158"/>
      <c r="X1868" s="158"/>
      <c r="Y1868" s="158"/>
      <c r="Z1868" s="147"/>
      <c r="AA1868" s="147"/>
      <c r="AB1868" s="147"/>
      <c r="AC1868" s="147"/>
      <c r="AD1868" s="147"/>
      <c r="AE1868" s="147"/>
      <c r="AF1868" s="147"/>
      <c r="AG1868" s="147" t="s">
        <v>230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3" x14ac:dyDescent="0.2">
      <c r="A1869" s="154"/>
      <c r="B1869" s="155"/>
      <c r="C1869" s="184" t="s">
        <v>1107</v>
      </c>
      <c r="D1869" s="163"/>
      <c r="E1869" s="164"/>
      <c r="F1869" s="158"/>
      <c r="G1869" s="158"/>
      <c r="H1869" s="158"/>
      <c r="I1869" s="158"/>
      <c r="J1869" s="158"/>
      <c r="K1869" s="158"/>
      <c r="L1869" s="158"/>
      <c r="M1869" s="158"/>
      <c r="N1869" s="157"/>
      <c r="O1869" s="157"/>
      <c r="P1869" s="157"/>
      <c r="Q1869" s="157"/>
      <c r="R1869" s="158"/>
      <c r="S1869" s="158"/>
      <c r="T1869" s="158"/>
      <c r="U1869" s="158"/>
      <c r="V1869" s="158"/>
      <c r="W1869" s="158"/>
      <c r="X1869" s="158"/>
      <c r="Y1869" s="158"/>
      <c r="Z1869" s="147"/>
      <c r="AA1869" s="147"/>
      <c r="AB1869" s="147"/>
      <c r="AC1869" s="147"/>
      <c r="AD1869" s="147"/>
      <c r="AE1869" s="147"/>
      <c r="AF1869" s="147"/>
      <c r="AG1869" s="147" t="s">
        <v>230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3" x14ac:dyDescent="0.2">
      <c r="A1870" s="154"/>
      <c r="B1870" s="155"/>
      <c r="C1870" s="184" t="s">
        <v>1113</v>
      </c>
      <c r="D1870" s="163"/>
      <c r="E1870" s="164">
        <v>528.63495</v>
      </c>
      <c r="F1870" s="158"/>
      <c r="G1870" s="158"/>
      <c r="H1870" s="158"/>
      <c r="I1870" s="158"/>
      <c r="J1870" s="158"/>
      <c r="K1870" s="158"/>
      <c r="L1870" s="158"/>
      <c r="M1870" s="158"/>
      <c r="N1870" s="157"/>
      <c r="O1870" s="157"/>
      <c r="P1870" s="157"/>
      <c r="Q1870" s="157"/>
      <c r="R1870" s="158"/>
      <c r="S1870" s="158"/>
      <c r="T1870" s="158"/>
      <c r="U1870" s="158"/>
      <c r="V1870" s="158"/>
      <c r="W1870" s="158"/>
      <c r="X1870" s="158"/>
      <c r="Y1870" s="158"/>
      <c r="Z1870" s="147"/>
      <c r="AA1870" s="147"/>
      <c r="AB1870" s="147"/>
      <c r="AC1870" s="147"/>
      <c r="AD1870" s="147"/>
      <c r="AE1870" s="147"/>
      <c r="AF1870" s="147"/>
      <c r="AG1870" s="147" t="s">
        <v>230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2" x14ac:dyDescent="0.2">
      <c r="A1871" s="154"/>
      <c r="B1871" s="155"/>
      <c r="C1871" s="254"/>
      <c r="D1871" s="255"/>
      <c r="E1871" s="255"/>
      <c r="F1871" s="255"/>
      <c r="G1871" s="255"/>
      <c r="H1871" s="158"/>
      <c r="I1871" s="158"/>
      <c r="J1871" s="158"/>
      <c r="K1871" s="158"/>
      <c r="L1871" s="158"/>
      <c r="M1871" s="158"/>
      <c r="N1871" s="157"/>
      <c r="O1871" s="157"/>
      <c r="P1871" s="157"/>
      <c r="Q1871" s="157"/>
      <c r="R1871" s="158"/>
      <c r="S1871" s="158"/>
      <c r="T1871" s="158"/>
      <c r="U1871" s="158"/>
      <c r="V1871" s="158"/>
      <c r="W1871" s="158"/>
      <c r="X1871" s="158"/>
      <c r="Y1871" s="158"/>
      <c r="Z1871" s="147"/>
      <c r="AA1871" s="147"/>
      <c r="AB1871" s="147"/>
      <c r="AC1871" s="147"/>
      <c r="AD1871" s="147"/>
      <c r="AE1871" s="147"/>
      <c r="AF1871" s="147"/>
      <c r="AG1871" s="147" t="s">
        <v>208</v>
      </c>
      <c r="AH1871" s="147"/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outlineLevel="1" x14ac:dyDescent="0.2">
      <c r="A1872" s="173">
        <v>189</v>
      </c>
      <c r="B1872" s="174" t="s">
        <v>1114</v>
      </c>
      <c r="C1872" s="183" t="s">
        <v>1115</v>
      </c>
      <c r="D1872" s="175" t="s">
        <v>300</v>
      </c>
      <c r="E1872" s="176">
        <v>105.72699</v>
      </c>
      <c r="F1872" s="177"/>
      <c r="G1872" s="178">
        <f>ROUND(E1872*F1872,2)</f>
        <v>0</v>
      </c>
      <c r="H1872" s="177"/>
      <c r="I1872" s="178">
        <f>ROUND(E1872*H1872,2)</f>
        <v>0</v>
      </c>
      <c r="J1872" s="177"/>
      <c r="K1872" s="178">
        <f>ROUND(E1872*J1872,2)</f>
        <v>0</v>
      </c>
      <c r="L1872" s="178">
        <v>12</v>
      </c>
      <c r="M1872" s="178">
        <f>G1872*(1+L1872/100)</f>
        <v>0</v>
      </c>
      <c r="N1872" s="176">
        <v>0</v>
      </c>
      <c r="O1872" s="176">
        <f>ROUND(E1872*N1872,2)</f>
        <v>0</v>
      </c>
      <c r="P1872" s="176">
        <v>0</v>
      </c>
      <c r="Q1872" s="176">
        <f>ROUND(E1872*P1872,2)</f>
        <v>0</v>
      </c>
      <c r="R1872" s="178" t="s">
        <v>772</v>
      </c>
      <c r="S1872" s="178" t="s">
        <v>201</v>
      </c>
      <c r="T1872" s="179" t="s">
        <v>201</v>
      </c>
      <c r="U1872" s="158">
        <v>0.49</v>
      </c>
      <c r="V1872" s="158">
        <f>ROUND(E1872*U1872,2)</f>
        <v>51.81</v>
      </c>
      <c r="W1872" s="158"/>
      <c r="X1872" s="158" t="s">
        <v>1098</v>
      </c>
      <c r="Y1872" s="158" t="s">
        <v>204</v>
      </c>
      <c r="Z1872" s="147"/>
      <c r="AA1872" s="147"/>
      <c r="AB1872" s="147"/>
      <c r="AC1872" s="147"/>
      <c r="AD1872" s="147"/>
      <c r="AE1872" s="147"/>
      <c r="AF1872" s="147"/>
      <c r="AG1872" s="147" t="s">
        <v>1099</v>
      </c>
      <c r="AH1872" s="147"/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2" x14ac:dyDescent="0.2">
      <c r="A1873" s="154"/>
      <c r="B1873" s="155"/>
      <c r="C1873" s="245" t="s">
        <v>1116</v>
      </c>
      <c r="D1873" s="246"/>
      <c r="E1873" s="246"/>
      <c r="F1873" s="246"/>
      <c r="G1873" s="246"/>
      <c r="H1873" s="158"/>
      <c r="I1873" s="158"/>
      <c r="J1873" s="158"/>
      <c r="K1873" s="158"/>
      <c r="L1873" s="158"/>
      <c r="M1873" s="158"/>
      <c r="N1873" s="157"/>
      <c r="O1873" s="157"/>
      <c r="P1873" s="157"/>
      <c r="Q1873" s="157"/>
      <c r="R1873" s="158"/>
      <c r="S1873" s="158"/>
      <c r="T1873" s="158"/>
      <c r="U1873" s="158"/>
      <c r="V1873" s="158"/>
      <c r="W1873" s="158"/>
      <c r="X1873" s="158"/>
      <c r="Y1873" s="158"/>
      <c r="Z1873" s="147"/>
      <c r="AA1873" s="147"/>
      <c r="AB1873" s="147"/>
      <c r="AC1873" s="147"/>
      <c r="AD1873" s="147"/>
      <c r="AE1873" s="147"/>
      <c r="AF1873" s="147"/>
      <c r="AG1873" s="147" t="s">
        <v>207</v>
      </c>
      <c r="AH1873" s="147"/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2" x14ac:dyDescent="0.2">
      <c r="A1874" s="154"/>
      <c r="B1874" s="155"/>
      <c r="C1874" s="184" t="s">
        <v>1105</v>
      </c>
      <c r="D1874" s="163"/>
      <c r="E1874" s="164"/>
      <c r="F1874" s="158"/>
      <c r="G1874" s="158"/>
      <c r="H1874" s="158"/>
      <c r="I1874" s="158"/>
      <c r="J1874" s="158"/>
      <c r="K1874" s="158"/>
      <c r="L1874" s="158"/>
      <c r="M1874" s="158"/>
      <c r="N1874" s="157"/>
      <c r="O1874" s="157"/>
      <c r="P1874" s="157"/>
      <c r="Q1874" s="157"/>
      <c r="R1874" s="158"/>
      <c r="S1874" s="158"/>
      <c r="T1874" s="158"/>
      <c r="U1874" s="158"/>
      <c r="V1874" s="158"/>
      <c r="W1874" s="158"/>
      <c r="X1874" s="158"/>
      <c r="Y1874" s="158"/>
      <c r="Z1874" s="147"/>
      <c r="AA1874" s="147"/>
      <c r="AB1874" s="147"/>
      <c r="AC1874" s="147"/>
      <c r="AD1874" s="147"/>
      <c r="AE1874" s="147"/>
      <c r="AF1874" s="147"/>
      <c r="AG1874" s="147" t="s">
        <v>230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ht="22.5" outlineLevel="3" x14ac:dyDescent="0.2">
      <c r="A1875" s="154"/>
      <c r="B1875" s="155"/>
      <c r="C1875" s="184" t="s">
        <v>1106</v>
      </c>
      <c r="D1875" s="163"/>
      <c r="E1875" s="164"/>
      <c r="F1875" s="158"/>
      <c r="G1875" s="158"/>
      <c r="H1875" s="158"/>
      <c r="I1875" s="158"/>
      <c r="J1875" s="158"/>
      <c r="K1875" s="158"/>
      <c r="L1875" s="158"/>
      <c r="M1875" s="158"/>
      <c r="N1875" s="157"/>
      <c r="O1875" s="157"/>
      <c r="P1875" s="157"/>
      <c r="Q1875" s="157"/>
      <c r="R1875" s="158"/>
      <c r="S1875" s="158"/>
      <c r="T1875" s="158"/>
      <c r="U1875" s="158"/>
      <c r="V1875" s="158"/>
      <c r="W1875" s="158"/>
      <c r="X1875" s="158"/>
      <c r="Y1875" s="158"/>
      <c r="Z1875" s="147"/>
      <c r="AA1875" s="147"/>
      <c r="AB1875" s="147"/>
      <c r="AC1875" s="147"/>
      <c r="AD1875" s="147"/>
      <c r="AE1875" s="147"/>
      <c r="AF1875" s="147"/>
      <c r="AG1875" s="147" t="s">
        <v>230</v>
      </c>
      <c r="AH1875" s="147">
        <v>0</v>
      </c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outlineLevel="3" x14ac:dyDescent="0.2">
      <c r="A1876" s="154"/>
      <c r="B1876" s="155"/>
      <c r="C1876" s="184" t="s">
        <v>1107</v>
      </c>
      <c r="D1876" s="163"/>
      <c r="E1876" s="164"/>
      <c r="F1876" s="158"/>
      <c r="G1876" s="158"/>
      <c r="H1876" s="158"/>
      <c r="I1876" s="158"/>
      <c r="J1876" s="158"/>
      <c r="K1876" s="158"/>
      <c r="L1876" s="158"/>
      <c r="M1876" s="158"/>
      <c r="N1876" s="157"/>
      <c r="O1876" s="157"/>
      <c r="P1876" s="157"/>
      <c r="Q1876" s="157"/>
      <c r="R1876" s="158"/>
      <c r="S1876" s="158"/>
      <c r="T1876" s="158"/>
      <c r="U1876" s="158"/>
      <c r="V1876" s="158"/>
      <c r="W1876" s="158"/>
      <c r="X1876" s="158"/>
      <c r="Y1876" s="158"/>
      <c r="Z1876" s="147"/>
      <c r="AA1876" s="147"/>
      <c r="AB1876" s="147"/>
      <c r="AC1876" s="147"/>
      <c r="AD1876" s="147"/>
      <c r="AE1876" s="147"/>
      <c r="AF1876" s="147"/>
      <c r="AG1876" s="147" t="s">
        <v>230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3" x14ac:dyDescent="0.2">
      <c r="A1877" s="154"/>
      <c r="B1877" s="155"/>
      <c r="C1877" s="184" t="s">
        <v>1108</v>
      </c>
      <c r="D1877" s="163"/>
      <c r="E1877" s="164">
        <v>105.72699</v>
      </c>
      <c r="F1877" s="158"/>
      <c r="G1877" s="158"/>
      <c r="H1877" s="158"/>
      <c r="I1877" s="158"/>
      <c r="J1877" s="158"/>
      <c r="K1877" s="158"/>
      <c r="L1877" s="158"/>
      <c r="M1877" s="158"/>
      <c r="N1877" s="157"/>
      <c r="O1877" s="157"/>
      <c r="P1877" s="157"/>
      <c r="Q1877" s="157"/>
      <c r="R1877" s="158"/>
      <c r="S1877" s="158"/>
      <c r="T1877" s="158"/>
      <c r="U1877" s="158"/>
      <c r="V1877" s="158"/>
      <c r="W1877" s="158"/>
      <c r="X1877" s="158"/>
      <c r="Y1877" s="158"/>
      <c r="Z1877" s="147"/>
      <c r="AA1877" s="147"/>
      <c r="AB1877" s="147"/>
      <c r="AC1877" s="147"/>
      <c r="AD1877" s="147"/>
      <c r="AE1877" s="147"/>
      <c r="AF1877" s="147"/>
      <c r="AG1877" s="147" t="s">
        <v>230</v>
      </c>
      <c r="AH1877" s="147">
        <v>0</v>
      </c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2" x14ac:dyDescent="0.2">
      <c r="A1878" s="154"/>
      <c r="B1878" s="155"/>
      <c r="C1878" s="254"/>
      <c r="D1878" s="255"/>
      <c r="E1878" s="255"/>
      <c r="F1878" s="255"/>
      <c r="G1878" s="255"/>
      <c r="H1878" s="158"/>
      <c r="I1878" s="158"/>
      <c r="J1878" s="158"/>
      <c r="K1878" s="158"/>
      <c r="L1878" s="158"/>
      <c r="M1878" s="158"/>
      <c r="N1878" s="157"/>
      <c r="O1878" s="157"/>
      <c r="P1878" s="157"/>
      <c r="Q1878" s="157"/>
      <c r="R1878" s="158"/>
      <c r="S1878" s="158"/>
      <c r="T1878" s="158"/>
      <c r="U1878" s="158"/>
      <c r="V1878" s="158"/>
      <c r="W1878" s="158"/>
      <c r="X1878" s="158"/>
      <c r="Y1878" s="158"/>
      <c r="Z1878" s="147"/>
      <c r="AA1878" s="147"/>
      <c r="AB1878" s="147"/>
      <c r="AC1878" s="147"/>
      <c r="AD1878" s="147"/>
      <c r="AE1878" s="147"/>
      <c r="AF1878" s="147"/>
      <c r="AG1878" s="147" t="s">
        <v>208</v>
      </c>
      <c r="AH1878" s="147"/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outlineLevel="1" x14ac:dyDescent="0.2">
      <c r="A1879" s="173">
        <v>190</v>
      </c>
      <c r="B1879" s="174" t="s">
        <v>1117</v>
      </c>
      <c r="C1879" s="183" t="s">
        <v>1118</v>
      </c>
      <c r="D1879" s="175" t="s">
        <v>300</v>
      </c>
      <c r="E1879" s="176">
        <v>740.08893</v>
      </c>
      <c r="F1879" s="177"/>
      <c r="G1879" s="178">
        <f>ROUND(E1879*F1879,2)</f>
        <v>0</v>
      </c>
      <c r="H1879" s="177"/>
      <c r="I1879" s="178">
        <f>ROUND(E1879*H1879,2)</f>
        <v>0</v>
      </c>
      <c r="J1879" s="177"/>
      <c r="K1879" s="178">
        <f>ROUND(E1879*J1879,2)</f>
        <v>0</v>
      </c>
      <c r="L1879" s="178">
        <v>12</v>
      </c>
      <c r="M1879" s="178">
        <f>G1879*(1+L1879/100)</f>
        <v>0</v>
      </c>
      <c r="N1879" s="176">
        <v>0</v>
      </c>
      <c r="O1879" s="176">
        <f>ROUND(E1879*N1879,2)</f>
        <v>0</v>
      </c>
      <c r="P1879" s="176">
        <v>0</v>
      </c>
      <c r="Q1879" s="176">
        <f>ROUND(E1879*P1879,2)</f>
        <v>0</v>
      </c>
      <c r="R1879" s="178" t="s">
        <v>772</v>
      </c>
      <c r="S1879" s="178" t="s">
        <v>201</v>
      </c>
      <c r="T1879" s="179" t="s">
        <v>201</v>
      </c>
      <c r="U1879" s="158">
        <v>0</v>
      </c>
      <c r="V1879" s="158">
        <f>ROUND(E1879*U1879,2)</f>
        <v>0</v>
      </c>
      <c r="W1879" s="158"/>
      <c r="X1879" s="158" t="s">
        <v>1098</v>
      </c>
      <c r="Y1879" s="158" t="s">
        <v>204</v>
      </c>
      <c r="Z1879" s="147"/>
      <c r="AA1879" s="147"/>
      <c r="AB1879" s="147"/>
      <c r="AC1879" s="147"/>
      <c r="AD1879" s="147"/>
      <c r="AE1879" s="147"/>
      <c r="AF1879" s="147"/>
      <c r="AG1879" s="147" t="s">
        <v>1099</v>
      </c>
      <c r="AH1879" s="147"/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outlineLevel="2" x14ac:dyDescent="0.2">
      <c r="A1880" s="154"/>
      <c r="B1880" s="155"/>
      <c r="C1880" s="184" t="s">
        <v>1105</v>
      </c>
      <c r="D1880" s="163"/>
      <c r="E1880" s="164"/>
      <c r="F1880" s="158"/>
      <c r="G1880" s="158"/>
      <c r="H1880" s="158"/>
      <c r="I1880" s="158"/>
      <c r="J1880" s="158"/>
      <c r="K1880" s="158"/>
      <c r="L1880" s="158"/>
      <c r="M1880" s="158"/>
      <c r="N1880" s="157"/>
      <c r="O1880" s="157"/>
      <c r="P1880" s="157"/>
      <c r="Q1880" s="157"/>
      <c r="R1880" s="158"/>
      <c r="S1880" s="158"/>
      <c r="T1880" s="158"/>
      <c r="U1880" s="158"/>
      <c r="V1880" s="158"/>
      <c r="W1880" s="158"/>
      <c r="X1880" s="158"/>
      <c r="Y1880" s="158"/>
      <c r="Z1880" s="147"/>
      <c r="AA1880" s="147"/>
      <c r="AB1880" s="147"/>
      <c r="AC1880" s="147"/>
      <c r="AD1880" s="147"/>
      <c r="AE1880" s="147"/>
      <c r="AF1880" s="147"/>
      <c r="AG1880" s="147" t="s">
        <v>230</v>
      </c>
      <c r="AH1880" s="147">
        <v>0</v>
      </c>
      <c r="AI1880" s="147"/>
      <c r="AJ1880" s="147"/>
      <c r="AK1880" s="147"/>
      <c r="AL1880" s="147"/>
      <c r="AM1880" s="147"/>
      <c r="AN1880" s="147"/>
      <c r="AO1880" s="147"/>
      <c r="AP1880" s="147"/>
      <c r="AQ1880" s="147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</row>
    <row r="1881" spans="1:60" ht="22.5" outlineLevel="3" x14ac:dyDescent="0.2">
      <c r="A1881" s="154"/>
      <c r="B1881" s="155"/>
      <c r="C1881" s="184" t="s">
        <v>1106</v>
      </c>
      <c r="D1881" s="163"/>
      <c r="E1881" s="164"/>
      <c r="F1881" s="158"/>
      <c r="G1881" s="158"/>
      <c r="H1881" s="158"/>
      <c r="I1881" s="158"/>
      <c r="J1881" s="158"/>
      <c r="K1881" s="158"/>
      <c r="L1881" s="158"/>
      <c r="M1881" s="158"/>
      <c r="N1881" s="157"/>
      <c r="O1881" s="157"/>
      <c r="P1881" s="157"/>
      <c r="Q1881" s="157"/>
      <c r="R1881" s="158"/>
      <c r="S1881" s="158"/>
      <c r="T1881" s="158"/>
      <c r="U1881" s="158"/>
      <c r="V1881" s="158"/>
      <c r="W1881" s="158"/>
      <c r="X1881" s="158"/>
      <c r="Y1881" s="158"/>
      <c r="Z1881" s="147"/>
      <c r="AA1881" s="147"/>
      <c r="AB1881" s="147"/>
      <c r="AC1881" s="147"/>
      <c r="AD1881" s="147"/>
      <c r="AE1881" s="147"/>
      <c r="AF1881" s="147"/>
      <c r="AG1881" s="147" t="s">
        <v>230</v>
      </c>
      <c r="AH1881" s="147">
        <v>0</v>
      </c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3" x14ac:dyDescent="0.2">
      <c r="A1882" s="154"/>
      <c r="B1882" s="155"/>
      <c r="C1882" s="184" t="s">
        <v>1107</v>
      </c>
      <c r="D1882" s="163"/>
      <c r="E1882" s="164"/>
      <c r="F1882" s="158"/>
      <c r="G1882" s="158"/>
      <c r="H1882" s="158"/>
      <c r="I1882" s="158"/>
      <c r="J1882" s="158"/>
      <c r="K1882" s="158"/>
      <c r="L1882" s="158"/>
      <c r="M1882" s="158"/>
      <c r="N1882" s="157"/>
      <c r="O1882" s="157"/>
      <c r="P1882" s="157"/>
      <c r="Q1882" s="157"/>
      <c r="R1882" s="158"/>
      <c r="S1882" s="158"/>
      <c r="T1882" s="158"/>
      <c r="U1882" s="158"/>
      <c r="V1882" s="158"/>
      <c r="W1882" s="158"/>
      <c r="X1882" s="158"/>
      <c r="Y1882" s="158"/>
      <c r="Z1882" s="147"/>
      <c r="AA1882" s="147"/>
      <c r="AB1882" s="147"/>
      <c r="AC1882" s="147"/>
      <c r="AD1882" s="147"/>
      <c r="AE1882" s="147"/>
      <c r="AF1882" s="147"/>
      <c r="AG1882" s="147" t="s">
        <v>230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3" x14ac:dyDescent="0.2">
      <c r="A1883" s="154"/>
      <c r="B1883" s="155"/>
      <c r="C1883" s="184" t="s">
        <v>1119</v>
      </c>
      <c r="D1883" s="163"/>
      <c r="E1883" s="164">
        <v>740.08893</v>
      </c>
      <c r="F1883" s="158"/>
      <c r="G1883" s="158"/>
      <c r="H1883" s="158"/>
      <c r="I1883" s="158"/>
      <c r="J1883" s="158"/>
      <c r="K1883" s="158"/>
      <c r="L1883" s="158"/>
      <c r="M1883" s="158"/>
      <c r="N1883" s="157"/>
      <c r="O1883" s="157"/>
      <c r="P1883" s="157"/>
      <c r="Q1883" s="157"/>
      <c r="R1883" s="158"/>
      <c r="S1883" s="158"/>
      <c r="T1883" s="158"/>
      <c r="U1883" s="158"/>
      <c r="V1883" s="158"/>
      <c r="W1883" s="158"/>
      <c r="X1883" s="158"/>
      <c r="Y1883" s="158"/>
      <c r="Z1883" s="147"/>
      <c r="AA1883" s="147"/>
      <c r="AB1883" s="147"/>
      <c r="AC1883" s="147"/>
      <c r="AD1883" s="147"/>
      <c r="AE1883" s="147"/>
      <c r="AF1883" s="147"/>
      <c r="AG1883" s="147" t="s">
        <v>230</v>
      </c>
      <c r="AH1883" s="147">
        <v>0</v>
      </c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2" x14ac:dyDescent="0.2">
      <c r="A1884" s="154"/>
      <c r="B1884" s="155"/>
      <c r="C1884" s="254"/>
      <c r="D1884" s="255"/>
      <c r="E1884" s="255"/>
      <c r="F1884" s="255"/>
      <c r="G1884" s="255"/>
      <c r="H1884" s="158"/>
      <c r="I1884" s="158"/>
      <c r="J1884" s="158"/>
      <c r="K1884" s="158"/>
      <c r="L1884" s="158"/>
      <c r="M1884" s="158"/>
      <c r="N1884" s="157"/>
      <c r="O1884" s="157"/>
      <c r="P1884" s="157"/>
      <c r="Q1884" s="157"/>
      <c r="R1884" s="158"/>
      <c r="S1884" s="158"/>
      <c r="T1884" s="158"/>
      <c r="U1884" s="158"/>
      <c r="V1884" s="158"/>
      <c r="W1884" s="158"/>
      <c r="X1884" s="158"/>
      <c r="Y1884" s="158"/>
      <c r="Z1884" s="147"/>
      <c r="AA1884" s="147"/>
      <c r="AB1884" s="147"/>
      <c r="AC1884" s="147"/>
      <c r="AD1884" s="147"/>
      <c r="AE1884" s="147"/>
      <c r="AF1884" s="147"/>
      <c r="AG1884" s="147" t="s">
        <v>208</v>
      </c>
      <c r="AH1884" s="147"/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1" x14ac:dyDescent="0.2">
      <c r="A1885" s="173">
        <v>191</v>
      </c>
      <c r="B1885" s="174" t="s">
        <v>1120</v>
      </c>
      <c r="C1885" s="183" t="s">
        <v>1121</v>
      </c>
      <c r="D1885" s="175" t="s">
        <v>300</v>
      </c>
      <c r="E1885" s="176">
        <v>105.72699</v>
      </c>
      <c r="F1885" s="177"/>
      <c r="G1885" s="178">
        <f>ROUND(E1885*F1885,2)</f>
        <v>0</v>
      </c>
      <c r="H1885" s="177"/>
      <c r="I1885" s="178">
        <f>ROUND(E1885*H1885,2)</f>
        <v>0</v>
      </c>
      <c r="J1885" s="177"/>
      <c r="K1885" s="178">
        <f>ROUND(E1885*J1885,2)</f>
        <v>0</v>
      </c>
      <c r="L1885" s="178">
        <v>12</v>
      </c>
      <c r="M1885" s="178">
        <f>G1885*(1+L1885/100)</f>
        <v>0</v>
      </c>
      <c r="N1885" s="176">
        <v>0</v>
      </c>
      <c r="O1885" s="176">
        <f>ROUND(E1885*N1885,2)</f>
        <v>0</v>
      </c>
      <c r="P1885" s="176">
        <v>0</v>
      </c>
      <c r="Q1885" s="176">
        <f>ROUND(E1885*P1885,2)</f>
        <v>0</v>
      </c>
      <c r="R1885" s="178" t="s">
        <v>772</v>
      </c>
      <c r="S1885" s="178" t="s">
        <v>201</v>
      </c>
      <c r="T1885" s="179" t="s">
        <v>201</v>
      </c>
      <c r="U1885" s="158">
        <v>0.94199999999999995</v>
      </c>
      <c r="V1885" s="158">
        <f>ROUND(E1885*U1885,2)</f>
        <v>99.59</v>
      </c>
      <c r="W1885" s="158"/>
      <c r="X1885" s="158" t="s">
        <v>1098</v>
      </c>
      <c r="Y1885" s="158" t="s">
        <v>204</v>
      </c>
      <c r="Z1885" s="147"/>
      <c r="AA1885" s="147"/>
      <c r="AB1885" s="147"/>
      <c r="AC1885" s="147"/>
      <c r="AD1885" s="147"/>
      <c r="AE1885" s="147"/>
      <c r="AF1885" s="147"/>
      <c r="AG1885" s="147" t="s">
        <v>1099</v>
      </c>
      <c r="AH1885" s="147"/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2" x14ac:dyDescent="0.2">
      <c r="A1886" s="154"/>
      <c r="B1886" s="155"/>
      <c r="C1886" s="245" t="s">
        <v>1122</v>
      </c>
      <c r="D1886" s="246"/>
      <c r="E1886" s="246"/>
      <c r="F1886" s="246"/>
      <c r="G1886" s="246"/>
      <c r="H1886" s="158"/>
      <c r="I1886" s="158"/>
      <c r="J1886" s="158"/>
      <c r="K1886" s="158"/>
      <c r="L1886" s="158"/>
      <c r="M1886" s="158"/>
      <c r="N1886" s="157"/>
      <c r="O1886" s="157"/>
      <c r="P1886" s="157"/>
      <c r="Q1886" s="157"/>
      <c r="R1886" s="158"/>
      <c r="S1886" s="158"/>
      <c r="T1886" s="158"/>
      <c r="U1886" s="158"/>
      <c r="V1886" s="158"/>
      <c r="W1886" s="158"/>
      <c r="X1886" s="158"/>
      <c r="Y1886" s="158"/>
      <c r="Z1886" s="147"/>
      <c r="AA1886" s="147"/>
      <c r="AB1886" s="147"/>
      <c r="AC1886" s="147"/>
      <c r="AD1886" s="147"/>
      <c r="AE1886" s="147"/>
      <c r="AF1886" s="147"/>
      <c r="AG1886" s="147" t="s">
        <v>207</v>
      </c>
      <c r="AH1886" s="147"/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outlineLevel="2" x14ac:dyDescent="0.2">
      <c r="A1887" s="154"/>
      <c r="B1887" s="155"/>
      <c r="C1887" s="184" t="s">
        <v>1105</v>
      </c>
      <c r="D1887" s="163"/>
      <c r="E1887" s="164"/>
      <c r="F1887" s="158"/>
      <c r="G1887" s="158"/>
      <c r="H1887" s="158"/>
      <c r="I1887" s="158"/>
      <c r="J1887" s="158"/>
      <c r="K1887" s="158"/>
      <c r="L1887" s="158"/>
      <c r="M1887" s="158"/>
      <c r="N1887" s="157"/>
      <c r="O1887" s="157"/>
      <c r="P1887" s="157"/>
      <c r="Q1887" s="157"/>
      <c r="R1887" s="158"/>
      <c r="S1887" s="158"/>
      <c r="T1887" s="158"/>
      <c r="U1887" s="158"/>
      <c r="V1887" s="158"/>
      <c r="W1887" s="158"/>
      <c r="X1887" s="158"/>
      <c r="Y1887" s="158"/>
      <c r="Z1887" s="147"/>
      <c r="AA1887" s="147"/>
      <c r="AB1887" s="147"/>
      <c r="AC1887" s="147"/>
      <c r="AD1887" s="147"/>
      <c r="AE1887" s="147"/>
      <c r="AF1887" s="147"/>
      <c r="AG1887" s="147" t="s">
        <v>230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ht="22.5" outlineLevel="3" x14ac:dyDescent="0.2">
      <c r="A1888" s="154"/>
      <c r="B1888" s="155"/>
      <c r="C1888" s="184" t="s">
        <v>1106</v>
      </c>
      <c r="D1888" s="163"/>
      <c r="E1888" s="164"/>
      <c r="F1888" s="158"/>
      <c r="G1888" s="158"/>
      <c r="H1888" s="158"/>
      <c r="I1888" s="158"/>
      <c r="J1888" s="158"/>
      <c r="K1888" s="158"/>
      <c r="L1888" s="158"/>
      <c r="M1888" s="158"/>
      <c r="N1888" s="157"/>
      <c r="O1888" s="157"/>
      <c r="P1888" s="157"/>
      <c r="Q1888" s="157"/>
      <c r="R1888" s="158"/>
      <c r="S1888" s="158"/>
      <c r="T1888" s="158"/>
      <c r="U1888" s="158"/>
      <c r="V1888" s="158"/>
      <c r="W1888" s="158"/>
      <c r="X1888" s="158"/>
      <c r="Y1888" s="158"/>
      <c r="Z1888" s="147"/>
      <c r="AA1888" s="147"/>
      <c r="AB1888" s="147"/>
      <c r="AC1888" s="147"/>
      <c r="AD1888" s="147"/>
      <c r="AE1888" s="147"/>
      <c r="AF1888" s="147"/>
      <c r="AG1888" s="147" t="s">
        <v>230</v>
      </c>
      <c r="AH1888" s="147">
        <v>0</v>
      </c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outlineLevel="3" x14ac:dyDescent="0.2">
      <c r="A1889" s="154"/>
      <c r="B1889" s="155"/>
      <c r="C1889" s="184" t="s">
        <v>1107</v>
      </c>
      <c r="D1889" s="163"/>
      <c r="E1889" s="164"/>
      <c r="F1889" s="158"/>
      <c r="G1889" s="158"/>
      <c r="H1889" s="158"/>
      <c r="I1889" s="158"/>
      <c r="J1889" s="158"/>
      <c r="K1889" s="158"/>
      <c r="L1889" s="158"/>
      <c r="M1889" s="158"/>
      <c r="N1889" s="157"/>
      <c r="O1889" s="157"/>
      <c r="P1889" s="157"/>
      <c r="Q1889" s="157"/>
      <c r="R1889" s="158"/>
      <c r="S1889" s="158"/>
      <c r="T1889" s="158"/>
      <c r="U1889" s="158"/>
      <c r="V1889" s="158"/>
      <c r="W1889" s="158"/>
      <c r="X1889" s="158"/>
      <c r="Y1889" s="158"/>
      <c r="Z1889" s="147"/>
      <c r="AA1889" s="147"/>
      <c r="AB1889" s="147"/>
      <c r="AC1889" s="147"/>
      <c r="AD1889" s="147"/>
      <c r="AE1889" s="147"/>
      <c r="AF1889" s="147"/>
      <c r="AG1889" s="147" t="s">
        <v>230</v>
      </c>
      <c r="AH1889" s="147">
        <v>0</v>
      </c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47"/>
      <c r="BB1889" s="147"/>
      <c r="BC1889" s="147"/>
      <c r="BD1889" s="147"/>
      <c r="BE1889" s="147"/>
      <c r="BF1889" s="147"/>
      <c r="BG1889" s="147"/>
      <c r="BH1889" s="147"/>
    </row>
    <row r="1890" spans="1:60" outlineLevel="3" x14ac:dyDescent="0.2">
      <c r="A1890" s="154"/>
      <c r="B1890" s="155"/>
      <c r="C1890" s="184" t="s">
        <v>1108</v>
      </c>
      <c r="D1890" s="163"/>
      <c r="E1890" s="164">
        <v>105.72699</v>
      </c>
      <c r="F1890" s="158"/>
      <c r="G1890" s="158"/>
      <c r="H1890" s="158"/>
      <c r="I1890" s="158"/>
      <c r="J1890" s="158"/>
      <c r="K1890" s="158"/>
      <c r="L1890" s="158"/>
      <c r="M1890" s="158"/>
      <c r="N1890" s="157"/>
      <c r="O1890" s="157"/>
      <c r="P1890" s="157"/>
      <c r="Q1890" s="157"/>
      <c r="R1890" s="158"/>
      <c r="S1890" s="158"/>
      <c r="T1890" s="158"/>
      <c r="U1890" s="158"/>
      <c r="V1890" s="158"/>
      <c r="W1890" s="158"/>
      <c r="X1890" s="158"/>
      <c r="Y1890" s="158"/>
      <c r="Z1890" s="147"/>
      <c r="AA1890" s="147"/>
      <c r="AB1890" s="147"/>
      <c r="AC1890" s="147"/>
      <c r="AD1890" s="147"/>
      <c r="AE1890" s="147"/>
      <c r="AF1890" s="147"/>
      <c r="AG1890" s="147" t="s">
        <v>230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2" x14ac:dyDescent="0.2">
      <c r="A1891" s="154"/>
      <c r="B1891" s="155"/>
      <c r="C1891" s="254"/>
      <c r="D1891" s="255"/>
      <c r="E1891" s="255"/>
      <c r="F1891" s="255"/>
      <c r="G1891" s="255"/>
      <c r="H1891" s="158"/>
      <c r="I1891" s="158"/>
      <c r="J1891" s="158"/>
      <c r="K1891" s="158"/>
      <c r="L1891" s="158"/>
      <c r="M1891" s="158"/>
      <c r="N1891" s="157"/>
      <c r="O1891" s="157"/>
      <c r="P1891" s="157"/>
      <c r="Q1891" s="157"/>
      <c r="R1891" s="158"/>
      <c r="S1891" s="158"/>
      <c r="T1891" s="158"/>
      <c r="U1891" s="158"/>
      <c r="V1891" s="158"/>
      <c r="W1891" s="158"/>
      <c r="X1891" s="158"/>
      <c r="Y1891" s="158"/>
      <c r="Z1891" s="147"/>
      <c r="AA1891" s="147"/>
      <c r="AB1891" s="147"/>
      <c r="AC1891" s="147"/>
      <c r="AD1891" s="147"/>
      <c r="AE1891" s="147"/>
      <c r="AF1891" s="147"/>
      <c r="AG1891" s="147" t="s">
        <v>208</v>
      </c>
      <c r="AH1891" s="147"/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ht="22.5" outlineLevel="1" x14ac:dyDescent="0.2">
      <c r="A1892" s="173">
        <v>192</v>
      </c>
      <c r="B1892" s="174" t="s">
        <v>1123</v>
      </c>
      <c r="C1892" s="183" t="s">
        <v>1124</v>
      </c>
      <c r="D1892" s="175" t="s">
        <v>300</v>
      </c>
      <c r="E1892" s="176">
        <v>317.18097</v>
      </c>
      <c r="F1892" s="177"/>
      <c r="G1892" s="178">
        <f>ROUND(E1892*F1892,2)</f>
        <v>0</v>
      </c>
      <c r="H1892" s="177"/>
      <c r="I1892" s="178">
        <f>ROUND(E1892*H1892,2)</f>
        <v>0</v>
      </c>
      <c r="J1892" s="177"/>
      <c r="K1892" s="178">
        <f>ROUND(E1892*J1892,2)</f>
        <v>0</v>
      </c>
      <c r="L1892" s="178">
        <v>12</v>
      </c>
      <c r="M1892" s="178">
        <f>G1892*(1+L1892/100)</f>
        <v>0</v>
      </c>
      <c r="N1892" s="176">
        <v>0</v>
      </c>
      <c r="O1892" s="176">
        <f>ROUND(E1892*N1892,2)</f>
        <v>0</v>
      </c>
      <c r="P1892" s="176">
        <v>0</v>
      </c>
      <c r="Q1892" s="176">
        <f>ROUND(E1892*P1892,2)</f>
        <v>0</v>
      </c>
      <c r="R1892" s="178" t="s">
        <v>772</v>
      </c>
      <c r="S1892" s="178" t="s">
        <v>201</v>
      </c>
      <c r="T1892" s="179" t="s">
        <v>201</v>
      </c>
      <c r="U1892" s="158">
        <v>0.105</v>
      </c>
      <c r="V1892" s="158">
        <f>ROUND(E1892*U1892,2)</f>
        <v>33.299999999999997</v>
      </c>
      <c r="W1892" s="158"/>
      <c r="X1892" s="158" t="s">
        <v>1098</v>
      </c>
      <c r="Y1892" s="158" t="s">
        <v>204</v>
      </c>
      <c r="Z1892" s="147"/>
      <c r="AA1892" s="147"/>
      <c r="AB1892" s="147"/>
      <c r="AC1892" s="147"/>
      <c r="AD1892" s="147"/>
      <c r="AE1892" s="147"/>
      <c r="AF1892" s="147"/>
      <c r="AG1892" s="147" t="s">
        <v>1099</v>
      </c>
      <c r="AH1892" s="147"/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2" x14ac:dyDescent="0.2">
      <c r="A1893" s="154"/>
      <c r="B1893" s="155"/>
      <c r="C1893" s="184" t="s">
        <v>1105</v>
      </c>
      <c r="D1893" s="163"/>
      <c r="E1893" s="164"/>
      <c r="F1893" s="158"/>
      <c r="G1893" s="158"/>
      <c r="H1893" s="158"/>
      <c r="I1893" s="158"/>
      <c r="J1893" s="158"/>
      <c r="K1893" s="158"/>
      <c r="L1893" s="158"/>
      <c r="M1893" s="158"/>
      <c r="N1893" s="157"/>
      <c r="O1893" s="157"/>
      <c r="P1893" s="157"/>
      <c r="Q1893" s="157"/>
      <c r="R1893" s="158"/>
      <c r="S1893" s="158"/>
      <c r="T1893" s="158"/>
      <c r="U1893" s="158"/>
      <c r="V1893" s="158"/>
      <c r="W1893" s="158"/>
      <c r="X1893" s="158"/>
      <c r="Y1893" s="158"/>
      <c r="Z1893" s="147"/>
      <c r="AA1893" s="147"/>
      <c r="AB1893" s="147"/>
      <c r="AC1893" s="147"/>
      <c r="AD1893" s="147"/>
      <c r="AE1893" s="147"/>
      <c r="AF1893" s="147"/>
      <c r="AG1893" s="147" t="s">
        <v>230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ht="22.5" outlineLevel="3" x14ac:dyDescent="0.2">
      <c r="A1894" s="154"/>
      <c r="B1894" s="155"/>
      <c r="C1894" s="184" t="s">
        <v>1106</v>
      </c>
      <c r="D1894" s="163"/>
      <c r="E1894" s="164"/>
      <c r="F1894" s="158"/>
      <c r="G1894" s="158"/>
      <c r="H1894" s="158"/>
      <c r="I1894" s="158"/>
      <c r="J1894" s="158"/>
      <c r="K1894" s="158"/>
      <c r="L1894" s="158"/>
      <c r="M1894" s="158"/>
      <c r="N1894" s="157"/>
      <c r="O1894" s="157"/>
      <c r="P1894" s="157"/>
      <c r="Q1894" s="157"/>
      <c r="R1894" s="158"/>
      <c r="S1894" s="158"/>
      <c r="T1894" s="158"/>
      <c r="U1894" s="158"/>
      <c r="V1894" s="158"/>
      <c r="W1894" s="158"/>
      <c r="X1894" s="158"/>
      <c r="Y1894" s="158"/>
      <c r="Z1894" s="147"/>
      <c r="AA1894" s="147"/>
      <c r="AB1894" s="147"/>
      <c r="AC1894" s="147"/>
      <c r="AD1894" s="147"/>
      <c r="AE1894" s="147"/>
      <c r="AF1894" s="147"/>
      <c r="AG1894" s="147" t="s">
        <v>230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3" x14ac:dyDescent="0.2">
      <c r="A1895" s="154"/>
      <c r="B1895" s="155"/>
      <c r="C1895" s="184" t="s">
        <v>1107</v>
      </c>
      <c r="D1895" s="163"/>
      <c r="E1895" s="164"/>
      <c r="F1895" s="158"/>
      <c r="G1895" s="158"/>
      <c r="H1895" s="158"/>
      <c r="I1895" s="158"/>
      <c r="J1895" s="158"/>
      <c r="K1895" s="158"/>
      <c r="L1895" s="158"/>
      <c r="M1895" s="158"/>
      <c r="N1895" s="157"/>
      <c r="O1895" s="157"/>
      <c r="P1895" s="157"/>
      <c r="Q1895" s="157"/>
      <c r="R1895" s="158"/>
      <c r="S1895" s="158"/>
      <c r="T1895" s="158"/>
      <c r="U1895" s="158"/>
      <c r="V1895" s="158"/>
      <c r="W1895" s="158"/>
      <c r="X1895" s="158"/>
      <c r="Y1895" s="158"/>
      <c r="Z1895" s="147"/>
      <c r="AA1895" s="147"/>
      <c r="AB1895" s="147"/>
      <c r="AC1895" s="147"/>
      <c r="AD1895" s="147"/>
      <c r="AE1895" s="147"/>
      <c r="AF1895" s="147"/>
      <c r="AG1895" s="147" t="s">
        <v>230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3" x14ac:dyDescent="0.2">
      <c r="A1896" s="154"/>
      <c r="B1896" s="155"/>
      <c r="C1896" s="184" t="s">
        <v>1125</v>
      </c>
      <c r="D1896" s="163"/>
      <c r="E1896" s="164">
        <v>317.18097</v>
      </c>
      <c r="F1896" s="158"/>
      <c r="G1896" s="158"/>
      <c r="H1896" s="158"/>
      <c r="I1896" s="158"/>
      <c r="J1896" s="158"/>
      <c r="K1896" s="158"/>
      <c r="L1896" s="158"/>
      <c r="M1896" s="158"/>
      <c r="N1896" s="157"/>
      <c r="O1896" s="157"/>
      <c r="P1896" s="157"/>
      <c r="Q1896" s="157"/>
      <c r="R1896" s="158"/>
      <c r="S1896" s="158"/>
      <c r="T1896" s="158"/>
      <c r="U1896" s="158"/>
      <c r="V1896" s="158"/>
      <c r="W1896" s="158"/>
      <c r="X1896" s="158"/>
      <c r="Y1896" s="158"/>
      <c r="Z1896" s="147"/>
      <c r="AA1896" s="147"/>
      <c r="AB1896" s="147"/>
      <c r="AC1896" s="147"/>
      <c r="AD1896" s="147"/>
      <c r="AE1896" s="147"/>
      <c r="AF1896" s="147"/>
      <c r="AG1896" s="147" t="s">
        <v>230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2" x14ac:dyDescent="0.2">
      <c r="A1897" s="154"/>
      <c r="B1897" s="155"/>
      <c r="C1897" s="254"/>
      <c r="D1897" s="255"/>
      <c r="E1897" s="255"/>
      <c r="F1897" s="255"/>
      <c r="G1897" s="255"/>
      <c r="H1897" s="158"/>
      <c r="I1897" s="158"/>
      <c r="J1897" s="158"/>
      <c r="K1897" s="158"/>
      <c r="L1897" s="158"/>
      <c r="M1897" s="158"/>
      <c r="N1897" s="157"/>
      <c r="O1897" s="157"/>
      <c r="P1897" s="157"/>
      <c r="Q1897" s="157"/>
      <c r="R1897" s="158"/>
      <c r="S1897" s="158"/>
      <c r="T1897" s="158"/>
      <c r="U1897" s="158"/>
      <c r="V1897" s="158"/>
      <c r="W1897" s="158"/>
      <c r="X1897" s="158"/>
      <c r="Y1897" s="158"/>
      <c r="Z1897" s="147"/>
      <c r="AA1897" s="147"/>
      <c r="AB1897" s="147"/>
      <c r="AC1897" s="147"/>
      <c r="AD1897" s="147"/>
      <c r="AE1897" s="147"/>
      <c r="AF1897" s="147"/>
      <c r="AG1897" s="147" t="s">
        <v>208</v>
      </c>
      <c r="AH1897" s="147"/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1" x14ac:dyDescent="0.2">
      <c r="A1898" s="173">
        <v>193</v>
      </c>
      <c r="B1898" s="174" t="s">
        <v>1126</v>
      </c>
      <c r="C1898" s="183" t="s">
        <v>1127</v>
      </c>
      <c r="D1898" s="175" t="s">
        <v>300</v>
      </c>
      <c r="E1898" s="176">
        <v>105.72699</v>
      </c>
      <c r="F1898" s="177"/>
      <c r="G1898" s="178">
        <f>ROUND(E1898*F1898,2)</f>
        <v>0</v>
      </c>
      <c r="H1898" s="177"/>
      <c r="I1898" s="178">
        <f>ROUND(E1898*H1898,2)</f>
        <v>0</v>
      </c>
      <c r="J1898" s="177"/>
      <c r="K1898" s="178">
        <f>ROUND(E1898*J1898,2)</f>
        <v>0</v>
      </c>
      <c r="L1898" s="178">
        <v>12</v>
      </c>
      <c r="M1898" s="178">
        <f>G1898*(1+L1898/100)</f>
        <v>0</v>
      </c>
      <c r="N1898" s="176">
        <v>0</v>
      </c>
      <c r="O1898" s="176">
        <f>ROUND(E1898*N1898,2)</f>
        <v>0</v>
      </c>
      <c r="P1898" s="176">
        <v>0</v>
      </c>
      <c r="Q1898" s="176">
        <f>ROUND(E1898*P1898,2)</f>
        <v>0</v>
      </c>
      <c r="R1898" s="178" t="s">
        <v>772</v>
      </c>
      <c r="S1898" s="178" t="s">
        <v>201</v>
      </c>
      <c r="T1898" s="179" t="s">
        <v>201</v>
      </c>
      <c r="U1898" s="158">
        <v>0</v>
      </c>
      <c r="V1898" s="158">
        <f>ROUND(E1898*U1898,2)</f>
        <v>0</v>
      </c>
      <c r="W1898" s="158"/>
      <c r="X1898" s="158" t="s">
        <v>1098</v>
      </c>
      <c r="Y1898" s="158" t="s">
        <v>204</v>
      </c>
      <c r="Z1898" s="147"/>
      <c r="AA1898" s="147"/>
      <c r="AB1898" s="147"/>
      <c r="AC1898" s="147"/>
      <c r="AD1898" s="147"/>
      <c r="AE1898" s="147"/>
      <c r="AF1898" s="147"/>
      <c r="AG1898" s="147" t="s">
        <v>1099</v>
      </c>
      <c r="AH1898" s="147"/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2" x14ac:dyDescent="0.2">
      <c r="A1899" s="154"/>
      <c r="B1899" s="155"/>
      <c r="C1899" s="184" t="s">
        <v>1105</v>
      </c>
      <c r="D1899" s="163"/>
      <c r="E1899" s="164"/>
      <c r="F1899" s="158"/>
      <c r="G1899" s="158"/>
      <c r="H1899" s="158"/>
      <c r="I1899" s="158"/>
      <c r="J1899" s="158"/>
      <c r="K1899" s="158"/>
      <c r="L1899" s="158"/>
      <c r="M1899" s="158"/>
      <c r="N1899" s="157"/>
      <c r="O1899" s="157"/>
      <c r="P1899" s="157"/>
      <c r="Q1899" s="157"/>
      <c r="R1899" s="158"/>
      <c r="S1899" s="158"/>
      <c r="T1899" s="158"/>
      <c r="U1899" s="158"/>
      <c r="V1899" s="158"/>
      <c r="W1899" s="158"/>
      <c r="X1899" s="158"/>
      <c r="Y1899" s="158"/>
      <c r="Z1899" s="147"/>
      <c r="AA1899" s="147"/>
      <c r="AB1899" s="147"/>
      <c r="AC1899" s="147"/>
      <c r="AD1899" s="147"/>
      <c r="AE1899" s="147"/>
      <c r="AF1899" s="147"/>
      <c r="AG1899" s="147" t="s">
        <v>230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ht="22.5" outlineLevel="3" x14ac:dyDescent="0.2">
      <c r="A1900" s="154"/>
      <c r="B1900" s="155"/>
      <c r="C1900" s="184" t="s">
        <v>1106</v>
      </c>
      <c r="D1900" s="163"/>
      <c r="E1900" s="164"/>
      <c r="F1900" s="158"/>
      <c r="G1900" s="158"/>
      <c r="H1900" s="158"/>
      <c r="I1900" s="158"/>
      <c r="J1900" s="158"/>
      <c r="K1900" s="158"/>
      <c r="L1900" s="158"/>
      <c r="M1900" s="158"/>
      <c r="N1900" s="157"/>
      <c r="O1900" s="157"/>
      <c r="P1900" s="157"/>
      <c r="Q1900" s="157"/>
      <c r="R1900" s="158"/>
      <c r="S1900" s="158"/>
      <c r="T1900" s="158"/>
      <c r="U1900" s="158"/>
      <c r="V1900" s="158"/>
      <c r="W1900" s="158"/>
      <c r="X1900" s="158"/>
      <c r="Y1900" s="158"/>
      <c r="Z1900" s="147"/>
      <c r="AA1900" s="147"/>
      <c r="AB1900" s="147"/>
      <c r="AC1900" s="147"/>
      <c r="AD1900" s="147"/>
      <c r="AE1900" s="147"/>
      <c r="AF1900" s="147"/>
      <c r="AG1900" s="147" t="s">
        <v>230</v>
      </c>
      <c r="AH1900" s="147">
        <v>0</v>
      </c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3" x14ac:dyDescent="0.2">
      <c r="A1901" s="154"/>
      <c r="B1901" s="155"/>
      <c r="C1901" s="184" t="s">
        <v>1107</v>
      </c>
      <c r="D1901" s="163"/>
      <c r="E1901" s="164"/>
      <c r="F1901" s="158"/>
      <c r="G1901" s="158"/>
      <c r="H1901" s="158"/>
      <c r="I1901" s="158"/>
      <c r="J1901" s="158"/>
      <c r="K1901" s="158"/>
      <c r="L1901" s="158"/>
      <c r="M1901" s="158"/>
      <c r="N1901" s="157"/>
      <c r="O1901" s="157"/>
      <c r="P1901" s="157"/>
      <c r="Q1901" s="157"/>
      <c r="R1901" s="158"/>
      <c r="S1901" s="158"/>
      <c r="T1901" s="158"/>
      <c r="U1901" s="158"/>
      <c r="V1901" s="158"/>
      <c r="W1901" s="158"/>
      <c r="X1901" s="158"/>
      <c r="Y1901" s="158"/>
      <c r="Z1901" s="147"/>
      <c r="AA1901" s="147"/>
      <c r="AB1901" s="147"/>
      <c r="AC1901" s="147"/>
      <c r="AD1901" s="147"/>
      <c r="AE1901" s="147"/>
      <c r="AF1901" s="147"/>
      <c r="AG1901" s="147" t="s">
        <v>230</v>
      </c>
      <c r="AH1901" s="147">
        <v>0</v>
      </c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3" x14ac:dyDescent="0.2">
      <c r="A1902" s="154"/>
      <c r="B1902" s="155"/>
      <c r="C1902" s="184" t="s">
        <v>1108</v>
      </c>
      <c r="D1902" s="163"/>
      <c r="E1902" s="164">
        <v>105.72699</v>
      </c>
      <c r="F1902" s="158"/>
      <c r="G1902" s="158"/>
      <c r="H1902" s="158"/>
      <c r="I1902" s="158"/>
      <c r="J1902" s="158"/>
      <c r="K1902" s="158"/>
      <c r="L1902" s="158"/>
      <c r="M1902" s="158"/>
      <c r="N1902" s="157"/>
      <c r="O1902" s="157"/>
      <c r="P1902" s="157"/>
      <c r="Q1902" s="157"/>
      <c r="R1902" s="158"/>
      <c r="S1902" s="158"/>
      <c r="T1902" s="158"/>
      <c r="U1902" s="158"/>
      <c r="V1902" s="158"/>
      <c r="W1902" s="158"/>
      <c r="X1902" s="158"/>
      <c r="Y1902" s="158"/>
      <c r="Z1902" s="147"/>
      <c r="AA1902" s="147"/>
      <c r="AB1902" s="147"/>
      <c r="AC1902" s="147"/>
      <c r="AD1902" s="147"/>
      <c r="AE1902" s="147"/>
      <c r="AF1902" s="147"/>
      <c r="AG1902" s="147" t="s">
        <v>230</v>
      </c>
      <c r="AH1902" s="147">
        <v>0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2" x14ac:dyDescent="0.2">
      <c r="A1903" s="154"/>
      <c r="B1903" s="155"/>
      <c r="C1903" s="254"/>
      <c r="D1903" s="255"/>
      <c r="E1903" s="255"/>
      <c r="F1903" s="255"/>
      <c r="G1903" s="255"/>
      <c r="H1903" s="158"/>
      <c r="I1903" s="158"/>
      <c r="J1903" s="158"/>
      <c r="K1903" s="158"/>
      <c r="L1903" s="158"/>
      <c r="M1903" s="158"/>
      <c r="N1903" s="157"/>
      <c r="O1903" s="157"/>
      <c r="P1903" s="157"/>
      <c r="Q1903" s="157"/>
      <c r="R1903" s="158"/>
      <c r="S1903" s="158"/>
      <c r="T1903" s="158"/>
      <c r="U1903" s="158"/>
      <c r="V1903" s="158"/>
      <c r="W1903" s="158"/>
      <c r="X1903" s="158"/>
      <c r="Y1903" s="158"/>
      <c r="Z1903" s="147"/>
      <c r="AA1903" s="147"/>
      <c r="AB1903" s="147"/>
      <c r="AC1903" s="147"/>
      <c r="AD1903" s="147"/>
      <c r="AE1903" s="147"/>
      <c r="AF1903" s="147"/>
      <c r="AG1903" s="147" t="s">
        <v>208</v>
      </c>
      <c r="AH1903" s="147"/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x14ac:dyDescent="0.2">
      <c r="A1904" s="3"/>
      <c r="B1904" s="4"/>
      <c r="C1904" s="185"/>
      <c r="D1904" s="6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AE1904">
        <v>12</v>
      </c>
      <c r="AF1904">
        <v>21</v>
      </c>
      <c r="AG1904" t="s">
        <v>182</v>
      </c>
    </row>
    <row r="1905" spans="1:33" x14ac:dyDescent="0.2">
      <c r="A1905" s="150"/>
      <c r="B1905" s="151" t="s">
        <v>29</v>
      </c>
      <c r="C1905" s="186"/>
      <c r="D1905" s="152"/>
      <c r="E1905" s="153"/>
      <c r="F1905" s="153"/>
      <c r="G1905" s="172">
        <f>G8+G59+G145+G471+G477+G705+G769+G821+G857+G913+G981+G1273+G1282+G1289+G1313+G1356+G1427+G1430+G1454+G1462+G1485+G1496+G1581+G1848</f>
        <v>0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AE1905">
        <f>SUMIF(L7:L1903,AE1904,G7:G1903)</f>
        <v>0</v>
      </c>
      <c r="AF1905">
        <f>SUMIF(L7:L1903,AF1904,G7:G1903)</f>
        <v>0</v>
      </c>
      <c r="AG1905" t="s">
        <v>239</v>
      </c>
    </row>
    <row r="1906" spans="1:33" x14ac:dyDescent="0.2">
      <c r="C1906" s="187"/>
      <c r="D1906" s="10"/>
      <c r="AG1906" t="s">
        <v>240</v>
      </c>
    </row>
    <row r="1907" spans="1:33" x14ac:dyDescent="0.2">
      <c r="D1907" s="10"/>
    </row>
    <row r="1908" spans="1:33" x14ac:dyDescent="0.2">
      <c r="D1908" s="10"/>
    </row>
    <row r="1909" spans="1:33" x14ac:dyDescent="0.2">
      <c r="D1909" s="10"/>
    </row>
    <row r="1910" spans="1:33" x14ac:dyDescent="0.2">
      <c r="D1910" s="10"/>
    </row>
    <row r="1911" spans="1:33" x14ac:dyDescent="0.2">
      <c r="D1911" s="10"/>
    </row>
    <row r="1912" spans="1:33" x14ac:dyDescent="0.2">
      <c r="D1912" s="10"/>
    </row>
    <row r="1913" spans="1:33" x14ac:dyDescent="0.2">
      <c r="D1913" s="10"/>
    </row>
    <row r="1914" spans="1:33" x14ac:dyDescent="0.2">
      <c r="D1914" s="10"/>
    </row>
    <row r="1915" spans="1:33" x14ac:dyDescent="0.2">
      <c r="D1915" s="10"/>
    </row>
    <row r="1916" spans="1:33" x14ac:dyDescent="0.2">
      <c r="D1916" s="10"/>
    </row>
    <row r="1917" spans="1:33" x14ac:dyDescent="0.2">
      <c r="D1917" s="10"/>
    </row>
    <row r="1918" spans="1:33" x14ac:dyDescent="0.2">
      <c r="D1918" s="10"/>
    </row>
    <row r="1919" spans="1:33" x14ac:dyDescent="0.2">
      <c r="D1919" s="10"/>
    </row>
    <row r="1920" spans="1:33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+XHl6l+g7RIhWU5sNkxbh2sX5EeTdw29IpuypJVjniW2vIb65VIGyawDwQrc7ITxgLeP1z0dqmO5qNQ6KFUDYw==" saltValue="IbXne9La98peZRN91Ds7/w==" spinCount="100000" sheet="1" formatRows="0"/>
  <mergeCells count="275">
    <mergeCell ref="C1884:G1884"/>
    <mergeCell ref="C1886:G1886"/>
    <mergeCell ref="C1891:G1891"/>
    <mergeCell ref="C1897:G1897"/>
    <mergeCell ref="C1903:G1903"/>
    <mergeCell ref="C1854:G1854"/>
    <mergeCell ref="C1859:G1859"/>
    <mergeCell ref="C1865:G1865"/>
    <mergeCell ref="C1871:G1871"/>
    <mergeCell ref="C1873:G1873"/>
    <mergeCell ref="C1878:G1878"/>
    <mergeCell ref="C1843:G1843"/>
    <mergeCell ref="C1847:G1847"/>
    <mergeCell ref="C1850:G1850"/>
    <mergeCell ref="C1851:G1851"/>
    <mergeCell ref="C1852:G1852"/>
    <mergeCell ref="C1853:G1853"/>
    <mergeCell ref="C1580:G1580"/>
    <mergeCell ref="C1585:G1585"/>
    <mergeCell ref="C1589:G1589"/>
    <mergeCell ref="C1657:G1657"/>
    <mergeCell ref="C1736:G1736"/>
    <mergeCell ref="C1841:G1841"/>
    <mergeCell ref="C1502:G1502"/>
    <mergeCell ref="C1505:G1505"/>
    <mergeCell ref="C1509:G1509"/>
    <mergeCell ref="C1570:G1570"/>
    <mergeCell ref="C1574:G1574"/>
    <mergeCell ref="C1578:G1578"/>
    <mergeCell ref="C1480:G1480"/>
    <mergeCell ref="C1482:G1482"/>
    <mergeCell ref="C1484:G1484"/>
    <mergeCell ref="C1490:G1490"/>
    <mergeCell ref="C1495:G1495"/>
    <mergeCell ref="C1500:G1500"/>
    <mergeCell ref="C1468:G1468"/>
    <mergeCell ref="C1470:G1470"/>
    <mergeCell ref="C1472:G1472"/>
    <mergeCell ref="C1474:G1474"/>
    <mergeCell ref="C1476:G1476"/>
    <mergeCell ref="C1478:G1478"/>
    <mergeCell ref="C1453:G1453"/>
    <mergeCell ref="C1458:G1458"/>
    <mergeCell ref="C1460:G1460"/>
    <mergeCell ref="C1461:G1461"/>
    <mergeCell ref="C1464:G1464"/>
    <mergeCell ref="C1466:G1466"/>
    <mergeCell ref="C1434:G1434"/>
    <mergeCell ref="C1436:G1436"/>
    <mergeCell ref="C1438:G1438"/>
    <mergeCell ref="C1440:G1440"/>
    <mergeCell ref="C1450:G1450"/>
    <mergeCell ref="C1452:G1452"/>
    <mergeCell ref="C1409:G1409"/>
    <mergeCell ref="C1423:G1423"/>
    <mergeCell ref="C1425:G1425"/>
    <mergeCell ref="C1426:G1426"/>
    <mergeCell ref="C1429:G1429"/>
    <mergeCell ref="C1432:G1432"/>
    <mergeCell ref="C1355:G1355"/>
    <mergeCell ref="C1364:G1364"/>
    <mergeCell ref="C1377:G1377"/>
    <mergeCell ref="C1382:G1382"/>
    <mergeCell ref="C1387:G1387"/>
    <mergeCell ref="C1401:G1401"/>
    <mergeCell ref="C1334:G1334"/>
    <mergeCell ref="C1338:G1338"/>
    <mergeCell ref="C1342:G1342"/>
    <mergeCell ref="C1347:G1347"/>
    <mergeCell ref="C1352:G1352"/>
    <mergeCell ref="C1354:G1354"/>
    <mergeCell ref="C1311:G1311"/>
    <mergeCell ref="C1312:G1312"/>
    <mergeCell ref="C1318:G1318"/>
    <mergeCell ref="C1320:G1320"/>
    <mergeCell ref="C1325:G1325"/>
    <mergeCell ref="C1327:G1327"/>
    <mergeCell ref="C1288:G1288"/>
    <mergeCell ref="C1291:G1291"/>
    <mergeCell ref="C1295:G1295"/>
    <mergeCell ref="C1303:G1303"/>
    <mergeCell ref="C1305:G1305"/>
    <mergeCell ref="C1309:G1309"/>
    <mergeCell ref="C1262:G1262"/>
    <mergeCell ref="C1272:G1272"/>
    <mergeCell ref="C1275:G1275"/>
    <mergeCell ref="C1281:G1281"/>
    <mergeCell ref="C1284:G1284"/>
    <mergeCell ref="C1286:G1286"/>
    <mergeCell ref="C1216:G1216"/>
    <mergeCell ref="C1220:G1220"/>
    <mergeCell ref="C1224:G1224"/>
    <mergeCell ref="C1238:G1238"/>
    <mergeCell ref="C1248:G1248"/>
    <mergeCell ref="C1258:G1258"/>
    <mergeCell ref="C1168:G1168"/>
    <mergeCell ref="C1172:G1172"/>
    <mergeCell ref="C1180:G1180"/>
    <mergeCell ref="C1193:G1193"/>
    <mergeCell ref="C1198:G1198"/>
    <mergeCell ref="C1203:G1203"/>
    <mergeCell ref="C1138:G1138"/>
    <mergeCell ref="C1139:G1139"/>
    <mergeCell ref="C1144:G1144"/>
    <mergeCell ref="C1156:G1156"/>
    <mergeCell ref="C1160:G1160"/>
    <mergeCell ref="C1164:G1164"/>
    <mergeCell ref="C1112:G1112"/>
    <mergeCell ref="C1113:G1113"/>
    <mergeCell ref="C1120:G1120"/>
    <mergeCell ref="C1122:G1122"/>
    <mergeCell ref="C1123:G1123"/>
    <mergeCell ref="C1136:G1136"/>
    <mergeCell ref="C1088:G1088"/>
    <mergeCell ref="C1096:G1096"/>
    <mergeCell ref="C1100:G1100"/>
    <mergeCell ref="C1102:G1102"/>
    <mergeCell ref="C1103:G1103"/>
    <mergeCell ref="C1110:G1110"/>
    <mergeCell ref="C1036:G1036"/>
    <mergeCell ref="C1039:G1039"/>
    <mergeCell ref="C1052:G1052"/>
    <mergeCell ref="C1063:G1063"/>
    <mergeCell ref="C1076:G1076"/>
    <mergeCell ref="C1080:G1080"/>
    <mergeCell ref="C1004:G1004"/>
    <mergeCell ref="C1006:G1006"/>
    <mergeCell ref="C1010:G1010"/>
    <mergeCell ref="C1018:G1018"/>
    <mergeCell ref="C1026:G1026"/>
    <mergeCell ref="C1034:G1034"/>
    <mergeCell ref="C980:G980"/>
    <mergeCell ref="C983:G983"/>
    <mergeCell ref="C991:G991"/>
    <mergeCell ref="C993:G993"/>
    <mergeCell ref="C998:G998"/>
    <mergeCell ref="C1000:G1000"/>
    <mergeCell ref="C905:G905"/>
    <mergeCell ref="C907:G907"/>
    <mergeCell ref="C912:G912"/>
    <mergeCell ref="C970:G970"/>
    <mergeCell ref="C974:G974"/>
    <mergeCell ref="C978:G978"/>
    <mergeCell ref="C879:G879"/>
    <mergeCell ref="C884:G884"/>
    <mergeCell ref="C889:G889"/>
    <mergeCell ref="C894:G894"/>
    <mergeCell ref="C899:G899"/>
    <mergeCell ref="C901:G901"/>
    <mergeCell ref="C859:G859"/>
    <mergeCell ref="C860:G860"/>
    <mergeCell ref="C864:G864"/>
    <mergeCell ref="C866:G866"/>
    <mergeCell ref="C870:G870"/>
    <mergeCell ref="C875:G875"/>
    <mergeCell ref="C831:G831"/>
    <mergeCell ref="C838:G838"/>
    <mergeCell ref="C840:G840"/>
    <mergeCell ref="C847:G847"/>
    <mergeCell ref="C849:G849"/>
    <mergeCell ref="C856:G856"/>
    <mergeCell ref="C800:G800"/>
    <mergeCell ref="C807:G807"/>
    <mergeCell ref="C809:G809"/>
    <mergeCell ref="C816:G816"/>
    <mergeCell ref="C820:G820"/>
    <mergeCell ref="C829:G829"/>
    <mergeCell ref="C779:G779"/>
    <mergeCell ref="C781:G781"/>
    <mergeCell ref="C782:G782"/>
    <mergeCell ref="C789:G789"/>
    <mergeCell ref="C791:G791"/>
    <mergeCell ref="C798:G798"/>
    <mergeCell ref="C756:G756"/>
    <mergeCell ref="C760:G760"/>
    <mergeCell ref="C764:G764"/>
    <mergeCell ref="C768:G768"/>
    <mergeCell ref="C771:G771"/>
    <mergeCell ref="C772:G772"/>
    <mergeCell ref="C738:G738"/>
    <mergeCell ref="C740:G740"/>
    <mergeCell ref="C741:G741"/>
    <mergeCell ref="C742:G742"/>
    <mergeCell ref="C745:G745"/>
    <mergeCell ref="C751:G751"/>
    <mergeCell ref="C710:G710"/>
    <mergeCell ref="C712:G712"/>
    <mergeCell ref="C715:G715"/>
    <mergeCell ref="C719:G719"/>
    <mergeCell ref="C723:G723"/>
    <mergeCell ref="C725:G725"/>
    <mergeCell ref="C634:G634"/>
    <mergeCell ref="C636:G636"/>
    <mergeCell ref="C671:G671"/>
    <mergeCell ref="C689:G689"/>
    <mergeCell ref="C704:G704"/>
    <mergeCell ref="C707:G707"/>
    <mergeCell ref="C523:G523"/>
    <mergeCell ref="C527:G527"/>
    <mergeCell ref="C531:G531"/>
    <mergeCell ref="C533:G533"/>
    <mergeCell ref="C618:G618"/>
    <mergeCell ref="C620:G620"/>
    <mergeCell ref="C500:G500"/>
    <mergeCell ref="C504:G504"/>
    <mergeCell ref="C508:G508"/>
    <mergeCell ref="C512:G512"/>
    <mergeCell ref="C514:G514"/>
    <mergeCell ref="C521:G521"/>
    <mergeCell ref="C480:G480"/>
    <mergeCell ref="C483:G483"/>
    <mergeCell ref="C485:G485"/>
    <mergeCell ref="C491:G491"/>
    <mergeCell ref="C493:G493"/>
    <mergeCell ref="C496:G496"/>
    <mergeCell ref="C452:G452"/>
    <mergeCell ref="C456:G456"/>
    <mergeCell ref="C462:G462"/>
    <mergeCell ref="C470:G470"/>
    <mergeCell ref="C476:G476"/>
    <mergeCell ref="C479:G479"/>
    <mergeCell ref="C410:G410"/>
    <mergeCell ref="C414:G414"/>
    <mergeCell ref="C424:G424"/>
    <mergeCell ref="C428:G428"/>
    <mergeCell ref="C436:G436"/>
    <mergeCell ref="C448:G448"/>
    <mergeCell ref="C237:G237"/>
    <mergeCell ref="C344:G344"/>
    <mergeCell ref="C348:G348"/>
    <mergeCell ref="C368:G368"/>
    <mergeCell ref="C386:G386"/>
    <mergeCell ref="C392:G392"/>
    <mergeCell ref="C185:G185"/>
    <mergeCell ref="C200:G200"/>
    <mergeCell ref="C202:G202"/>
    <mergeCell ref="C209:G209"/>
    <mergeCell ref="C217:G217"/>
    <mergeCell ref="C227:G227"/>
    <mergeCell ref="C147:G147"/>
    <mergeCell ref="C170:G170"/>
    <mergeCell ref="C172:G172"/>
    <mergeCell ref="C177:G177"/>
    <mergeCell ref="C179:G179"/>
    <mergeCell ref="C183:G183"/>
    <mergeCell ref="C110:G110"/>
    <mergeCell ref="C112:G112"/>
    <mergeCell ref="C123:G123"/>
    <mergeCell ref="C125:G125"/>
    <mergeCell ref="C136:G136"/>
    <mergeCell ref="C144:G144"/>
    <mergeCell ref="C72:G72"/>
    <mergeCell ref="C74:G74"/>
    <mergeCell ref="C85:G85"/>
    <mergeCell ref="C87:G87"/>
    <mergeCell ref="C96:G96"/>
    <mergeCell ref="C98:G98"/>
    <mergeCell ref="C38:G38"/>
    <mergeCell ref="C42:G42"/>
    <mergeCell ref="C47:G47"/>
    <mergeCell ref="C49:G49"/>
    <mergeCell ref="C58:G58"/>
    <mergeCell ref="C61:G61"/>
    <mergeCell ref="C20:G20"/>
    <mergeCell ref="C24:G24"/>
    <mergeCell ref="C26:G26"/>
    <mergeCell ref="C30:G30"/>
    <mergeCell ref="C32:G32"/>
    <mergeCell ref="C36:G36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61D4-65A5-462D-9FEF-D2EC764BF1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241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0" t="s">
        <v>170</v>
      </c>
      <c r="AG3" t="s">
        <v>172</v>
      </c>
    </row>
    <row r="4" spans="1:60" ht="25.15" customHeight="1" x14ac:dyDescent="0.2">
      <c r="A4" s="140" t="s">
        <v>9</v>
      </c>
      <c r="B4" s="141" t="s">
        <v>52</v>
      </c>
      <c r="C4" s="251" t="s">
        <v>53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76</v>
      </c>
      <c r="C8" s="182" t="s">
        <v>77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1.76</v>
      </c>
      <c r="P8" s="169"/>
      <c r="Q8" s="169">
        <f>SUM(Q9:Q18)</f>
        <v>0</v>
      </c>
      <c r="R8" s="170"/>
      <c r="S8" s="170"/>
      <c r="T8" s="171"/>
      <c r="U8" s="165"/>
      <c r="V8" s="165">
        <f>SUM(V9:V18)</f>
        <v>0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1128</v>
      </c>
      <c r="C9" s="183" t="s">
        <v>1129</v>
      </c>
      <c r="D9" s="175" t="s">
        <v>244</v>
      </c>
      <c r="E9" s="176">
        <v>14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218</v>
      </c>
      <c r="T9" s="179" t="s">
        <v>202</v>
      </c>
      <c r="U9" s="158">
        <v>0</v>
      </c>
      <c r="V9" s="158">
        <f>ROUND(E9*U9,2)</f>
        <v>0</v>
      </c>
      <c r="W9" s="158"/>
      <c r="X9" s="158" t="s">
        <v>219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499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/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1130</v>
      </c>
      <c r="C11" s="183" t="s">
        <v>1131</v>
      </c>
      <c r="D11" s="175" t="s">
        <v>244</v>
      </c>
      <c r="E11" s="176">
        <v>16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12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218</v>
      </c>
      <c r="T11" s="179" t="s">
        <v>202</v>
      </c>
      <c r="U11" s="158">
        <v>0</v>
      </c>
      <c r="V11" s="158">
        <f>ROUND(E11*U11,2)</f>
        <v>0</v>
      </c>
      <c r="W11" s="158"/>
      <c r="X11" s="158" t="s">
        <v>219</v>
      </c>
      <c r="Y11" s="158" t="s">
        <v>204</v>
      </c>
      <c r="Z11" s="147"/>
      <c r="AA11" s="147"/>
      <c r="AB11" s="147"/>
      <c r="AC11" s="147"/>
      <c r="AD11" s="147"/>
      <c r="AE11" s="147"/>
      <c r="AF11" s="147"/>
      <c r="AG11" s="147" t="s">
        <v>499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6"/>
      <c r="D12" s="257"/>
      <c r="E12" s="257"/>
      <c r="F12" s="257"/>
      <c r="G12" s="25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3</v>
      </c>
      <c r="B13" s="174" t="s">
        <v>1132</v>
      </c>
      <c r="C13" s="183" t="s">
        <v>1133</v>
      </c>
      <c r="D13" s="175" t="s">
        <v>244</v>
      </c>
      <c r="E13" s="176">
        <v>14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12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218</v>
      </c>
      <c r="T13" s="179" t="s">
        <v>202</v>
      </c>
      <c r="U13" s="158">
        <v>0</v>
      </c>
      <c r="V13" s="158">
        <f>ROUND(E13*U13,2)</f>
        <v>0</v>
      </c>
      <c r="W13" s="158"/>
      <c r="X13" s="158" t="s">
        <v>219</v>
      </c>
      <c r="Y13" s="158" t="s">
        <v>204</v>
      </c>
      <c r="Z13" s="147"/>
      <c r="AA13" s="147"/>
      <c r="AB13" s="147"/>
      <c r="AC13" s="147"/>
      <c r="AD13" s="147"/>
      <c r="AE13" s="147"/>
      <c r="AF13" s="147"/>
      <c r="AG13" s="147" t="s">
        <v>499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6"/>
      <c r="D14" s="257"/>
      <c r="E14" s="257"/>
      <c r="F14" s="257"/>
      <c r="G14" s="25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1134</v>
      </c>
      <c r="C15" s="183" t="s">
        <v>1135</v>
      </c>
      <c r="D15" s="175" t="s">
        <v>244</v>
      </c>
      <c r="E15" s="176">
        <v>14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12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218</v>
      </c>
      <c r="T15" s="179" t="s">
        <v>202</v>
      </c>
      <c r="U15" s="158">
        <v>0</v>
      </c>
      <c r="V15" s="158">
        <f>ROUND(E15*U15,2)</f>
        <v>0</v>
      </c>
      <c r="W15" s="158"/>
      <c r="X15" s="158" t="s">
        <v>219</v>
      </c>
      <c r="Y15" s="158" t="s">
        <v>204</v>
      </c>
      <c r="Z15" s="147"/>
      <c r="AA15" s="147"/>
      <c r="AB15" s="147"/>
      <c r="AC15" s="147"/>
      <c r="AD15" s="147"/>
      <c r="AE15" s="147"/>
      <c r="AF15" s="147"/>
      <c r="AG15" s="147" t="s">
        <v>499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/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1136</v>
      </c>
      <c r="C17" s="183" t="s">
        <v>1137</v>
      </c>
      <c r="D17" s="175" t="s">
        <v>1138</v>
      </c>
      <c r="E17" s="176">
        <v>1760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12</v>
      </c>
      <c r="M17" s="178">
        <f>G17*(1+L17/100)</f>
        <v>0</v>
      </c>
      <c r="N17" s="176">
        <v>1E-3</v>
      </c>
      <c r="O17" s="176">
        <f>ROUND(E17*N17,2)</f>
        <v>1.76</v>
      </c>
      <c r="P17" s="176">
        <v>0</v>
      </c>
      <c r="Q17" s="176">
        <f>ROUND(E17*P17,2)</f>
        <v>0</v>
      </c>
      <c r="R17" s="178"/>
      <c r="S17" s="178" t="s">
        <v>218</v>
      </c>
      <c r="T17" s="179" t="s">
        <v>202</v>
      </c>
      <c r="U17" s="158">
        <v>0</v>
      </c>
      <c r="V17" s="158">
        <f>ROUND(E17*U17,2)</f>
        <v>0</v>
      </c>
      <c r="W17" s="158"/>
      <c r="X17" s="158" t="s">
        <v>727</v>
      </c>
      <c r="Y17" s="158" t="s">
        <v>204</v>
      </c>
      <c r="Z17" s="147"/>
      <c r="AA17" s="147"/>
      <c r="AB17" s="147"/>
      <c r="AC17" s="147"/>
      <c r="AD17" s="147"/>
      <c r="AE17" s="147"/>
      <c r="AF17" s="147"/>
      <c r="AG17" s="147" t="s">
        <v>1139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6"/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6" t="s">
        <v>196</v>
      </c>
      <c r="B19" s="167" t="s">
        <v>92</v>
      </c>
      <c r="C19" s="182" t="s">
        <v>93</v>
      </c>
      <c r="D19" s="168"/>
      <c r="E19" s="169"/>
      <c r="F19" s="170"/>
      <c r="G19" s="170">
        <f>SUMIF(AG20:AG23,"&lt;&gt;NOR",G20:G23)</f>
        <v>0</v>
      </c>
      <c r="H19" s="170"/>
      <c r="I19" s="170">
        <f>SUM(I20:I23)</f>
        <v>0</v>
      </c>
      <c r="J19" s="170"/>
      <c r="K19" s="170">
        <f>SUM(K20:K23)</f>
        <v>0</v>
      </c>
      <c r="L19" s="170"/>
      <c r="M19" s="170">
        <f>SUM(M20:M23)</f>
        <v>0</v>
      </c>
      <c r="N19" s="169"/>
      <c r="O19" s="169">
        <f>SUM(O20:O23)</f>
        <v>0.03</v>
      </c>
      <c r="P19" s="169"/>
      <c r="Q19" s="169">
        <f>SUM(Q20:Q23)</f>
        <v>0</v>
      </c>
      <c r="R19" s="170"/>
      <c r="S19" s="170"/>
      <c r="T19" s="171"/>
      <c r="U19" s="165"/>
      <c r="V19" s="165">
        <f>SUM(V20:V23)</f>
        <v>0</v>
      </c>
      <c r="W19" s="165"/>
      <c r="X19" s="165"/>
      <c r="Y19" s="165"/>
      <c r="AG19" t="s">
        <v>197</v>
      </c>
    </row>
    <row r="20" spans="1:60" outlineLevel="1" x14ac:dyDescent="0.2">
      <c r="A20" s="173">
        <v>6</v>
      </c>
      <c r="B20" s="174" t="s">
        <v>1140</v>
      </c>
      <c r="C20" s="183" t="s">
        <v>1141</v>
      </c>
      <c r="D20" s="175" t="s">
        <v>292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12</v>
      </c>
      <c r="M20" s="178">
        <f>G20*(1+L20/100)</f>
        <v>0</v>
      </c>
      <c r="N20" s="176">
        <v>3.0120000000000001E-2</v>
      </c>
      <c r="O20" s="176">
        <f>ROUND(E20*N20,2)</f>
        <v>0.03</v>
      </c>
      <c r="P20" s="176">
        <v>0</v>
      </c>
      <c r="Q20" s="176">
        <f>ROUND(E20*P20,2)</f>
        <v>0</v>
      </c>
      <c r="R20" s="178"/>
      <c r="S20" s="178" t="s">
        <v>218</v>
      </c>
      <c r="T20" s="179" t="s">
        <v>202</v>
      </c>
      <c r="U20" s="158">
        <v>0</v>
      </c>
      <c r="V20" s="158">
        <f>ROUND(E20*U20,2)</f>
        <v>0</v>
      </c>
      <c r="W20" s="158"/>
      <c r="X20" s="158" t="s">
        <v>219</v>
      </c>
      <c r="Y20" s="158" t="s">
        <v>204</v>
      </c>
      <c r="Z20" s="147"/>
      <c r="AA20" s="147"/>
      <c r="AB20" s="147"/>
      <c r="AC20" s="147"/>
      <c r="AD20" s="147"/>
      <c r="AE20" s="147"/>
      <c r="AF20" s="147"/>
      <c r="AG20" s="147" t="s">
        <v>499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/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1142</v>
      </c>
      <c r="C22" s="183" t="s">
        <v>1143</v>
      </c>
      <c r="D22" s="175" t="s">
        <v>300</v>
      </c>
      <c r="E22" s="176">
        <v>1.79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12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218</v>
      </c>
      <c r="T22" s="179" t="s">
        <v>202</v>
      </c>
      <c r="U22" s="158">
        <v>0</v>
      </c>
      <c r="V22" s="158">
        <f>ROUND(E22*U22,2)</f>
        <v>0</v>
      </c>
      <c r="W22" s="158"/>
      <c r="X22" s="158" t="s">
        <v>219</v>
      </c>
      <c r="Y22" s="158" t="s">
        <v>204</v>
      </c>
      <c r="Z22" s="147"/>
      <c r="AA22" s="147"/>
      <c r="AB22" s="147"/>
      <c r="AC22" s="147"/>
      <c r="AD22" s="147"/>
      <c r="AE22" s="147"/>
      <c r="AF22" s="147"/>
      <c r="AG22" s="147" t="s">
        <v>499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/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196</v>
      </c>
      <c r="B24" s="167" t="s">
        <v>106</v>
      </c>
      <c r="C24" s="182" t="s">
        <v>107</v>
      </c>
      <c r="D24" s="168"/>
      <c r="E24" s="169"/>
      <c r="F24" s="170"/>
      <c r="G24" s="170">
        <f>SUMIF(AG25:AG26,"&lt;&gt;NOR",G25:G26)</f>
        <v>0</v>
      </c>
      <c r="H24" s="170"/>
      <c r="I24" s="170">
        <f>SUM(I25:I26)</f>
        <v>0</v>
      </c>
      <c r="J24" s="170"/>
      <c r="K24" s="170">
        <f>SUM(K25:K26)</f>
        <v>0</v>
      </c>
      <c r="L24" s="170"/>
      <c r="M24" s="170">
        <f>SUM(M25:M26)</f>
        <v>0</v>
      </c>
      <c r="N24" s="169"/>
      <c r="O24" s="169">
        <f>SUM(O25:O26)</f>
        <v>0</v>
      </c>
      <c r="P24" s="169"/>
      <c r="Q24" s="169">
        <f>SUM(Q25:Q26)</f>
        <v>0</v>
      </c>
      <c r="R24" s="170"/>
      <c r="S24" s="170"/>
      <c r="T24" s="171"/>
      <c r="U24" s="165"/>
      <c r="V24" s="165">
        <f>SUM(V25:V26)</f>
        <v>0</v>
      </c>
      <c r="W24" s="165"/>
      <c r="X24" s="165"/>
      <c r="Y24" s="165"/>
      <c r="AG24" t="s">
        <v>197</v>
      </c>
    </row>
    <row r="25" spans="1:60" outlineLevel="1" x14ac:dyDescent="0.2">
      <c r="A25" s="173">
        <v>8</v>
      </c>
      <c r="B25" s="174" t="s">
        <v>1144</v>
      </c>
      <c r="C25" s="183" t="s">
        <v>1145</v>
      </c>
      <c r="D25" s="175" t="s">
        <v>1146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12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218</v>
      </c>
      <c r="T25" s="179" t="s">
        <v>202</v>
      </c>
      <c r="U25" s="158">
        <v>0</v>
      </c>
      <c r="V25" s="158">
        <f>ROUND(E25*U25,2)</f>
        <v>0</v>
      </c>
      <c r="W25" s="158"/>
      <c r="X25" s="158" t="s">
        <v>219</v>
      </c>
      <c r="Y25" s="158" t="s">
        <v>204</v>
      </c>
      <c r="Z25" s="147"/>
      <c r="AA25" s="147"/>
      <c r="AB25" s="147"/>
      <c r="AC25" s="147"/>
      <c r="AD25" s="147"/>
      <c r="AE25" s="147"/>
      <c r="AF25" s="147"/>
      <c r="AG25" s="147" t="s">
        <v>499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6"/>
      <c r="D26" s="257"/>
      <c r="E26" s="257"/>
      <c r="F26" s="257"/>
      <c r="G26" s="25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196</v>
      </c>
      <c r="B27" s="167" t="s">
        <v>108</v>
      </c>
      <c r="C27" s="182" t="s">
        <v>28</v>
      </c>
      <c r="D27" s="168"/>
      <c r="E27" s="169"/>
      <c r="F27" s="170"/>
      <c r="G27" s="170">
        <f>SUMIF(AG28:AG35,"&lt;&gt;NOR",G28:G35)</f>
        <v>0</v>
      </c>
      <c r="H27" s="170"/>
      <c r="I27" s="170">
        <f>SUM(I28:I35)</f>
        <v>0</v>
      </c>
      <c r="J27" s="170"/>
      <c r="K27" s="170">
        <f>SUM(K28:K35)</f>
        <v>0</v>
      </c>
      <c r="L27" s="170"/>
      <c r="M27" s="170">
        <f>SUM(M28:M35)</f>
        <v>0</v>
      </c>
      <c r="N27" s="169"/>
      <c r="O27" s="169">
        <f>SUM(O28:O35)</f>
        <v>0</v>
      </c>
      <c r="P27" s="169"/>
      <c r="Q27" s="169">
        <f>SUM(Q28:Q35)</f>
        <v>0</v>
      </c>
      <c r="R27" s="170"/>
      <c r="S27" s="170"/>
      <c r="T27" s="171"/>
      <c r="U27" s="165"/>
      <c r="V27" s="165">
        <f>SUM(V28:V35)</f>
        <v>0</v>
      </c>
      <c r="W27" s="165"/>
      <c r="X27" s="165"/>
      <c r="Y27" s="165"/>
      <c r="AG27" t="s">
        <v>197</v>
      </c>
    </row>
    <row r="28" spans="1:60" ht="22.5" outlineLevel="1" x14ac:dyDescent="0.2">
      <c r="A28" s="173">
        <v>9</v>
      </c>
      <c r="B28" s="174" t="s">
        <v>1147</v>
      </c>
      <c r="C28" s="183" t="s">
        <v>1148</v>
      </c>
      <c r="D28" s="175" t="s">
        <v>1146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12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218</v>
      </c>
      <c r="T28" s="179" t="s">
        <v>202</v>
      </c>
      <c r="U28" s="158">
        <v>0</v>
      </c>
      <c r="V28" s="158">
        <f>ROUND(E28*U28,2)</f>
        <v>0</v>
      </c>
      <c r="W28" s="158"/>
      <c r="X28" s="158" t="s">
        <v>219</v>
      </c>
      <c r="Y28" s="158" t="s">
        <v>204</v>
      </c>
      <c r="Z28" s="147"/>
      <c r="AA28" s="147"/>
      <c r="AB28" s="147"/>
      <c r="AC28" s="147"/>
      <c r="AD28" s="147"/>
      <c r="AE28" s="147"/>
      <c r="AF28" s="147"/>
      <c r="AG28" s="147" t="s">
        <v>499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/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10</v>
      </c>
      <c r="B30" s="174" t="s">
        <v>1149</v>
      </c>
      <c r="C30" s="183" t="s">
        <v>1150</v>
      </c>
      <c r="D30" s="175" t="s">
        <v>1146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12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218</v>
      </c>
      <c r="T30" s="179" t="s">
        <v>202</v>
      </c>
      <c r="U30" s="158">
        <v>0</v>
      </c>
      <c r="V30" s="158">
        <f>ROUND(E30*U30,2)</f>
        <v>0</v>
      </c>
      <c r="W30" s="158"/>
      <c r="X30" s="158" t="s">
        <v>219</v>
      </c>
      <c r="Y30" s="158" t="s">
        <v>204</v>
      </c>
      <c r="Z30" s="147"/>
      <c r="AA30" s="147"/>
      <c r="AB30" s="147"/>
      <c r="AC30" s="147"/>
      <c r="AD30" s="147"/>
      <c r="AE30" s="147"/>
      <c r="AF30" s="147"/>
      <c r="AG30" s="147" t="s">
        <v>499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/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11</v>
      </c>
      <c r="B32" s="174" t="s">
        <v>1151</v>
      </c>
      <c r="C32" s="183" t="s">
        <v>1152</v>
      </c>
      <c r="D32" s="175" t="s">
        <v>1146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12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218</v>
      </c>
      <c r="T32" s="179" t="s">
        <v>202</v>
      </c>
      <c r="U32" s="158">
        <v>0</v>
      </c>
      <c r="V32" s="158">
        <f>ROUND(E32*U32,2)</f>
        <v>0</v>
      </c>
      <c r="W32" s="158"/>
      <c r="X32" s="158" t="s">
        <v>219</v>
      </c>
      <c r="Y32" s="158" t="s">
        <v>204</v>
      </c>
      <c r="Z32" s="147"/>
      <c r="AA32" s="147"/>
      <c r="AB32" s="147"/>
      <c r="AC32" s="147"/>
      <c r="AD32" s="147"/>
      <c r="AE32" s="147"/>
      <c r="AF32" s="147"/>
      <c r="AG32" s="147" t="s">
        <v>499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6"/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1153</v>
      </c>
      <c r="C34" s="183" t="s">
        <v>1154</v>
      </c>
      <c r="D34" s="175" t="s">
        <v>1155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12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218</v>
      </c>
      <c r="T34" s="179" t="s">
        <v>202</v>
      </c>
      <c r="U34" s="158">
        <v>0</v>
      </c>
      <c r="V34" s="158">
        <f>ROUND(E34*U34,2)</f>
        <v>0</v>
      </c>
      <c r="W34" s="158"/>
      <c r="X34" s="158" t="s">
        <v>219</v>
      </c>
      <c r="Y34" s="158" t="s">
        <v>204</v>
      </c>
      <c r="Z34" s="147"/>
      <c r="AA34" s="147"/>
      <c r="AB34" s="147"/>
      <c r="AC34" s="147"/>
      <c r="AD34" s="147"/>
      <c r="AE34" s="147"/>
      <c r="AF34" s="147"/>
      <c r="AG34" s="147" t="s">
        <v>499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6"/>
      <c r="D35" s="257"/>
      <c r="E35" s="257"/>
      <c r="F35" s="257"/>
      <c r="G35" s="25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6" t="s">
        <v>196</v>
      </c>
      <c r="B36" s="167" t="s">
        <v>111</v>
      </c>
      <c r="C36" s="182" t="s">
        <v>112</v>
      </c>
      <c r="D36" s="168"/>
      <c r="E36" s="169"/>
      <c r="F36" s="170"/>
      <c r="G36" s="170">
        <f>SUMIF(AG37:AG47,"&lt;&gt;NOR",G37:G47)</f>
        <v>0</v>
      </c>
      <c r="H36" s="170"/>
      <c r="I36" s="170">
        <f>SUM(I37:I47)</f>
        <v>0</v>
      </c>
      <c r="J36" s="170"/>
      <c r="K36" s="170">
        <f>SUM(K37:K47)</f>
        <v>0</v>
      </c>
      <c r="L36" s="170"/>
      <c r="M36" s="170">
        <f>SUM(M37:M47)</f>
        <v>0</v>
      </c>
      <c r="N36" s="169"/>
      <c r="O36" s="169">
        <f>SUM(O37:O47)</f>
        <v>0.01</v>
      </c>
      <c r="P36" s="169"/>
      <c r="Q36" s="169">
        <f>SUM(Q37:Q47)</f>
        <v>0</v>
      </c>
      <c r="R36" s="170"/>
      <c r="S36" s="170"/>
      <c r="T36" s="171"/>
      <c r="U36" s="165"/>
      <c r="V36" s="165">
        <f>SUM(V37:V47)</f>
        <v>0</v>
      </c>
      <c r="W36" s="165"/>
      <c r="X36" s="165"/>
      <c r="Y36" s="165"/>
      <c r="AG36" t="s">
        <v>197</v>
      </c>
    </row>
    <row r="37" spans="1:60" outlineLevel="1" x14ac:dyDescent="0.2">
      <c r="A37" s="173">
        <v>13</v>
      </c>
      <c r="B37" s="174" t="s">
        <v>1156</v>
      </c>
      <c r="C37" s="183" t="s">
        <v>1157</v>
      </c>
      <c r="D37" s="175" t="s">
        <v>309</v>
      </c>
      <c r="E37" s="176">
        <v>5.2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12</v>
      </c>
      <c r="M37" s="178">
        <f>G37*(1+L37/100)</f>
        <v>0</v>
      </c>
      <c r="N37" s="176">
        <v>2.2000000000000001E-4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218</v>
      </c>
      <c r="T37" s="179" t="s">
        <v>202</v>
      </c>
      <c r="U37" s="158">
        <v>0</v>
      </c>
      <c r="V37" s="158">
        <f>ROUND(E37*U37,2)</f>
        <v>0</v>
      </c>
      <c r="W37" s="158"/>
      <c r="X37" s="158" t="s">
        <v>219</v>
      </c>
      <c r="Y37" s="158" t="s">
        <v>204</v>
      </c>
      <c r="Z37" s="147"/>
      <c r="AA37" s="147"/>
      <c r="AB37" s="147"/>
      <c r="AC37" s="147"/>
      <c r="AD37" s="147"/>
      <c r="AE37" s="147"/>
      <c r="AF37" s="147"/>
      <c r="AG37" s="147" t="s">
        <v>1046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4" t="s">
        <v>1158</v>
      </c>
      <c r="D38" s="163"/>
      <c r="E38" s="164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4" t="s">
        <v>1159</v>
      </c>
      <c r="D39" s="163"/>
      <c r="E39" s="164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4" t="s">
        <v>1160</v>
      </c>
      <c r="D40" s="163"/>
      <c r="E40" s="164">
        <v>5.2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4"/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14</v>
      </c>
      <c r="B42" s="174" t="s">
        <v>1161</v>
      </c>
      <c r="C42" s="183" t="s">
        <v>1162</v>
      </c>
      <c r="D42" s="175" t="s">
        <v>0</v>
      </c>
      <c r="E42" s="176">
        <v>19.131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12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218</v>
      </c>
      <c r="T42" s="179" t="s">
        <v>202</v>
      </c>
      <c r="U42" s="158">
        <v>0</v>
      </c>
      <c r="V42" s="158">
        <f>ROUND(E42*U42,2)</f>
        <v>0</v>
      </c>
      <c r="W42" s="158"/>
      <c r="X42" s="158" t="s">
        <v>219</v>
      </c>
      <c r="Y42" s="158" t="s">
        <v>204</v>
      </c>
      <c r="Z42" s="147"/>
      <c r="AA42" s="147"/>
      <c r="AB42" s="147"/>
      <c r="AC42" s="147"/>
      <c r="AD42" s="147"/>
      <c r="AE42" s="147"/>
      <c r="AF42" s="147"/>
      <c r="AG42" s="147" t="s">
        <v>1046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/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15</v>
      </c>
      <c r="B44" s="174" t="s">
        <v>1163</v>
      </c>
      <c r="C44" s="183" t="s">
        <v>1164</v>
      </c>
      <c r="D44" s="175" t="s">
        <v>309</v>
      </c>
      <c r="E44" s="176">
        <v>5.46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12</v>
      </c>
      <c r="M44" s="178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8"/>
      <c r="S44" s="178" t="s">
        <v>218</v>
      </c>
      <c r="T44" s="179" t="s">
        <v>202</v>
      </c>
      <c r="U44" s="158">
        <v>0</v>
      </c>
      <c r="V44" s="158">
        <f>ROUND(E44*U44,2)</f>
        <v>0</v>
      </c>
      <c r="W44" s="158"/>
      <c r="X44" s="158" t="s">
        <v>727</v>
      </c>
      <c r="Y44" s="158" t="s">
        <v>204</v>
      </c>
      <c r="Z44" s="147"/>
      <c r="AA44" s="147"/>
      <c r="AB44" s="147"/>
      <c r="AC44" s="147"/>
      <c r="AD44" s="147"/>
      <c r="AE44" s="147"/>
      <c r="AF44" s="147"/>
      <c r="AG44" s="147" t="s">
        <v>1139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4" t="s">
        <v>1165</v>
      </c>
      <c r="D45" s="163"/>
      <c r="E45" s="164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230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4" t="s">
        <v>1166</v>
      </c>
      <c r="D46" s="163"/>
      <c r="E46" s="164">
        <v>5.46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4"/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6" t="s">
        <v>196</v>
      </c>
      <c r="B48" s="167" t="s">
        <v>113</v>
      </c>
      <c r="C48" s="182" t="s">
        <v>114</v>
      </c>
      <c r="D48" s="168"/>
      <c r="E48" s="169"/>
      <c r="F48" s="170"/>
      <c r="G48" s="170">
        <f>SUMIF(AG49:AG104,"&lt;&gt;NOR",G49:G104)</f>
        <v>0</v>
      </c>
      <c r="H48" s="170"/>
      <c r="I48" s="170">
        <f>SUM(I49:I104)</f>
        <v>0</v>
      </c>
      <c r="J48" s="170"/>
      <c r="K48" s="170">
        <f>SUM(K49:K104)</f>
        <v>0</v>
      </c>
      <c r="L48" s="170"/>
      <c r="M48" s="170">
        <f>SUM(M49:M104)</f>
        <v>0</v>
      </c>
      <c r="N48" s="169"/>
      <c r="O48" s="169">
        <f>SUM(O49:O104)</f>
        <v>0.25</v>
      </c>
      <c r="P48" s="169"/>
      <c r="Q48" s="169">
        <f>SUM(Q49:Q104)</f>
        <v>1.45</v>
      </c>
      <c r="R48" s="170"/>
      <c r="S48" s="170"/>
      <c r="T48" s="171"/>
      <c r="U48" s="165"/>
      <c r="V48" s="165">
        <f>SUM(V49:V104)</f>
        <v>0</v>
      </c>
      <c r="W48" s="165"/>
      <c r="X48" s="165"/>
      <c r="Y48" s="165"/>
      <c r="AG48" t="s">
        <v>197</v>
      </c>
    </row>
    <row r="49" spans="1:60" outlineLevel="1" x14ac:dyDescent="0.2">
      <c r="A49" s="173">
        <v>16</v>
      </c>
      <c r="B49" s="174" t="s">
        <v>1167</v>
      </c>
      <c r="C49" s="183" t="s">
        <v>1168</v>
      </c>
      <c r="D49" s="175" t="s">
        <v>520</v>
      </c>
      <c r="E49" s="176">
        <v>28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12</v>
      </c>
      <c r="M49" s="178">
        <f>G49*(1+L49/100)</f>
        <v>0</v>
      </c>
      <c r="N49" s="176">
        <v>0</v>
      </c>
      <c r="O49" s="176">
        <f>ROUND(E49*N49,2)</f>
        <v>0</v>
      </c>
      <c r="P49" s="176">
        <v>1.4919999999999999E-2</v>
      </c>
      <c r="Q49" s="176">
        <f>ROUND(E49*P49,2)</f>
        <v>0.42</v>
      </c>
      <c r="R49" s="178"/>
      <c r="S49" s="178" t="s">
        <v>218</v>
      </c>
      <c r="T49" s="179" t="s">
        <v>202</v>
      </c>
      <c r="U49" s="158">
        <v>0</v>
      </c>
      <c r="V49" s="158">
        <f>ROUND(E49*U49,2)</f>
        <v>0</v>
      </c>
      <c r="W49" s="158"/>
      <c r="X49" s="158" t="s">
        <v>219</v>
      </c>
      <c r="Y49" s="158" t="s">
        <v>204</v>
      </c>
      <c r="Z49" s="147"/>
      <c r="AA49" s="147"/>
      <c r="AB49" s="147"/>
      <c r="AC49" s="147"/>
      <c r="AD49" s="147"/>
      <c r="AE49" s="147"/>
      <c r="AF49" s="147"/>
      <c r="AG49" s="147" t="s">
        <v>1046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/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17</v>
      </c>
      <c r="B51" s="174" t="s">
        <v>1169</v>
      </c>
      <c r="C51" s="183" t="s">
        <v>1170</v>
      </c>
      <c r="D51" s="175" t="s">
        <v>520</v>
      </c>
      <c r="E51" s="176">
        <v>33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12</v>
      </c>
      <c r="M51" s="178">
        <f>G51*(1+L51/100)</f>
        <v>0</v>
      </c>
      <c r="N51" s="176">
        <v>0</v>
      </c>
      <c r="O51" s="176">
        <f>ROUND(E51*N51,2)</f>
        <v>0</v>
      </c>
      <c r="P51" s="176">
        <v>3.065E-2</v>
      </c>
      <c r="Q51" s="176">
        <f>ROUND(E51*P51,2)</f>
        <v>1.01</v>
      </c>
      <c r="R51" s="178"/>
      <c r="S51" s="178" t="s">
        <v>218</v>
      </c>
      <c r="T51" s="179" t="s">
        <v>202</v>
      </c>
      <c r="U51" s="158">
        <v>0</v>
      </c>
      <c r="V51" s="158">
        <f>ROUND(E51*U51,2)</f>
        <v>0</v>
      </c>
      <c r="W51" s="158"/>
      <c r="X51" s="158" t="s">
        <v>219</v>
      </c>
      <c r="Y51" s="158" t="s">
        <v>204</v>
      </c>
      <c r="Z51" s="147"/>
      <c r="AA51" s="147"/>
      <c r="AB51" s="147"/>
      <c r="AC51" s="147"/>
      <c r="AD51" s="147"/>
      <c r="AE51" s="147"/>
      <c r="AF51" s="147"/>
      <c r="AG51" s="147" t="s">
        <v>1046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/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18</v>
      </c>
      <c r="B53" s="174" t="s">
        <v>1171</v>
      </c>
      <c r="C53" s="183" t="s">
        <v>1172</v>
      </c>
      <c r="D53" s="175" t="s">
        <v>520</v>
      </c>
      <c r="E53" s="176">
        <v>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12</v>
      </c>
      <c r="M53" s="178">
        <f>G53*(1+L53/100)</f>
        <v>0</v>
      </c>
      <c r="N53" s="176">
        <v>0</v>
      </c>
      <c r="O53" s="176">
        <f>ROUND(E53*N53,2)</f>
        <v>0</v>
      </c>
      <c r="P53" s="176">
        <v>2.63E-3</v>
      </c>
      <c r="Q53" s="176">
        <f>ROUND(E53*P53,2)</f>
        <v>0.02</v>
      </c>
      <c r="R53" s="178"/>
      <c r="S53" s="178" t="s">
        <v>218</v>
      </c>
      <c r="T53" s="179" t="s">
        <v>202</v>
      </c>
      <c r="U53" s="158">
        <v>0</v>
      </c>
      <c r="V53" s="158">
        <f>ROUND(E53*U53,2)</f>
        <v>0</v>
      </c>
      <c r="W53" s="158"/>
      <c r="X53" s="158" t="s">
        <v>219</v>
      </c>
      <c r="Y53" s="158" t="s">
        <v>204</v>
      </c>
      <c r="Z53" s="147"/>
      <c r="AA53" s="147"/>
      <c r="AB53" s="147"/>
      <c r="AC53" s="147"/>
      <c r="AD53" s="147"/>
      <c r="AE53" s="147"/>
      <c r="AF53" s="147"/>
      <c r="AG53" s="147" t="s">
        <v>1046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6"/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19</v>
      </c>
      <c r="B55" s="174" t="s">
        <v>1173</v>
      </c>
      <c r="C55" s="183" t="s">
        <v>1174</v>
      </c>
      <c r="D55" s="175" t="s">
        <v>520</v>
      </c>
      <c r="E55" s="176">
        <v>10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12</v>
      </c>
      <c r="M55" s="178">
        <f>G55*(1+L55/100)</f>
        <v>0</v>
      </c>
      <c r="N55" s="176">
        <v>1.42E-3</v>
      </c>
      <c r="O55" s="176">
        <f>ROUND(E55*N55,2)</f>
        <v>0.01</v>
      </c>
      <c r="P55" s="176">
        <v>0</v>
      </c>
      <c r="Q55" s="176">
        <f>ROUND(E55*P55,2)</f>
        <v>0</v>
      </c>
      <c r="R55" s="178"/>
      <c r="S55" s="178" t="s">
        <v>218</v>
      </c>
      <c r="T55" s="179" t="s">
        <v>202</v>
      </c>
      <c r="U55" s="158">
        <v>0</v>
      </c>
      <c r="V55" s="158">
        <f>ROUND(E55*U55,2)</f>
        <v>0</v>
      </c>
      <c r="W55" s="158"/>
      <c r="X55" s="158" t="s">
        <v>219</v>
      </c>
      <c r="Y55" s="158" t="s">
        <v>204</v>
      </c>
      <c r="Z55" s="147"/>
      <c r="AA55" s="147"/>
      <c r="AB55" s="147"/>
      <c r="AC55" s="147"/>
      <c r="AD55" s="147"/>
      <c r="AE55" s="147"/>
      <c r="AF55" s="147"/>
      <c r="AG55" s="147" t="s">
        <v>1046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6"/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20</v>
      </c>
      <c r="B57" s="174" t="s">
        <v>1175</v>
      </c>
      <c r="C57" s="183" t="s">
        <v>1176</v>
      </c>
      <c r="D57" s="175" t="s">
        <v>520</v>
      </c>
      <c r="E57" s="176">
        <v>6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12</v>
      </c>
      <c r="M57" s="178">
        <f>G57*(1+L57/100)</f>
        <v>0</v>
      </c>
      <c r="N57" s="176">
        <v>1.97E-3</v>
      </c>
      <c r="O57" s="176">
        <f>ROUND(E57*N57,2)</f>
        <v>0.01</v>
      </c>
      <c r="P57" s="176">
        <v>0</v>
      </c>
      <c r="Q57" s="176">
        <f>ROUND(E57*P57,2)</f>
        <v>0</v>
      </c>
      <c r="R57" s="178"/>
      <c r="S57" s="178" t="s">
        <v>218</v>
      </c>
      <c r="T57" s="179" t="s">
        <v>202</v>
      </c>
      <c r="U57" s="158">
        <v>0</v>
      </c>
      <c r="V57" s="158">
        <f>ROUND(E57*U57,2)</f>
        <v>0</v>
      </c>
      <c r="W57" s="158"/>
      <c r="X57" s="158" t="s">
        <v>219</v>
      </c>
      <c r="Y57" s="158" t="s">
        <v>204</v>
      </c>
      <c r="Z57" s="147"/>
      <c r="AA57" s="147"/>
      <c r="AB57" s="147"/>
      <c r="AC57" s="147"/>
      <c r="AD57" s="147"/>
      <c r="AE57" s="147"/>
      <c r="AF57" s="147"/>
      <c r="AG57" s="147" t="s">
        <v>1046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/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21</v>
      </c>
      <c r="B59" s="174" t="s">
        <v>1177</v>
      </c>
      <c r="C59" s="183" t="s">
        <v>1178</v>
      </c>
      <c r="D59" s="175" t="s">
        <v>520</v>
      </c>
      <c r="E59" s="176">
        <v>8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3.0400000000000002E-3</v>
      </c>
      <c r="O59" s="176">
        <f>ROUND(E59*N59,2)</f>
        <v>0.02</v>
      </c>
      <c r="P59" s="176">
        <v>0</v>
      </c>
      <c r="Q59" s="176">
        <f>ROUND(E59*P59,2)</f>
        <v>0</v>
      </c>
      <c r="R59" s="178"/>
      <c r="S59" s="178" t="s">
        <v>218</v>
      </c>
      <c r="T59" s="179" t="s">
        <v>202</v>
      </c>
      <c r="U59" s="158">
        <v>0</v>
      </c>
      <c r="V59" s="158">
        <f>ROUND(E59*U59,2)</f>
        <v>0</v>
      </c>
      <c r="W59" s="158"/>
      <c r="X59" s="158" t="s">
        <v>219</v>
      </c>
      <c r="Y59" s="158" t="s">
        <v>204</v>
      </c>
      <c r="Z59" s="147"/>
      <c r="AA59" s="147"/>
      <c r="AB59" s="147"/>
      <c r="AC59" s="147"/>
      <c r="AD59" s="147"/>
      <c r="AE59" s="147"/>
      <c r="AF59" s="147"/>
      <c r="AG59" s="147" t="s">
        <v>1046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/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22</v>
      </c>
      <c r="B61" s="174" t="s">
        <v>1179</v>
      </c>
      <c r="C61" s="183" t="s">
        <v>1180</v>
      </c>
      <c r="D61" s="175" t="s">
        <v>520</v>
      </c>
      <c r="E61" s="176">
        <v>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12</v>
      </c>
      <c r="M61" s="178">
        <f>G61*(1+L61/100)</f>
        <v>0</v>
      </c>
      <c r="N61" s="176">
        <v>1.3699999999999999E-3</v>
      </c>
      <c r="O61" s="176">
        <f>ROUND(E61*N61,2)</f>
        <v>0.01</v>
      </c>
      <c r="P61" s="176">
        <v>0</v>
      </c>
      <c r="Q61" s="176">
        <f>ROUND(E61*P61,2)</f>
        <v>0</v>
      </c>
      <c r="R61" s="178"/>
      <c r="S61" s="178" t="s">
        <v>218</v>
      </c>
      <c r="T61" s="179" t="s">
        <v>202</v>
      </c>
      <c r="U61" s="158">
        <v>0</v>
      </c>
      <c r="V61" s="158">
        <f>ROUND(E61*U61,2)</f>
        <v>0</v>
      </c>
      <c r="W61" s="158"/>
      <c r="X61" s="158" t="s">
        <v>219</v>
      </c>
      <c r="Y61" s="158" t="s">
        <v>204</v>
      </c>
      <c r="Z61" s="147"/>
      <c r="AA61" s="147"/>
      <c r="AB61" s="147"/>
      <c r="AC61" s="147"/>
      <c r="AD61" s="147"/>
      <c r="AE61" s="147"/>
      <c r="AF61" s="147"/>
      <c r="AG61" s="147" t="s">
        <v>1046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6"/>
      <c r="D62" s="257"/>
      <c r="E62" s="257"/>
      <c r="F62" s="257"/>
      <c r="G62" s="25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23</v>
      </c>
      <c r="B63" s="174" t="s">
        <v>1181</v>
      </c>
      <c r="C63" s="183" t="s">
        <v>1182</v>
      </c>
      <c r="D63" s="175" t="s">
        <v>520</v>
      </c>
      <c r="E63" s="176">
        <v>86.25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1.2999999999999999E-3</v>
      </c>
      <c r="O63" s="176">
        <f>ROUND(E63*N63,2)</f>
        <v>0.11</v>
      </c>
      <c r="P63" s="176">
        <v>0</v>
      </c>
      <c r="Q63" s="176">
        <f>ROUND(E63*P63,2)</f>
        <v>0</v>
      </c>
      <c r="R63" s="178"/>
      <c r="S63" s="178" t="s">
        <v>218</v>
      </c>
      <c r="T63" s="179" t="s">
        <v>202</v>
      </c>
      <c r="U63" s="158">
        <v>0</v>
      </c>
      <c r="V63" s="158">
        <f>ROUND(E63*U63,2)</f>
        <v>0</v>
      </c>
      <c r="W63" s="158"/>
      <c r="X63" s="158" t="s">
        <v>219</v>
      </c>
      <c r="Y63" s="158" t="s">
        <v>204</v>
      </c>
      <c r="Z63" s="147"/>
      <c r="AA63" s="147"/>
      <c r="AB63" s="147"/>
      <c r="AC63" s="147"/>
      <c r="AD63" s="147"/>
      <c r="AE63" s="147"/>
      <c r="AF63" s="147"/>
      <c r="AG63" s="147" t="s">
        <v>1046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4" t="s">
        <v>1183</v>
      </c>
      <c r="D64" s="163"/>
      <c r="E64" s="164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4" t="s">
        <v>1184</v>
      </c>
      <c r="D65" s="163"/>
      <c r="E65" s="164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4" t="s">
        <v>1185</v>
      </c>
      <c r="D66" s="163"/>
      <c r="E66" s="164">
        <v>86.25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4"/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24</v>
      </c>
      <c r="B68" s="174" t="s">
        <v>1186</v>
      </c>
      <c r="C68" s="183" t="s">
        <v>1187</v>
      </c>
      <c r="D68" s="175" t="s">
        <v>520</v>
      </c>
      <c r="E68" s="176">
        <v>25.875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12</v>
      </c>
      <c r="M68" s="178">
        <f>G68*(1+L68/100)</f>
        <v>0</v>
      </c>
      <c r="N68" s="176">
        <v>4.2999999999999999E-4</v>
      </c>
      <c r="O68" s="176">
        <f>ROUND(E68*N68,2)</f>
        <v>0.01</v>
      </c>
      <c r="P68" s="176">
        <v>0</v>
      </c>
      <c r="Q68" s="176">
        <f>ROUND(E68*P68,2)</f>
        <v>0</v>
      </c>
      <c r="R68" s="178"/>
      <c r="S68" s="178" t="s">
        <v>218</v>
      </c>
      <c r="T68" s="179" t="s">
        <v>202</v>
      </c>
      <c r="U68" s="158">
        <v>0</v>
      </c>
      <c r="V68" s="158">
        <f>ROUND(E68*U68,2)</f>
        <v>0</v>
      </c>
      <c r="W68" s="158"/>
      <c r="X68" s="158" t="s">
        <v>219</v>
      </c>
      <c r="Y68" s="158" t="s">
        <v>204</v>
      </c>
      <c r="Z68" s="147"/>
      <c r="AA68" s="147"/>
      <c r="AB68" s="147"/>
      <c r="AC68" s="147"/>
      <c r="AD68" s="147"/>
      <c r="AE68" s="147"/>
      <c r="AF68" s="147"/>
      <c r="AG68" s="147" t="s">
        <v>1046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4" t="s">
        <v>1188</v>
      </c>
      <c r="D69" s="163"/>
      <c r="E69" s="164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4" t="s">
        <v>1189</v>
      </c>
      <c r="D70" s="163"/>
      <c r="E70" s="164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4" t="s">
        <v>1190</v>
      </c>
      <c r="D71" s="163"/>
      <c r="E71" s="164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4" t="s">
        <v>1191</v>
      </c>
      <c r="D72" s="163"/>
      <c r="E72" s="164">
        <v>25.88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4"/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25</v>
      </c>
      <c r="B74" s="174" t="s">
        <v>1192</v>
      </c>
      <c r="C74" s="183" t="s">
        <v>1193</v>
      </c>
      <c r="D74" s="175" t="s">
        <v>520</v>
      </c>
      <c r="E74" s="176">
        <v>44.734999999999999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12</v>
      </c>
      <c r="M74" s="178">
        <f>G74*(1+L74/100)</f>
        <v>0</v>
      </c>
      <c r="N74" s="176">
        <v>5.0000000000000001E-4</v>
      </c>
      <c r="O74" s="176">
        <f>ROUND(E74*N74,2)</f>
        <v>0.02</v>
      </c>
      <c r="P74" s="176">
        <v>0</v>
      </c>
      <c r="Q74" s="176">
        <f>ROUND(E74*P74,2)</f>
        <v>0</v>
      </c>
      <c r="R74" s="178"/>
      <c r="S74" s="178" t="s">
        <v>218</v>
      </c>
      <c r="T74" s="179" t="s">
        <v>202</v>
      </c>
      <c r="U74" s="158">
        <v>0</v>
      </c>
      <c r="V74" s="158">
        <f>ROUND(E74*U74,2)</f>
        <v>0</v>
      </c>
      <c r="W74" s="158"/>
      <c r="X74" s="158" t="s">
        <v>219</v>
      </c>
      <c r="Y74" s="158" t="s">
        <v>204</v>
      </c>
      <c r="Z74" s="147"/>
      <c r="AA74" s="147"/>
      <c r="AB74" s="147"/>
      <c r="AC74" s="147"/>
      <c r="AD74" s="147"/>
      <c r="AE74" s="147"/>
      <c r="AF74" s="147"/>
      <c r="AG74" s="147" t="s">
        <v>1046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1194</v>
      </c>
      <c r="D75" s="163"/>
      <c r="E75" s="164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4" t="s">
        <v>1195</v>
      </c>
      <c r="D76" s="163"/>
      <c r="E76" s="164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4" t="s">
        <v>1196</v>
      </c>
      <c r="D77" s="163"/>
      <c r="E77" s="164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4" t="s">
        <v>1197</v>
      </c>
      <c r="D78" s="163"/>
      <c r="E78" s="164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4" t="s">
        <v>1198</v>
      </c>
      <c r="D79" s="163"/>
      <c r="E79" s="164">
        <v>44.73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4"/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26</v>
      </c>
      <c r="B81" s="174" t="s">
        <v>1199</v>
      </c>
      <c r="C81" s="183" t="s">
        <v>1200</v>
      </c>
      <c r="D81" s="175" t="s">
        <v>520</v>
      </c>
      <c r="E81" s="176">
        <v>20.76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12</v>
      </c>
      <c r="M81" s="178">
        <f>G81*(1+L81/100)</f>
        <v>0</v>
      </c>
      <c r="N81" s="176">
        <v>1.5299999999999999E-3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8"/>
      <c r="S81" s="178" t="s">
        <v>218</v>
      </c>
      <c r="T81" s="179" t="s">
        <v>202</v>
      </c>
      <c r="U81" s="158">
        <v>0</v>
      </c>
      <c r="V81" s="158">
        <f>ROUND(E81*U81,2)</f>
        <v>0</v>
      </c>
      <c r="W81" s="158"/>
      <c r="X81" s="158" t="s">
        <v>219</v>
      </c>
      <c r="Y81" s="158" t="s">
        <v>204</v>
      </c>
      <c r="Z81" s="147"/>
      <c r="AA81" s="147"/>
      <c r="AB81" s="147"/>
      <c r="AC81" s="147"/>
      <c r="AD81" s="147"/>
      <c r="AE81" s="147"/>
      <c r="AF81" s="147"/>
      <c r="AG81" s="147" t="s">
        <v>1046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4" t="s">
        <v>1201</v>
      </c>
      <c r="D82" s="163"/>
      <c r="E82" s="164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4" t="s">
        <v>1202</v>
      </c>
      <c r="D83" s="163"/>
      <c r="E83" s="164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4" t="s">
        <v>1203</v>
      </c>
      <c r="D84" s="163"/>
      <c r="E84" s="164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4" t="s">
        <v>1204</v>
      </c>
      <c r="D85" s="163"/>
      <c r="E85" s="164">
        <v>20.76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4"/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27</v>
      </c>
      <c r="B87" s="174" t="s">
        <v>1205</v>
      </c>
      <c r="C87" s="183" t="s">
        <v>1206</v>
      </c>
      <c r="D87" s="175" t="s">
        <v>520</v>
      </c>
      <c r="E87" s="176">
        <v>12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12</v>
      </c>
      <c r="M87" s="178">
        <f>G87*(1+L87/100)</f>
        <v>0</v>
      </c>
      <c r="N87" s="176">
        <v>1.1900000000000001E-3</v>
      </c>
      <c r="O87" s="176">
        <f>ROUND(E87*N87,2)</f>
        <v>0.01</v>
      </c>
      <c r="P87" s="176">
        <v>0</v>
      </c>
      <c r="Q87" s="176">
        <f>ROUND(E87*P87,2)</f>
        <v>0</v>
      </c>
      <c r="R87" s="178"/>
      <c r="S87" s="178" t="s">
        <v>218</v>
      </c>
      <c r="T87" s="179" t="s">
        <v>202</v>
      </c>
      <c r="U87" s="158">
        <v>0</v>
      </c>
      <c r="V87" s="158">
        <f>ROUND(E87*U87,2)</f>
        <v>0</v>
      </c>
      <c r="W87" s="158"/>
      <c r="X87" s="158" t="s">
        <v>219</v>
      </c>
      <c r="Y87" s="158" t="s">
        <v>204</v>
      </c>
      <c r="Z87" s="147"/>
      <c r="AA87" s="147"/>
      <c r="AB87" s="147"/>
      <c r="AC87" s="147"/>
      <c r="AD87" s="147"/>
      <c r="AE87" s="147"/>
      <c r="AF87" s="147"/>
      <c r="AG87" s="147" t="s">
        <v>1046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/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28</v>
      </c>
      <c r="B89" s="174" t="s">
        <v>1207</v>
      </c>
      <c r="C89" s="183" t="s">
        <v>1208</v>
      </c>
      <c r="D89" s="175" t="s">
        <v>520</v>
      </c>
      <c r="E89" s="176">
        <v>10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12</v>
      </c>
      <c r="M89" s="178">
        <f>G89*(1+L89/100)</f>
        <v>0</v>
      </c>
      <c r="N89" s="176">
        <v>1.8400000000000001E-3</v>
      </c>
      <c r="O89" s="176">
        <f>ROUND(E89*N89,2)</f>
        <v>0.02</v>
      </c>
      <c r="P89" s="176">
        <v>0</v>
      </c>
      <c r="Q89" s="176">
        <f>ROUND(E89*P89,2)</f>
        <v>0</v>
      </c>
      <c r="R89" s="178"/>
      <c r="S89" s="178" t="s">
        <v>218</v>
      </c>
      <c r="T89" s="179" t="s">
        <v>202</v>
      </c>
      <c r="U89" s="158">
        <v>0</v>
      </c>
      <c r="V89" s="158">
        <f>ROUND(E89*U89,2)</f>
        <v>0</v>
      </c>
      <c r="W89" s="158"/>
      <c r="X89" s="158" t="s">
        <v>219</v>
      </c>
      <c r="Y89" s="158" t="s">
        <v>204</v>
      </c>
      <c r="Z89" s="147"/>
      <c r="AA89" s="147"/>
      <c r="AB89" s="147"/>
      <c r="AC89" s="147"/>
      <c r="AD89" s="147"/>
      <c r="AE89" s="147"/>
      <c r="AF89" s="147"/>
      <c r="AG89" s="147" t="s">
        <v>1046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6"/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29</v>
      </c>
      <c r="B91" s="174" t="s">
        <v>1209</v>
      </c>
      <c r="C91" s="183" t="s">
        <v>1210</v>
      </c>
      <c r="D91" s="175" t="s">
        <v>292</v>
      </c>
      <c r="E91" s="176">
        <v>15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12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218</v>
      </c>
      <c r="T91" s="179" t="s">
        <v>202</v>
      </c>
      <c r="U91" s="158">
        <v>0</v>
      </c>
      <c r="V91" s="158">
        <f>ROUND(E91*U91,2)</f>
        <v>0</v>
      </c>
      <c r="W91" s="158"/>
      <c r="X91" s="158" t="s">
        <v>219</v>
      </c>
      <c r="Y91" s="158" t="s">
        <v>204</v>
      </c>
      <c r="Z91" s="147"/>
      <c r="AA91" s="147"/>
      <c r="AB91" s="147"/>
      <c r="AC91" s="147"/>
      <c r="AD91" s="147"/>
      <c r="AE91" s="147"/>
      <c r="AF91" s="147"/>
      <c r="AG91" s="147" t="s">
        <v>1046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6"/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208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30</v>
      </c>
      <c r="B93" s="174" t="s">
        <v>1211</v>
      </c>
      <c r="C93" s="183" t="s">
        <v>1212</v>
      </c>
      <c r="D93" s="175" t="s">
        <v>292</v>
      </c>
      <c r="E93" s="176">
        <v>14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12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218</v>
      </c>
      <c r="T93" s="179" t="s">
        <v>202</v>
      </c>
      <c r="U93" s="158">
        <v>0</v>
      </c>
      <c r="V93" s="158">
        <f>ROUND(E93*U93,2)</f>
        <v>0</v>
      </c>
      <c r="W93" s="158"/>
      <c r="X93" s="158" t="s">
        <v>219</v>
      </c>
      <c r="Y93" s="158" t="s">
        <v>204</v>
      </c>
      <c r="Z93" s="147"/>
      <c r="AA93" s="147"/>
      <c r="AB93" s="147"/>
      <c r="AC93" s="147"/>
      <c r="AD93" s="147"/>
      <c r="AE93" s="147"/>
      <c r="AF93" s="147"/>
      <c r="AG93" s="147" t="s">
        <v>1046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6"/>
      <c r="D94" s="257"/>
      <c r="E94" s="257"/>
      <c r="F94" s="257"/>
      <c r="G94" s="25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31</v>
      </c>
      <c r="B95" s="174" t="s">
        <v>1213</v>
      </c>
      <c r="C95" s="183" t="s">
        <v>1214</v>
      </c>
      <c r="D95" s="175" t="s">
        <v>292</v>
      </c>
      <c r="E95" s="176">
        <v>16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12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218</v>
      </c>
      <c r="T95" s="179" t="s">
        <v>202</v>
      </c>
      <c r="U95" s="158">
        <v>0</v>
      </c>
      <c r="V95" s="158">
        <f>ROUND(E95*U95,2)</f>
        <v>0</v>
      </c>
      <c r="W95" s="158"/>
      <c r="X95" s="158" t="s">
        <v>219</v>
      </c>
      <c r="Y95" s="158" t="s">
        <v>204</v>
      </c>
      <c r="Z95" s="147"/>
      <c r="AA95" s="147"/>
      <c r="AB95" s="147"/>
      <c r="AC95" s="147"/>
      <c r="AD95" s="147"/>
      <c r="AE95" s="147"/>
      <c r="AF95" s="147"/>
      <c r="AG95" s="147" t="s">
        <v>1046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6"/>
      <c r="D96" s="257"/>
      <c r="E96" s="257"/>
      <c r="F96" s="257"/>
      <c r="G96" s="25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32</v>
      </c>
      <c r="B97" s="174" t="s">
        <v>1215</v>
      </c>
      <c r="C97" s="183" t="s">
        <v>1216</v>
      </c>
      <c r="D97" s="175" t="s">
        <v>1155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12</v>
      </c>
      <c r="M97" s="178">
        <f>G97*(1+L97/100)</f>
        <v>0</v>
      </c>
      <c r="N97" s="176">
        <v>1.97E-3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218</v>
      </c>
      <c r="T97" s="179" t="s">
        <v>202</v>
      </c>
      <c r="U97" s="158">
        <v>0</v>
      </c>
      <c r="V97" s="158">
        <f>ROUND(E97*U97,2)</f>
        <v>0</v>
      </c>
      <c r="W97" s="158"/>
      <c r="X97" s="158" t="s">
        <v>219</v>
      </c>
      <c r="Y97" s="158" t="s">
        <v>204</v>
      </c>
      <c r="Z97" s="147"/>
      <c r="AA97" s="147"/>
      <c r="AB97" s="147"/>
      <c r="AC97" s="147"/>
      <c r="AD97" s="147"/>
      <c r="AE97" s="147"/>
      <c r="AF97" s="147"/>
      <c r="AG97" s="147" t="s">
        <v>1046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/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33</v>
      </c>
      <c r="B99" s="174" t="s">
        <v>1217</v>
      </c>
      <c r="C99" s="183" t="s">
        <v>1218</v>
      </c>
      <c r="D99" s="175" t="s">
        <v>292</v>
      </c>
      <c r="E99" s="176">
        <v>14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12</v>
      </c>
      <c r="M99" s="178">
        <f>G99*(1+L99/100)</f>
        <v>0</v>
      </c>
      <c r="N99" s="176">
        <v>3.4000000000000002E-4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218</v>
      </c>
      <c r="T99" s="179" t="s">
        <v>202</v>
      </c>
      <c r="U99" s="158">
        <v>0</v>
      </c>
      <c r="V99" s="158">
        <f>ROUND(E99*U99,2)</f>
        <v>0</v>
      </c>
      <c r="W99" s="158"/>
      <c r="X99" s="158" t="s">
        <v>219</v>
      </c>
      <c r="Y99" s="158" t="s">
        <v>204</v>
      </c>
      <c r="Z99" s="147"/>
      <c r="AA99" s="147"/>
      <c r="AB99" s="147"/>
      <c r="AC99" s="147"/>
      <c r="AD99" s="147"/>
      <c r="AE99" s="147"/>
      <c r="AF99" s="147"/>
      <c r="AG99" s="147" t="s">
        <v>1046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6"/>
      <c r="D100" s="257"/>
      <c r="E100" s="257"/>
      <c r="F100" s="257"/>
      <c r="G100" s="25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34</v>
      </c>
      <c r="B101" s="174" t="s">
        <v>1219</v>
      </c>
      <c r="C101" s="183" t="s">
        <v>1220</v>
      </c>
      <c r="D101" s="175" t="s">
        <v>520</v>
      </c>
      <c r="E101" s="176">
        <v>204.7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12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218</v>
      </c>
      <c r="T101" s="179" t="s">
        <v>202</v>
      </c>
      <c r="U101" s="158">
        <v>0</v>
      </c>
      <c r="V101" s="158">
        <f>ROUND(E101*U101,2)</f>
        <v>0</v>
      </c>
      <c r="W101" s="158"/>
      <c r="X101" s="158" t="s">
        <v>219</v>
      </c>
      <c r="Y101" s="158" t="s">
        <v>204</v>
      </c>
      <c r="Z101" s="147"/>
      <c r="AA101" s="147"/>
      <c r="AB101" s="147"/>
      <c r="AC101" s="147"/>
      <c r="AD101" s="147"/>
      <c r="AE101" s="147"/>
      <c r="AF101" s="147"/>
      <c r="AG101" s="147" t="s">
        <v>1046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6"/>
      <c r="D102" s="257"/>
      <c r="E102" s="257"/>
      <c r="F102" s="257"/>
      <c r="G102" s="25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208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35</v>
      </c>
      <c r="B103" s="174" t="s">
        <v>1221</v>
      </c>
      <c r="C103" s="183" t="s">
        <v>1222</v>
      </c>
      <c r="D103" s="175" t="s">
        <v>0</v>
      </c>
      <c r="E103" s="176">
        <v>1952.2149999999999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12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218</v>
      </c>
      <c r="T103" s="179" t="s">
        <v>202</v>
      </c>
      <c r="U103" s="158">
        <v>0</v>
      </c>
      <c r="V103" s="158">
        <f>ROUND(E103*U103,2)</f>
        <v>0</v>
      </c>
      <c r="W103" s="158"/>
      <c r="X103" s="158" t="s">
        <v>219</v>
      </c>
      <c r="Y103" s="158" t="s">
        <v>204</v>
      </c>
      <c r="Z103" s="147"/>
      <c r="AA103" s="147"/>
      <c r="AB103" s="147"/>
      <c r="AC103" s="147"/>
      <c r="AD103" s="147"/>
      <c r="AE103" s="147"/>
      <c r="AF103" s="147"/>
      <c r="AG103" s="147" t="s">
        <v>1046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6"/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6" t="s">
        <v>196</v>
      </c>
      <c r="B105" s="167" t="s">
        <v>115</v>
      </c>
      <c r="C105" s="182" t="s">
        <v>116</v>
      </c>
      <c r="D105" s="168"/>
      <c r="E105" s="169"/>
      <c r="F105" s="170"/>
      <c r="G105" s="170">
        <f>SUMIF(AG106:AG246,"&lt;&gt;NOR",G106:G246)</f>
        <v>0</v>
      </c>
      <c r="H105" s="170"/>
      <c r="I105" s="170">
        <f>SUM(I106:I246)</f>
        <v>0</v>
      </c>
      <c r="J105" s="170"/>
      <c r="K105" s="170">
        <f>SUM(K106:K246)</f>
        <v>0</v>
      </c>
      <c r="L105" s="170"/>
      <c r="M105" s="170">
        <f>SUM(M106:M246)</f>
        <v>0</v>
      </c>
      <c r="N105" s="169"/>
      <c r="O105" s="169">
        <f>SUM(O106:O246)</f>
        <v>0.66000000000000014</v>
      </c>
      <c r="P105" s="169"/>
      <c r="Q105" s="169">
        <f>SUM(Q106:Q246)</f>
        <v>0</v>
      </c>
      <c r="R105" s="170"/>
      <c r="S105" s="170"/>
      <c r="T105" s="171"/>
      <c r="U105" s="165"/>
      <c r="V105" s="165">
        <f>SUM(V106:V246)</f>
        <v>0</v>
      </c>
      <c r="W105" s="165"/>
      <c r="X105" s="165"/>
      <c r="Y105" s="165"/>
      <c r="AG105" t="s">
        <v>197</v>
      </c>
    </row>
    <row r="106" spans="1:60" ht="22.5" outlineLevel="1" x14ac:dyDescent="0.2">
      <c r="A106" s="173">
        <v>36</v>
      </c>
      <c r="B106" s="174" t="s">
        <v>1223</v>
      </c>
      <c r="C106" s="183" t="s">
        <v>1224</v>
      </c>
      <c r="D106" s="175" t="s">
        <v>1146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12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218</v>
      </c>
      <c r="T106" s="179" t="s">
        <v>202</v>
      </c>
      <c r="U106" s="158">
        <v>0</v>
      </c>
      <c r="V106" s="158">
        <f>ROUND(E106*U106,2)</f>
        <v>0</v>
      </c>
      <c r="W106" s="158"/>
      <c r="X106" s="158" t="s">
        <v>219</v>
      </c>
      <c r="Y106" s="158" t="s">
        <v>204</v>
      </c>
      <c r="Z106" s="147"/>
      <c r="AA106" s="147"/>
      <c r="AB106" s="147"/>
      <c r="AC106" s="147"/>
      <c r="AD106" s="147"/>
      <c r="AE106" s="147"/>
      <c r="AF106" s="147"/>
      <c r="AG106" s="147" t="s">
        <v>1046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6"/>
      <c r="D107" s="257"/>
      <c r="E107" s="257"/>
      <c r="F107" s="257"/>
      <c r="G107" s="257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37</v>
      </c>
      <c r="B108" s="174" t="s">
        <v>1225</v>
      </c>
      <c r="C108" s="183" t="s">
        <v>1226</v>
      </c>
      <c r="D108" s="175" t="s">
        <v>1146</v>
      </c>
      <c r="E108" s="176">
        <v>3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12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218</v>
      </c>
      <c r="T108" s="179" t="s">
        <v>202</v>
      </c>
      <c r="U108" s="158">
        <v>0</v>
      </c>
      <c r="V108" s="158">
        <f>ROUND(E108*U108,2)</f>
        <v>0</v>
      </c>
      <c r="W108" s="158"/>
      <c r="X108" s="158" t="s">
        <v>219</v>
      </c>
      <c r="Y108" s="158" t="s">
        <v>204</v>
      </c>
      <c r="Z108" s="147"/>
      <c r="AA108" s="147"/>
      <c r="AB108" s="147"/>
      <c r="AC108" s="147"/>
      <c r="AD108" s="147"/>
      <c r="AE108" s="147"/>
      <c r="AF108" s="147"/>
      <c r="AG108" s="147" t="s">
        <v>1046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6"/>
      <c r="D109" s="257"/>
      <c r="E109" s="257"/>
      <c r="F109" s="257"/>
      <c r="G109" s="25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38</v>
      </c>
      <c r="B110" s="174" t="s">
        <v>1227</v>
      </c>
      <c r="C110" s="183" t="s">
        <v>1228</v>
      </c>
      <c r="D110" s="175" t="s">
        <v>520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12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3.2000000000000003E-4</v>
      </c>
      <c r="Q110" s="176">
        <f>ROUND(E110*P110,2)</f>
        <v>0</v>
      </c>
      <c r="R110" s="178"/>
      <c r="S110" s="178" t="s">
        <v>218</v>
      </c>
      <c r="T110" s="179" t="s">
        <v>202</v>
      </c>
      <c r="U110" s="158">
        <v>0</v>
      </c>
      <c r="V110" s="158">
        <f>ROUND(E110*U110,2)</f>
        <v>0</v>
      </c>
      <c r="W110" s="158"/>
      <c r="X110" s="158" t="s">
        <v>219</v>
      </c>
      <c r="Y110" s="158" t="s">
        <v>204</v>
      </c>
      <c r="Z110" s="147"/>
      <c r="AA110" s="147"/>
      <c r="AB110" s="147"/>
      <c r="AC110" s="147"/>
      <c r="AD110" s="147"/>
      <c r="AE110" s="147"/>
      <c r="AF110" s="147"/>
      <c r="AG110" s="147" t="s">
        <v>1046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6"/>
      <c r="D111" s="257"/>
      <c r="E111" s="257"/>
      <c r="F111" s="257"/>
      <c r="G111" s="25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39</v>
      </c>
      <c r="B112" s="174" t="s">
        <v>1229</v>
      </c>
      <c r="C112" s="183" t="s">
        <v>1230</v>
      </c>
      <c r="D112" s="175" t="s">
        <v>520</v>
      </c>
      <c r="E112" s="176">
        <v>191.245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12</v>
      </c>
      <c r="M112" s="178">
        <f>G112*(1+L112/100)</f>
        <v>0</v>
      </c>
      <c r="N112" s="176">
        <v>8.0000000000000004E-4</v>
      </c>
      <c r="O112" s="176">
        <f>ROUND(E112*N112,2)</f>
        <v>0.15</v>
      </c>
      <c r="P112" s="176">
        <v>0</v>
      </c>
      <c r="Q112" s="176">
        <f>ROUND(E112*P112,2)</f>
        <v>0</v>
      </c>
      <c r="R112" s="178"/>
      <c r="S112" s="178" t="s">
        <v>218</v>
      </c>
      <c r="T112" s="179" t="s">
        <v>202</v>
      </c>
      <c r="U112" s="158">
        <v>0</v>
      </c>
      <c r="V112" s="158">
        <f>ROUND(E112*U112,2)</f>
        <v>0</v>
      </c>
      <c r="W112" s="158"/>
      <c r="X112" s="158" t="s">
        <v>219</v>
      </c>
      <c r="Y112" s="158" t="s">
        <v>204</v>
      </c>
      <c r="Z112" s="147"/>
      <c r="AA112" s="147"/>
      <c r="AB112" s="147"/>
      <c r="AC112" s="147"/>
      <c r="AD112" s="147"/>
      <c r="AE112" s="147"/>
      <c r="AF112" s="147"/>
      <c r="AG112" s="147" t="s">
        <v>1046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4" t="s">
        <v>1231</v>
      </c>
      <c r="D113" s="163"/>
      <c r="E113" s="164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4" t="s">
        <v>1232</v>
      </c>
      <c r="D114" s="163"/>
      <c r="E114" s="164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4" t="s">
        <v>1233</v>
      </c>
      <c r="D115" s="163"/>
      <c r="E115" s="164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4" t="s">
        <v>1234</v>
      </c>
      <c r="D116" s="163"/>
      <c r="E116" s="164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4" t="s">
        <v>1235</v>
      </c>
      <c r="D117" s="163"/>
      <c r="E117" s="164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4" t="s">
        <v>1236</v>
      </c>
      <c r="D118" s="163"/>
      <c r="E118" s="164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4" t="s">
        <v>1237</v>
      </c>
      <c r="D119" s="163"/>
      <c r="E119" s="164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4" t="s">
        <v>1238</v>
      </c>
      <c r="D120" s="163"/>
      <c r="E120" s="164">
        <v>191.25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4"/>
      <c r="D121" s="255"/>
      <c r="E121" s="255"/>
      <c r="F121" s="255"/>
      <c r="G121" s="255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40</v>
      </c>
      <c r="B122" s="174" t="s">
        <v>1239</v>
      </c>
      <c r="C122" s="183" t="s">
        <v>1240</v>
      </c>
      <c r="D122" s="175" t="s">
        <v>520</v>
      </c>
      <c r="E122" s="176">
        <v>109.8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12</v>
      </c>
      <c r="M122" s="178">
        <f>G122*(1+L122/100)</f>
        <v>0</v>
      </c>
      <c r="N122" s="176">
        <v>1.2600000000000001E-3</v>
      </c>
      <c r="O122" s="176">
        <f>ROUND(E122*N122,2)</f>
        <v>0.14000000000000001</v>
      </c>
      <c r="P122" s="176">
        <v>0</v>
      </c>
      <c r="Q122" s="176">
        <f>ROUND(E122*P122,2)</f>
        <v>0</v>
      </c>
      <c r="R122" s="178"/>
      <c r="S122" s="178" t="s">
        <v>218</v>
      </c>
      <c r="T122" s="179" t="s">
        <v>202</v>
      </c>
      <c r="U122" s="158">
        <v>0</v>
      </c>
      <c r="V122" s="158">
        <f>ROUND(E122*U122,2)</f>
        <v>0</v>
      </c>
      <c r="W122" s="158"/>
      <c r="X122" s="158" t="s">
        <v>219</v>
      </c>
      <c r="Y122" s="158" t="s">
        <v>204</v>
      </c>
      <c r="Z122" s="147"/>
      <c r="AA122" s="147"/>
      <c r="AB122" s="147"/>
      <c r="AC122" s="147"/>
      <c r="AD122" s="147"/>
      <c r="AE122" s="147"/>
      <c r="AF122" s="147"/>
      <c r="AG122" s="147" t="s">
        <v>1046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4" t="s">
        <v>1241</v>
      </c>
      <c r="D123" s="163"/>
      <c r="E123" s="164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4" t="s">
        <v>1242</v>
      </c>
      <c r="D124" s="163"/>
      <c r="E124" s="164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4" t="s">
        <v>1233</v>
      </c>
      <c r="D125" s="163"/>
      <c r="E125" s="164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4" t="s">
        <v>1242</v>
      </c>
      <c r="D126" s="163"/>
      <c r="E126" s="164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230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4" t="s">
        <v>1235</v>
      </c>
      <c r="D127" s="163"/>
      <c r="E127" s="164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4" t="s">
        <v>1243</v>
      </c>
      <c r="D128" s="163"/>
      <c r="E128" s="164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4" t="s">
        <v>1244</v>
      </c>
      <c r="D129" s="163"/>
      <c r="E129" s="164">
        <v>109.8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4"/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41</v>
      </c>
      <c r="B131" s="174" t="s">
        <v>1245</v>
      </c>
      <c r="C131" s="183" t="s">
        <v>1246</v>
      </c>
      <c r="D131" s="175" t="s">
        <v>520</v>
      </c>
      <c r="E131" s="176">
        <v>45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12</v>
      </c>
      <c r="M131" s="178">
        <f>G131*(1+L131/100)</f>
        <v>0</v>
      </c>
      <c r="N131" s="176">
        <v>1.3799999999999999E-3</v>
      </c>
      <c r="O131" s="176">
        <f>ROUND(E131*N131,2)</f>
        <v>0.06</v>
      </c>
      <c r="P131" s="176">
        <v>0</v>
      </c>
      <c r="Q131" s="176">
        <f>ROUND(E131*P131,2)</f>
        <v>0</v>
      </c>
      <c r="R131" s="178"/>
      <c r="S131" s="178" t="s">
        <v>218</v>
      </c>
      <c r="T131" s="179" t="s">
        <v>202</v>
      </c>
      <c r="U131" s="158">
        <v>0</v>
      </c>
      <c r="V131" s="158">
        <f>ROUND(E131*U131,2)</f>
        <v>0</v>
      </c>
      <c r="W131" s="158"/>
      <c r="X131" s="158" t="s">
        <v>219</v>
      </c>
      <c r="Y131" s="158" t="s">
        <v>204</v>
      </c>
      <c r="Z131" s="147"/>
      <c r="AA131" s="147"/>
      <c r="AB131" s="147"/>
      <c r="AC131" s="147"/>
      <c r="AD131" s="147"/>
      <c r="AE131" s="147"/>
      <c r="AF131" s="147"/>
      <c r="AG131" s="147" t="s">
        <v>1046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6"/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42</v>
      </c>
      <c r="B133" s="174" t="s">
        <v>1247</v>
      </c>
      <c r="C133" s="183" t="s">
        <v>1248</v>
      </c>
      <c r="D133" s="175" t="s">
        <v>520</v>
      </c>
      <c r="E133" s="176">
        <v>52.6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12</v>
      </c>
      <c r="M133" s="178">
        <f>G133*(1+L133/100)</f>
        <v>0</v>
      </c>
      <c r="N133" s="176">
        <v>2.6199999999999999E-3</v>
      </c>
      <c r="O133" s="176">
        <f>ROUND(E133*N133,2)</f>
        <v>0.14000000000000001</v>
      </c>
      <c r="P133" s="176">
        <v>0</v>
      </c>
      <c r="Q133" s="176">
        <f>ROUND(E133*P133,2)</f>
        <v>0</v>
      </c>
      <c r="R133" s="178"/>
      <c r="S133" s="178" t="s">
        <v>218</v>
      </c>
      <c r="T133" s="179" t="s">
        <v>202</v>
      </c>
      <c r="U133" s="158">
        <v>0</v>
      </c>
      <c r="V133" s="158">
        <f>ROUND(E133*U133,2)</f>
        <v>0</v>
      </c>
      <c r="W133" s="158"/>
      <c r="X133" s="158" t="s">
        <v>219</v>
      </c>
      <c r="Y133" s="158" t="s">
        <v>204</v>
      </c>
      <c r="Z133" s="147"/>
      <c r="AA133" s="147"/>
      <c r="AB133" s="147"/>
      <c r="AC133" s="147"/>
      <c r="AD133" s="147"/>
      <c r="AE133" s="147"/>
      <c r="AF133" s="147"/>
      <c r="AG133" s="147" t="s">
        <v>1046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4" t="s">
        <v>1249</v>
      </c>
      <c r="D134" s="163"/>
      <c r="E134" s="164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4" t="s">
        <v>1250</v>
      </c>
      <c r="D135" s="163"/>
      <c r="E135" s="164">
        <v>52.6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4"/>
      <c r="D136" s="255"/>
      <c r="E136" s="255"/>
      <c r="F136" s="255"/>
      <c r="G136" s="255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43</v>
      </c>
      <c r="B137" s="174" t="s">
        <v>1251</v>
      </c>
      <c r="C137" s="183" t="s">
        <v>1252</v>
      </c>
      <c r="D137" s="175" t="s">
        <v>520</v>
      </c>
      <c r="E137" s="176">
        <v>19.55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12</v>
      </c>
      <c r="M137" s="178">
        <f>G137*(1+L137/100)</f>
        <v>0</v>
      </c>
      <c r="N137" s="176">
        <v>3.7299999999999998E-3</v>
      </c>
      <c r="O137" s="176">
        <f>ROUND(E137*N137,2)</f>
        <v>7.0000000000000007E-2</v>
      </c>
      <c r="P137" s="176">
        <v>0</v>
      </c>
      <c r="Q137" s="176">
        <f>ROUND(E137*P137,2)</f>
        <v>0</v>
      </c>
      <c r="R137" s="178"/>
      <c r="S137" s="178" t="s">
        <v>218</v>
      </c>
      <c r="T137" s="179" t="s">
        <v>202</v>
      </c>
      <c r="U137" s="158">
        <v>0</v>
      </c>
      <c r="V137" s="158">
        <f>ROUND(E137*U137,2)</f>
        <v>0</v>
      </c>
      <c r="W137" s="158"/>
      <c r="X137" s="158" t="s">
        <v>219</v>
      </c>
      <c r="Y137" s="158" t="s">
        <v>204</v>
      </c>
      <c r="Z137" s="147"/>
      <c r="AA137" s="147"/>
      <c r="AB137" s="147"/>
      <c r="AC137" s="147"/>
      <c r="AD137" s="147"/>
      <c r="AE137" s="147"/>
      <c r="AF137" s="147"/>
      <c r="AG137" s="147" t="s">
        <v>1046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4" t="s">
        <v>1253</v>
      </c>
      <c r="D138" s="163"/>
      <c r="E138" s="164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4" t="s">
        <v>1254</v>
      </c>
      <c r="D139" s="163"/>
      <c r="E139" s="164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4" t="s">
        <v>1255</v>
      </c>
      <c r="D140" s="163"/>
      <c r="E140" s="164">
        <v>19.55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4"/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3">
        <v>44</v>
      </c>
      <c r="B142" s="174" t="s">
        <v>1256</v>
      </c>
      <c r="C142" s="183" t="s">
        <v>1257</v>
      </c>
      <c r="D142" s="175" t="s">
        <v>292</v>
      </c>
      <c r="E142" s="176">
        <v>2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12</v>
      </c>
      <c r="M142" s="178">
        <f>G142*(1+L142/100)</f>
        <v>0</v>
      </c>
      <c r="N142" s="176">
        <v>1.0499999999999999E-3</v>
      </c>
      <c r="O142" s="176">
        <f>ROUND(E142*N142,2)</f>
        <v>0</v>
      </c>
      <c r="P142" s="176">
        <v>0</v>
      </c>
      <c r="Q142" s="176">
        <f>ROUND(E142*P142,2)</f>
        <v>0</v>
      </c>
      <c r="R142" s="178"/>
      <c r="S142" s="178" t="s">
        <v>218</v>
      </c>
      <c r="T142" s="179" t="s">
        <v>202</v>
      </c>
      <c r="U142" s="158">
        <v>0</v>
      </c>
      <c r="V142" s="158">
        <f>ROUND(E142*U142,2)</f>
        <v>0</v>
      </c>
      <c r="W142" s="158"/>
      <c r="X142" s="158" t="s">
        <v>219</v>
      </c>
      <c r="Y142" s="158" t="s">
        <v>204</v>
      </c>
      <c r="Z142" s="147"/>
      <c r="AA142" s="147"/>
      <c r="AB142" s="147"/>
      <c r="AC142" s="147"/>
      <c r="AD142" s="147"/>
      <c r="AE142" s="147"/>
      <c r="AF142" s="147"/>
      <c r="AG142" s="147" t="s">
        <v>1046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6"/>
      <c r="D143" s="257"/>
      <c r="E143" s="257"/>
      <c r="F143" s="257"/>
      <c r="G143" s="25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45</v>
      </c>
      <c r="B144" s="174" t="s">
        <v>1258</v>
      </c>
      <c r="C144" s="183" t="s">
        <v>1259</v>
      </c>
      <c r="D144" s="175" t="s">
        <v>292</v>
      </c>
      <c r="E144" s="176">
        <v>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12</v>
      </c>
      <c r="M144" s="178">
        <f>G144*(1+L144/100)</f>
        <v>0</v>
      </c>
      <c r="N144" s="176">
        <v>1.4499999999999999E-3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218</v>
      </c>
      <c r="T144" s="179" t="s">
        <v>202</v>
      </c>
      <c r="U144" s="158">
        <v>0</v>
      </c>
      <c r="V144" s="158">
        <f>ROUND(E144*U144,2)</f>
        <v>0</v>
      </c>
      <c r="W144" s="158"/>
      <c r="X144" s="158" t="s">
        <v>219</v>
      </c>
      <c r="Y144" s="158" t="s">
        <v>204</v>
      </c>
      <c r="Z144" s="147"/>
      <c r="AA144" s="147"/>
      <c r="AB144" s="147"/>
      <c r="AC144" s="147"/>
      <c r="AD144" s="147"/>
      <c r="AE144" s="147"/>
      <c r="AF144" s="147"/>
      <c r="AG144" s="147" t="s">
        <v>1046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6"/>
      <c r="D145" s="257"/>
      <c r="E145" s="257"/>
      <c r="F145" s="257"/>
      <c r="G145" s="257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3">
        <v>46</v>
      </c>
      <c r="B146" s="174" t="s">
        <v>1260</v>
      </c>
      <c r="C146" s="183" t="s">
        <v>1261</v>
      </c>
      <c r="D146" s="175" t="s">
        <v>292</v>
      </c>
      <c r="E146" s="176">
        <v>2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12</v>
      </c>
      <c r="M146" s="178">
        <f>G146*(1+L146/100)</f>
        <v>0</v>
      </c>
      <c r="N146" s="176">
        <v>2.0600000000000002E-3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218</v>
      </c>
      <c r="T146" s="179" t="s">
        <v>202</v>
      </c>
      <c r="U146" s="158">
        <v>0</v>
      </c>
      <c r="V146" s="158">
        <f>ROUND(E146*U146,2)</f>
        <v>0</v>
      </c>
      <c r="W146" s="158"/>
      <c r="X146" s="158" t="s">
        <v>219</v>
      </c>
      <c r="Y146" s="158" t="s">
        <v>204</v>
      </c>
      <c r="Z146" s="147"/>
      <c r="AA146" s="147"/>
      <c r="AB146" s="147"/>
      <c r="AC146" s="147"/>
      <c r="AD146" s="147"/>
      <c r="AE146" s="147"/>
      <c r="AF146" s="147"/>
      <c r="AG146" s="147" t="s">
        <v>1046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6"/>
      <c r="D147" s="257"/>
      <c r="E147" s="257"/>
      <c r="F147" s="257"/>
      <c r="G147" s="257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3">
        <v>47</v>
      </c>
      <c r="B148" s="174" t="s">
        <v>1262</v>
      </c>
      <c r="C148" s="183" t="s">
        <v>1263</v>
      </c>
      <c r="D148" s="175" t="s">
        <v>520</v>
      </c>
      <c r="E148" s="176">
        <v>83.144999999999996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12</v>
      </c>
      <c r="M148" s="178">
        <f>G148*(1+L148/100)</f>
        <v>0</v>
      </c>
      <c r="N148" s="176">
        <v>4.0000000000000003E-5</v>
      </c>
      <c r="O148" s="176">
        <f>ROUND(E148*N148,2)</f>
        <v>0</v>
      </c>
      <c r="P148" s="176">
        <v>0</v>
      </c>
      <c r="Q148" s="176">
        <f>ROUND(E148*P148,2)</f>
        <v>0</v>
      </c>
      <c r="R148" s="178"/>
      <c r="S148" s="178" t="s">
        <v>218</v>
      </c>
      <c r="T148" s="179" t="s">
        <v>202</v>
      </c>
      <c r="U148" s="158">
        <v>0</v>
      </c>
      <c r="V148" s="158">
        <f>ROUND(E148*U148,2)</f>
        <v>0</v>
      </c>
      <c r="W148" s="158"/>
      <c r="X148" s="158" t="s">
        <v>219</v>
      </c>
      <c r="Y148" s="158" t="s">
        <v>204</v>
      </c>
      <c r="Z148" s="147"/>
      <c r="AA148" s="147"/>
      <c r="AB148" s="147"/>
      <c r="AC148" s="147"/>
      <c r="AD148" s="147"/>
      <c r="AE148" s="147"/>
      <c r="AF148" s="147"/>
      <c r="AG148" s="147" t="s">
        <v>1046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4" t="s">
        <v>1264</v>
      </c>
      <c r="D149" s="163"/>
      <c r="E149" s="164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4" t="s">
        <v>1265</v>
      </c>
      <c r="D150" s="163"/>
      <c r="E150" s="164">
        <v>83.14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4"/>
      <c r="D151" s="255"/>
      <c r="E151" s="255"/>
      <c r="F151" s="255"/>
      <c r="G151" s="25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48</v>
      </c>
      <c r="B152" s="174" t="s">
        <v>1266</v>
      </c>
      <c r="C152" s="183" t="s">
        <v>1267</v>
      </c>
      <c r="D152" s="175" t="s">
        <v>520</v>
      </c>
      <c r="E152" s="176">
        <v>46.46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12</v>
      </c>
      <c r="M152" s="178">
        <f>G152*(1+L152/100)</f>
        <v>0</v>
      </c>
      <c r="N152" s="176">
        <v>8.0000000000000007E-5</v>
      </c>
      <c r="O152" s="176">
        <f>ROUND(E152*N152,2)</f>
        <v>0</v>
      </c>
      <c r="P152" s="176">
        <v>0</v>
      </c>
      <c r="Q152" s="176">
        <f>ROUND(E152*P152,2)</f>
        <v>0</v>
      </c>
      <c r="R152" s="178"/>
      <c r="S152" s="178" t="s">
        <v>218</v>
      </c>
      <c r="T152" s="179" t="s">
        <v>202</v>
      </c>
      <c r="U152" s="158">
        <v>0</v>
      </c>
      <c r="V152" s="158">
        <f>ROUND(E152*U152,2)</f>
        <v>0</v>
      </c>
      <c r="W152" s="158"/>
      <c r="X152" s="158" t="s">
        <v>219</v>
      </c>
      <c r="Y152" s="158" t="s">
        <v>204</v>
      </c>
      <c r="Z152" s="147"/>
      <c r="AA152" s="147"/>
      <c r="AB152" s="147"/>
      <c r="AC152" s="147"/>
      <c r="AD152" s="147"/>
      <c r="AE152" s="147"/>
      <c r="AF152" s="147"/>
      <c r="AG152" s="147" t="s">
        <v>1046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4" t="s">
        <v>1231</v>
      </c>
      <c r="D153" s="163"/>
      <c r="E153" s="164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4" t="s">
        <v>1268</v>
      </c>
      <c r="D154" s="163"/>
      <c r="E154" s="164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4" t="s">
        <v>1269</v>
      </c>
      <c r="D155" s="163"/>
      <c r="E155" s="164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4" t="s">
        <v>1270</v>
      </c>
      <c r="D156" s="163"/>
      <c r="E156" s="164">
        <v>46.46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4"/>
      <c r="D157" s="255"/>
      <c r="E157" s="255"/>
      <c r="F157" s="255"/>
      <c r="G157" s="255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3">
        <v>49</v>
      </c>
      <c r="B158" s="174" t="s">
        <v>1271</v>
      </c>
      <c r="C158" s="183" t="s">
        <v>1272</v>
      </c>
      <c r="D158" s="175" t="s">
        <v>520</v>
      </c>
      <c r="E158" s="176">
        <v>28.75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12</v>
      </c>
      <c r="M158" s="178">
        <f>G158*(1+L158/100)</f>
        <v>0</v>
      </c>
      <c r="N158" s="176">
        <v>1E-4</v>
      </c>
      <c r="O158" s="176">
        <f>ROUND(E158*N158,2)</f>
        <v>0</v>
      </c>
      <c r="P158" s="176">
        <v>0</v>
      </c>
      <c r="Q158" s="176">
        <f>ROUND(E158*P158,2)</f>
        <v>0</v>
      </c>
      <c r="R158" s="178"/>
      <c r="S158" s="178" t="s">
        <v>218</v>
      </c>
      <c r="T158" s="179" t="s">
        <v>202</v>
      </c>
      <c r="U158" s="158">
        <v>0</v>
      </c>
      <c r="V158" s="158">
        <f>ROUND(E158*U158,2)</f>
        <v>0</v>
      </c>
      <c r="W158" s="158"/>
      <c r="X158" s="158" t="s">
        <v>219</v>
      </c>
      <c r="Y158" s="158" t="s">
        <v>204</v>
      </c>
      <c r="Z158" s="147"/>
      <c r="AA158" s="147"/>
      <c r="AB158" s="147"/>
      <c r="AC158" s="147"/>
      <c r="AD158" s="147"/>
      <c r="AE158" s="147"/>
      <c r="AF158" s="147"/>
      <c r="AG158" s="147" t="s">
        <v>1046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4" t="s">
        <v>1231</v>
      </c>
      <c r="D159" s="163"/>
      <c r="E159" s="164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4" t="s">
        <v>1273</v>
      </c>
      <c r="D160" s="163"/>
      <c r="E160" s="164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4" t="s">
        <v>1274</v>
      </c>
      <c r="D161" s="163"/>
      <c r="E161" s="164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4" t="s">
        <v>1275</v>
      </c>
      <c r="D162" s="163"/>
      <c r="E162" s="164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4" t="s">
        <v>1276</v>
      </c>
      <c r="D163" s="163"/>
      <c r="E163" s="164">
        <v>28.75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4"/>
      <c r="D164" s="255"/>
      <c r="E164" s="255"/>
      <c r="F164" s="255"/>
      <c r="G164" s="255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50</v>
      </c>
      <c r="B165" s="174" t="s">
        <v>1277</v>
      </c>
      <c r="C165" s="183" t="s">
        <v>1278</v>
      </c>
      <c r="D165" s="175" t="s">
        <v>520</v>
      </c>
      <c r="E165" s="176">
        <v>108.1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12</v>
      </c>
      <c r="M165" s="178">
        <f>G165*(1+L165/100)</f>
        <v>0</v>
      </c>
      <c r="N165" s="176">
        <v>1.1E-4</v>
      </c>
      <c r="O165" s="176">
        <f>ROUND(E165*N165,2)</f>
        <v>0.01</v>
      </c>
      <c r="P165" s="176">
        <v>0</v>
      </c>
      <c r="Q165" s="176">
        <f>ROUND(E165*P165,2)</f>
        <v>0</v>
      </c>
      <c r="R165" s="178"/>
      <c r="S165" s="178" t="s">
        <v>218</v>
      </c>
      <c r="T165" s="179" t="s">
        <v>202</v>
      </c>
      <c r="U165" s="158">
        <v>0</v>
      </c>
      <c r="V165" s="158">
        <f>ROUND(E165*U165,2)</f>
        <v>0</v>
      </c>
      <c r="W165" s="158"/>
      <c r="X165" s="158" t="s">
        <v>219</v>
      </c>
      <c r="Y165" s="158" t="s">
        <v>204</v>
      </c>
      <c r="Z165" s="147"/>
      <c r="AA165" s="147"/>
      <c r="AB165" s="147"/>
      <c r="AC165" s="147"/>
      <c r="AD165" s="147"/>
      <c r="AE165" s="147"/>
      <c r="AF165" s="147"/>
      <c r="AG165" s="147" t="s">
        <v>1046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4" t="s">
        <v>1279</v>
      </c>
      <c r="D166" s="163"/>
      <c r="E166" s="164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4" t="s">
        <v>1280</v>
      </c>
      <c r="D167" s="163"/>
      <c r="E167" s="164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4" t="s">
        <v>1281</v>
      </c>
      <c r="D168" s="163"/>
      <c r="E168" s="164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4" t="s">
        <v>1282</v>
      </c>
      <c r="D169" s="163"/>
      <c r="E169" s="164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4" t="s">
        <v>1283</v>
      </c>
      <c r="D170" s="163"/>
      <c r="E170" s="164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4" t="s">
        <v>1284</v>
      </c>
      <c r="D171" s="163"/>
      <c r="E171" s="164">
        <v>108.1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4"/>
      <c r="D172" s="255"/>
      <c r="E172" s="255"/>
      <c r="F172" s="255"/>
      <c r="G172" s="255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51</v>
      </c>
      <c r="B173" s="174" t="s">
        <v>1285</v>
      </c>
      <c r="C173" s="183" t="s">
        <v>1286</v>
      </c>
      <c r="D173" s="175" t="s">
        <v>520</v>
      </c>
      <c r="E173" s="176">
        <v>79.349999999999994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12</v>
      </c>
      <c r="M173" s="178">
        <f>G173*(1+L173/100)</f>
        <v>0</v>
      </c>
      <c r="N173" s="176">
        <v>1.6000000000000001E-4</v>
      </c>
      <c r="O173" s="176">
        <f>ROUND(E173*N173,2)</f>
        <v>0.01</v>
      </c>
      <c r="P173" s="176">
        <v>0</v>
      </c>
      <c r="Q173" s="176">
        <f>ROUND(E173*P173,2)</f>
        <v>0</v>
      </c>
      <c r="R173" s="178"/>
      <c r="S173" s="178" t="s">
        <v>218</v>
      </c>
      <c r="T173" s="179" t="s">
        <v>202</v>
      </c>
      <c r="U173" s="158">
        <v>0</v>
      </c>
      <c r="V173" s="158">
        <f>ROUND(E173*U173,2)</f>
        <v>0</v>
      </c>
      <c r="W173" s="158"/>
      <c r="X173" s="158" t="s">
        <v>219</v>
      </c>
      <c r="Y173" s="158" t="s">
        <v>204</v>
      </c>
      <c r="Z173" s="147"/>
      <c r="AA173" s="147"/>
      <c r="AB173" s="147"/>
      <c r="AC173" s="147"/>
      <c r="AD173" s="147"/>
      <c r="AE173" s="147"/>
      <c r="AF173" s="147"/>
      <c r="AG173" s="147" t="s">
        <v>1046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4" t="s">
        <v>1279</v>
      </c>
      <c r="D174" s="163"/>
      <c r="E174" s="164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4" t="s">
        <v>1287</v>
      </c>
      <c r="D175" s="163"/>
      <c r="E175" s="164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4" t="s">
        <v>1235</v>
      </c>
      <c r="D176" s="163"/>
      <c r="E176" s="164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4" t="s">
        <v>1288</v>
      </c>
      <c r="D177" s="163"/>
      <c r="E177" s="164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4" t="s">
        <v>1289</v>
      </c>
      <c r="D178" s="163"/>
      <c r="E178" s="164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4" t="s">
        <v>1290</v>
      </c>
      <c r="D179" s="163"/>
      <c r="E179" s="164">
        <v>79.349999999999994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54"/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3">
        <v>52</v>
      </c>
      <c r="B181" s="174" t="s">
        <v>1291</v>
      </c>
      <c r="C181" s="183" t="s">
        <v>1292</v>
      </c>
      <c r="D181" s="175" t="s">
        <v>520</v>
      </c>
      <c r="E181" s="176">
        <v>19.55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12</v>
      </c>
      <c r="M181" s="178">
        <f>G181*(1+L181/100)</f>
        <v>0</v>
      </c>
      <c r="N181" s="176">
        <v>2.1000000000000001E-4</v>
      </c>
      <c r="O181" s="176">
        <f>ROUND(E181*N181,2)</f>
        <v>0</v>
      </c>
      <c r="P181" s="176">
        <v>0</v>
      </c>
      <c r="Q181" s="176">
        <f>ROUND(E181*P181,2)</f>
        <v>0</v>
      </c>
      <c r="R181" s="178"/>
      <c r="S181" s="178" t="s">
        <v>218</v>
      </c>
      <c r="T181" s="179" t="s">
        <v>202</v>
      </c>
      <c r="U181" s="158">
        <v>0</v>
      </c>
      <c r="V181" s="158">
        <f>ROUND(E181*U181,2)</f>
        <v>0</v>
      </c>
      <c r="W181" s="158"/>
      <c r="X181" s="158" t="s">
        <v>219</v>
      </c>
      <c r="Y181" s="158" t="s">
        <v>204</v>
      </c>
      <c r="Z181" s="147"/>
      <c r="AA181" s="147"/>
      <c r="AB181" s="147"/>
      <c r="AC181" s="147"/>
      <c r="AD181" s="147"/>
      <c r="AE181" s="147"/>
      <c r="AF181" s="147"/>
      <c r="AG181" s="147" t="s">
        <v>1046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4" t="s">
        <v>1254</v>
      </c>
      <c r="D182" s="163"/>
      <c r="E182" s="164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4" t="s">
        <v>1255</v>
      </c>
      <c r="D183" s="163"/>
      <c r="E183" s="164">
        <v>19.55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4"/>
      <c r="D184" s="255"/>
      <c r="E184" s="255"/>
      <c r="F184" s="255"/>
      <c r="G184" s="25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3">
        <v>53</v>
      </c>
      <c r="B185" s="174" t="s">
        <v>1293</v>
      </c>
      <c r="C185" s="183" t="s">
        <v>1294</v>
      </c>
      <c r="D185" s="175" t="s">
        <v>520</v>
      </c>
      <c r="E185" s="176">
        <v>83.49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12</v>
      </c>
      <c r="M185" s="178">
        <f>G185*(1+L185/100)</f>
        <v>0</v>
      </c>
      <c r="N185" s="176">
        <v>2.4000000000000001E-4</v>
      </c>
      <c r="O185" s="176">
        <f>ROUND(E185*N185,2)</f>
        <v>0.02</v>
      </c>
      <c r="P185" s="176">
        <v>0</v>
      </c>
      <c r="Q185" s="176">
        <f>ROUND(E185*P185,2)</f>
        <v>0</v>
      </c>
      <c r="R185" s="178"/>
      <c r="S185" s="178" t="s">
        <v>218</v>
      </c>
      <c r="T185" s="179" t="s">
        <v>202</v>
      </c>
      <c r="U185" s="158">
        <v>0</v>
      </c>
      <c r="V185" s="158">
        <f>ROUND(E185*U185,2)</f>
        <v>0</v>
      </c>
      <c r="W185" s="158"/>
      <c r="X185" s="158" t="s">
        <v>219</v>
      </c>
      <c r="Y185" s="158" t="s">
        <v>204</v>
      </c>
      <c r="Z185" s="147"/>
      <c r="AA185" s="147"/>
      <c r="AB185" s="147"/>
      <c r="AC185" s="147"/>
      <c r="AD185" s="147"/>
      <c r="AE185" s="147"/>
      <c r="AF185" s="147"/>
      <c r="AG185" s="147" t="s">
        <v>1046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4" t="s">
        <v>1231</v>
      </c>
      <c r="D186" s="163"/>
      <c r="E186" s="164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4" t="s">
        <v>1295</v>
      </c>
      <c r="D187" s="163"/>
      <c r="E187" s="164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4" t="s">
        <v>1296</v>
      </c>
      <c r="D188" s="163"/>
      <c r="E188" s="164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230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4" t="s">
        <v>1233</v>
      </c>
      <c r="D189" s="163"/>
      <c r="E189" s="164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4" t="s">
        <v>1273</v>
      </c>
      <c r="D190" s="163"/>
      <c r="E190" s="164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4" t="s">
        <v>1297</v>
      </c>
      <c r="D191" s="163"/>
      <c r="E191" s="164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4" t="s">
        <v>1295</v>
      </c>
      <c r="D192" s="163"/>
      <c r="E192" s="164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4" t="s">
        <v>1298</v>
      </c>
      <c r="D193" s="163"/>
      <c r="E193" s="164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230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4" t="s">
        <v>1299</v>
      </c>
      <c r="D194" s="163"/>
      <c r="E194" s="164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4" t="s">
        <v>1300</v>
      </c>
      <c r="D195" s="163"/>
      <c r="E195" s="164">
        <v>83.49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4"/>
      <c r="D196" s="255"/>
      <c r="E196" s="255"/>
      <c r="F196" s="255"/>
      <c r="G196" s="255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208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54</v>
      </c>
      <c r="B197" s="174" t="s">
        <v>1301</v>
      </c>
      <c r="C197" s="183" t="s">
        <v>1302</v>
      </c>
      <c r="D197" s="175" t="s">
        <v>520</v>
      </c>
      <c r="E197" s="176">
        <v>24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12</v>
      </c>
      <c r="M197" s="178">
        <f>G197*(1+L197/100)</f>
        <v>0</v>
      </c>
      <c r="N197" s="176">
        <v>2.5999999999999998E-4</v>
      </c>
      <c r="O197" s="176">
        <f>ROUND(E197*N197,2)</f>
        <v>0.01</v>
      </c>
      <c r="P197" s="176">
        <v>0</v>
      </c>
      <c r="Q197" s="176">
        <f>ROUND(E197*P197,2)</f>
        <v>0</v>
      </c>
      <c r="R197" s="178"/>
      <c r="S197" s="178" t="s">
        <v>218</v>
      </c>
      <c r="T197" s="179" t="s">
        <v>202</v>
      </c>
      <c r="U197" s="158">
        <v>0</v>
      </c>
      <c r="V197" s="158">
        <f>ROUND(E197*U197,2)</f>
        <v>0</v>
      </c>
      <c r="W197" s="158"/>
      <c r="X197" s="158" t="s">
        <v>219</v>
      </c>
      <c r="Y197" s="158" t="s">
        <v>204</v>
      </c>
      <c r="Z197" s="147"/>
      <c r="AA197" s="147"/>
      <c r="AB197" s="147"/>
      <c r="AC197" s="147"/>
      <c r="AD197" s="147"/>
      <c r="AE197" s="147"/>
      <c r="AF197" s="147"/>
      <c r="AG197" s="147" t="s">
        <v>1046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56"/>
      <c r="D198" s="257"/>
      <c r="E198" s="257"/>
      <c r="F198" s="257"/>
      <c r="G198" s="257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55</v>
      </c>
      <c r="B199" s="174" t="s">
        <v>1303</v>
      </c>
      <c r="C199" s="183" t="s">
        <v>1304</v>
      </c>
      <c r="D199" s="175" t="s">
        <v>520</v>
      </c>
      <c r="E199" s="176">
        <v>24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12</v>
      </c>
      <c r="M199" s="178">
        <f>G199*(1+L199/100)</f>
        <v>0</v>
      </c>
      <c r="N199" s="176">
        <v>2.7E-4</v>
      </c>
      <c r="O199" s="176">
        <f>ROUND(E199*N199,2)</f>
        <v>0.01</v>
      </c>
      <c r="P199" s="176">
        <v>0</v>
      </c>
      <c r="Q199" s="176">
        <f>ROUND(E199*P199,2)</f>
        <v>0</v>
      </c>
      <c r="R199" s="178"/>
      <c r="S199" s="178" t="s">
        <v>218</v>
      </c>
      <c r="T199" s="179" t="s">
        <v>202</v>
      </c>
      <c r="U199" s="158">
        <v>0</v>
      </c>
      <c r="V199" s="158">
        <f>ROUND(E199*U199,2)</f>
        <v>0</v>
      </c>
      <c r="W199" s="158"/>
      <c r="X199" s="158" t="s">
        <v>219</v>
      </c>
      <c r="Y199" s="158" t="s">
        <v>204</v>
      </c>
      <c r="Z199" s="147"/>
      <c r="AA199" s="147"/>
      <c r="AB199" s="147"/>
      <c r="AC199" s="147"/>
      <c r="AD199" s="147"/>
      <c r="AE199" s="147"/>
      <c r="AF199" s="147"/>
      <c r="AG199" s="147" t="s">
        <v>1046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6"/>
      <c r="D200" s="257"/>
      <c r="E200" s="257"/>
      <c r="F200" s="257"/>
      <c r="G200" s="257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56</v>
      </c>
      <c r="B201" s="174" t="s">
        <v>1305</v>
      </c>
      <c r="C201" s="183" t="s">
        <v>1306</v>
      </c>
      <c r="D201" s="175" t="s">
        <v>520</v>
      </c>
      <c r="E201" s="176">
        <v>12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12</v>
      </c>
      <c r="M201" s="178">
        <f>G201*(1+L201/100)</f>
        <v>0</v>
      </c>
      <c r="N201" s="176">
        <v>2.9999999999999997E-4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218</v>
      </c>
      <c r="T201" s="179" t="s">
        <v>202</v>
      </c>
      <c r="U201" s="158">
        <v>0</v>
      </c>
      <c r="V201" s="158">
        <f>ROUND(E201*U201,2)</f>
        <v>0</v>
      </c>
      <c r="W201" s="158"/>
      <c r="X201" s="158" t="s">
        <v>219</v>
      </c>
      <c r="Y201" s="158" t="s">
        <v>204</v>
      </c>
      <c r="Z201" s="147"/>
      <c r="AA201" s="147"/>
      <c r="AB201" s="147"/>
      <c r="AC201" s="147"/>
      <c r="AD201" s="147"/>
      <c r="AE201" s="147"/>
      <c r="AF201" s="147"/>
      <c r="AG201" s="147" t="s">
        <v>1046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56"/>
      <c r="D202" s="257"/>
      <c r="E202" s="257"/>
      <c r="F202" s="257"/>
      <c r="G202" s="257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208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3">
        <v>57</v>
      </c>
      <c r="B203" s="174" t="s">
        <v>1307</v>
      </c>
      <c r="C203" s="183" t="s">
        <v>1308</v>
      </c>
      <c r="D203" s="175" t="s">
        <v>292</v>
      </c>
      <c r="E203" s="176">
        <v>63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12</v>
      </c>
      <c r="M203" s="178">
        <f>G203*(1+L203/100)</f>
        <v>0</v>
      </c>
      <c r="N203" s="176">
        <v>0</v>
      </c>
      <c r="O203" s="176">
        <f>ROUND(E203*N203,2)</f>
        <v>0</v>
      </c>
      <c r="P203" s="176">
        <v>0</v>
      </c>
      <c r="Q203" s="176">
        <f>ROUND(E203*P203,2)</f>
        <v>0</v>
      </c>
      <c r="R203" s="178"/>
      <c r="S203" s="178" t="s">
        <v>218</v>
      </c>
      <c r="T203" s="179" t="s">
        <v>202</v>
      </c>
      <c r="U203" s="158">
        <v>0</v>
      </c>
      <c r="V203" s="158">
        <f>ROUND(E203*U203,2)</f>
        <v>0</v>
      </c>
      <c r="W203" s="158"/>
      <c r="X203" s="158" t="s">
        <v>219</v>
      </c>
      <c r="Y203" s="158" t="s">
        <v>204</v>
      </c>
      <c r="Z203" s="147"/>
      <c r="AA203" s="147"/>
      <c r="AB203" s="147"/>
      <c r="AC203" s="147"/>
      <c r="AD203" s="147"/>
      <c r="AE203" s="147"/>
      <c r="AF203" s="147"/>
      <c r="AG203" s="147" t="s">
        <v>1046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56"/>
      <c r="D204" s="257"/>
      <c r="E204" s="257"/>
      <c r="F204" s="257"/>
      <c r="G204" s="257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58</v>
      </c>
      <c r="B205" s="174" t="s">
        <v>1309</v>
      </c>
      <c r="C205" s="183" t="s">
        <v>1310</v>
      </c>
      <c r="D205" s="175" t="s">
        <v>292</v>
      </c>
      <c r="E205" s="176">
        <v>1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12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/>
      <c r="S205" s="178" t="s">
        <v>218</v>
      </c>
      <c r="T205" s="179" t="s">
        <v>202</v>
      </c>
      <c r="U205" s="158">
        <v>0</v>
      </c>
      <c r="V205" s="158">
        <f>ROUND(E205*U205,2)</f>
        <v>0</v>
      </c>
      <c r="W205" s="158"/>
      <c r="X205" s="158" t="s">
        <v>219</v>
      </c>
      <c r="Y205" s="158" t="s">
        <v>204</v>
      </c>
      <c r="Z205" s="147"/>
      <c r="AA205" s="147"/>
      <c r="AB205" s="147"/>
      <c r="AC205" s="147"/>
      <c r="AD205" s="147"/>
      <c r="AE205" s="147"/>
      <c r="AF205" s="147"/>
      <c r="AG205" s="147" t="s">
        <v>1046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56"/>
      <c r="D206" s="257"/>
      <c r="E206" s="257"/>
      <c r="F206" s="257"/>
      <c r="G206" s="257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59</v>
      </c>
      <c r="B207" s="174" t="s">
        <v>1311</v>
      </c>
      <c r="C207" s="183" t="s">
        <v>1312</v>
      </c>
      <c r="D207" s="175" t="s">
        <v>1313</v>
      </c>
      <c r="E207" s="176">
        <v>1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12</v>
      </c>
      <c r="M207" s="178">
        <f>G207*(1+L207/100)</f>
        <v>0</v>
      </c>
      <c r="N207" s="176">
        <v>2.1099999999999999E-3</v>
      </c>
      <c r="O207" s="176">
        <f>ROUND(E207*N207,2)</f>
        <v>0</v>
      </c>
      <c r="P207" s="176">
        <v>0</v>
      </c>
      <c r="Q207" s="176">
        <f>ROUND(E207*P207,2)</f>
        <v>0</v>
      </c>
      <c r="R207" s="178"/>
      <c r="S207" s="178" t="s">
        <v>218</v>
      </c>
      <c r="T207" s="179" t="s">
        <v>202</v>
      </c>
      <c r="U207" s="158">
        <v>0</v>
      </c>
      <c r="V207" s="158">
        <f>ROUND(E207*U207,2)</f>
        <v>0</v>
      </c>
      <c r="W207" s="158"/>
      <c r="X207" s="158" t="s">
        <v>219</v>
      </c>
      <c r="Y207" s="158" t="s">
        <v>204</v>
      </c>
      <c r="Z207" s="147"/>
      <c r="AA207" s="147"/>
      <c r="AB207" s="147"/>
      <c r="AC207" s="147"/>
      <c r="AD207" s="147"/>
      <c r="AE207" s="147"/>
      <c r="AF207" s="147"/>
      <c r="AG207" s="147" t="s">
        <v>1046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6"/>
      <c r="D208" s="257"/>
      <c r="E208" s="257"/>
      <c r="F208" s="257"/>
      <c r="G208" s="257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208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60</v>
      </c>
      <c r="B209" s="174" t="s">
        <v>1314</v>
      </c>
      <c r="C209" s="183" t="s">
        <v>1315</v>
      </c>
      <c r="D209" s="175" t="s">
        <v>292</v>
      </c>
      <c r="E209" s="176">
        <v>7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12</v>
      </c>
      <c r="M209" s="178">
        <f>G209*(1+L209/100)</f>
        <v>0</v>
      </c>
      <c r="N209" s="176">
        <v>1.2999999999999999E-4</v>
      </c>
      <c r="O209" s="176">
        <f>ROUND(E209*N209,2)</f>
        <v>0</v>
      </c>
      <c r="P209" s="176">
        <v>0</v>
      </c>
      <c r="Q209" s="176">
        <f>ROUND(E209*P209,2)</f>
        <v>0</v>
      </c>
      <c r="R209" s="178"/>
      <c r="S209" s="178" t="s">
        <v>218</v>
      </c>
      <c r="T209" s="179" t="s">
        <v>202</v>
      </c>
      <c r="U209" s="158">
        <v>0</v>
      </c>
      <c r="V209" s="158">
        <f>ROUND(E209*U209,2)</f>
        <v>0</v>
      </c>
      <c r="W209" s="158"/>
      <c r="X209" s="158" t="s">
        <v>219</v>
      </c>
      <c r="Y209" s="158" t="s">
        <v>204</v>
      </c>
      <c r="Z209" s="147"/>
      <c r="AA209" s="147"/>
      <c r="AB209" s="147"/>
      <c r="AC209" s="147"/>
      <c r="AD209" s="147"/>
      <c r="AE209" s="147"/>
      <c r="AF209" s="147"/>
      <c r="AG209" s="147" t="s">
        <v>1046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56"/>
      <c r="D210" s="257"/>
      <c r="E210" s="257"/>
      <c r="F210" s="257"/>
      <c r="G210" s="257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208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61</v>
      </c>
      <c r="B211" s="174" t="s">
        <v>1316</v>
      </c>
      <c r="C211" s="183" t="s">
        <v>1317</v>
      </c>
      <c r="D211" s="175" t="s">
        <v>292</v>
      </c>
      <c r="E211" s="176">
        <v>14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12</v>
      </c>
      <c r="M211" s="178">
        <f>G211*(1+L211/100)</f>
        <v>0</v>
      </c>
      <c r="N211" s="176">
        <v>2.2000000000000001E-4</v>
      </c>
      <c r="O211" s="176">
        <f>ROUND(E211*N211,2)</f>
        <v>0</v>
      </c>
      <c r="P211" s="176">
        <v>0</v>
      </c>
      <c r="Q211" s="176">
        <f>ROUND(E211*P211,2)</f>
        <v>0</v>
      </c>
      <c r="R211" s="178"/>
      <c r="S211" s="178" t="s">
        <v>218</v>
      </c>
      <c r="T211" s="179" t="s">
        <v>202</v>
      </c>
      <c r="U211" s="158">
        <v>0</v>
      </c>
      <c r="V211" s="158">
        <f>ROUND(E211*U211,2)</f>
        <v>0</v>
      </c>
      <c r="W211" s="158"/>
      <c r="X211" s="158" t="s">
        <v>219</v>
      </c>
      <c r="Y211" s="158" t="s">
        <v>204</v>
      </c>
      <c r="Z211" s="147"/>
      <c r="AA211" s="147"/>
      <c r="AB211" s="147"/>
      <c r="AC211" s="147"/>
      <c r="AD211" s="147"/>
      <c r="AE211" s="147"/>
      <c r="AF211" s="147"/>
      <c r="AG211" s="147" t="s">
        <v>1046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4" t="s">
        <v>1318</v>
      </c>
      <c r="D212" s="163"/>
      <c r="E212" s="164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4" t="s">
        <v>1319</v>
      </c>
      <c r="D213" s="163"/>
      <c r="E213" s="164">
        <v>14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230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4"/>
      <c r="D214" s="255"/>
      <c r="E214" s="255"/>
      <c r="F214" s="255"/>
      <c r="G214" s="255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208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3">
        <v>62</v>
      </c>
      <c r="B215" s="174" t="s">
        <v>1320</v>
      </c>
      <c r="C215" s="183" t="s">
        <v>1321</v>
      </c>
      <c r="D215" s="175" t="s">
        <v>1322</v>
      </c>
      <c r="E215" s="176">
        <v>21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12</v>
      </c>
      <c r="M215" s="178">
        <f>G215*(1+L215/100)</f>
        <v>0</v>
      </c>
      <c r="N215" s="176">
        <v>2.5000000000000001E-4</v>
      </c>
      <c r="O215" s="176">
        <f>ROUND(E215*N215,2)</f>
        <v>0.01</v>
      </c>
      <c r="P215" s="176">
        <v>0</v>
      </c>
      <c r="Q215" s="176">
        <f>ROUND(E215*P215,2)</f>
        <v>0</v>
      </c>
      <c r="R215" s="178"/>
      <c r="S215" s="178" t="s">
        <v>218</v>
      </c>
      <c r="T215" s="179" t="s">
        <v>202</v>
      </c>
      <c r="U215" s="158">
        <v>0</v>
      </c>
      <c r="V215" s="158">
        <f>ROUND(E215*U215,2)</f>
        <v>0</v>
      </c>
      <c r="W215" s="158"/>
      <c r="X215" s="158" t="s">
        <v>219</v>
      </c>
      <c r="Y215" s="158" t="s">
        <v>204</v>
      </c>
      <c r="Z215" s="147"/>
      <c r="AA215" s="147"/>
      <c r="AB215" s="147"/>
      <c r="AC215" s="147"/>
      <c r="AD215" s="147"/>
      <c r="AE215" s="147"/>
      <c r="AF215" s="147"/>
      <c r="AG215" s="147" t="s">
        <v>1046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256"/>
      <c r="D216" s="257"/>
      <c r="E216" s="257"/>
      <c r="F216" s="257"/>
      <c r="G216" s="25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208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63</v>
      </c>
      <c r="B217" s="174" t="s">
        <v>1323</v>
      </c>
      <c r="C217" s="183" t="s">
        <v>1324</v>
      </c>
      <c r="D217" s="175" t="s">
        <v>292</v>
      </c>
      <c r="E217" s="176">
        <v>3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12</v>
      </c>
      <c r="M217" s="178">
        <f>G217*(1+L217/100)</f>
        <v>0</v>
      </c>
      <c r="N217" s="176">
        <v>2.2000000000000001E-4</v>
      </c>
      <c r="O217" s="176">
        <f>ROUND(E217*N217,2)</f>
        <v>0</v>
      </c>
      <c r="P217" s="176">
        <v>0</v>
      </c>
      <c r="Q217" s="176">
        <f>ROUND(E217*P217,2)</f>
        <v>0</v>
      </c>
      <c r="R217" s="178"/>
      <c r="S217" s="178" t="s">
        <v>218</v>
      </c>
      <c r="T217" s="179" t="s">
        <v>202</v>
      </c>
      <c r="U217" s="158">
        <v>0</v>
      </c>
      <c r="V217" s="158">
        <f>ROUND(E217*U217,2)</f>
        <v>0</v>
      </c>
      <c r="W217" s="158"/>
      <c r="X217" s="158" t="s">
        <v>219</v>
      </c>
      <c r="Y217" s="158" t="s">
        <v>204</v>
      </c>
      <c r="Z217" s="147"/>
      <c r="AA217" s="147"/>
      <c r="AB217" s="147"/>
      <c r="AC217" s="147"/>
      <c r="AD217" s="147"/>
      <c r="AE217" s="147"/>
      <c r="AF217" s="147"/>
      <c r="AG217" s="147" t="s">
        <v>1046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56"/>
      <c r="D218" s="257"/>
      <c r="E218" s="257"/>
      <c r="F218" s="257"/>
      <c r="G218" s="257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208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64</v>
      </c>
      <c r="B219" s="174" t="s">
        <v>1325</v>
      </c>
      <c r="C219" s="183" t="s">
        <v>1326</v>
      </c>
      <c r="D219" s="175" t="s">
        <v>292</v>
      </c>
      <c r="E219" s="176">
        <v>4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12</v>
      </c>
      <c r="M219" s="178">
        <f>G219*(1+L219/100)</f>
        <v>0</v>
      </c>
      <c r="N219" s="176">
        <v>5.0000000000000002E-5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218</v>
      </c>
      <c r="T219" s="179" t="s">
        <v>202</v>
      </c>
      <c r="U219" s="158">
        <v>0</v>
      </c>
      <c r="V219" s="158">
        <f>ROUND(E219*U219,2)</f>
        <v>0</v>
      </c>
      <c r="W219" s="158"/>
      <c r="X219" s="158" t="s">
        <v>219</v>
      </c>
      <c r="Y219" s="158" t="s">
        <v>204</v>
      </c>
      <c r="Z219" s="147"/>
      <c r="AA219" s="147"/>
      <c r="AB219" s="147"/>
      <c r="AC219" s="147"/>
      <c r="AD219" s="147"/>
      <c r="AE219" s="147"/>
      <c r="AF219" s="147"/>
      <c r="AG219" s="147" t="s">
        <v>1046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6"/>
      <c r="D220" s="257"/>
      <c r="E220" s="257"/>
      <c r="F220" s="257"/>
      <c r="G220" s="257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208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65</v>
      </c>
      <c r="B221" s="174" t="s">
        <v>1327</v>
      </c>
      <c r="C221" s="183" t="s">
        <v>1328</v>
      </c>
      <c r="D221" s="175" t="s">
        <v>292</v>
      </c>
      <c r="E221" s="176">
        <v>1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12</v>
      </c>
      <c r="M221" s="178">
        <f>G221*(1+L221/100)</f>
        <v>0</v>
      </c>
      <c r="N221" s="176">
        <v>1.7000000000000001E-4</v>
      </c>
      <c r="O221" s="176">
        <f>ROUND(E221*N221,2)</f>
        <v>0</v>
      </c>
      <c r="P221" s="176">
        <v>0</v>
      </c>
      <c r="Q221" s="176">
        <f>ROUND(E221*P221,2)</f>
        <v>0</v>
      </c>
      <c r="R221" s="178"/>
      <c r="S221" s="178" t="s">
        <v>218</v>
      </c>
      <c r="T221" s="179" t="s">
        <v>202</v>
      </c>
      <c r="U221" s="158">
        <v>0</v>
      </c>
      <c r="V221" s="158">
        <f>ROUND(E221*U221,2)</f>
        <v>0</v>
      </c>
      <c r="W221" s="158"/>
      <c r="X221" s="158" t="s">
        <v>219</v>
      </c>
      <c r="Y221" s="158" t="s">
        <v>204</v>
      </c>
      <c r="Z221" s="147"/>
      <c r="AA221" s="147"/>
      <c r="AB221" s="147"/>
      <c r="AC221" s="147"/>
      <c r="AD221" s="147"/>
      <c r="AE221" s="147"/>
      <c r="AF221" s="147"/>
      <c r="AG221" s="147" t="s">
        <v>1046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56"/>
      <c r="D222" s="257"/>
      <c r="E222" s="257"/>
      <c r="F222" s="257"/>
      <c r="G222" s="257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208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3">
        <v>66</v>
      </c>
      <c r="B223" s="174" t="s">
        <v>1329</v>
      </c>
      <c r="C223" s="183" t="s">
        <v>1330</v>
      </c>
      <c r="D223" s="175" t="s">
        <v>292</v>
      </c>
      <c r="E223" s="176">
        <v>16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12</v>
      </c>
      <c r="M223" s="178">
        <f>G223*(1+L223/100)</f>
        <v>0</v>
      </c>
      <c r="N223" s="176">
        <v>2.1000000000000001E-4</v>
      </c>
      <c r="O223" s="176">
        <f>ROUND(E223*N223,2)</f>
        <v>0</v>
      </c>
      <c r="P223" s="176">
        <v>0</v>
      </c>
      <c r="Q223" s="176">
        <f>ROUND(E223*P223,2)</f>
        <v>0</v>
      </c>
      <c r="R223" s="178"/>
      <c r="S223" s="178" t="s">
        <v>218</v>
      </c>
      <c r="T223" s="179" t="s">
        <v>202</v>
      </c>
      <c r="U223" s="158">
        <v>0</v>
      </c>
      <c r="V223" s="158">
        <f>ROUND(E223*U223,2)</f>
        <v>0</v>
      </c>
      <c r="W223" s="158"/>
      <c r="X223" s="158" t="s">
        <v>219</v>
      </c>
      <c r="Y223" s="158" t="s">
        <v>204</v>
      </c>
      <c r="Z223" s="147"/>
      <c r="AA223" s="147"/>
      <c r="AB223" s="147"/>
      <c r="AC223" s="147"/>
      <c r="AD223" s="147"/>
      <c r="AE223" s="147"/>
      <c r="AF223" s="147"/>
      <c r="AG223" s="147" t="s">
        <v>1046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256"/>
      <c r="D224" s="257"/>
      <c r="E224" s="257"/>
      <c r="F224" s="257"/>
      <c r="G224" s="257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208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67</v>
      </c>
      <c r="B225" s="174" t="s">
        <v>1331</v>
      </c>
      <c r="C225" s="183" t="s">
        <v>1332</v>
      </c>
      <c r="D225" s="175" t="s">
        <v>292</v>
      </c>
      <c r="E225" s="176">
        <v>2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12</v>
      </c>
      <c r="M225" s="178">
        <f>G225*(1+L225/100)</f>
        <v>0</v>
      </c>
      <c r="N225" s="176">
        <v>3.4000000000000002E-4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218</v>
      </c>
      <c r="T225" s="179" t="s">
        <v>202</v>
      </c>
      <c r="U225" s="158">
        <v>0</v>
      </c>
      <c r="V225" s="158">
        <f>ROUND(E225*U225,2)</f>
        <v>0</v>
      </c>
      <c r="W225" s="158"/>
      <c r="X225" s="158" t="s">
        <v>219</v>
      </c>
      <c r="Y225" s="158" t="s">
        <v>204</v>
      </c>
      <c r="Z225" s="147"/>
      <c r="AA225" s="147"/>
      <c r="AB225" s="147"/>
      <c r="AC225" s="147"/>
      <c r="AD225" s="147"/>
      <c r="AE225" s="147"/>
      <c r="AF225" s="147"/>
      <c r="AG225" s="147" t="s">
        <v>1046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6"/>
      <c r="D226" s="257"/>
      <c r="E226" s="257"/>
      <c r="F226" s="257"/>
      <c r="G226" s="257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208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68</v>
      </c>
      <c r="B227" s="174" t="s">
        <v>1333</v>
      </c>
      <c r="C227" s="183" t="s">
        <v>1334</v>
      </c>
      <c r="D227" s="175" t="s">
        <v>292</v>
      </c>
      <c r="E227" s="176">
        <v>5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12</v>
      </c>
      <c r="M227" s="178">
        <f>G227*(1+L227/100)</f>
        <v>0</v>
      </c>
      <c r="N227" s="176">
        <v>6.9999999999999999E-4</v>
      </c>
      <c r="O227" s="176">
        <f>ROUND(E227*N227,2)</f>
        <v>0</v>
      </c>
      <c r="P227" s="176">
        <v>0</v>
      </c>
      <c r="Q227" s="176">
        <f>ROUND(E227*P227,2)</f>
        <v>0</v>
      </c>
      <c r="R227" s="178"/>
      <c r="S227" s="178" t="s">
        <v>218</v>
      </c>
      <c r="T227" s="179" t="s">
        <v>202</v>
      </c>
      <c r="U227" s="158">
        <v>0</v>
      </c>
      <c r="V227" s="158">
        <f>ROUND(E227*U227,2)</f>
        <v>0</v>
      </c>
      <c r="W227" s="158"/>
      <c r="X227" s="158" t="s">
        <v>219</v>
      </c>
      <c r="Y227" s="158" t="s">
        <v>204</v>
      </c>
      <c r="Z227" s="147"/>
      <c r="AA227" s="147"/>
      <c r="AB227" s="147"/>
      <c r="AC227" s="147"/>
      <c r="AD227" s="147"/>
      <c r="AE227" s="147"/>
      <c r="AF227" s="147"/>
      <c r="AG227" s="147" t="s">
        <v>1046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56"/>
      <c r="D228" s="257"/>
      <c r="E228" s="257"/>
      <c r="F228" s="257"/>
      <c r="G228" s="257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208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69</v>
      </c>
      <c r="B229" s="174" t="s">
        <v>1335</v>
      </c>
      <c r="C229" s="183" t="s">
        <v>1336</v>
      </c>
      <c r="D229" s="175" t="s">
        <v>292</v>
      </c>
      <c r="E229" s="176">
        <v>3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12</v>
      </c>
      <c r="M229" s="178">
        <f>G229*(1+L229/100)</f>
        <v>0</v>
      </c>
      <c r="N229" s="176">
        <v>1.07E-3</v>
      </c>
      <c r="O229" s="176">
        <f>ROUND(E229*N229,2)</f>
        <v>0</v>
      </c>
      <c r="P229" s="176">
        <v>0</v>
      </c>
      <c r="Q229" s="176">
        <f>ROUND(E229*P229,2)</f>
        <v>0</v>
      </c>
      <c r="R229" s="178"/>
      <c r="S229" s="178" t="s">
        <v>218</v>
      </c>
      <c r="T229" s="179" t="s">
        <v>202</v>
      </c>
      <c r="U229" s="158">
        <v>0</v>
      </c>
      <c r="V229" s="158">
        <f>ROUND(E229*U229,2)</f>
        <v>0</v>
      </c>
      <c r="W229" s="158"/>
      <c r="X229" s="158" t="s">
        <v>219</v>
      </c>
      <c r="Y229" s="158" t="s">
        <v>204</v>
      </c>
      <c r="Z229" s="147"/>
      <c r="AA229" s="147"/>
      <c r="AB229" s="147"/>
      <c r="AC229" s="147"/>
      <c r="AD229" s="147"/>
      <c r="AE229" s="147"/>
      <c r="AF229" s="147"/>
      <c r="AG229" s="147" t="s">
        <v>1046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6"/>
      <c r="D230" s="257"/>
      <c r="E230" s="257"/>
      <c r="F230" s="257"/>
      <c r="G230" s="257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208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3">
        <v>70</v>
      </c>
      <c r="B231" s="174" t="s">
        <v>1337</v>
      </c>
      <c r="C231" s="183" t="s">
        <v>1338</v>
      </c>
      <c r="D231" s="175" t="s">
        <v>292</v>
      </c>
      <c r="E231" s="176">
        <v>1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12</v>
      </c>
      <c r="M231" s="178">
        <f>G231*(1+L231/100)</f>
        <v>0</v>
      </c>
      <c r="N231" s="176">
        <v>8.0000000000000004E-4</v>
      </c>
      <c r="O231" s="176">
        <f>ROUND(E231*N231,2)</f>
        <v>0</v>
      </c>
      <c r="P231" s="176">
        <v>0</v>
      </c>
      <c r="Q231" s="176">
        <f>ROUND(E231*P231,2)</f>
        <v>0</v>
      </c>
      <c r="R231" s="178"/>
      <c r="S231" s="178" t="s">
        <v>218</v>
      </c>
      <c r="T231" s="179" t="s">
        <v>202</v>
      </c>
      <c r="U231" s="158">
        <v>0</v>
      </c>
      <c r="V231" s="158">
        <f>ROUND(E231*U231,2)</f>
        <v>0</v>
      </c>
      <c r="W231" s="158"/>
      <c r="X231" s="158" t="s">
        <v>219</v>
      </c>
      <c r="Y231" s="158" t="s">
        <v>204</v>
      </c>
      <c r="Z231" s="147"/>
      <c r="AA231" s="147"/>
      <c r="AB231" s="147"/>
      <c r="AC231" s="147"/>
      <c r="AD231" s="147"/>
      <c r="AE231" s="147"/>
      <c r="AF231" s="147"/>
      <c r="AG231" s="147" t="s">
        <v>1046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6"/>
      <c r="D232" s="257"/>
      <c r="E232" s="257"/>
      <c r="F232" s="257"/>
      <c r="G232" s="257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208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3">
        <v>71</v>
      </c>
      <c r="B233" s="174" t="s">
        <v>1339</v>
      </c>
      <c r="C233" s="183" t="s">
        <v>1340</v>
      </c>
      <c r="D233" s="175" t="s">
        <v>292</v>
      </c>
      <c r="E233" s="176">
        <v>7</v>
      </c>
      <c r="F233" s="177"/>
      <c r="G233" s="178">
        <f>ROUND(E233*F233,2)</f>
        <v>0</v>
      </c>
      <c r="H233" s="177"/>
      <c r="I233" s="178">
        <f>ROUND(E233*H233,2)</f>
        <v>0</v>
      </c>
      <c r="J233" s="177"/>
      <c r="K233" s="178">
        <f>ROUND(E233*J233,2)</f>
        <v>0</v>
      </c>
      <c r="L233" s="178">
        <v>12</v>
      </c>
      <c r="M233" s="178">
        <f>G233*(1+L233/100)</f>
        <v>0</v>
      </c>
      <c r="N233" s="176">
        <v>1.1800000000000001E-3</v>
      </c>
      <c r="O233" s="176">
        <f>ROUND(E233*N233,2)</f>
        <v>0.01</v>
      </c>
      <c r="P233" s="176">
        <v>0</v>
      </c>
      <c r="Q233" s="176">
        <f>ROUND(E233*P233,2)</f>
        <v>0</v>
      </c>
      <c r="R233" s="178"/>
      <c r="S233" s="178" t="s">
        <v>218</v>
      </c>
      <c r="T233" s="179" t="s">
        <v>202</v>
      </c>
      <c r="U233" s="158">
        <v>0</v>
      </c>
      <c r="V233" s="158">
        <f>ROUND(E233*U233,2)</f>
        <v>0</v>
      </c>
      <c r="W233" s="158"/>
      <c r="X233" s="158" t="s">
        <v>219</v>
      </c>
      <c r="Y233" s="158" t="s">
        <v>204</v>
      </c>
      <c r="Z233" s="147"/>
      <c r="AA233" s="147"/>
      <c r="AB233" s="147"/>
      <c r="AC233" s="147"/>
      <c r="AD233" s="147"/>
      <c r="AE233" s="147"/>
      <c r="AF233" s="147"/>
      <c r="AG233" s="147" t="s">
        <v>1046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6"/>
      <c r="D234" s="257"/>
      <c r="E234" s="257"/>
      <c r="F234" s="257"/>
      <c r="G234" s="257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208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72</v>
      </c>
      <c r="B235" s="174" t="s">
        <v>1341</v>
      </c>
      <c r="C235" s="183" t="s">
        <v>1342</v>
      </c>
      <c r="D235" s="175" t="s">
        <v>292</v>
      </c>
      <c r="E235" s="176">
        <v>1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12</v>
      </c>
      <c r="M235" s="178">
        <f>G235*(1+L235/100)</f>
        <v>0</v>
      </c>
      <c r="N235" s="176">
        <v>4.8500000000000001E-3</v>
      </c>
      <c r="O235" s="176">
        <f>ROUND(E235*N235,2)</f>
        <v>0</v>
      </c>
      <c r="P235" s="176">
        <v>0</v>
      </c>
      <c r="Q235" s="176">
        <f>ROUND(E235*P235,2)</f>
        <v>0</v>
      </c>
      <c r="R235" s="178"/>
      <c r="S235" s="178" t="s">
        <v>218</v>
      </c>
      <c r="T235" s="179" t="s">
        <v>202</v>
      </c>
      <c r="U235" s="158">
        <v>0</v>
      </c>
      <c r="V235" s="158">
        <f>ROUND(E235*U235,2)</f>
        <v>0</v>
      </c>
      <c r="W235" s="158"/>
      <c r="X235" s="158" t="s">
        <v>219</v>
      </c>
      <c r="Y235" s="158" t="s">
        <v>204</v>
      </c>
      <c r="Z235" s="147"/>
      <c r="AA235" s="147"/>
      <c r="AB235" s="147"/>
      <c r="AC235" s="147"/>
      <c r="AD235" s="147"/>
      <c r="AE235" s="147"/>
      <c r="AF235" s="147"/>
      <c r="AG235" s="147" t="s">
        <v>1046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6"/>
      <c r="D236" s="257"/>
      <c r="E236" s="257"/>
      <c r="F236" s="257"/>
      <c r="G236" s="257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208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3">
        <v>73</v>
      </c>
      <c r="B237" s="174" t="s">
        <v>1343</v>
      </c>
      <c r="C237" s="183" t="s">
        <v>1344</v>
      </c>
      <c r="D237" s="175" t="s">
        <v>292</v>
      </c>
      <c r="E237" s="176">
        <v>7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12</v>
      </c>
      <c r="M237" s="178">
        <f>G237*(1+L237/100)</f>
        <v>0</v>
      </c>
      <c r="N237" s="176">
        <v>1.1800000000000001E-3</v>
      </c>
      <c r="O237" s="176">
        <f>ROUND(E237*N237,2)</f>
        <v>0.01</v>
      </c>
      <c r="P237" s="176">
        <v>0</v>
      </c>
      <c r="Q237" s="176">
        <f>ROUND(E237*P237,2)</f>
        <v>0</v>
      </c>
      <c r="R237" s="178"/>
      <c r="S237" s="178" t="s">
        <v>218</v>
      </c>
      <c r="T237" s="179" t="s">
        <v>202</v>
      </c>
      <c r="U237" s="158">
        <v>0</v>
      </c>
      <c r="V237" s="158">
        <f>ROUND(E237*U237,2)</f>
        <v>0</v>
      </c>
      <c r="W237" s="158"/>
      <c r="X237" s="158" t="s">
        <v>219</v>
      </c>
      <c r="Y237" s="158" t="s">
        <v>204</v>
      </c>
      <c r="Z237" s="147"/>
      <c r="AA237" s="147"/>
      <c r="AB237" s="147"/>
      <c r="AC237" s="147"/>
      <c r="AD237" s="147"/>
      <c r="AE237" s="147"/>
      <c r="AF237" s="147"/>
      <c r="AG237" s="147" t="s">
        <v>1046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6"/>
      <c r="D238" s="257"/>
      <c r="E238" s="257"/>
      <c r="F238" s="257"/>
      <c r="G238" s="257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208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74</v>
      </c>
      <c r="B239" s="174" t="s">
        <v>1345</v>
      </c>
      <c r="C239" s="183" t="s">
        <v>1346</v>
      </c>
      <c r="D239" s="175" t="s">
        <v>520</v>
      </c>
      <c r="E239" s="176">
        <v>390.7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12</v>
      </c>
      <c r="M239" s="178">
        <f>G239*(1+L239/100)</f>
        <v>0</v>
      </c>
      <c r="N239" s="176">
        <v>1.0000000000000001E-5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218</v>
      </c>
      <c r="T239" s="179" t="s">
        <v>202</v>
      </c>
      <c r="U239" s="158">
        <v>0</v>
      </c>
      <c r="V239" s="158">
        <f>ROUND(E239*U239,2)</f>
        <v>0</v>
      </c>
      <c r="W239" s="158"/>
      <c r="X239" s="158" t="s">
        <v>219</v>
      </c>
      <c r="Y239" s="158" t="s">
        <v>204</v>
      </c>
      <c r="Z239" s="147"/>
      <c r="AA239" s="147"/>
      <c r="AB239" s="147"/>
      <c r="AC239" s="147"/>
      <c r="AD239" s="147"/>
      <c r="AE239" s="147"/>
      <c r="AF239" s="147"/>
      <c r="AG239" s="147" t="s">
        <v>1046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6"/>
      <c r="D240" s="257"/>
      <c r="E240" s="257"/>
      <c r="F240" s="257"/>
      <c r="G240" s="257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208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3">
        <v>75</v>
      </c>
      <c r="B241" s="174" t="s">
        <v>1347</v>
      </c>
      <c r="C241" s="183" t="s">
        <v>1348</v>
      </c>
      <c r="D241" s="175" t="s">
        <v>520</v>
      </c>
      <c r="E241" s="176">
        <v>373.7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12</v>
      </c>
      <c r="M241" s="178">
        <f>G241*(1+L241/100)</f>
        <v>0</v>
      </c>
      <c r="N241" s="176">
        <v>2.0000000000000002E-5</v>
      </c>
      <c r="O241" s="176">
        <f>ROUND(E241*N241,2)</f>
        <v>0.01</v>
      </c>
      <c r="P241" s="176">
        <v>0</v>
      </c>
      <c r="Q241" s="176">
        <f>ROUND(E241*P241,2)</f>
        <v>0</v>
      </c>
      <c r="R241" s="178"/>
      <c r="S241" s="178" t="s">
        <v>218</v>
      </c>
      <c r="T241" s="179" t="s">
        <v>202</v>
      </c>
      <c r="U241" s="158">
        <v>0</v>
      </c>
      <c r="V241" s="158">
        <f>ROUND(E241*U241,2)</f>
        <v>0</v>
      </c>
      <c r="W241" s="158"/>
      <c r="X241" s="158" t="s">
        <v>219</v>
      </c>
      <c r="Y241" s="158" t="s">
        <v>204</v>
      </c>
      <c r="Z241" s="147"/>
      <c r="AA241" s="147"/>
      <c r="AB241" s="147"/>
      <c r="AC241" s="147"/>
      <c r="AD241" s="147"/>
      <c r="AE241" s="147"/>
      <c r="AF241" s="147"/>
      <c r="AG241" s="147" t="s">
        <v>1046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256"/>
      <c r="D242" s="257"/>
      <c r="E242" s="257"/>
      <c r="F242" s="257"/>
      <c r="G242" s="257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208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76</v>
      </c>
      <c r="B243" s="174" t="s">
        <v>1349</v>
      </c>
      <c r="C243" s="183" t="s">
        <v>1350</v>
      </c>
      <c r="D243" s="175" t="s">
        <v>520</v>
      </c>
      <c r="E243" s="176">
        <v>17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12</v>
      </c>
      <c r="M243" s="178">
        <f>G243*(1+L243/100)</f>
        <v>0</v>
      </c>
      <c r="N243" s="176">
        <v>6.0000000000000002E-5</v>
      </c>
      <c r="O243" s="176">
        <f>ROUND(E243*N243,2)</f>
        <v>0</v>
      </c>
      <c r="P243" s="176">
        <v>0</v>
      </c>
      <c r="Q243" s="176">
        <f>ROUND(E243*P243,2)</f>
        <v>0</v>
      </c>
      <c r="R243" s="178"/>
      <c r="S243" s="178" t="s">
        <v>218</v>
      </c>
      <c r="T243" s="179" t="s">
        <v>202</v>
      </c>
      <c r="U243" s="158">
        <v>0</v>
      </c>
      <c r="V243" s="158">
        <f>ROUND(E243*U243,2)</f>
        <v>0</v>
      </c>
      <c r="W243" s="158"/>
      <c r="X243" s="158" t="s">
        <v>219</v>
      </c>
      <c r="Y243" s="158" t="s">
        <v>204</v>
      </c>
      <c r="Z243" s="147"/>
      <c r="AA243" s="147"/>
      <c r="AB243" s="147"/>
      <c r="AC243" s="147"/>
      <c r="AD243" s="147"/>
      <c r="AE243" s="147"/>
      <c r="AF243" s="147"/>
      <c r="AG243" s="147" t="s">
        <v>1046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6"/>
      <c r="D244" s="257"/>
      <c r="E244" s="257"/>
      <c r="F244" s="257"/>
      <c r="G244" s="257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208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3">
        <v>77</v>
      </c>
      <c r="B245" s="174" t="s">
        <v>1351</v>
      </c>
      <c r="C245" s="183" t="s">
        <v>1352</v>
      </c>
      <c r="D245" s="175" t="s">
        <v>0</v>
      </c>
      <c r="E245" s="176">
        <v>3863.9589999999998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12</v>
      </c>
      <c r="M245" s="178">
        <f>G245*(1+L245/100)</f>
        <v>0</v>
      </c>
      <c r="N245" s="176">
        <v>0</v>
      </c>
      <c r="O245" s="176">
        <f>ROUND(E245*N245,2)</f>
        <v>0</v>
      </c>
      <c r="P245" s="176">
        <v>0</v>
      </c>
      <c r="Q245" s="176">
        <f>ROUND(E245*P245,2)</f>
        <v>0</v>
      </c>
      <c r="R245" s="178"/>
      <c r="S245" s="178" t="s">
        <v>218</v>
      </c>
      <c r="T245" s="179" t="s">
        <v>202</v>
      </c>
      <c r="U245" s="158">
        <v>0</v>
      </c>
      <c r="V245" s="158">
        <f>ROUND(E245*U245,2)</f>
        <v>0</v>
      </c>
      <c r="W245" s="158"/>
      <c r="X245" s="158" t="s">
        <v>219</v>
      </c>
      <c r="Y245" s="158" t="s">
        <v>204</v>
      </c>
      <c r="Z245" s="147"/>
      <c r="AA245" s="147"/>
      <c r="AB245" s="147"/>
      <c r="AC245" s="147"/>
      <c r="AD245" s="147"/>
      <c r="AE245" s="147"/>
      <c r="AF245" s="147"/>
      <c r="AG245" s="147" t="s">
        <v>1046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56"/>
      <c r="D246" s="257"/>
      <c r="E246" s="257"/>
      <c r="F246" s="257"/>
      <c r="G246" s="257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208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6" t="s">
        <v>196</v>
      </c>
      <c r="B247" s="167" t="s">
        <v>117</v>
      </c>
      <c r="C247" s="182" t="s">
        <v>118</v>
      </c>
      <c r="D247" s="168"/>
      <c r="E247" s="169"/>
      <c r="F247" s="170"/>
      <c r="G247" s="170">
        <f>SUMIF(AG248:AG275,"&lt;&gt;NOR",G248:G275)</f>
        <v>0</v>
      </c>
      <c r="H247" s="170"/>
      <c r="I247" s="170">
        <f>SUM(I248:I275)</f>
        <v>0</v>
      </c>
      <c r="J247" s="170"/>
      <c r="K247" s="170">
        <f>SUM(K248:K275)</f>
        <v>0</v>
      </c>
      <c r="L247" s="170"/>
      <c r="M247" s="170">
        <f>SUM(M248:M275)</f>
        <v>0</v>
      </c>
      <c r="N247" s="169"/>
      <c r="O247" s="169">
        <f>SUM(O248:O275)</f>
        <v>0.72</v>
      </c>
      <c r="P247" s="169"/>
      <c r="Q247" s="169">
        <f>SUM(Q248:Q275)</f>
        <v>0</v>
      </c>
      <c r="R247" s="170"/>
      <c r="S247" s="170"/>
      <c r="T247" s="171"/>
      <c r="U247" s="165"/>
      <c r="V247" s="165">
        <f>SUM(V248:V275)</f>
        <v>0</v>
      </c>
      <c r="W247" s="165"/>
      <c r="X247" s="165"/>
      <c r="Y247" s="165"/>
      <c r="AG247" t="s">
        <v>197</v>
      </c>
    </row>
    <row r="248" spans="1:60" outlineLevel="1" x14ac:dyDescent="0.2">
      <c r="A248" s="173">
        <v>78</v>
      </c>
      <c r="B248" s="174" t="s">
        <v>1353</v>
      </c>
      <c r="C248" s="183" t="s">
        <v>1354</v>
      </c>
      <c r="D248" s="175" t="s">
        <v>1313</v>
      </c>
      <c r="E248" s="176">
        <v>7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12</v>
      </c>
      <c r="M248" s="178">
        <f>G248*(1+L248/100)</f>
        <v>0</v>
      </c>
      <c r="N248" s="176">
        <v>1.7469999999999999E-2</v>
      </c>
      <c r="O248" s="176">
        <f>ROUND(E248*N248,2)</f>
        <v>0.12</v>
      </c>
      <c r="P248" s="176">
        <v>0</v>
      </c>
      <c r="Q248" s="176">
        <f>ROUND(E248*P248,2)</f>
        <v>0</v>
      </c>
      <c r="R248" s="178"/>
      <c r="S248" s="178" t="s">
        <v>218</v>
      </c>
      <c r="T248" s="179" t="s">
        <v>202</v>
      </c>
      <c r="U248" s="158">
        <v>0</v>
      </c>
      <c r="V248" s="158">
        <f>ROUND(E248*U248,2)</f>
        <v>0</v>
      </c>
      <c r="W248" s="158"/>
      <c r="X248" s="158" t="s">
        <v>219</v>
      </c>
      <c r="Y248" s="158" t="s">
        <v>204</v>
      </c>
      <c r="Z248" s="147"/>
      <c r="AA248" s="147"/>
      <c r="AB248" s="147"/>
      <c r="AC248" s="147"/>
      <c r="AD248" s="147"/>
      <c r="AE248" s="147"/>
      <c r="AF248" s="147"/>
      <c r="AG248" s="147" t="s">
        <v>1046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6"/>
      <c r="D249" s="257"/>
      <c r="E249" s="257"/>
      <c r="F249" s="257"/>
      <c r="G249" s="257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208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79</v>
      </c>
      <c r="B250" s="174" t="s">
        <v>1355</v>
      </c>
      <c r="C250" s="183" t="s">
        <v>1356</v>
      </c>
      <c r="D250" s="175" t="s">
        <v>1313</v>
      </c>
      <c r="E250" s="176">
        <v>7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12</v>
      </c>
      <c r="M250" s="178">
        <f>G250*(1+L250/100)</f>
        <v>0</v>
      </c>
      <c r="N250" s="176">
        <v>4.0840000000000001E-2</v>
      </c>
      <c r="O250" s="176">
        <f>ROUND(E250*N250,2)</f>
        <v>0.28999999999999998</v>
      </c>
      <c r="P250" s="176">
        <v>0</v>
      </c>
      <c r="Q250" s="176">
        <f>ROUND(E250*P250,2)</f>
        <v>0</v>
      </c>
      <c r="R250" s="178"/>
      <c r="S250" s="178" t="s">
        <v>218</v>
      </c>
      <c r="T250" s="179" t="s">
        <v>202</v>
      </c>
      <c r="U250" s="158">
        <v>0</v>
      </c>
      <c r="V250" s="158">
        <f>ROUND(E250*U250,2)</f>
        <v>0</v>
      </c>
      <c r="W250" s="158"/>
      <c r="X250" s="158" t="s">
        <v>219</v>
      </c>
      <c r="Y250" s="158" t="s">
        <v>204</v>
      </c>
      <c r="Z250" s="147"/>
      <c r="AA250" s="147"/>
      <c r="AB250" s="147"/>
      <c r="AC250" s="147"/>
      <c r="AD250" s="147"/>
      <c r="AE250" s="147"/>
      <c r="AF250" s="147"/>
      <c r="AG250" s="147" t="s">
        <v>1046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6"/>
      <c r="D251" s="257"/>
      <c r="E251" s="257"/>
      <c r="F251" s="257"/>
      <c r="G251" s="257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208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80</v>
      </c>
      <c r="B252" s="174" t="s">
        <v>1357</v>
      </c>
      <c r="C252" s="183" t="s">
        <v>1358</v>
      </c>
      <c r="D252" s="175" t="s">
        <v>1313</v>
      </c>
      <c r="E252" s="176">
        <v>4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12</v>
      </c>
      <c r="M252" s="178">
        <f>G252*(1+L252/100)</f>
        <v>0</v>
      </c>
      <c r="N252" s="176">
        <v>1.4970000000000001E-2</v>
      </c>
      <c r="O252" s="176">
        <f>ROUND(E252*N252,2)</f>
        <v>0.06</v>
      </c>
      <c r="P252" s="176">
        <v>0</v>
      </c>
      <c r="Q252" s="176">
        <f>ROUND(E252*P252,2)</f>
        <v>0</v>
      </c>
      <c r="R252" s="178"/>
      <c r="S252" s="178" t="s">
        <v>218</v>
      </c>
      <c r="T252" s="179" t="s">
        <v>202</v>
      </c>
      <c r="U252" s="158">
        <v>0</v>
      </c>
      <c r="V252" s="158">
        <f>ROUND(E252*U252,2)</f>
        <v>0</v>
      </c>
      <c r="W252" s="158"/>
      <c r="X252" s="158" t="s">
        <v>219</v>
      </c>
      <c r="Y252" s="158" t="s">
        <v>204</v>
      </c>
      <c r="Z252" s="147"/>
      <c r="AA252" s="147"/>
      <c r="AB252" s="147"/>
      <c r="AC252" s="147"/>
      <c r="AD252" s="147"/>
      <c r="AE252" s="147"/>
      <c r="AF252" s="147"/>
      <c r="AG252" s="147" t="s">
        <v>1046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6"/>
      <c r="D253" s="257"/>
      <c r="E253" s="257"/>
      <c r="F253" s="257"/>
      <c r="G253" s="257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208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81</v>
      </c>
      <c r="B254" s="174" t="s">
        <v>1359</v>
      </c>
      <c r="C254" s="183" t="s">
        <v>1360</v>
      </c>
      <c r="D254" s="175" t="s">
        <v>1313</v>
      </c>
      <c r="E254" s="176">
        <v>3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12</v>
      </c>
      <c r="M254" s="178">
        <f>G254*(1+L254/100)</f>
        <v>0</v>
      </c>
      <c r="N254" s="176">
        <v>1.4250000000000001E-2</v>
      </c>
      <c r="O254" s="176">
        <f>ROUND(E254*N254,2)</f>
        <v>0.04</v>
      </c>
      <c r="P254" s="176">
        <v>0</v>
      </c>
      <c r="Q254" s="176">
        <f>ROUND(E254*P254,2)</f>
        <v>0</v>
      </c>
      <c r="R254" s="178"/>
      <c r="S254" s="178" t="s">
        <v>218</v>
      </c>
      <c r="T254" s="179" t="s">
        <v>202</v>
      </c>
      <c r="U254" s="158">
        <v>0</v>
      </c>
      <c r="V254" s="158">
        <f>ROUND(E254*U254,2)</f>
        <v>0</v>
      </c>
      <c r="W254" s="158"/>
      <c r="X254" s="158" t="s">
        <v>219</v>
      </c>
      <c r="Y254" s="158" t="s">
        <v>204</v>
      </c>
      <c r="Z254" s="147"/>
      <c r="AA254" s="147"/>
      <c r="AB254" s="147"/>
      <c r="AC254" s="147"/>
      <c r="AD254" s="147"/>
      <c r="AE254" s="147"/>
      <c r="AF254" s="147"/>
      <c r="AG254" s="147" t="s">
        <v>1046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256"/>
      <c r="D255" s="257"/>
      <c r="E255" s="257"/>
      <c r="F255" s="257"/>
      <c r="G255" s="257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208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3">
        <v>82</v>
      </c>
      <c r="B256" s="174" t="s">
        <v>1361</v>
      </c>
      <c r="C256" s="183" t="s">
        <v>1362</v>
      </c>
      <c r="D256" s="175" t="s">
        <v>1313</v>
      </c>
      <c r="E256" s="176">
        <v>4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12</v>
      </c>
      <c r="M256" s="178">
        <f>G256*(1+L256/100)</f>
        <v>0</v>
      </c>
      <c r="N256" s="176">
        <v>2.01E-2</v>
      </c>
      <c r="O256" s="176">
        <f>ROUND(E256*N256,2)</f>
        <v>0.08</v>
      </c>
      <c r="P256" s="176">
        <v>0</v>
      </c>
      <c r="Q256" s="176">
        <f>ROUND(E256*P256,2)</f>
        <v>0</v>
      </c>
      <c r="R256" s="178"/>
      <c r="S256" s="178" t="s">
        <v>218</v>
      </c>
      <c r="T256" s="179" t="s">
        <v>202</v>
      </c>
      <c r="U256" s="158">
        <v>0</v>
      </c>
      <c r="V256" s="158">
        <f>ROUND(E256*U256,2)</f>
        <v>0</v>
      </c>
      <c r="W256" s="158"/>
      <c r="X256" s="158" t="s">
        <v>219</v>
      </c>
      <c r="Y256" s="158" t="s">
        <v>204</v>
      </c>
      <c r="Z256" s="147"/>
      <c r="AA256" s="147"/>
      <c r="AB256" s="147"/>
      <c r="AC256" s="147"/>
      <c r="AD256" s="147"/>
      <c r="AE256" s="147"/>
      <c r="AF256" s="147"/>
      <c r="AG256" s="147" t="s">
        <v>1046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256"/>
      <c r="D257" s="257"/>
      <c r="E257" s="257"/>
      <c r="F257" s="257"/>
      <c r="G257" s="257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208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73">
        <v>83</v>
      </c>
      <c r="B258" s="174" t="s">
        <v>1363</v>
      </c>
      <c r="C258" s="183" t="s">
        <v>1364</v>
      </c>
      <c r="D258" s="175" t="s">
        <v>1313</v>
      </c>
      <c r="E258" s="176">
        <v>3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12</v>
      </c>
      <c r="M258" s="178">
        <f>G258*(1+L258/100)</f>
        <v>0</v>
      </c>
      <c r="N258" s="176">
        <v>3.739E-2</v>
      </c>
      <c r="O258" s="176">
        <f>ROUND(E258*N258,2)</f>
        <v>0.11</v>
      </c>
      <c r="P258" s="176">
        <v>0</v>
      </c>
      <c r="Q258" s="176">
        <f>ROUND(E258*P258,2)</f>
        <v>0</v>
      </c>
      <c r="R258" s="178"/>
      <c r="S258" s="178" t="s">
        <v>218</v>
      </c>
      <c r="T258" s="179" t="s">
        <v>202</v>
      </c>
      <c r="U258" s="158">
        <v>0</v>
      </c>
      <c r="V258" s="158">
        <f>ROUND(E258*U258,2)</f>
        <v>0</v>
      </c>
      <c r="W258" s="158"/>
      <c r="X258" s="158" t="s">
        <v>219</v>
      </c>
      <c r="Y258" s="158" t="s">
        <v>204</v>
      </c>
      <c r="Z258" s="147"/>
      <c r="AA258" s="147"/>
      <c r="AB258" s="147"/>
      <c r="AC258" s="147"/>
      <c r="AD258" s="147"/>
      <c r="AE258" s="147"/>
      <c r="AF258" s="147"/>
      <c r="AG258" s="147" t="s">
        <v>1046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6"/>
      <c r="D259" s="257"/>
      <c r="E259" s="257"/>
      <c r="F259" s="257"/>
      <c r="G259" s="257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208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3">
        <v>84</v>
      </c>
      <c r="B260" s="174" t="s">
        <v>1365</v>
      </c>
      <c r="C260" s="183" t="s">
        <v>1366</v>
      </c>
      <c r="D260" s="175" t="s">
        <v>1313</v>
      </c>
      <c r="E260" s="176">
        <v>7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12</v>
      </c>
      <c r="M260" s="178">
        <f>G260*(1+L260/100)</f>
        <v>0</v>
      </c>
      <c r="N260" s="176">
        <v>2.4000000000000001E-4</v>
      </c>
      <c r="O260" s="176">
        <f>ROUND(E260*N260,2)</f>
        <v>0</v>
      </c>
      <c r="P260" s="176">
        <v>0</v>
      </c>
      <c r="Q260" s="176">
        <f>ROUND(E260*P260,2)</f>
        <v>0</v>
      </c>
      <c r="R260" s="178"/>
      <c r="S260" s="178" t="s">
        <v>218</v>
      </c>
      <c r="T260" s="179" t="s">
        <v>202</v>
      </c>
      <c r="U260" s="158">
        <v>0</v>
      </c>
      <c r="V260" s="158">
        <f>ROUND(E260*U260,2)</f>
        <v>0</v>
      </c>
      <c r="W260" s="158"/>
      <c r="X260" s="158" t="s">
        <v>219</v>
      </c>
      <c r="Y260" s="158" t="s">
        <v>204</v>
      </c>
      <c r="Z260" s="147"/>
      <c r="AA260" s="147"/>
      <c r="AB260" s="147"/>
      <c r="AC260" s="147"/>
      <c r="AD260" s="147"/>
      <c r="AE260" s="147"/>
      <c r="AF260" s="147"/>
      <c r="AG260" s="147" t="s">
        <v>1046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56"/>
      <c r="D261" s="257"/>
      <c r="E261" s="257"/>
      <c r="F261" s="257"/>
      <c r="G261" s="257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208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3">
        <v>85</v>
      </c>
      <c r="B262" s="174" t="s">
        <v>1367</v>
      </c>
      <c r="C262" s="183" t="s">
        <v>1368</v>
      </c>
      <c r="D262" s="175" t="s">
        <v>292</v>
      </c>
      <c r="E262" s="176">
        <v>7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12</v>
      </c>
      <c r="M262" s="178">
        <f>G262*(1+L262/100)</f>
        <v>0</v>
      </c>
      <c r="N262" s="176">
        <v>5.9000000000000003E-4</v>
      </c>
      <c r="O262" s="176">
        <f>ROUND(E262*N262,2)</f>
        <v>0</v>
      </c>
      <c r="P262" s="176">
        <v>0</v>
      </c>
      <c r="Q262" s="176">
        <f>ROUND(E262*P262,2)</f>
        <v>0</v>
      </c>
      <c r="R262" s="178"/>
      <c r="S262" s="178" t="s">
        <v>218</v>
      </c>
      <c r="T262" s="179" t="s">
        <v>202</v>
      </c>
      <c r="U262" s="158">
        <v>0</v>
      </c>
      <c r="V262" s="158">
        <f>ROUND(E262*U262,2)</f>
        <v>0</v>
      </c>
      <c r="W262" s="158"/>
      <c r="X262" s="158" t="s">
        <v>219</v>
      </c>
      <c r="Y262" s="158" t="s">
        <v>204</v>
      </c>
      <c r="Z262" s="147"/>
      <c r="AA262" s="147"/>
      <c r="AB262" s="147"/>
      <c r="AC262" s="147"/>
      <c r="AD262" s="147"/>
      <c r="AE262" s="147"/>
      <c r="AF262" s="147"/>
      <c r="AG262" s="147" t="s">
        <v>1046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6"/>
      <c r="D263" s="257"/>
      <c r="E263" s="257"/>
      <c r="F263" s="257"/>
      <c r="G263" s="257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208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86</v>
      </c>
      <c r="B264" s="174" t="s">
        <v>1369</v>
      </c>
      <c r="C264" s="183" t="s">
        <v>1370</v>
      </c>
      <c r="D264" s="175" t="s">
        <v>292</v>
      </c>
      <c r="E264" s="176">
        <v>7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12</v>
      </c>
      <c r="M264" s="178">
        <f>G264*(1+L264/100)</f>
        <v>0</v>
      </c>
      <c r="N264" s="176">
        <v>2.7999999999999998E-4</v>
      </c>
      <c r="O264" s="176">
        <f>ROUND(E264*N264,2)</f>
        <v>0</v>
      </c>
      <c r="P264" s="176">
        <v>0</v>
      </c>
      <c r="Q264" s="176">
        <f>ROUND(E264*P264,2)</f>
        <v>0</v>
      </c>
      <c r="R264" s="178"/>
      <c r="S264" s="178" t="s">
        <v>218</v>
      </c>
      <c r="T264" s="179" t="s">
        <v>202</v>
      </c>
      <c r="U264" s="158">
        <v>0</v>
      </c>
      <c r="V264" s="158">
        <f>ROUND(E264*U264,2)</f>
        <v>0</v>
      </c>
      <c r="W264" s="158"/>
      <c r="X264" s="158" t="s">
        <v>219</v>
      </c>
      <c r="Y264" s="158" t="s">
        <v>204</v>
      </c>
      <c r="Z264" s="147"/>
      <c r="AA264" s="147"/>
      <c r="AB264" s="147"/>
      <c r="AC264" s="147"/>
      <c r="AD264" s="147"/>
      <c r="AE264" s="147"/>
      <c r="AF264" s="147"/>
      <c r="AG264" s="147" t="s">
        <v>1046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6"/>
      <c r="D265" s="257"/>
      <c r="E265" s="257"/>
      <c r="F265" s="257"/>
      <c r="G265" s="257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208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3">
        <v>87</v>
      </c>
      <c r="B266" s="174" t="s">
        <v>1371</v>
      </c>
      <c r="C266" s="183" t="s">
        <v>1372</v>
      </c>
      <c r="D266" s="175" t="s">
        <v>1313</v>
      </c>
      <c r="E266" s="176">
        <v>7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12</v>
      </c>
      <c r="M266" s="178">
        <f>G266*(1+L266/100)</f>
        <v>0</v>
      </c>
      <c r="N266" s="176">
        <v>1.8E-3</v>
      </c>
      <c r="O266" s="176">
        <f>ROUND(E266*N266,2)</f>
        <v>0.01</v>
      </c>
      <c r="P266" s="176">
        <v>0</v>
      </c>
      <c r="Q266" s="176">
        <f>ROUND(E266*P266,2)</f>
        <v>0</v>
      </c>
      <c r="R266" s="178"/>
      <c r="S266" s="178" t="s">
        <v>218</v>
      </c>
      <c r="T266" s="179" t="s">
        <v>202</v>
      </c>
      <c r="U266" s="158">
        <v>0</v>
      </c>
      <c r="V266" s="158">
        <f>ROUND(E266*U266,2)</f>
        <v>0</v>
      </c>
      <c r="W266" s="158"/>
      <c r="X266" s="158" t="s">
        <v>219</v>
      </c>
      <c r="Y266" s="158" t="s">
        <v>204</v>
      </c>
      <c r="Z266" s="147"/>
      <c r="AA266" s="147"/>
      <c r="AB266" s="147"/>
      <c r="AC266" s="147"/>
      <c r="AD266" s="147"/>
      <c r="AE266" s="147"/>
      <c r="AF266" s="147"/>
      <c r="AG266" s="147" t="s">
        <v>1046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56"/>
      <c r="D267" s="257"/>
      <c r="E267" s="257"/>
      <c r="F267" s="257"/>
      <c r="G267" s="257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208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88</v>
      </c>
      <c r="B268" s="174" t="s">
        <v>1373</v>
      </c>
      <c r="C268" s="183" t="s">
        <v>1374</v>
      </c>
      <c r="D268" s="175" t="s">
        <v>1313</v>
      </c>
      <c r="E268" s="176">
        <v>7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12</v>
      </c>
      <c r="M268" s="178">
        <f>G268*(1+L268/100)</f>
        <v>0</v>
      </c>
      <c r="N268" s="176">
        <v>1.8400000000000001E-3</v>
      </c>
      <c r="O268" s="176">
        <f>ROUND(E268*N268,2)</f>
        <v>0.01</v>
      </c>
      <c r="P268" s="176">
        <v>0</v>
      </c>
      <c r="Q268" s="176">
        <f>ROUND(E268*P268,2)</f>
        <v>0</v>
      </c>
      <c r="R268" s="178"/>
      <c r="S268" s="178" t="s">
        <v>218</v>
      </c>
      <c r="T268" s="179" t="s">
        <v>202</v>
      </c>
      <c r="U268" s="158">
        <v>0</v>
      </c>
      <c r="V268" s="158">
        <f>ROUND(E268*U268,2)</f>
        <v>0</v>
      </c>
      <c r="W268" s="158"/>
      <c r="X268" s="158" t="s">
        <v>219</v>
      </c>
      <c r="Y268" s="158" t="s">
        <v>204</v>
      </c>
      <c r="Z268" s="147"/>
      <c r="AA268" s="147"/>
      <c r="AB268" s="147"/>
      <c r="AC268" s="147"/>
      <c r="AD268" s="147"/>
      <c r="AE268" s="147"/>
      <c r="AF268" s="147"/>
      <c r="AG268" s="147" t="s">
        <v>1046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6"/>
      <c r="D269" s="257"/>
      <c r="E269" s="257"/>
      <c r="F269" s="257"/>
      <c r="G269" s="257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208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3">
        <v>89</v>
      </c>
      <c r="B270" s="174" t="s">
        <v>1375</v>
      </c>
      <c r="C270" s="183" t="s">
        <v>1376</v>
      </c>
      <c r="D270" s="175" t="s">
        <v>292</v>
      </c>
      <c r="E270" s="176">
        <v>4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12</v>
      </c>
      <c r="M270" s="178">
        <f>G270*(1+L270/100)</f>
        <v>0</v>
      </c>
      <c r="N270" s="176">
        <v>6.9999999999999994E-5</v>
      </c>
      <c r="O270" s="176">
        <f>ROUND(E270*N270,2)</f>
        <v>0</v>
      </c>
      <c r="P270" s="176">
        <v>0</v>
      </c>
      <c r="Q270" s="176">
        <f>ROUND(E270*P270,2)</f>
        <v>0</v>
      </c>
      <c r="R270" s="178"/>
      <c r="S270" s="178" t="s">
        <v>218</v>
      </c>
      <c r="T270" s="179" t="s">
        <v>202</v>
      </c>
      <c r="U270" s="158">
        <v>0</v>
      </c>
      <c r="V270" s="158">
        <f>ROUND(E270*U270,2)</f>
        <v>0</v>
      </c>
      <c r="W270" s="158"/>
      <c r="X270" s="158" t="s">
        <v>219</v>
      </c>
      <c r="Y270" s="158" t="s">
        <v>204</v>
      </c>
      <c r="Z270" s="147"/>
      <c r="AA270" s="147"/>
      <c r="AB270" s="147"/>
      <c r="AC270" s="147"/>
      <c r="AD270" s="147"/>
      <c r="AE270" s="147"/>
      <c r="AF270" s="147"/>
      <c r="AG270" s="147" t="s">
        <v>1046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56"/>
      <c r="D271" s="257"/>
      <c r="E271" s="257"/>
      <c r="F271" s="257"/>
      <c r="G271" s="257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208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90</v>
      </c>
      <c r="B272" s="174" t="s">
        <v>1377</v>
      </c>
      <c r="C272" s="183" t="s">
        <v>1378</v>
      </c>
      <c r="D272" s="175" t="s">
        <v>292</v>
      </c>
      <c r="E272" s="176">
        <v>7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12</v>
      </c>
      <c r="M272" s="178">
        <f>G272*(1+L272/100)</f>
        <v>0</v>
      </c>
      <c r="N272" s="176">
        <v>3.1E-4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218</v>
      </c>
      <c r="T272" s="179" t="s">
        <v>202</v>
      </c>
      <c r="U272" s="158">
        <v>0</v>
      </c>
      <c r="V272" s="158">
        <f>ROUND(E272*U272,2)</f>
        <v>0</v>
      </c>
      <c r="W272" s="158"/>
      <c r="X272" s="158" t="s">
        <v>219</v>
      </c>
      <c r="Y272" s="158" t="s">
        <v>204</v>
      </c>
      <c r="Z272" s="147"/>
      <c r="AA272" s="147"/>
      <c r="AB272" s="147"/>
      <c r="AC272" s="147"/>
      <c r="AD272" s="147"/>
      <c r="AE272" s="147"/>
      <c r="AF272" s="147"/>
      <c r="AG272" s="147" t="s">
        <v>1046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6"/>
      <c r="D273" s="257"/>
      <c r="E273" s="257"/>
      <c r="F273" s="257"/>
      <c r="G273" s="257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208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3">
        <v>91</v>
      </c>
      <c r="B274" s="174" t="s">
        <v>1379</v>
      </c>
      <c r="C274" s="183" t="s">
        <v>1380</v>
      </c>
      <c r="D274" s="175" t="s">
        <v>0</v>
      </c>
      <c r="E274" s="176">
        <v>3426.01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12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8"/>
      <c r="S274" s="178" t="s">
        <v>218</v>
      </c>
      <c r="T274" s="179" t="s">
        <v>202</v>
      </c>
      <c r="U274" s="158">
        <v>0</v>
      </c>
      <c r="V274" s="158">
        <f>ROUND(E274*U274,2)</f>
        <v>0</v>
      </c>
      <c r="W274" s="158"/>
      <c r="X274" s="158" t="s">
        <v>219</v>
      </c>
      <c r="Y274" s="158" t="s">
        <v>204</v>
      </c>
      <c r="Z274" s="147"/>
      <c r="AA274" s="147"/>
      <c r="AB274" s="147"/>
      <c r="AC274" s="147"/>
      <c r="AD274" s="147"/>
      <c r="AE274" s="147"/>
      <c r="AF274" s="147"/>
      <c r="AG274" s="147" t="s">
        <v>1046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6"/>
      <c r="D275" s="257"/>
      <c r="E275" s="257"/>
      <c r="F275" s="257"/>
      <c r="G275" s="257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208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">
      <c r="A276" s="166" t="s">
        <v>196</v>
      </c>
      <c r="B276" s="167" t="s">
        <v>119</v>
      </c>
      <c r="C276" s="182" t="s">
        <v>120</v>
      </c>
      <c r="D276" s="168"/>
      <c r="E276" s="169"/>
      <c r="F276" s="170"/>
      <c r="G276" s="170">
        <f>SUMIF(AG277:AG282,"&lt;&gt;NOR",G277:G282)</f>
        <v>0</v>
      </c>
      <c r="H276" s="170"/>
      <c r="I276" s="170">
        <f>SUM(I277:I282)</f>
        <v>0</v>
      </c>
      <c r="J276" s="170"/>
      <c r="K276" s="170">
        <f>SUM(K277:K282)</f>
        <v>0</v>
      </c>
      <c r="L276" s="170"/>
      <c r="M276" s="170">
        <f>SUM(M277:M282)</f>
        <v>0</v>
      </c>
      <c r="N276" s="169"/>
      <c r="O276" s="169">
        <f>SUM(O277:O282)</f>
        <v>0.2</v>
      </c>
      <c r="P276" s="169"/>
      <c r="Q276" s="169">
        <f>SUM(Q277:Q282)</f>
        <v>0</v>
      </c>
      <c r="R276" s="170"/>
      <c r="S276" s="170"/>
      <c r="T276" s="171"/>
      <c r="U276" s="165"/>
      <c r="V276" s="165">
        <f>SUM(V277:V282)</f>
        <v>0</v>
      </c>
      <c r="W276" s="165"/>
      <c r="X276" s="165"/>
      <c r="Y276" s="165"/>
      <c r="AG276" t="s">
        <v>197</v>
      </c>
    </row>
    <row r="277" spans="1:60" ht="22.5" outlineLevel="1" x14ac:dyDescent="0.2">
      <c r="A277" s="173">
        <v>92</v>
      </c>
      <c r="B277" s="174" t="s">
        <v>1381</v>
      </c>
      <c r="C277" s="183" t="s">
        <v>1382</v>
      </c>
      <c r="D277" s="175" t="s">
        <v>1313</v>
      </c>
      <c r="E277" s="176">
        <v>7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12</v>
      </c>
      <c r="M277" s="178">
        <f>G277*(1+L277/100)</f>
        <v>0</v>
      </c>
      <c r="N277" s="176">
        <v>1.2E-2</v>
      </c>
      <c r="O277" s="176">
        <f>ROUND(E277*N277,2)</f>
        <v>0.08</v>
      </c>
      <c r="P277" s="176">
        <v>0</v>
      </c>
      <c r="Q277" s="176">
        <f>ROUND(E277*P277,2)</f>
        <v>0</v>
      </c>
      <c r="R277" s="178"/>
      <c r="S277" s="178" t="s">
        <v>218</v>
      </c>
      <c r="T277" s="179" t="s">
        <v>202</v>
      </c>
      <c r="U277" s="158">
        <v>0</v>
      </c>
      <c r="V277" s="158">
        <f>ROUND(E277*U277,2)</f>
        <v>0</v>
      </c>
      <c r="W277" s="158"/>
      <c r="X277" s="158" t="s">
        <v>219</v>
      </c>
      <c r="Y277" s="158" t="s">
        <v>204</v>
      </c>
      <c r="Z277" s="147"/>
      <c r="AA277" s="147"/>
      <c r="AB277" s="147"/>
      <c r="AC277" s="147"/>
      <c r="AD277" s="147"/>
      <c r="AE277" s="147"/>
      <c r="AF277" s="147"/>
      <c r="AG277" s="147" t="s">
        <v>1046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6"/>
      <c r="D278" s="257"/>
      <c r="E278" s="257"/>
      <c r="F278" s="257"/>
      <c r="G278" s="257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208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73">
        <v>93</v>
      </c>
      <c r="B279" s="174" t="s">
        <v>1383</v>
      </c>
      <c r="C279" s="183" t="s">
        <v>1384</v>
      </c>
      <c r="D279" s="175" t="s">
        <v>1313</v>
      </c>
      <c r="E279" s="176">
        <v>7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12</v>
      </c>
      <c r="M279" s="178">
        <f>G279*(1+L279/100)</f>
        <v>0</v>
      </c>
      <c r="N279" s="176">
        <v>1.6650000000000002E-2</v>
      </c>
      <c r="O279" s="176">
        <f>ROUND(E279*N279,2)</f>
        <v>0.12</v>
      </c>
      <c r="P279" s="176">
        <v>0</v>
      </c>
      <c r="Q279" s="176">
        <f>ROUND(E279*P279,2)</f>
        <v>0</v>
      </c>
      <c r="R279" s="178"/>
      <c r="S279" s="178" t="s">
        <v>218</v>
      </c>
      <c r="T279" s="179" t="s">
        <v>202</v>
      </c>
      <c r="U279" s="158">
        <v>0</v>
      </c>
      <c r="V279" s="158">
        <f>ROUND(E279*U279,2)</f>
        <v>0</v>
      </c>
      <c r="W279" s="158"/>
      <c r="X279" s="158" t="s">
        <v>219</v>
      </c>
      <c r="Y279" s="158" t="s">
        <v>204</v>
      </c>
      <c r="Z279" s="147"/>
      <c r="AA279" s="147"/>
      <c r="AB279" s="147"/>
      <c r="AC279" s="147"/>
      <c r="AD279" s="147"/>
      <c r="AE279" s="147"/>
      <c r="AF279" s="147"/>
      <c r="AG279" s="147" t="s">
        <v>1046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256"/>
      <c r="D280" s="257"/>
      <c r="E280" s="257"/>
      <c r="F280" s="257"/>
      <c r="G280" s="257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208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94</v>
      </c>
      <c r="B281" s="174" t="s">
        <v>1385</v>
      </c>
      <c r="C281" s="183" t="s">
        <v>1386</v>
      </c>
      <c r="D281" s="175" t="s">
        <v>0</v>
      </c>
      <c r="E281" s="176">
        <v>1075.9000000000001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12</v>
      </c>
      <c r="M281" s="178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8"/>
      <c r="S281" s="178" t="s">
        <v>218</v>
      </c>
      <c r="T281" s="179" t="s">
        <v>202</v>
      </c>
      <c r="U281" s="158">
        <v>0</v>
      </c>
      <c r="V281" s="158">
        <f>ROUND(E281*U281,2)</f>
        <v>0</v>
      </c>
      <c r="W281" s="158"/>
      <c r="X281" s="158" t="s">
        <v>219</v>
      </c>
      <c r="Y281" s="158" t="s">
        <v>204</v>
      </c>
      <c r="Z281" s="147"/>
      <c r="AA281" s="147"/>
      <c r="AB281" s="147"/>
      <c r="AC281" s="147"/>
      <c r="AD281" s="147"/>
      <c r="AE281" s="147"/>
      <c r="AF281" s="147"/>
      <c r="AG281" s="147" t="s">
        <v>1046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56"/>
      <c r="D282" s="257"/>
      <c r="E282" s="257"/>
      <c r="F282" s="257"/>
      <c r="G282" s="257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208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x14ac:dyDescent="0.2">
      <c r="A283" s="166" t="s">
        <v>196</v>
      </c>
      <c r="B283" s="167" t="s">
        <v>121</v>
      </c>
      <c r="C283" s="182" t="s">
        <v>122</v>
      </c>
      <c r="D283" s="168"/>
      <c r="E283" s="169"/>
      <c r="F283" s="170"/>
      <c r="G283" s="170">
        <f>SUMIF(AG284:AG289,"&lt;&gt;NOR",G284:G289)</f>
        <v>0</v>
      </c>
      <c r="H283" s="170"/>
      <c r="I283" s="170">
        <f>SUM(I284:I289)</f>
        <v>0</v>
      </c>
      <c r="J283" s="170"/>
      <c r="K283" s="170">
        <f>SUM(K284:K289)</f>
        <v>0</v>
      </c>
      <c r="L283" s="170"/>
      <c r="M283" s="170">
        <f>SUM(M284:M289)</f>
        <v>0</v>
      </c>
      <c r="N283" s="169"/>
      <c r="O283" s="169">
        <f>SUM(O284:O289)</f>
        <v>0</v>
      </c>
      <c r="P283" s="169"/>
      <c r="Q283" s="169">
        <f>SUM(Q284:Q289)</f>
        <v>0</v>
      </c>
      <c r="R283" s="170"/>
      <c r="S283" s="170"/>
      <c r="T283" s="171"/>
      <c r="U283" s="165"/>
      <c r="V283" s="165">
        <f>SUM(V284:V289)</f>
        <v>0</v>
      </c>
      <c r="W283" s="165"/>
      <c r="X283" s="165"/>
      <c r="Y283" s="165"/>
      <c r="AG283" t="s">
        <v>197</v>
      </c>
    </row>
    <row r="284" spans="1:60" outlineLevel="1" x14ac:dyDescent="0.2">
      <c r="A284" s="173">
        <v>95</v>
      </c>
      <c r="B284" s="174" t="s">
        <v>1387</v>
      </c>
      <c r="C284" s="183" t="s">
        <v>1388</v>
      </c>
      <c r="D284" s="175" t="s">
        <v>1146</v>
      </c>
      <c r="E284" s="176">
        <v>1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12</v>
      </c>
      <c r="M284" s="178">
        <f>G284*(1+L284/100)</f>
        <v>0</v>
      </c>
      <c r="N284" s="176">
        <v>1.8799999999999999E-3</v>
      </c>
      <c r="O284" s="176">
        <f>ROUND(E284*N284,2)</f>
        <v>0</v>
      </c>
      <c r="P284" s="176">
        <v>0</v>
      </c>
      <c r="Q284" s="176">
        <f>ROUND(E284*P284,2)</f>
        <v>0</v>
      </c>
      <c r="R284" s="178"/>
      <c r="S284" s="178" t="s">
        <v>218</v>
      </c>
      <c r="T284" s="179" t="s">
        <v>202</v>
      </c>
      <c r="U284" s="158">
        <v>0</v>
      </c>
      <c r="V284" s="158">
        <f>ROUND(E284*U284,2)</f>
        <v>0</v>
      </c>
      <c r="W284" s="158"/>
      <c r="X284" s="158" t="s">
        <v>219</v>
      </c>
      <c r="Y284" s="158" t="s">
        <v>204</v>
      </c>
      <c r="Z284" s="147"/>
      <c r="AA284" s="147"/>
      <c r="AB284" s="147"/>
      <c r="AC284" s="147"/>
      <c r="AD284" s="147"/>
      <c r="AE284" s="147"/>
      <c r="AF284" s="147"/>
      <c r="AG284" s="147" t="s">
        <v>1046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256"/>
      <c r="D285" s="257"/>
      <c r="E285" s="257"/>
      <c r="F285" s="257"/>
      <c r="G285" s="257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208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3">
        <v>96</v>
      </c>
      <c r="B286" s="174" t="s">
        <v>1389</v>
      </c>
      <c r="C286" s="183" t="s">
        <v>1390</v>
      </c>
      <c r="D286" s="175" t="s">
        <v>1146</v>
      </c>
      <c r="E286" s="176">
        <v>1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12</v>
      </c>
      <c r="M286" s="178">
        <f>G286*(1+L286/100)</f>
        <v>0</v>
      </c>
      <c r="N286" s="176">
        <v>1.8799999999999999E-3</v>
      </c>
      <c r="O286" s="176">
        <f>ROUND(E286*N286,2)</f>
        <v>0</v>
      </c>
      <c r="P286" s="176">
        <v>0</v>
      </c>
      <c r="Q286" s="176">
        <f>ROUND(E286*P286,2)</f>
        <v>0</v>
      </c>
      <c r="R286" s="178"/>
      <c r="S286" s="178" t="s">
        <v>218</v>
      </c>
      <c r="T286" s="179" t="s">
        <v>202</v>
      </c>
      <c r="U286" s="158">
        <v>0</v>
      </c>
      <c r="V286" s="158">
        <f>ROUND(E286*U286,2)</f>
        <v>0</v>
      </c>
      <c r="W286" s="158"/>
      <c r="X286" s="158" t="s">
        <v>219</v>
      </c>
      <c r="Y286" s="158" t="s">
        <v>204</v>
      </c>
      <c r="Z286" s="147"/>
      <c r="AA286" s="147"/>
      <c r="AB286" s="147"/>
      <c r="AC286" s="147"/>
      <c r="AD286" s="147"/>
      <c r="AE286" s="147"/>
      <c r="AF286" s="147"/>
      <c r="AG286" s="147" t="s">
        <v>1046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56"/>
      <c r="D287" s="257"/>
      <c r="E287" s="257"/>
      <c r="F287" s="257"/>
      <c r="G287" s="257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208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3">
        <v>97</v>
      </c>
      <c r="B288" s="174" t="s">
        <v>1391</v>
      </c>
      <c r="C288" s="183" t="s">
        <v>1392</v>
      </c>
      <c r="D288" s="175" t="s">
        <v>0</v>
      </c>
      <c r="E288" s="176">
        <v>350</v>
      </c>
      <c r="F288" s="177"/>
      <c r="G288" s="178">
        <f>ROUND(E288*F288,2)</f>
        <v>0</v>
      </c>
      <c r="H288" s="177"/>
      <c r="I288" s="178">
        <f>ROUND(E288*H288,2)</f>
        <v>0</v>
      </c>
      <c r="J288" s="177"/>
      <c r="K288" s="178">
        <f>ROUND(E288*J288,2)</f>
        <v>0</v>
      </c>
      <c r="L288" s="178">
        <v>12</v>
      </c>
      <c r="M288" s="178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8"/>
      <c r="S288" s="178" t="s">
        <v>218</v>
      </c>
      <c r="T288" s="179" t="s">
        <v>202</v>
      </c>
      <c r="U288" s="158">
        <v>0</v>
      </c>
      <c r="V288" s="158">
        <f>ROUND(E288*U288,2)</f>
        <v>0</v>
      </c>
      <c r="W288" s="158"/>
      <c r="X288" s="158" t="s">
        <v>219</v>
      </c>
      <c r="Y288" s="158" t="s">
        <v>204</v>
      </c>
      <c r="Z288" s="147"/>
      <c r="AA288" s="147"/>
      <c r="AB288" s="147"/>
      <c r="AC288" s="147"/>
      <c r="AD288" s="147"/>
      <c r="AE288" s="147"/>
      <c r="AF288" s="147"/>
      <c r="AG288" s="147" t="s">
        <v>1046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6"/>
      <c r="D289" s="257"/>
      <c r="E289" s="257"/>
      <c r="F289" s="257"/>
      <c r="G289" s="257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208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x14ac:dyDescent="0.2">
      <c r="A290" s="166" t="s">
        <v>196</v>
      </c>
      <c r="B290" s="167" t="s">
        <v>129</v>
      </c>
      <c r="C290" s="182" t="s">
        <v>130</v>
      </c>
      <c r="D290" s="168"/>
      <c r="E290" s="169"/>
      <c r="F290" s="170"/>
      <c r="G290" s="170">
        <f>SUMIF(AG291:AG294,"&lt;&gt;NOR",G291:G294)</f>
        <v>0</v>
      </c>
      <c r="H290" s="170"/>
      <c r="I290" s="170">
        <f>SUM(I291:I294)</f>
        <v>0</v>
      </c>
      <c r="J290" s="170"/>
      <c r="K290" s="170">
        <f>SUM(K291:K294)</f>
        <v>0</v>
      </c>
      <c r="L290" s="170"/>
      <c r="M290" s="170">
        <f>SUM(M291:M294)</f>
        <v>0</v>
      </c>
      <c r="N290" s="169"/>
      <c r="O290" s="169">
        <f>SUM(O291:O294)</f>
        <v>0</v>
      </c>
      <c r="P290" s="169"/>
      <c r="Q290" s="169">
        <f>SUM(Q291:Q294)</f>
        <v>0</v>
      </c>
      <c r="R290" s="170"/>
      <c r="S290" s="170"/>
      <c r="T290" s="171"/>
      <c r="U290" s="165"/>
      <c r="V290" s="165">
        <f>SUM(V291:V294)</f>
        <v>0</v>
      </c>
      <c r="W290" s="165"/>
      <c r="X290" s="165"/>
      <c r="Y290" s="165"/>
      <c r="AG290" t="s">
        <v>197</v>
      </c>
    </row>
    <row r="291" spans="1:60" ht="22.5" outlineLevel="1" x14ac:dyDescent="0.2">
      <c r="A291" s="173">
        <v>98</v>
      </c>
      <c r="B291" s="174" t="s">
        <v>1393</v>
      </c>
      <c r="C291" s="183" t="s">
        <v>1394</v>
      </c>
      <c r="D291" s="175" t="s">
        <v>1313</v>
      </c>
      <c r="E291" s="176">
        <v>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12</v>
      </c>
      <c r="M291" s="178">
        <f>G291*(1+L291/100)</f>
        <v>0</v>
      </c>
      <c r="N291" s="176">
        <v>1.8799999999999999E-3</v>
      </c>
      <c r="O291" s="176">
        <f>ROUND(E291*N291,2)</f>
        <v>0</v>
      </c>
      <c r="P291" s="176">
        <v>0</v>
      </c>
      <c r="Q291" s="176">
        <f>ROUND(E291*P291,2)</f>
        <v>0</v>
      </c>
      <c r="R291" s="178"/>
      <c r="S291" s="178" t="s">
        <v>218</v>
      </c>
      <c r="T291" s="179" t="s">
        <v>202</v>
      </c>
      <c r="U291" s="158">
        <v>0</v>
      </c>
      <c r="V291" s="158">
        <f>ROUND(E291*U291,2)</f>
        <v>0</v>
      </c>
      <c r="W291" s="158"/>
      <c r="X291" s="158" t="s">
        <v>219</v>
      </c>
      <c r="Y291" s="158" t="s">
        <v>204</v>
      </c>
      <c r="Z291" s="147"/>
      <c r="AA291" s="147"/>
      <c r="AB291" s="147"/>
      <c r="AC291" s="147"/>
      <c r="AD291" s="147"/>
      <c r="AE291" s="147"/>
      <c r="AF291" s="147"/>
      <c r="AG291" s="147" t="s">
        <v>1046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6"/>
      <c r="D292" s="257"/>
      <c r="E292" s="257"/>
      <c r="F292" s="257"/>
      <c r="G292" s="257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208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3">
        <v>99</v>
      </c>
      <c r="B293" s="174" t="s">
        <v>1395</v>
      </c>
      <c r="C293" s="183" t="s">
        <v>1396</v>
      </c>
      <c r="D293" s="175" t="s">
        <v>0</v>
      </c>
      <c r="E293" s="176">
        <v>50.5</v>
      </c>
      <c r="F293" s="177"/>
      <c r="G293" s="178">
        <f>ROUND(E293*F293,2)</f>
        <v>0</v>
      </c>
      <c r="H293" s="177"/>
      <c r="I293" s="178">
        <f>ROUND(E293*H293,2)</f>
        <v>0</v>
      </c>
      <c r="J293" s="177"/>
      <c r="K293" s="178">
        <f>ROUND(E293*J293,2)</f>
        <v>0</v>
      </c>
      <c r="L293" s="178">
        <v>12</v>
      </c>
      <c r="M293" s="178">
        <f>G293*(1+L293/100)</f>
        <v>0</v>
      </c>
      <c r="N293" s="176">
        <v>0</v>
      </c>
      <c r="O293" s="176">
        <f>ROUND(E293*N293,2)</f>
        <v>0</v>
      </c>
      <c r="P293" s="176">
        <v>0</v>
      </c>
      <c r="Q293" s="176">
        <f>ROUND(E293*P293,2)</f>
        <v>0</v>
      </c>
      <c r="R293" s="178"/>
      <c r="S293" s="178" t="s">
        <v>218</v>
      </c>
      <c r="T293" s="179" t="s">
        <v>202</v>
      </c>
      <c r="U293" s="158">
        <v>0</v>
      </c>
      <c r="V293" s="158">
        <f>ROUND(E293*U293,2)</f>
        <v>0</v>
      </c>
      <c r="W293" s="158"/>
      <c r="X293" s="158" t="s">
        <v>219</v>
      </c>
      <c r="Y293" s="158" t="s">
        <v>204</v>
      </c>
      <c r="Z293" s="147"/>
      <c r="AA293" s="147"/>
      <c r="AB293" s="147"/>
      <c r="AC293" s="147"/>
      <c r="AD293" s="147"/>
      <c r="AE293" s="147"/>
      <c r="AF293" s="147"/>
      <c r="AG293" s="147" t="s">
        <v>1046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6"/>
      <c r="D294" s="257"/>
      <c r="E294" s="257"/>
      <c r="F294" s="257"/>
      <c r="G294" s="257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208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166" t="s">
        <v>196</v>
      </c>
      <c r="B295" s="167" t="s">
        <v>131</v>
      </c>
      <c r="C295" s="182" t="s">
        <v>132</v>
      </c>
      <c r="D295" s="168"/>
      <c r="E295" s="169"/>
      <c r="F295" s="170"/>
      <c r="G295" s="170">
        <f>SUMIF(AG296:AG301,"&lt;&gt;NOR",G296:G301)</f>
        <v>0</v>
      </c>
      <c r="H295" s="170"/>
      <c r="I295" s="170">
        <f>SUM(I296:I301)</f>
        <v>0</v>
      </c>
      <c r="J295" s="170"/>
      <c r="K295" s="170">
        <f>SUM(K296:K301)</f>
        <v>0</v>
      </c>
      <c r="L295" s="170"/>
      <c r="M295" s="170">
        <f>SUM(M296:M301)</f>
        <v>0</v>
      </c>
      <c r="N295" s="169"/>
      <c r="O295" s="169">
        <f>SUM(O296:O301)</f>
        <v>0</v>
      </c>
      <c r="P295" s="169"/>
      <c r="Q295" s="169">
        <f>SUM(Q296:Q301)</f>
        <v>0.18000000000000002</v>
      </c>
      <c r="R295" s="170"/>
      <c r="S295" s="170"/>
      <c r="T295" s="171"/>
      <c r="U295" s="165"/>
      <c r="V295" s="165">
        <f>SUM(V296:V301)</f>
        <v>0</v>
      </c>
      <c r="W295" s="165"/>
      <c r="X295" s="165"/>
      <c r="Y295" s="165"/>
      <c r="AG295" t="s">
        <v>197</v>
      </c>
    </row>
    <row r="296" spans="1:60" outlineLevel="1" x14ac:dyDescent="0.2">
      <c r="A296" s="173">
        <v>100</v>
      </c>
      <c r="B296" s="174" t="s">
        <v>1397</v>
      </c>
      <c r="C296" s="183" t="s">
        <v>1398</v>
      </c>
      <c r="D296" s="175" t="s">
        <v>520</v>
      </c>
      <c r="E296" s="176">
        <v>37</v>
      </c>
      <c r="F296" s="177"/>
      <c r="G296" s="178">
        <f>ROUND(E296*F296,2)</f>
        <v>0</v>
      </c>
      <c r="H296" s="177"/>
      <c r="I296" s="178">
        <f>ROUND(E296*H296,2)</f>
        <v>0</v>
      </c>
      <c r="J296" s="177"/>
      <c r="K296" s="178">
        <f>ROUND(E296*J296,2)</f>
        <v>0</v>
      </c>
      <c r="L296" s="178">
        <v>12</v>
      </c>
      <c r="M296" s="178">
        <f>G296*(1+L296/100)</f>
        <v>0</v>
      </c>
      <c r="N296" s="176">
        <v>4.0000000000000003E-5</v>
      </c>
      <c r="O296" s="176">
        <f>ROUND(E296*N296,2)</f>
        <v>0</v>
      </c>
      <c r="P296" s="176">
        <v>2.5400000000000002E-3</v>
      </c>
      <c r="Q296" s="176">
        <f>ROUND(E296*P296,2)</f>
        <v>0.09</v>
      </c>
      <c r="R296" s="178"/>
      <c r="S296" s="178" t="s">
        <v>218</v>
      </c>
      <c r="T296" s="179" t="s">
        <v>202</v>
      </c>
      <c r="U296" s="158">
        <v>0</v>
      </c>
      <c r="V296" s="158">
        <f>ROUND(E296*U296,2)</f>
        <v>0</v>
      </c>
      <c r="W296" s="158"/>
      <c r="X296" s="158" t="s">
        <v>219</v>
      </c>
      <c r="Y296" s="158" t="s">
        <v>204</v>
      </c>
      <c r="Z296" s="147"/>
      <c r="AA296" s="147"/>
      <c r="AB296" s="147"/>
      <c r="AC296" s="147"/>
      <c r="AD296" s="147"/>
      <c r="AE296" s="147"/>
      <c r="AF296" s="147"/>
      <c r="AG296" s="147" t="s">
        <v>1046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256"/>
      <c r="D297" s="257"/>
      <c r="E297" s="257"/>
      <c r="F297" s="257"/>
      <c r="G297" s="257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208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101</v>
      </c>
      <c r="B298" s="174" t="s">
        <v>1399</v>
      </c>
      <c r="C298" s="183" t="s">
        <v>1400</v>
      </c>
      <c r="D298" s="175" t="s">
        <v>520</v>
      </c>
      <c r="E298" s="176">
        <v>10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12</v>
      </c>
      <c r="M298" s="178">
        <f>G298*(1+L298/100)</f>
        <v>0</v>
      </c>
      <c r="N298" s="176">
        <v>5.0000000000000002E-5</v>
      </c>
      <c r="O298" s="176">
        <f>ROUND(E298*N298,2)</f>
        <v>0</v>
      </c>
      <c r="P298" s="176">
        <v>4.7299999999999998E-3</v>
      </c>
      <c r="Q298" s="176">
        <f>ROUND(E298*P298,2)</f>
        <v>0.05</v>
      </c>
      <c r="R298" s="178"/>
      <c r="S298" s="178" t="s">
        <v>218</v>
      </c>
      <c r="T298" s="179" t="s">
        <v>202</v>
      </c>
      <c r="U298" s="158">
        <v>0</v>
      </c>
      <c r="V298" s="158">
        <f>ROUND(E298*U298,2)</f>
        <v>0</v>
      </c>
      <c r="W298" s="158"/>
      <c r="X298" s="158" t="s">
        <v>219</v>
      </c>
      <c r="Y298" s="158" t="s">
        <v>204</v>
      </c>
      <c r="Z298" s="147"/>
      <c r="AA298" s="147"/>
      <c r="AB298" s="147"/>
      <c r="AC298" s="147"/>
      <c r="AD298" s="147"/>
      <c r="AE298" s="147"/>
      <c r="AF298" s="147"/>
      <c r="AG298" s="147" t="s">
        <v>1046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6"/>
      <c r="D299" s="257"/>
      <c r="E299" s="257"/>
      <c r="F299" s="257"/>
      <c r="G299" s="257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208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3">
        <v>102</v>
      </c>
      <c r="B300" s="174" t="s">
        <v>1401</v>
      </c>
      <c r="C300" s="183" t="s">
        <v>1402</v>
      </c>
      <c r="D300" s="175" t="s">
        <v>292</v>
      </c>
      <c r="E300" s="176">
        <v>50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12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7.2000000000000005E-4</v>
      </c>
      <c r="Q300" s="176">
        <f>ROUND(E300*P300,2)</f>
        <v>0.04</v>
      </c>
      <c r="R300" s="178"/>
      <c r="S300" s="178" t="s">
        <v>218</v>
      </c>
      <c r="T300" s="179" t="s">
        <v>202</v>
      </c>
      <c r="U300" s="158">
        <v>0</v>
      </c>
      <c r="V300" s="158">
        <f>ROUND(E300*U300,2)</f>
        <v>0</v>
      </c>
      <c r="W300" s="158"/>
      <c r="X300" s="158" t="s">
        <v>219</v>
      </c>
      <c r="Y300" s="158" t="s">
        <v>204</v>
      </c>
      <c r="Z300" s="147"/>
      <c r="AA300" s="147"/>
      <c r="AB300" s="147"/>
      <c r="AC300" s="147"/>
      <c r="AD300" s="147"/>
      <c r="AE300" s="147"/>
      <c r="AF300" s="147"/>
      <c r="AG300" s="147" t="s">
        <v>1046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6"/>
      <c r="D301" s="257"/>
      <c r="E301" s="257"/>
      <c r="F301" s="257"/>
      <c r="G301" s="257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208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x14ac:dyDescent="0.2">
      <c r="A302" s="166" t="s">
        <v>196</v>
      </c>
      <c r="B302" s="167" t="s">
        <v>133</v>
      </c>
      <c r="C302" s="182" t="s">
        <v>134</v>
      </c>
      <c r="D302" s="168"/>
      <c r="E302" s="169"/>
      <c r="F302" s="170"/>
      <c r="G302" s="170">
        <f>SUMIF(AG303:AG320,"&lt;&gt;NOR",G303:G320)</f>
        <v>0</v>
      </c>
      <c r="H302" s="170"/>
      <c r="I302" s="170">
        <f>SUM(I303:I320)</f>
        <v>0</v>
      </c>
      <c r="J302" s="170"/>
      <c r="K302" s="170">
        <f>SUM(K303:K320)</f>
        <v>0</v>
      </c>
      <c r="L302" s="170"/>
      <c r="M302" s="170">
        <f>SUM(M303:M320)</f>
        <v>0</v>
      </c>
      <c r="N302" s="169"/>
      <c r="O302" s="169">
        <f>SUM(O303:O320)</f>
        <v>0.01</v>
      </c>
      <c r="P302" s="169"/>
      <c r="Q302" s="169">
        <f>SUM(Q303:Q320)</f>
        <v>0</v>
      </c>
      <c r="R302" s="170"/>
      <c r="S302" s="170"/>
      <c r="T302" s="171"/>
      <c r="U302" s="165"/>
      <c r="V302" s="165">
        <f>SUM(V303:V320)</f>
        <v>0</v>
      </c>
      <c r="W302" s="165"/>
      <c r="X302" s="165"/>
      <c r="Y302" s="165"/>
      <c r="AG302" t="s">
        <v>197</v>
      </c>
    </row>
    <row r="303" spans="1:60" ht="22.5" outlineLevel="1" x14ac:dyDescent="0.2">
      <c r="A303" s="173">
        <v>103</v>
      </c>
      <c r="B303" s="174" t="s">
        <v>1403</v>
      </c>
      <c r="C303" s="183" t="s">
        <v>1404</v>
      </c>
      <c r="D303" s="175" t="s">
        <v>292</v>
      </c>
      <c r="E303" s="176">
        <v>1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12</v>
      </c>
      <c r="M303" s="178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8"/>
      <c r="S303" s="178" t="s">
        <v>218</v>
      </c>
      <c r="T303" s="179" t="s">
        <v>202</v>
      </c>
      <c r="U303" s="158">
        <v>0</v>
      </c>
      <c r="V303" s="158">
        <f>ROUND(E303*U303,2)</f>
        <v>0</v>
      </c>
      <c r="W303" s="158"/>
      <c r="X303" s="158" t="s">
        <v>219</v>
      </c>
      <c r="Y303" s="158" t="s">
        <v>204</v>
      </c>
      <c r="Z303" s="147"/>
      <c r="AA303" s="147"/>
      <c r="AB303" s="147"/>
      <c r="AC303" s="147"/>
      <c r="AD303" s="147"/>
      <c r="AE303" s="147"/>
      <c r="AF303" s="147"/>
      <c r="AG303" s="147" t="s">
        <v>1046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6"/>
      <c r="D304" s="257"/>
      <c r="E304" s="257"/>
      <c r="F304" s="257"/>
      <c r="G304" s="257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208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3">
        <v>104</v>
      </c>
      <c r="B305" s="174" t="s">
        <v>1405</v>
      </c>
      <c r="C305" s="183" t="s">
        <v>1406</v>
      </c>
      <c r="D305" s="175" t="s">
        <v>292</v>
      </c>
      <c r="E305" s="176">
        <v>1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12</v>
      </c>
      <c r="M305" s="178">
        <f>G305*(1+L305/100)</f>
        <v>0</v>
      </c>
      <c r="N305" s="176">
        <v>0</v>
      </c>
      <c r="O305" s="176">
        <f>ROUND(E305*N305,2)</f>
        <v>0</v>
      </c>
      <c r="P305" s="176">
        <v>0</v>
      </c>
      <c r="Q305" s="176">
        <f>ROUND(E305*P305,2)</f>
        <v>0</v>
      </c>
      <c r="R305" s="178"/>
      <c r="S305" s="178" t="s">
        <v>218</v>
      </c>
      <c r="T305" s="179" t="s">
        <v>202</v>
      </c>
      <c r="U305" s="158">
        <v>0</v>
      </c>
      <c r="V305" s="158">
        <f>ROUND(E305*U305,2)</f>
        <v>0</v>
      </c>
      <c r="W305" s="158"/>
      <c r="X305" s="158" t="s">
        <v>219</v>
      </c>
      <c r="Y305" s="158" t="s">
        <v>204</v>
      </c>
      <c r="Z305" s="147"/>
      <c r="AA305" s="147"/>
      <c r="AB305" s="147"/>
      <c r="AC305" s="147"/>
      <c r="AD305" s="147"/>
      <c r="AE305" s="147"/>
      <c r="AF305" s="147"/>
      <c r="AG305" s="147" t="s">
        <v>1046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56"/>
      <c r="D306" s="257"/>
      <c r="E306" s="257"/>
      <c r="F306" s="257"/>
      <c r="G306" s="257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208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3">
        <v>105</v>
      </c>
      <c r="B307" s="174" t="s">
        <v>1407</v>
      </c>
      <c r="C307" s="183" t="s">
        <v>1408</v>
      </c>
      <c r="D307" s="175" t="s">
        <v>292</v>
      </c>
      <c r="E307" s="176">
        <v>1</v>
      </c>
      <c r="F307" s="177"/>
      <c r="G307" s="178">
        <f>ROUND(E307*F307,2)</f>
        <v>0</v>
      </c>
      <c r="H307" s="177"/>
      <c r="I307" s="178">
        <f>ROUND(E307*H307,2)</f>
        <v>0</v>
      </c>
      <c r="J307" s="177"/>
      <c r="K307" s="178">
        <f>ROUND(E307*J307,2)</f>
        <v>0</v>
      </c>
      <c r="L307" s="178">
        <v>12</v>
      </c>
      <c r="M307" s="178">
        <f>G307*(1+L307/100)</f>
        <v>0</v>
      </c>
      <c r="N307" s="176">
        <v>0</v>
      </c>
      <c r="O307" s="176">
        <f>ROUND(E307*N307,2)</f>
        <v>0</v>
      </c>
      <c r="P307" s="176">
        <v>0</v>
      </c>
      <c r="Q307" s="176">
        <f>ROUND(E307*P307,2)</f>
        <v>0</v>
      </c>
      <c r="R307" s="178"/>
      <c r="S307" s="178" t="s">
        <v>218</v>
      </c>
      <c r="T307" s="179" t="s">
        <v>202</v>
      </c>
      <c r="U307" s="158">
        <v>0</v>
      </c>
      <c r="V307" s="158">
        <f>ROUND(E307*U307,2)</f>
        <v>0</v>
      </c>
      <c r="W307" s="158"/>
      <c r="X307" s="158" t="s">
        <v>219</v>
      </c>
      <c r="Y307" s="158" t="s">
        <v>204</v>
      </c>
      <c r="Z307" s="147"/>
      <c r="AA307" s="147"/>
      <c r="AB307" s="147"/>
      <c r="AC307" s="147"/>
      <c r="AD307" s="147"/>
      <c r="AE307" s="147"/>
      <c r="AF307" s="147"/>
      <c r="AG307" s="147" t="s">
        <v>1046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256"/>
      <c r="D308" s="257"/>
      <c r="E308" s="257"/>
      <c r="F308" s="257"/>
      <c r="G308" s="257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208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106</v>
      </c>
      <c r="B309" s="174" t="s">
        <v>1409</v>
      </c>
      <c r="C309" s="183" t="s">
        <v>1410</v>
      </c>
      <c r="D309" s="175" t="s">
        <v>520</v>
      </c>
      <c r="E309" s="176">
        <v>6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12</v>
      </c>
      <c r="M309" s="178">
        <f>G309*(1+L309/100)</f>
        <v>0</v>
      </c>
      <c r="N309" s="176">
        <v>0</v>
      </c>
      <c r="O309" s="176">
        <f>ROUND(E309*N309,2)</f>
        <v>0</v>
      </c>
      <c r="P309" s="176">
        <v>0</v>
      </c>
      <c r="Q309" s="176">
        <f>ROUND(E309*P309,2)</f>
        <v>0</v>
      </c>
      <c r="R309" s="178"/>
      <c r="S309" s="178" t="s">
        <v>218</v>
      </c>
      <c r="T309" s="179" t="s">
        <v>202</v>
      </c>
      <c r="U309" s="158">
        <v>0</v>
      </c>
      <c r="V309" s="158">
        <f>ROUND(E309*U309,2)</f>
        <v>0</v>
      </c>
      <c r="W309" s="158"/>
      <c r="X309" s="158" t="s">
        <v>219</v>
      </c>
      <c r="Y309" s="158" t="s">
        <v>204</v>
      </c>
      <c r="Z309" s="147"/>
      <c r="AA309" s="147"/>
      <c r="AB309" s="147"/>
      <c r="AC309" s="147"/>
      <c r="AD309" s="147"/>
      <c r="AE309" s="147"/>
      <c r="AF309" s="147"/>
      <c r="AG309" s="147" t="s">
        <v>1046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56"/>
      <c r="D310" s="257"/>
      <c r="E310" s="257"/>
      <c r="F310" s="257"/>
      <c r="G310" s="257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208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3">
        <v>107</v>
      </c>
      <c r="B311" s="174" t="s">
        <v>1411</v>
      </c>
      <c r="C311" s="183" t="s">
        <v>1412</v>
      </c>
      <c r="D311" s="175" t="s">
        <v>0</v>
      </c>
      <c r="E311" s="176">
        <v>77.671999999999997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12</v>
      </c>
      <c r="M311" s="178">
        <f>G311*(1+L311/100)</f>
        <v>0</v>
      </c>
      <c r="N311" s="176">
        <v>0</v>
      </c>
      <c r="O311" s="176">
        <f>ROUND(E311*N311,2)</f>
        <v>0</v>
      </c>
      <c r="P311" s="176">
        <v>0</v>
      </c>
      <c r="Q311" s="176">
        <f>ROUND(E311*P311,2)</f>
        <v>0</v>
      </c>
      <c r="R311" s="178"/>
      <c r="S311" s="178" t="s">
        <v>218</v>
      </c>
      <c r="T311" s="179" t="s">
        <v>202</v>
      </c>
      <c r="U311" s="158">
        <v>0</v>
      </c>
      <c r="V311" s="158">
        <f>ROUND(E311*U311,2)</f>
        <v>0</v>
      </c>
      <c r="W311" s="158"/>
      <c r="X311" s="158" t="s">
        <v>219</v>
      </c>
      <c r="Y311" s="158" t="s">
        <v>204</v>
      </c>
      <c r="Z311" s="147"/>
      <c r="AA311" s="147"/>
      <c r="AB311" s="147"/>
      <c r="AC311" s="147"/>
      <c r="AD311" s="147"/>
      <c r="AE311" s="147"/>
      <c r="AF311" s="147"/>
      <c r="AG311" s="147" t="s">
        <v>1046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56"/>
      <c r="D312" s="257"/>
      <c r="E312" s="257"/>
      <c r="F312" s="257"/>
      <c r="G312" s="257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208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3">
        <v>108</v>
      </c>
      <c r="B313" s="174" t="s">
        <v>1413</v>
      </c>
      <c r="C313" s="183" t="s">
        <v>1414</v>
      </c>
      <c r="D313" s="175" t="s">
        <v>292</v>
      </c>
      <c r="E313" s="176">
        <v>1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12</v>
      </c>
      <c r="M313" s="178">
        <f>G313*(1+L313/100)</f>
        <v>0</v>
      </c>
      <c r="N313" s="176">
        <v>2.0000000000000001E-4</v>
      </c>
      <c r="O313" s="176">
        <f>ROUND(E313*N313,2)</f>
        <v>0</v>
      </c>
      <c r="P313" s="176">
        <v>0</v>
      </c>
      <c r="Q313" s="176">
        <f>ROUND(E313*P313,2)</f>
        <v>0</v>
      </c>
      <c r="R313" s="178"/>
      <c r="S313" s="178" t="s">
        <v>218</v>
      </c>
      <c r="T313" s="179" t="s">
        <v>202</v>
      </c>
      <c r="U313" s="158">
        <v>0</v>
      </c>
      <c r="V313" s="158">
        <f>ROUND(E313*U313,2)</f>
        <v>0</v>
      </c>
      <c r="W313" s="158"/>
      <c r="X313" s="158" t="s">
        <v>727</v>
      </c>
      <c r="Y313" s="158" t="s">
        <v>204</v>
      </c>
      <c r="Z313" s="147"/>
      <c r="AA313" s="147"/>
      <c r="AB313" s="147"/>
      <c r="AC313" s="147"/>
      <c r="AD313" s="147"/>
      <c r="AE313" s="147"/>
      <c r="AF313" s="147"/>
      <c r="AG313" s="147" t="s">
        <v>1139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56"/>
      <c r="D314" s="257"/>
      <c r="E314" s="257"/>
      <c r="F314" s="257"/>
      <c r="G314" s="257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208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3">
        <v>109</v>
      </c>
      <c r="B315" s="174" t="s">
        <v>1415</v>
      </c>
      <c r="C315" s="183" t="s">
        <v>1416</v>
      </c>
      <c r="D315" s="175" t="s">
        <v>292</v>
      </c>
      <c r="E315" s="176">
        <v>1</v>
      </c>
      <c r="F315" s="177"/>
      <c r="G315" s="178">
        <f>ROUND(E315*F315,2)</f>
        <v>0</v>
      </c>
      <c r="H315" s="177"/>
      <c r="I315" s="178">
        <f>ROUND(E315*H315,2)</f>
        <v>0</v>
      </c>
      <c r="J315" s="177"/>
      <c r="K315" s="178">
        <f>ROUND(E315*J315,2)</f>
        <v>0</v>
      </c>
      <c r="L315" s="178">
        <v>12</v>
      </c>
      <c r="M315" s="178">
        <f>G315*(1+L315/100)</f>
        <v>0</v>
      </c>
      <c r="N315" s="176">
        <v>8.0000000000000004E-4</v>
      </c>
      <c r="O315" s="176">
        <f>ROUND(E315*N315,2)</f>
        <v>0</v>
      </c>
      <c r="P315" s="176">
        <v>0</v>
      </c>
      <c r="Q315" s="176">
        <f>ROUND(E315*P315,2)</f>
        <v>0</v>
      </c>
      <c r="R315" s="178"/>
      <c r="S315" s="178" t="s">
        <v>218</v>
      </c>
      <c r="T315" s="179" t="s">
        <v>202</v>
      </c>
      <c r="U315" s="158">
        <v>0</v>
      </c>
      <c r="V315" s="158">
        <f>ROUND(E315*U315,2)</f>
        <v>0</v>
      </c>
      <c r="W315" s="158"/>
      <c r="X315" s="158" t="s">
        <v>727</v>
      </c>
      <c r="Y315" s="158" t="s">
        <v>204</v>
      </c>
      <c r="Z315" s="147"/>
      <c r="AA315" s="147"/>
      <c r="AB315" s="147"/>
      <c r="AC315" s="147"/>
      <c r="AD315" s="147"/>
      <c r="AE315" s="147"/>
      <c r="AF315" s="147"/>
      <c r="AG315" s="147" t="s">
        <v>1139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256"/>
      <c r="D316" s="257"/>
      <c r="E316" s="257"/>
      <c r="F316" s="257"/>
      <c r="G316" s="257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208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3">
        <v>110</v>
      </c>
      <c r="B317" s="174" t="s">
        <v>1417</v>
      </c>
      <c r="C317" s="183" t="s">
        <v>1418</v>
      </c>
      <c r="D317" s="175" t="s">
        <v>520</v>
      </c>
      <c r="E317" s="176">
        <v>7.2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12</v>
      </c>
      <c r="M317" s="178">
        <f>G317*(1+L317/100)</f>
        <v>0</v>
      </c>
      <c r="N317" s="176">
        <v>1.5E-3</v>
      </c>
      <c r="O317" s="176">
        <f>ROUND(E317*N317,2)</f>
        <v>0.01</v>
      </c>
      <c r="P317" s="176">
        <v>0</v>
      </c>
      <c r="Q317" s="176">
        <f>ROUND(E317*P317,2)</f>
        <v>0</v>
      </c>
      <c r="R317" s="178"/>
      <c r="S317" s="178" t="s">
        <v>218</v>
      </c>
      <c r="T317" s="179" t="s">
        <v>202</v>
      </c>
      <c r="U317" s="158">
        <v>0</v>
      </c>
      <c r="V317" s="158">
        <f>ROUND(E317*U317,2)</f>
        <v>0</v>
      </c>
      <c r="W317" s="158"/>
      <c r="X317" s="158" t="s">
        <v>727</v>
      </c>
      <c r="Y317" s="158" t="s">
        <v>204</v>
      </c>
      <c r="Z317" s="147"/>
      <c r="AA317" s="147"/>
      <c r="AB317" s="147"/>
      <c r="AC317" s="147"/>
      <c r="AD317" s="147"/>
      <c r="AE317" s="147"/>
      <c r="AF317" s="147"/>
      <c r="AG317" s="147" t="s">
        <v>1139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84" t="s">
        <v>1419</v>
      </c>
      <c r="D318" s="163"/>
      <c r="E318" s="164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230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4" t="s">
        <v>1420</v>
      </c>
      <c r="D319" s="163"/>
      <c r="E319" s="164">
        <v>7.2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230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254"/>
      <c r="D320" s="255"/>
      <c r="E320" s="255"/>
      <c r="F320" s="255"/>
      <c r="G320" s="255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208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33" x14ac:dyDescent="0.2">
      <c r="A321" s="3"/>
      <c r="B321" s="4"/>
      <c r="C321" s="185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E321">
        <v>12</v>
      </c>
      <c r="AF321">
        <v>21</v>
      </c>
      <c r="AG321" t="s">
        <v>182</v>
      </c>
    </row>
    <row r="322" spans="1:33" x14ac:dyDescent="0.2">
      <c r="A322" s="150"/>
      <c r="B322" s="151" t="s">
        <v>29</v>
      </c>
      <c r="C322" s="186"/>
      <c r="D322" s="152"/>
      <c r="E322" s="153"/>
      <c r="F322" s="153"/>
      <c r="G322" s="172">
        <f>G8+G19+G24+G27+G36+G48+G105+G247+G276+G283+G290+G295+G302</f>
        <v>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f>SUMIF(L7:L320,AE321,G7:G320)</f>
        <v>0</v>
      </c>
      <c r="AF322">
        <f>SUMIF(L7:L320,AF321,G7:G320)</f>
        <v>0</v>
      </c>
      <c r="AG322" t="s">
        <v>239</v>
      </c>
    </row>
    <row r="323" spans="1:33" x14ac:dyDescent="0.2">
      <c r="C323" s="187"/>
      <c r="D323" s="10"/>
      <c r="AG323" t="s">
        <v>240</v>
      </c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3BAqM/Vf3f9bEJ7d8HXfbYNNnDScL4q7YI6auNDU8cNQ530F1bHH7iU6YkToxn7kEQXHfcaCaOjVWR1cT/xFQ==" saltValue="MKImN0xjqsnObjChR391Yw==" spinCount="100000" sheet="1" formatRows="0"/>
  <mergeCells count="114">
    <mergeCell ref="C308:G308"/>
    <mergeCell ref="C310:G310"/>
    <mergeCell ref="C312:G312"/>
    <mergeCell ref="C314:G314"/>
    <mergeCell ref="C316:G316"/>
    <mergeCell ref="C320:G320"/>
    <mergeCell ref="C294:G294"/>
    <mergeCell ref="C297:G297"/>
    <mergeCell ref="C299:G299"/>
    <mergeCell ref="C301:G301"/>
    <mergeCell ref="C304:G304"/>
    <mergeCell ref="C306:G306"/>
    <mergeCell ref="C280:G280"/>
    <mergeCell ref="C282:G282"/>
    <mergeCell ref="C285:G285"/>
    <mergeCell ref="C287:G287"/>
    <mergeCell ref="C289:G289"/>
    <mergeCell ref="C292:G292"/>
    <mergeCell ref="C267:G267"/>
    <mergeCell ref="C269:G269"/>
    <mergeCell ref="C271:G271"/>
    <mergeCell ref="C273:G273"/>
    <mergeCell ref="C275:G275"/>
    <mergeCell ref="C278:G278"/>
    <mergeCell ref="C255:G255"/>
    <mergeCell ref="C257:G257"/>
    <mergeCell ref="C259:G259"/>
    <mergeCell ref="C261:G261"/>
    <mergeCell ref="C263:G263"/>
    <mergeCell ref="C265:G265"/>
    <mergeCell ref="C242:G242"/>
    <mergeCell ref="C244:G244"/>
    <mergeCell ref="C246:G246"/>
    <mergeCell ref="C249:G249"/>
    <mergeCell ref="C251:G251"/>
    <mergeCell ref="C253:G253"/>
    <mergeCell ref="C230:G230"/>
    <mergeCell ref="C232:G232"/>
    <mergeCell ref="C234:G234"/>
    <mergeCell ref="C236:G236"/>
    <mergeCell ref="C238:G238"/>
    <mergeCell ref="C240:G240"/>
    <mergeCell ref="C218:G218"/>
    <mergeCell ref="C220:G220"/>
    <mergeCell ref="C222:G222"/>
    <mergeCell ref="C224:G224"/>
    <mergeCell ref="C226:G226"/>
    <mergeCell ref="C228:G228"/>
    <mergeCell ref="C204:G204"/>
    <mergeCell ref="C206:G206"/>
    <mergeCell ref="C208:G208"/>
    <mergeCell ref="C210:G210"/>
    <mergeCell ref="C214:G214"/>
    <mergeCell ref="C216:G216"/>
    <mergeCell ref="C180:G180"/>
    <mergeCell ref="C184:G184"/>
    <mergeCell ref="C196:G196"/>
    <mergeCell ref="C198:G198"/>
    <mergeCell ref="C200:G200"/>
    <mergeCell ref="C202:G202"/>
    <mergeCell ref="C145:G145"/>
    <mergeCell ref="C147:G147"/>
    <mergeCell ref="C151:G151"/>
    <mergeCell ref="C157:G157"/>
    <mergeCell ref="C164:G164"/>
    <mergeCell ref="C172:G172"/>
    <mergeCell ref="C121:G121"/>
    <mergeCell ref="C130:G130"/>
    <mergeCell ref="C132:G132"/>
    <mergeCell ref="C136:G136"/>
    <mergeCell ref="C141:G141"/>
    <mergeCell ref="C143:G143"/>
    <mergeCell ref="C100:G100"/>
    <mergeCell ref="C102:G102"/>
    <mergeCell ref="C104:G104"/>
    <mergeCell ref="C107:G107"/>
    <mergeCell ref="C109:G109"/>
    <mergeCell ref="C111:G111"/>
    <mergeCell ref="C88:G88"/>
    <mergeCell ref="C90:G90"/>
    <mergeCell ref="C92:G92"/>
    <mergeCell ref="C94:G94"/>
    <mergeCell ref="C96:G96"/>
    <mergeCell ref="C98:G98"/>
    <mergeCell ref="C60:G60"/>
    <mergeCell ref="C62:G62"/>
    <mergeCell ref="C67:G67"/>
    <mergeCell ref="C73:G73"/>
    <mergeCell ref="C80:G80"/>
    <mergeCell ref="C86:G86"/>
    <mergeCell ref="C47:G47"/>
    <mergeCell ref="C50:G50"/>
    <mergeCell ref="C52:G52"/>
    <mergeCell ref="C54:G54"/>
    <mergeCell ref="C56:G56"/>
    <mergeCell ref="C58:G58"/>
    <mergeCell ref="C35:G35"/>
    <mergeCell ref="C41:G41"/>
    <mergeCell ref="C43:G43"/>
    <mergeCell ref="C14:G14"/>
    <mergeCell ref="C16:G16"/>
    <mergeCell ref="C18:G18"/>
    <mergeCell ref="C21:G21"/>
    <mergeCell ref="C23:G23"/>
    <mergeCell ref="C26:G26"/>
    <mergeCell ref="A1:G1"/>
    <mergeCell ref="C2:G2"/>
    <mergeCell ref="C3:G3"/>
    <mergeCell ref="C4:G4"/>
    <mergeCell ref="C10:G10"/>
    <mergeCell ref="C12:G12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8B36-3CF0-4F09-9B25-69BB52E33E9E}">
  <sheetPr>
    <outlinePr summaryBelow="0"/>
  </sheetPr>
  <dimension ref="A1:BH5000"/>
  <sheetViews>
    <sheetView workbookViewId="0">
      <pane ySplit="7" topLeftCell="A68" activePane="bottomLeft" state="frozen"/>
      <selection pane="bottomLeft" activeCell="C90" sqref="C90:G90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241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0" t="s">
        <v>170</v>
      </c>
      <c r="AG3" t="s">
        <v>172</v>
      </c>
    </row>
    <row r="4" spans="1:60" ht="25.15" customHeight="1" x14ac:dyDescent="0.2">
      <c r="A4" s="140" t="s">
        <v>9</v>
      </c>
      <c r="B4" s="141" t="s">
        <v>54</v>
      </c>
      <c r="C4" s="251" t="s">
        <v>55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123</v>
      </c>
      <c r="C8" s="182" t="s">
        <v>124</v>
      </c>
      <c r="D8" s="168"/>
      <c r="E8" s="169"/>
      <c r="F8" s="170"/>
      <c r="G8" s="170">
        <f>SUMIF(AG9:AG24,"&lt;&gt;NOR",G9:G24)</f>
        <v>0</v>
      </c>
      <c r="H8" s="170"/>
      <c r="I8" s="170">
        <f>SUM(I9:I24)</f>
        <v>0</v>
      </c>
      <c r="J8" s="170"/>
      <c r="K8" s="170">
        <f>SUM(K9:K24)</f>
        <v>0</v>
      </c>
      <c r="L8" s="170"/>
      <c r="M8" s="170">
        <f>SUM(M9:M24)</f>
        <v>0</v>
      </c>
      <c r="N8" s="169"/>
      <c r="O8" s="169">
        <f>SUM(O9:O24)</f>
        <v>0</v>
      </c>
      <c r="P8" s="169"/>
      <c r="Q8" s="169">
        <f>SUM(Q9:Q24)</f>
        <v>0</v>
      </c>
      <c r="R8" s="170"/>
      <c r="S8" s="170"/>
      <c r="T8" s="171"/>
      <c r="U8" s="165"/>
      <c r="V8" s="165">
        <f>SUM(V9:V24)</f>
        <v>0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1421</v>
      </c>
      <c r="C9" s="183" t="s">
        <v>1422</v>
      </c>
      <c r="D9" s="175" t="s">
        <v>1146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218</v>
      </c>
      <c r="T9" s="179" t="s">
        <v>202</v>
      </c>
      <c r="U9" s="158">
        <v>0</v>
      </c>
      <c r="V9" s="158">
        <f>ROUND(E9*U9,2)</f>
        <v>0</v>
      </c>
      <c r="W9" s="158"/>
      <c r="X9" s="158" t="s">
        <v>727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1139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5" t="s">
        <v>1423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60" t="s">
        <v>1424</v>
      </c>
      <c r="D11" s="261"/>
      <c r="E11" s="261"/>
      <c r="F11" s="261"/>
      <c r="G11" s="26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60" t="s">
        <v>1425</v>
      </c>
      <c r="D12" s="261"/>
      <c r="E12" s="261"/>
      <c r="F12" s="261"/>
      <c r="G12" s="26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60" t="s">
        <v>1426</v>
      </c>
      <c r="D13" s="261"/>
      <c r="E13" s="261"/>
      <c r="F13" s="261"/>
      <c r="G13" s="26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1427</v>
      </c>
      <c r="D14" s="160"/>
      <c r="E14" s="161"/>
      <c r="F14" s="162"/>
      <c r="G14" s="16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1427</v>
      </c>
      <c r="D15" s="160"/>
      <c r="E15" s="161"/>
      <c r="F15" s="162"/>
      <c r="G15" s="16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9" t="s">
        <v>1427</v>
      </c>
      <c r="D16" s="160"/>
      <c r="E16" s="161"/>
      <c r="F16" s="162"/>
      <c r="G16" s="16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60" t="s">
        <v>1428</v>
      </c>
      <c r="D17" s="261"/>
      <c r="E17" s="261"/>
      <c r="F17" s="261"/>
      <c r="G17" s="26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60" t="s">
        <v>1429</v>
      </c>
      <c r="D18" s="261"/>
      <c r="E18" s="261"/>
      <c r="F18" s="261"/>
      <c r="G18" s="261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1427</v>
      </c>
      <c r="D19" s="160"/>
      <c r="E19" s="161"/>
      <c r="F19" s="162"/>
      <c r="G19" s="16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60" t="s">
        <v>1465</v>
      </c>
      <c r="D20" s="261"/>
      <c r="E20" s="261"/>
      <c r="F20" s="261"/>
      <c r="G20" s="26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0" t="s">
        <v>1466</v>
      </c>
      <c r="D21" s="261"/>
      <c r="E21" s="261"/>
      <c r="F21" s="261"/>
      <c r="G21" s="261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0" t="s">
        <v>1467</v>
      </c>
      <c r="D22" s="261"/>
      <c r="E22" s="261"/>
      <c r="F22" s="261"/>
      <c r="G22" s="261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0" t="s">
        <v>1430</v>
      </c>
      <c r="D23" s="261"/>
      <c r="E23" s="261"/>
      <c r="F23" s="261"/>
      <c r="G23" s="26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4"/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6" t="s">
        <v>196</v>
      </c>
      <c r="B25" s="167" t="s">
        <v>125</v>
      </c>
      <c r="C25" s="182" t="s">
        <v>126</v>
      </c>
      <c r="D25" s="168"/>
      <c r="E25" s="169"/>
      <c r="F25" s="170"/>
      <c r="G25" s="170">
        <f>SUMIF(AG26:AG56,"&lt;&gt;NOR",G26:G56)</f>
        <v>0</v>
      </c>
      <c r="H25" s="170"/>
      <c r="I25" s="170">
        <f>SUM(I26:I56)</f>
        <v>0</v>
      </c>
      <c r="J25" s="170"/>
      <c r="K25" s="170">
        <f>SUM(K26:K56)</f>
        <v>0</v>
      </c>
      <c r="L25" s="170"/>
      <c r="M25" s="170">
        <f>SUM(M26:M56)</f>
        <v>0</v>
      </c>
      <c r="N25" s="169"/>
      <c r="O25" s="169">
        <f>SUM(O26:O56)</f>
        <v>0</v>
      </c>
      <c r="P25" s="169"/>
      <c r="Q25" s="169">
        <f>SUM(Q26:Q56)</f>
        <v>0</v>
      </c>
      <c r="R25" s="170"/>
      <c r="S25" s="170"/>
      <c r="T25" s="171"/>
      <c r="U25" s="165"/>
      <c r="V25" s="165">
        <f>SUM(V26:V56)</f>
        <v>0</v>
      </c>
      <c r="W25" s="165"/>
      <c r="X25" s="165"/>
      <c r="Y25" s="165"/>
      <c r="AG25" t="s">
        <v>197</v>
      </c>
    </row>
    <row r="26" spans="1:60" outlineLevel="1" x14ac:dyDescent="0.2">
      <c r="A26" s="173">
        <v>2</v>
      </c>
      <c r="B26" s="174" t="s">
        <v>1421</v>
      </c>
      <c r="C26" s="183" t="s">
        <v>1431</v>
      </c>
      <c r="D26" s="175" t="s">
        <v>1146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12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218</v>
      </c>
      <c r="T26" s="179" t="s">
        <v>202</v>
      </c>
      <c r="U26" s="158">
        <v>0</v>
      </c>
      <c r="V26" s="158">
        <f>ROUND(E26*U26,2)</f>
        <v>0</v>
      </c>
      <c r="W26" s="158"/>
      <c r="X26" s="158" t="s">
        <v>219</v>
      </c>
      <c r="Y26" s="158" t="s">
        <v>204</v>
      </c>
      <c r="Z26" s="147"/>
      <c r="AA26" s="147"/>
      <c r="AB26" s="147"/>
      <c r="AC26" s="147"/>
      <c r="AD26" s="147"/>
      <c r="AE26" s="147"/>
      <c r="AF26" s="147"/>
      <c r="AG26" s="147" t="s">
        <v>499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/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3</v>
      </c>
      <c r="B28" s="174" t="s">
        <v>1432</v>
      </c>
      <c r="C28" s="183" t="s">
        <v>1433</v>
      </c>
      <c r="D28" s="175" t="s">
        <v>520</v>
      </c>
      <c r="E28" s="176">
        <v>36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12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218</v>
      </c>
      <c r="T28" s="179" t="s">
        <v>202</v>
      </c>
      <c r="U28" s="158">
        <v>0</v>
      </c>
      <c r="V28" s="158">
        <f>ROUND(E28*U28,2)</f>
        <v>0</v>
      </c>
      <c r="W28" s="158"/>
      <c r="X28" s="158" t="s">
        <v>1434</v>
      </c>
      <c r="Y28" s="158" t="s">
        <v>204</v>
      </c>
      <c r="Z28" s="147"/>
      <c r="AA28" s="147"/>
      <c r="AB28" s="147"/>
      <c r="AC28" s="147"/>
      <c r="AD28" s="147"/>
      <c r="AE28" s="147"/>
      <c r="AF28" s="147"/>
      <c r="AG28" s="147" t="s">
        <v>1435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45" t="s">
        <v>1436</v>
      </c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60" t="s">
        <v>1437</v>
      </c>
      <c r="D30" s="261"/>
      <c r="E30" s="261"/>
      <c r="F30" s="261"/>
      <c r="G30" s="261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4"/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4</v>
      </c>
      <c r="B32" s="174" t="s">
        <v>1421</v>
      </c>
      <c r="C32" s="183" t="s">
        <v>1438</v>
      </c>
      <c r="D32" s="175" t="s">
        <v>520</v>
      </c>
      <c r="E32" s="176">
        <v>36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12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218</v>
      </c>
      <c r="T32" s="179" t="s">
        <v>202</v>
      </c>
      <c r="U32" s="158">
        <v>0</v>
      </c>
      <c r="V32" s="158">
        <f>ROUND(E32*U32,2)</f>
        <v>0</v>
      </c>
      <c r="W32" s="158"/>
      <c r="X32" s="158" t="s">
        <v>1434</v>
      </c>
      <c r="Y32" s="158" t="s">
        <v>204</v>
      </c>
      <c r="Z32" s="147"/>
      <c r="AA32" s="147"/>
      <c r="AB32" s="147"/>
      <c r="AC32" s="147"/>
      <c r="AD32" s="147"/>
      <c r="AE32" s="147"/>
      <c r="AF32" s="147"/>
      <c r="AG32" s="147" t="s">
        <v>1435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45" t="s">
        <v>1439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60" t="s">
        <v>1440</v>
      </c>
      <c r="D34" s="261"/>
      <c r="E34" s="261"/>
      <c r="F34" s="261"/>
      <c r="G34" s="261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4"/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5</v>
      </c>
      <c r="B36" s="174" t="s">
        <v>1421</v>
      </c>
      <c r="C36" s="183" t="s">
        <v>1441</v>
      </c>
      <c r="D36" s="175" t="s">
        <v>1146</v>
      </c>
      <c r="E36" s="176">
        <v>24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12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218</v>
      </c>
      <c r="T36" s="179" t="s">
        <v>202</v>
      </c>
      <c r="U36" s="158">
        <v>0</v>
      </c>
      <c r="V36" s="158">
        <f>ROUND(E36*U36,2)</f>
        <v>0</v>
      </c>
      <c r="W36" s="158"/>
      <c r="X36" s="158" t="s">
        <v>1434</v>
      </c>
      <c r="Y36" s="158" t="s">
        <v>204</v>
      </c>
      <c r="Z36" s="147"/>
      <c r="AA36" s="147"/>
      <c r="AB36" s="147"/>
      <c r="AC36" s="147"/>
      <c r="AD36" s="147"/>
      <c r="AE36" s="147"/>
      <c r="AF36" s="147"/>
      <c r="AG36" s="147" t="s">
        <v>1435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45" t="s">
        <v>1442</v>
      </c>
      <c r="D37" s="246"/>
      <c r="E37" s="246"/>
      <c r="F37" s="246"/>
      <c r="G37" s="24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60" t="s">
        <v>1443</v>
      </c>
      <c r="D38" s="261"/>
      <c r="E38" s="261"/>
      <c r="F38" s="261"/>
      <c r="G38" s="26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4"/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6</v>
      </c>
      <c r="B40" s="174" t="s">
        <v>1421</v>
      </c>
      <c r="C40" s="183" t="s">
        <v>1444</v>
      </c>
      <c r="D40" s="175" t="s">
        <v>1445</v>
      </c>
      <c r="E40" s="176">
        <v>24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12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218</v>
      </c>
      <c r="T40" s="179" t="s">
        <v>202</v>
      </c>
      <c r="U40" s="158">
        <v>0</v>
      </c>
      <c r="V40" s="158">
        <f>ROUND(E40*U40,2)</f>
        <v>0</v>
      </c>
      <c r="W40" s="158"/>
      <c r="X40" s="158" t="s">
        <v>1434</v>
      </c>
      <c r="Y40" s="158" t="s">
        <v>204</v>
      </c>
      <c r="Z40" s="147"/>
      <c r="AA40" s="147"/>
      <c r="AB40" s="147"/>
      <c r="AC40" s="147"/>
      <c r="AD40" s="147"/>
      <c r="AE40" s="147"/>
      <c r="AF40" s="147"/>
      <c r="AG40" s="147" t="s">
        <v>1435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45" t="s">
        <v>1446</v>
      </c>
      <c r="D41" s="246"/>
      <c r="E41" s="246"/>
      <c r="F41" s="246"/>
      <c r="G41" s="24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260" t="s">
        <v>1447</v>
      </c>
      <c r="D42" s="261"/>
      <c r="E42" s="261"/>
      <c r="F42" s="261"/>
      <c r="G42" s="26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4"/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7</v>
      </c>
      <c r="B44" s="174" t="s">
        <v>1421</v>
      </c>
      <c r="C44" s="183" t="s">
        <v>1448</v>
      </c>
      <c r="D44" s="175" t="s">
        <v>1445</v>
      </c>
      <c r="E44" s="176">
        <v>24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12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218</v>
      </c>
      <c r="T44" s="179" t="s">
        <v>202</v>
      </c>
      <c r="U44" s="158">
        <v>0</v>
      </c>
      <c r="V44" s="158">
        <f>ROUND(E44*U44,2)</f>
        <v>0</v>
      </c>
      <c r="W44" s="158"/>
      <c r="X44" s="158" t="s">
        <v>1434</v>
      </c>
      <c r="Y44" s="158" t="s">
        <v>204</v>
      </c>
      <c r="Z44" s="147"/>
      <c r="AA44" s="147"/>
      <c r="AB44" s="147"/>
      <c r="AC44" s="147"/>
      <c r="AD44" s="147"/>
      <c r="AE44" s="147"/>
      <c r="AF44" s="147"/>
      <c r="AG44" s="147" t="s">
        <v>1435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45" t="s">
        <v>1446</v>
      </c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60" t="s">
        <v>1449</v>
      </c>
      <c r="D46" s="261"/>
      <c r="E46" s="261"/>
      <c r="F46" s="261"/>
      <c r="G46" s="261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4"/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8</v>
      </c>
      <c r="B48" s="174" t="s">
        <v>1421</v>
      </c>
      <c r="C48" s="183" t="s">
        <v>1450</v>
      </c>
      <c r="D48" s="175" t="s">
        <v>1445</v>
      </c>
      <c r="E48" s="176">
        <v>24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12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218</v>
      </c>
      <c r="T48" s="179" t="s">
        <v>202</v>
      </c>
      <c r="U48" s="158">
        <v>0</v>
      </c>
      <c r="V48" s="158">
        <f>ROUND(E48*U48,2)</f>
        <v>0</v>
      </c>
      <c r="W48" s="158"/>
      <c r="X48" s="158" t="s">
        <v>1434</v>
      </c>
      <c r="Y48" s="158" t="s">
        <v>204</v>
      </c>
      <c r="Z48" s="147"/>
      <c r="AA48" s="147"/>
      <c r="AB48" s="147"/>
      <c r="AC48" s="147"/>
      <c r="AD48" s="147"/>
      <c r="AE48" s="147"/>
      <c r="AF48" s="147"/>
      <c r="AG48" s="147" t="s">
        <v>1435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6"/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208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9</v>
      </c>
      <c r="B50" s="174" t="s">
        <v>1421</v>
      </c>
      <c r="C50" s="183" t="s">
        <v>1451</v>
      </c>
      <c r="D50" s="175" t="s">
        <v>1445</v>
      </c>
      <c r="E50" s="176">
        <v>24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12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218</v>
      </c>
      <c r="T50" s="179" t="s">
        <v>202</v>
      </c>
      <c r="U50" s="158">
        <v>0</v>
      </c>
      <c r="V50" s="158">
        <f>ROUND(E50*U50,2)</f>
        <v>0</v>
      </c>
      <c r="W50" s="158"/>
      <c r="X50" s="158" t="s">
        <v>1434</v>
      </c>
      <c r="Y50" s="158" t="s">
        <v>204</v>
      </c>
      <c r="Z50" s="147"/>
      <c r="AA50" s="147"/>
      <c r="AB50" s="147"/>
      <c r="AC50" s="147"/>
      <c r="AD50" s="147"/>
      <c r="AE50" s="147"/>
      <c r="AF50" s="147"/>
      <c r="AG50" s="147" t="s">
        <v>1435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6"/>
      <c r="D51" s="257"/>
      <c r="E51" s="257"/>
      <c r="F51" s="257"/>
      <c r="G51" s="25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10</v>
      </c>
      <c r="B52" s="174" t="s">
        <v>1432</v>
      </c>
      <c r="C52" s="183" t="s">
        <v>1433</v>
      </c>
      <c r="D52" s="175" t="s">
        <v>520</v>
      </c>
      <c r="E52" s="176">
        <v>50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12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218</v>
      </c>
      <c r="T52" s="179" t="s">
        <v>202</v>
      </c>
      <c r="U52" s="158">
        <v>0</v>
      </c>
      <c r="V52" s="158">
        <f>ROUND(E52*U52,2)</f>
        <v>0</v>
      </c>
      <c r="W52" s="158"/>
      <c r="X52" s="158" t="s">
        <v>727</v>
      </c>
      <c r="Y52" s="158" t="s">
        <v>204</v>
      </c>
      <c r="Z52" s="147"/>
      <c r="AA52" s="147"/>
      <c r="AB52" s="147"/>
      <c r="AC52" s="147"/>
      <c r="AD52" s="147"/>
      <c r="AE52" s="147"/>
      <c r="AF52" s="147"/>
      <c r="AG52" s="147" t="s">
        <v>1139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45" t="s">
        <v>1428</v>
      </c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60" t="s">
        <v>1446</v>
      </c>
      <c r="D54" s="261"/>
      <c r="E54" s="261"/>
      <c r="F54" s="261"/>
      <c r="G54" s="26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260" t="s">
        <v>1437</v>
      </c>
      <c r="D55" s="261"/>
      <c r="E55" s="261"/>
      <c r="F55" s="261"/>
      <c r="G55" s="261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4"/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6" t="s">
        <v>196</v>
      </c>
      <c r="B57" s="167" t="s">
        <v>127</v>
      </c>
      <c r="C57" s="182" t="s">
        <v>128</v>
      </c>
      <c r="D57" s="168"/>
      <c r="E57" s="169"/>
      <c r="F57" s="170"/>
      <c r="G57" s="170">
        <f>SUMIF(AG58:AG106,"&lt;&gt;NOR",G58:G106)</f>
        <v>0</v>
      </c>
      <c r="H57" s="170"/>
      <c r="I57" s="170">
        <f>SUM(I58:I106)</f>
        <v>0</v>
      </c>
      <c r="J57" s="170"/>
      <c r="K57" s="170">
        <f>SUM(K58:K106)</f>
        <v>0</v>
      </c>
      <c r="L57" s="170"/>
      <c r="M57" s="170">
        <f>SUM(M58:M106)</f>
        <v>0</v>
      </c>
      <c r="N57" s="169"/>
      <c r="O57" s="169">
        <f>SUM(O58:O106)</f>
        <v>0</v>
      </c>
      <c r="P57" s="169"/>
      <c r="Q57" s="169">
        <f>SUM(Q58:Q106)</f>
        <v>0</v>
      </c>
      <c r="R57" s="170"/>
      <c r="S57" s="170"/>
      <c r="T57" s="171"/>
      <c r="U57" s="165"/>
      <c r="V57" s="165">
        <f>SUM(V58:V106)</f>
        <v>0</v>
      </c>
      <c r="W57" s="165"/>
      <c r="X57" s="165"/>
      <c r="Y57" s="165"/>
      <c r="AG57" t="s">
        <v>197</v>
      </c>
    </row>
    <row r="58" spans="1:60" outlineLevel="1" x14ac:dyDescent="0.2">
      <c r="A58" s="173">
        <v>11</v>
      </c>
      <c r="B58" s="174" t="s">
        <v>1421</v>
      </c>
      <c r="C58" s="183" t="s">
        <v>1431</v>
      </c>
      <c r="D58" s="175" t="s">
        <v>1146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12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218</v>
      </c>
      <c r="T58" s="179" t="s">
        <v>202</v>
      </c>
      <c r="U58" s="158">
        <v>0</v>
      </c>
      <c r="V58" s="158">
        <f>ROUND(E58*U58,2)</f>
        <v>0</v>
      </c>
      <c r="W58" s="158"/>
      <c r="X58" s="158" t="s">
        <v>219</v>
      </c>
      <c r="Y58" s="158" t="s">
        <v>204</v>
      </c>
      <c r="Z58" s="147"/>
      <c r="AA58" s="147"/>
      <c r="AB58" s="147"/>
      <c r="AC58" s="147"/>
      <c r="AD58" s="147"/>
      <c r="AE58" s="147"/>
      <c r="AF58" s="147"/>
      <c r="AG58" s="147" t="s">
        <v>499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6"/>
      <c r="D59" s="257"/>
      <c r="E59" s="257"/>
      <c r="F59" s="257"/>
      <c r="G59" s="25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12</v>
      </c>
      <c r="B60" s="174" t="s">
        <v>1432</v>
      </c>
      <c r="C60" s="183" t="s">
        <v>1433</v>
      </c>
      <c r="D60" s="175" t="s">
        <v>520</v>
      </c>
      <c r="E60" s="176">
        <v>126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12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218</v>
      </c>
      <c r="T60" s="179" t="s">
        <v>202</v>
      </c>
      <c r="U60" s="158">
        <v>0</v>
      </c>
      <c r="V60" s="158">
        <f>ROUND(E60*U60,2)</f>
        <v>0</v>
      </c>
      <c r="W60" s="158"/>
      <c r="X60" s="158" t="s">
        <v>1434</v>
      </c>
      <c r="Y60" s="158" t="s">
        <v>204</v>
      </c>
      <c r="Z60" s="147"/>
      <c r="AA60" s="147"/>
      <c r="AB60" s="147"/>
      <c r="AC60" s="147"/>
      <c r="AD60" s="147"/>
      <c r="AE60" s="147"/>
      <c r="AF60" s="147"/>
      <c r="AG60" s="147" t="s">
        <v>1435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45" t="s">
        <v>1436</v>
      </c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260" t="s">
        <v>1437</v>
      </c>
      <c r="D62" s="261"/>
      <c r="E62" s="261"/>
      <c r="F62" s="261"/>
      <c r="G62" s="261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4"/>
      <c r="D63" s="255"/>
      <c r="E63" s="255"/>
      <c r="F63" s="255"/>
      <c r="G63" s="25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13</v>
      </c>
      <c r="B64" s="174" t="s">
        <v>1421</v>
      </c>
      <c r="C64" s="183" t="s">
        <v>1452</v>
      </c>
      <c r="D64" s="175" t="s">
        <v>520</v>
      </c>
      <c r="E64" s="176">
        <v>108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12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218</v>
      </c>
      <c r="T64" s="179" t="s">
        <v>202</v>
      </c>
      <c r="U64" s="158">
        <v>0</v>
      </c>
      <c r="V64" s="158">
        <f>ROUND(E64*U64,2)</f>
        <v>0</v>
      </c>
      <c r="W64" s="158"/>
      <c r="X64" s="158" t="s">
        <v>1434</v>
      </c>
      <c r="Y64" s="158" t="s">
        <v>204</v>
      </c>
      <c r="Z64" s="147"/>
      <c r="AA64" s="147"/>
      <c r="AB64" s="147"/>
      <c r="AC64" s="147"/>
      <c r="AD64" s="147"/>
      <c r="AE64" s="147"/>
      <c r="AF64" s="147"/>
      <c r="AG64" s="147" t="s">
        <v>1435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45" t="s">
        <v>1453</v>
      </c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60" t="s">
        <v>1454</v>
      </c>
      <c r="D66" s="261"/>
      <c r="E66" s="261"/>
      <c r="F66" s="261"/>
      <c r="G66" s="261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4"/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14</v>
      </c>
      <c r="B68" s="174" t="s">
        <v>1421</v>
      </c>
      <c r="C68" s="183" t="s">
        <v>1438</v>
      </c>
      <c r="D68" s="175" t="s">
        <v>520</v>
      </c>
      <c r="E68" s="176">
        <v>126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12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218</v>
      </c>
      <c r="T68" s="179" t="s">
        <v>202</v>
      </c>
      <c r="U68" s="158">
        <v>0</v>
      </c>
      <c r="V68" s="158">
        <f>ROUND(E68*U68,2)</f>
        <v>0</v>
      </c>
      <c r="W68" s="158"/>
      <c r="X68" s="158" t="s">
        <v>1434</v>
      </c>
      <c r="Y68" s="158" t="s">
        <v>204</v>
      </c>
      <c r="Z68" s="147"/>
      <c r="AA68" s="147"/>
      <c r="AB68" s="147"/>
      <c r="AC68" s="147"/>
      <c r="AD68" s="147"/>
      <c r="AE68" s="147"/>
      <c r="AF68" s="147"/>
      <c r="AG68" s="147" t="s">
        <v>1435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45" t="s">
        <v>1439</v>
      </c>
      <c r="D69" s="246"/>
      <c r="E69" s="246"/>
      <c r="F69" s="246"/>
      <c r="G69" s="24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260" t="s">
        <v>1440</v>
      </c>
      <c r="D70" s="261"/>
      <c r="E70" s="261"/>
      <c r="F70" s="261"/>
      <c r="G70" s="261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4"/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15</v>
      </c>
      <c r="B72" s="174" t="s">
        <v>1421</v>
      </c>
      <c r="C72" s="183" t="s">
        <v>1441</v>
      </c>
      <c r="D72" s="175" t="s">
        <v>1146</v>
      </c>
      <c r="E72" s="176">
        <v>19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12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218</v>
      </c>
      <c r="T72" s="179" t="s">
        <v>202</v>
      </c>
      <c r="U72" s="158">
        <v>0</v>
      </c>
      <c r="V72" s="158">
        <f>ROUND(E72*U72,2)</f>
        <v>0</v>
      </c>
      <c r="W72" s="158"/>
      <c r="X72" s="158" t="s">
        <v>1434</v>
      </c>
      <c r="Y72" s="158" t="s">
        <v>204</v>
      </c>
      <c r="Z72" s="147"/>
      <c r="AA72" s="147"/>
      <c r="AB72" s="147"/>
      <c r="AC72" s="147"/>
      <c r="AD72" s="147"/>
      <c r="AE72" s="147"/>
      <c r="AF72" s="147"/>
      <c r="AG72" s="147" t="s">
        <v>1435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45" t="s">
        <v>1442</v>
      </c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260" t="s">
        <v>1443</v>
      </c>
      <c r="D74" s="261"/>
      <c r="E74" s="261"/>
      <c r="F74" s="261"/>
      <c r="G74" s="261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4"/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16</v>
      </c>
      <c r="B76" s="174" t="s">
        <v>1421</v>
      </c>
      <c r="C76" s="183" t="s">
        <v>1444</v>
      </c>
      <c r="D76" s="175" t="s">
        <v>1445</v>
      </c>
      <c r="E76" s="176">
        <v>19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12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218</v>
      </c>
      <c r="T76" s="179" t="s">
        <v>202</v>
      </c>
      <c r="U76" s="158">
        <v>0</v>
      </c>
      <c r="V76" s="158">
        <f>ROUND(E76*U76,2)</f>
        <v>0</v>
      </c>
      <c r="W76" s="158"/>
      <c r="X76" s="158" t="s">
        <v>1434</v>
      </c>
      <c r="Y76" s="158" t="s">
        <v>204</v>
      </c>
      <c r="Z76" s="147"/>
      <c r="AA76" s="147"/>
      <c r="AB76" s="147"/>
      <c r="AC76" s="147"/>
      <c r="AD76" s="147"/>
      <c r="AE76" s="147"/>
      <c r="AF76" s="147"/>
      <c r="AG76" s="147" t="s">
        <v>1435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45" t="s">
        <v>1446</v>
      </c>
      <c r="D77" s="246"/>
      <c r="E77" s="246"/>
      <c r="F77" s="246"/>
      <c r="G77" s="246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260" t="s">
        <v>1447</v>
      </c>
      <c r="D78" s="261"/>
      <c r="E78" s="261"/>
      <c r="F78" s="261"/>
      <c r="G78" s="261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4"/>
      <c r="D79" s="255"/>
      <c r="E79" s="255"/>
      <c r="F79" s="255"/>
      <c r="G79" s="25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17</v>
      </c>
      <c r="B80" s="174" t="s">
        <v>1421</v>
      </c>
      <c r="C80" s="183" t="s">
        <v>1448</v>
      </c>
      <c r="D80" s="175" t="s">
        <v>1445</v>
      </c>
      <c r="E80" s="176">
        <v>19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12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218</v>
      </c>
      <c r="T80" s="179" t="s">
        <v>202</v>
      </c>
      <c r="U80" s="158">
        <v>0</v>
      </c>
      <c r="V80" s="158">
        <f>ROUND(E80*U80,2)</f>
        <v>0</v>
      </c>
      <c r="W80" s="158"/>
      <c r="X80" s="158" t="s">
        <v>1434</v>
      </c>
      <c r="Y80" s="158" t="s">
        <v>204</v>
      </c>
      <c r="Z80" s="147"/>
      <c r="AA80" s="147"/>
      <c r="AB80" s="147"/>
      <c r="AC80" s="147"/>
      <c r="AD80" s="147"/>
      <c r="AE80" s="147"/>
      <c r="AF80" s="147"/>
      <c r="AG80" s="147" t="s">
        <v>1435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45" t="s">
        <v>1446</v>
      </c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260" t="s">
        <v>1455</v>
      </c>
      <c r="D82" s="261"/>
      <c r="E82" s="261"/>
      <c r="F82" s="261"/>
      <c r="G82" s="261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4"/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18</v>
      </c>
      <c r="B84" s="174" t="s">
        <v>1421</v>
      </c>
      <c r="C84" s="183" t="s">
        <v>1450</v>
      </c>
      <c r="D84" s="175" t="s">
        <v>1445</v>
      </c>
      <c r="E84" s="176">
        <v>19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12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218</v>
      </c>
      <c r="T84" s="179" t="s">
        <v>202</v>
      </c>
      <c r="U84" s="158">
        <v>0</v>
      </c>
      <c r="V84" s="158">
        <f>ROUND(E84*U84,2)</f>
        <v>0</v>
      </c>
      <c r="W84" s="158"/>
      <c r="X84" s="158" t="s">
        <v>1434</v>
      </c>
      <c r="Y84" s="158" t="s">
        <v>204</v>
      </c>
      <c r="Z84" s="147"/>
      <c r="AA84" s="147"/>
      <c r="AB84" s="147"/>
      <c r="AC84" s="147"/>
      <c r="AD84" s="147"/>
      <c r="AE84" s="147"/>
      <c r="AF84" s="147"/>
      <c r="AG84" s="147" t="s">
        <v>1435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6"/>
      <c r="D85" s="257"/>
      <c r="E85" s="257"/>
      <c r="F85" s="257"/>
      <c r="G85" s="257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19</v>
      </c>
      <c r="B86" s="174" t="s">
        <v>1421</v>
      </c>
      <c r="C86" s="183" t="s">
        <v>1451</v>
      </c>
      <c r="D86" s="175" t="s">
        <v>1445</v>
      </c>
      <c r="E86" s="176">
        <v>19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12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218</v>
      </c>
      <c r="T86" s="179" t="s">
        <v>202</v>
      </c>
      <c r="U86" s="158">
        <v>0</v>
      </c>
      <c r="V86" s="158">
        <f>ROUND(E86*U86,2)</f>
        <v>0</v>
      </c>
      <c r="W86" s="158"/>
      <c r="X86" s="158" t="s">
        <v>1434</v>
      </c>
      <c r="Y86" s="158" t="s">
        <v>204</v>
      </c>
      <c r="Z86" s="147"/>
      <c r="AA86" s="147"/>
      <c r="AB86" s="147"/>
      <c r="AC86" s="147"/>
      <c r="AD86" s="147"/>
      <c r="AE86" s="147"/>
      <c r="AF86" s="147"/>
      <c r="AG86" s="147" t="s">
        <v>1435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6"/>
      <c r="D87" s="257"/>
      <c r="E87" s="257"/>
      <c r="F87" s="257"/>
      <c r="G87" s="25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20</v>
      </c>
      <c r="B88" s="174" t="s">
        <v>1421</v>
      </c>
      <c r="C88" s="183" t="s">
        <v>1456</v>
      </c>
      <c r="D88" s="175" t="s">
        <v>1445</v>
      </c>
      <c r="E88" s="176">
        <v>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12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218</v>
      </c>
      <c r="T88" s="179" t="s">
        <v>202</v>
      </c>
      <c r="U88" s="158">
        <v>0</v>
      </c>
      <c r="V88" s="158">
        <f>ROUND(E88*U88,2)</f>
        <v>0</v>
      </c>
      <c r="W88" s="158"/>
      <c r="X88" s="158" t="s">
        <v>1434</v>
      </c>
      <c r="Y88" s="158" t="s">
        <v>204</v>
      </c>
      <c r="Z88" s="147"/>
      <c r="AA88" s="147"/>
      <c r="AB88" s="147"/>
      <c r="AC88" s="147"/>
      <c r="AD88" s="147"/>
      <c r="AE88" s="147"/>
      <c r="AF88" s="147"/>
      <c r="AG88" s="147" t="s">
        <v>1435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45" t="s">
        <v>1442</v>
      </c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60" t="s">
        <v>1821</v>
      </c>
      <c r="D90" s="261"/>
      <c r="E90" s="261"/>
      <c r="F90" s="261"/>
      <c r="G90" s="261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264" t="s">
        <v>1457</v>
      </c>
      <c r="D91" s="265"/>
      <c r="E91" s="265"/>
      <c r="F91" s="265"/>
      <c r="G91" s="26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60" t="s">
        <v>1458</v>
      </c>
      <c r="D92" s="261"/>
      <c r="E92" s="261"/>
      <c r="F92" s="261"/>
      <c r="G92" s="261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207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4"/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208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21</v>
      </c>
      <c r="B94" s="174" t="s">
        <v>1421</v>
      </c>
      <c r="C94" s="183" t="s">
        <v>1459</v>
      </c>
      <c r="D94" s="175" t="s">
        <v>1445</v>
      </c>
      <c r="E94" s="176">
        <v>5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12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218</v>
      </c>
      <c r="T94" s="179" t="s">
        <v>202</v>
      </c>
      <c r="U94" s="158">
        <v>0</v>
      </c>
      <c r="V94" s="158">
        <f>ROUND(E94*U94,2)</f>
        <v>0</v>
      </c>
      <c r="W94" s="158"/>
      <c r="X94" s="158" t="s">
        <v>1434</v>
      </c>
      <c r="Y94" s="158" t="s">
        <v>204</v>
      </c>
      <c r="Z94" s="147"/>
      <c r="AA94" s="147"/>
      <c r="AB94" s="147"/>
      <c r="AC94" s="147"/>
      <c r="AD94" s="147"/>
      <c r="AE94" s="147"/>
      <c r="AF94" s="147"/>
      <c r="AG94" s="147" t="s">
        <v>1435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45" t="s">
        <v>1446</v>
      </c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207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260" t="s">
        <v>1460</v>
      </c>
      <c r="D96" s="261"/>
      <c r="E96" s="261"/>
      <c r="F96" s="261"/>
      <c r="G96" s="261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4"/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22</v>
      </c>
      <c r="B98" s="174" t="s">
        <v>1421</v>
      </c>
      <c r="C98" s="183" t="s">
        <v>1450</v>
      </c>
      <c r="D98" s="175" t="s">
        <v>1445</v>
      </c>
      <c r="E98" s="176">
        <v>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12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218</v>
      </c>
      <c r="T98" s="179" t="s">
        <v>202</v>
      </c>
      <c r="U98" s="158">
        <v>0</v>
      </c>
      <c r="V98" s="158">
        <f>ROUND(E98*U98,2)</f>
        <v>0</v>
      </c>
      <c r="W98" s="158"/>
      <c r="X98" s="158" t="s">
        <v>1434</v>
      </c>
      <c r="Y98" s="158" t="s">
        <v>204</v>
      </c>
      <c r="Z98" s="147"/>
      <c r="AA98" s="147"/>
      <c r="AB98" s="147"/>
      <c r="AC98" s="147"/>
      <c r="AD98" s="147"/>
      <c r="AE98" s="147"/>
      <c r="AF98" s="147"/>
      <c r="AG98" s="147" t="s">
        <v>1435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6"/>
      <c r="D99" s="257"/>
      <c r="E99" s="257"/>
      <c r="F99" s="257"/>
      <c r="G99" s="25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208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23</v>
      </c>
      <c r="B100" s="174" t="s">
        <v>1421</v>
      </c>
      <c r="C100" s="183" t="s">
        <v>1451</v>
      </c>
      <c r="D100" s="175" t="s">
        <v>1445</v>
      </c>
      <c r="E100" s="176">
        <v>5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12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218</v>
      </c>
      <c r="T100" s="179" t="s">
        <v>202</v>
      </c>
      <c r="U100" s="158">
        <v>0</v>
      </c>
      <c r="V100" s="158">
        <f>ROUND(E100*U100,2)</f>
        <v>0</v>
      </c>
      <c r="W100" s="158"/>
      <c r="X100" s="158" t="s">
        <v>1434</v>
      </c>
      <c r="Y100" s="158" t="s">
        <v>204</v>
      </c>
      <c r="Z100" s="147"/>
      <c r="AA100" s="147"/>
      <c r="AB100" s="147"/>
      <c r="AC100" s="147"/>
      <c r="AD100" s="147"/>
      <c r="AE100" s="147"/>
      <c r="AF100" s="147"/>
      <c r="AG100" s="147" t="s">
        <v>1435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6"/>
      <c r="D101" s="257"/>
      <c r="E101" s="257"/>
      <c r="F101" s="257"/>
      <c r="G101" s="257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24</v>
      </c>
      <c r="B102" s="174" t="s">
        <v>1432</v>
      </c>
      <c r="C102" s="183" t="s">
        <v>1433</v>
      </c>
      <c r="D102" s="175" t="s">
        <v>520</v>
      </c>
      <c r="E102" s="176">
        <v>108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12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218</v>
      </c>
      <c r="T102" s="179" t="s">
        <v>202</v>
      </c>
      <c r="U102" s="158">
        <v>0</v>
      </c>
      <c r="V102" s="158">
        <f>ROUND(E102*U102,2)</f>
        <v>0</v>
      </c>
      <c r="W102" s="158"/>
      <c r="X102" s="158" t="s">
        <v>727</v>
      </c>
      <c r="Y102" s="158" t="s">
        <v>204</v>
      </c>
      <c r="Z102" s="147"/>
      <c r="AA102" s="147"/>
      <c r="AB102" s="147"/>
      <c r="AC102" s="147"/>
      <c r="AD102" s="147"/>
      <c r="AE102" s="147"/>
      <c r="AF102" s="147"/>
      <c r="AG102" s="147" t="s">
        <v>1139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45" t="s">
        <v>1428</v>
      </c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207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60" t="s">
        <v>1446</v>
      </c>
      <c r="D104" s="261"/>
      <c r="E104" s="261"/>
      <c r="F104" s="261"/>
      <c r="G104" s="261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260" t="s">
        <v>1437</v>
      </c>
      <c r="D105" s="261"/>
      <c r="E105" s="261"/>
      <c r="F105" s="261"/>
      <c r="G105" s="261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4"/>
      <c r="D106" s="255"/>
      <c r="E106" s="255"/>
      <c r="F106" s="255"/>
      <c r="G106" s="25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6" t="s">
        <v>196</v>
      </c>
      <c r="B107" s="167" t="s">
        <v>159</v>
      </c>
      <c r="C107" s="182" t="s">
        <v>160</v>
      </c>
      <c r="D107" s="168"/>
      <c r="E107" s="169"/>
      <c r="F107" s="170"/>
      <c r="G107" s="170">
        <f>SUMIF(AG108:AG112,"&lt;&gt;NOR",G108:G112)</f>
        <v>0</v>
      </c>
      <c r="H107" s="170"/>
      <c r="I107" s="170">
        <f>SUM(I108:I112)</f>
        <v>0</v>
      </c>
      <c r="J107" s="170"/>
      <c r="K107" s="170">
        <f>SUM(K108:K112)</f>
        <v>0</v>
      </c>
      <c r="L107" s="170"/>
      <c r="M107" s="170">
        <f>SUM(M108:M112)</f>
        <v>0</v>
      </c>
      <c r="N107" s="169"/>
      <c r="O107" s="169">
        <f>SUM(O108:O112)</f>
        <v>0</v>
      </c>
      <c r="P107" s="169"/>
      <c r="Q107" s="169">
        <f>SUM(Q108:Q112)</f>
        <v>0</v>
      </c>
      <c r="R107" s="170"/>
      <c r="S107" s="170"/>
      <c r="T107" s="171"/>
      <c r="U107" s="165"/>
      <c r="V107" s="165">
        <f>SUM(V108:V112)</f>
        <v>0</v>
      </c>
      <c r="W107" s="165"/>
      <c r="X107" s="165"/>
      <c r="Y107" s="165"/>
      <c r="AG107" t="s">
        <v>197</v>
      </c>
    </row>
    <row r="108" spans="1:60" outlineLevel="1" x14ac:dyDescent="0.2">
      <c r="A108" s="173">
        <v>25</v>
      </c>
      <c r="B108" s="174" t="s">
        <v>1432</v>
      </c>
      <c r="C108" s="183" t="s">
        <v>1461</v>
      </c>
      <c r="D108" s="175" t="s">
        <v>1146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12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218</v>
      </c>
      <c r="T108" s="179" t="s">
        <v>202</v>
      </c>
      <c r="U108" s="158">
        <v>0</v>
      </c>
      <c r="V108" s="158">
        <f>ROUND(E108*U108,2)</f>
        <v>0</v>
      </c>
      <c r="W108" s="158"/>
      <c r="X108" s="158" t="s">
        <v>219</v>
      </c>
      <c r="Y108" s="158" t="s">
        <v>204</v>
      </c>
      <c r="Z108" s="147"/>
      <c r="AA108" s="147"/>
      <c r="AB108" s="147"/>
      <c r="AC108" s="147"/>
      <c r="AD108" s="147"/>
      <c r="AE108" s="147"/>
      <c r="AF108" s="147"/>
      <c r="AG108" s="147" t="s">
        <v>1462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6"/>
      <c r="D109" s="257"/>
      <c r="E109" s="257"/>
      <c r="F109" s="257"/>
      <c r="G109" s="25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3">
        <v>26</v>
      </c>
      <c r="B110" s="174" t="s">
        <v>1432</v>
      </c>
      <c r="C110" s="183" t="s">
        <v>1463</v>
      </c>
      <c r="D110" s="175" t="s">
        <v>1146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12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218</v>
      </c>
      <c r="T110" s="179" t="s">
        <v>202</v>
      </c>
      <c r="U110" s="158">
        <v>0</v>
      </c>
      <c r="V110" s="158">
        <f>ROUND(E110*U110,2)</f>
        <v>0</v>
      </c>
      <c r="W110" s="158"/>
      <c r="X110" s="158" t="s">
        <v>1434</v>
      </c>
      <c r="Y110" s="158" t="s">
        <v>204</v>
      </c>
      <c r="Z110" s="147"/>
      <c r="AA110" s="147"/>
      <c r="AB110" s="147"/>
      <c r="AC110" s="147"/>
      <c r="AD110" s="147"/>
      <c r="AE110" s="147"/>
      <c r="AF110" s="147"/>
      <c r="AG110" s="147" t="s">
        <v>1435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45" t="s">
        <v>1464</v>
      </c>
      <c r="D111" s="246"/>
      <c r="E111" s="246"/>
      <c r="F111" s="246"/>
      <c r="G111" s="246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4"/>
      <c r="D112" s="255"/>
      <c r="E112" s="255"/>
      <c r="F112" s="255"/>
      <c r="G112" s="255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33" x14ac:dyDescent="0.2">
      <c r="A113" s="3"/>
      <c r="B113" s="4"/>
      <c r="C113" s="18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v>12</v>
      </c>
      <c r="AF113">
        <v>21</v>
      </c>
      <c r="AG113" t="s">
        <v>182</v>
      </c>
    </row>
    <row r="114" spans="1:33" x14ac:dyDescent="0.2">
      <c r="A114" s="150"/>
      <c r="B114" s="151" t="s">
        <v>29</v>
      </c>
      <c r="C114" s="186"/>
      <c r="D114" s="152"/>
      <c r="E114" s="153"/>
      <c r="F114" s="153"/>
      <c r="G114" s="172">
        <f>G8+G25+G57+G107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f>SUMIF(L7:L112,AE113,G7:G112)</f>
        <v>0</v>
      </c>
      <c r="AF114">
        <f>SUMIF(L7:L112,AF113,G7:G112)</f>
        <v>0</v>
      </c>
      <c r="AG114" t="s">
        <v>239</v>
      </c>
    </row>
    <row r="115" spans="1:33" x14ac:dyDescent="0.2">
      <c r="C115" s="187"/>
      <c r="D115" s="10"/>
      <c r="AG115" t="s">
        <v>240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soLVqAEFbphF1s9vLlq1cousn17Xd21U4bhpRXfbouL9JJXdFxM/WRwHxmooFEIK6tYEEB6GKRvX69CXRCH6Q==" saltValue="1bd2QI4TXTJKnYPI6O0Mxg==" spinCount="100000" sheet="1" formatRows="0"/>
  <mergeCells count="75">
    <mergeCell ref="C109:G109"/>
    <mergeCell ref="C111:G111"/>
    <mergeCell ref="C112:G112"/>
    <mergeCell ref="C99:G99"/>
    <mergeCell ref="C101:G101"/>
    <mergeCell ref="C103:G103"/>
    <mergeCell ref="C104:G104"/>
    <mergeCell ref="C105:G105"/>
    <mergeCell ref="C106:G106"/>
    <mergeCell ref="C97:G97"/>
    <mergeCell ref="C82:G82"/>
    <mergeCell ref="C83:G83"/>
    <mergeCell ref="C85:G85"/>
    <mergeCell ref="C87:G87"/>
    <mergeCell ref="C89:G89"/>
    <mergeCell ref="C90:G90"/>
    <mergeCell ref="C91:G91"/>
    <mergeCell ref="C92:G92"/>
    <mergeCell ref="C93:G93"/>
    <mergeCell ref="C95:G95"/>
    <mergeCell ref="C96:G96"/>
    <mergeCell ref="C81:G81"/>
    <mergeCell ref="C66:G66"/>
    <mergeCell ref="C67:G67"/>
    <mergeCell ref="C69:G69"/>
    <mergeCell ref="C70:G70"/>
    <mergeCell ref="C71:G71"/>
    <mergeCell ref="C73:G73"/>
    <mergeCell ref="C74:G74"/>
    <mergeCell ref="C75:G75"/>
    <mergeCell ref="C77:G77"/>
    <mergeCell ref="C78:G78"/>
    <mergeCell ref="C79:G79"/>
    <mergeCell ref="C65:G65"/>
    <mergeCell ref="C47:G47"/>
    <mergeCell ref="C49:G49"/>
    <mergeCell ref="C51:G51"/>
    <mergeCell ref="C53:G53"/>
    <mergeCell ref="C54:G54"/>
    <mergeCell ref="C55:G55"/>
    <mergeCell ref="C56:G56"/>
    <mergeCell ref="C59:G59"/>
    <mergeCell ref="C61:G61"/>
    <mergeCell ref="C62:G62"/>
    <mergeCell ref="C63:G63"/>
    <mergeCell ref="C46:G46"/>
    <mergeCell ref="C31:G31"/>
    <mergeCell ref="C33:G33"/>
    <mergeCell ref="C34:G34"/>
    <mergeCell ref="C35:G35"/>
    <mergeCell ref="C37:G37"/>
    <mergeCell ref="C38:G38"/>
    <mergeCell ref="C39:G39"/>
    <mergeCell ref="C41:G41"/>
    <mergeCell ref="C42:G42"/>
    <mergeCell ref="C43:G43"/>
    <mergeCell ref="C45:G45"/>
    <mergeCell ref="C30:G30"/>
    <mergeCell ref="C12:G12"/>
    <mergeCell ref="C13:G13"/>
    <mergeCell ref="C17:G17"/>
    <mergeCell ref="C18:G18"/>
    <mergeCell ref="C20:G20"/>
    <mergeCell ref="C21:G21"/>
    <mergeCell ref="C22:G22"/>
    <mergeCell ref="C23:G23"/>
    <mergeCell ref="C24:G24"/>
    <mergeCell ref="C27:G27"/>
    <mergeCell ref="C29:G29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205D-36DD-4402-8CB2-AB8BCB0556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241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0" t="s">
        <v>170</v>
      </c>
      <c r="AG3" t="s">
        <v>172</v>
      </c>
    </row>
    <row r="4" spans="1:60" ht="25.15" customHeight="1" x14ac:dyDescent="0.2">
      <c r="A4" s="140" t="s">
        <v>9</v>
      </c>
      <c r="B4" s="141" t="s">
        <v>56</v>
      </c>
      <c r="C4" s="251" t="s">
        <v>57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151</v>
      </c>
      <c r="C8" s="182" t="s">
        <v>152</v>
      </c>
      <c r="D8" s="168"/>
      <c r="E8" s="169"/>
      <c r="F8" s="170"/>
      <c r="G8" s="170">
        <f>SUMIF(AG9:AG172,"&lt;&gt;NOR",G9:G172)</f>
        <v>0</v>
      </c>
      <c r="H8" s="170"/>
      <c r="I8" s="170">
        <f>SUM(I9:I172)</f>
        <v>0</v>
      </c>
      <c r="J8" s="170"/>
      <c r="K8" s="170">
        <f>SUM(K9:K172)</f>
        <v>0</v>
      </c>
      <c r="L8" s="170"/>
      <c r="M8" s="170">
        <f>SUM(M9:M172)</f>
        <v>0</v>
      </c>
      <c r="N8" s="169"/>
      <c r="O8" s="169">
        <f>SUM(O9:O172)</f>
        <v>0</v>
      </c>
      <c r="P8" s="169"/>
      <c r="Q8" s="169">
        <f>SUM(Q9:Q172)</f>
        <v>0</v>
      </c>
      <c r="R8" s="170"/>
      <c r="S8" s="170"/>
      <c r="T8" s="171"/>
      <c r="U8" s="165"/>
      <c r="V8" s="165">
        <f>SUM(V9:V172)</f>
        <v>0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1468</v>
      </c>
      <c r="C9" s="183" t="s">
        <v>1469</v>
      </c>
      <c r="D9" s="175" t="s">
        <v>520</v>
      </c>
      <c r="E9" s="176">
        <v>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218</v>
      </c>
      <c r="T9" s="179" t="s">
        <v>202</v>
      </c>
      <c r="U9" s="158">
        <v>0</v>
      </c>
      <c r="V9" s="158">
        <f>ROUND(E9*U9,2)</f>
        <v>0</v>
      </c>
      <c r="W9" s="158"/>
      <c r="X9" s="158" t="s">
        <v>219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499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/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1470</v>
      </c>
      <c r="C11" s="183" t="s">
        <v>1471</v>
      </c>
      <c r="D11" s="175" t="s">
        <v>1445</v>
      </c>
      <c r="E11" s="176">
        <v>139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12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218</v>
      </c>
      <c r="T11" s="179" t="s">
        <v>202</v>
      </c>
      <c r="U11" s="158">
        <v>0</v>
      </c>
      <c r="V11" s="158">
        <f>ROUND(E11*U11,2)</f>
        <v>0</v>
      </c>
      <c r="W11" s="158"/>
      <c r="X11" s="158" t="s">
        <v>219</v>
      </c>
      <c r="Y11" s="158" t="s">
        <v>204</v>
      </c>
      <c r="Z11" s="147"/>
      <c r="AA11" s="147"/>
      <c r="AB11" s="147"/>
      <c r="AC11" s="147"/>
      <c r="AD11" s="147"/>
      <c r="AE11" s="147"/>
      <c r="AF11" s="147"/>
      <c r="AG11" s="147" t="s">
        <v>499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6"/>
      <c r="D12" s="257"/>
      <c r="E12" s="257"/>
      <c r="F12" s="257"/>
      <c r="G12" s="25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1472</v>
      </c>
      <c r="C13" s="183" t="s">
        <v>1473</v>
      </c>
      <c r="D13" s="175" t="s">
        <v>1445</v>
      </c>
      <c r="E13" s="176">
        <v>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12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218</v>
      </c>
      <c r="T13" s="179" t="s">
        <v>202</v>
      </c>
      <c r="U13" s="158">
        <v>0</v>
      </c>
      <c r="V13" s="158">
        <f>ROUND(E13*U13,2)</f>
        <v>0</v>
      </c>
      <c r="W13" s="158"/>
      <c r="X13" s="158" t="s">
        <v>219</v>
      </c>
      <c r="Y13" s="158" t="s">
        <v>204</v>
      </c>
      <c r="Z13" s="147"/>
      <c r="AA13" s="147"/>
      <c r="AB13" s="147"/>
      <c r="AC13" s="147"/>
      <c r="AD13" s="147"/>
      <c r="AE13" s="147"/>
      <c r="AF13" s="147"/>
      <c r="AG13" s="147" t="s">
        <v>499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6"/>
      <c r="D14" s="257"/>
      <c r="E14" s="257"/>
      <c r="F14" s="257"/>
      <c r="G14" s="25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1474</v>
      </c>
      <c r="C15" s="183" t="s">
        <v>1475</v>
      </c>
      <c r="D15" s="175" t="s">
        <v>1445</v>
      </c>
      <c r="E15" s="176">
        <v>266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12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218</v>
      </c>
      <c r="T15" s="179" t="s">
        <v>202</v>
      </c>
      <c r="U15" s="158">
        <v>0</v>
      </c>
      <c r="V15" s="158">
        <f>ROUND(E15*U15,2)</f>
        <v>0</v>
      </c>
      <c r="W15" s="158"/>
      <c r="X15" s="158" t="s">
        <v>219</v>
      </c>
      <c r="Y15" s="158" t="s">
        <v>204</v>
      </c>
      <c r="Z15" s="147"/>
      <c r="AA15" s="147"/>
      <c r="AB15" s="147"/>
      <c r="AC15" s="147"/>
      <c r="AD15" s="147"/>
      <c r="AE15" s="147"/>
      <c r="AF15" s="147"/>
      <c r="AG15" s="147" t="s">
        <v>499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/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1474</v>
      </c>
      <c r="C17" s="183" t="s">
        <v>1475</v>
      </c>
      <c r="D17" s="175" t="s">
        <v>1445</v>
      </c>
      <c r="E17" s="176">
        <v>12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12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218</v>
      </c>
      <c r="T17" s="179" t="s">
        <v>202</v>
      </c>
      <c r="U17" s="158">
        <v>0</v>
      </c>
      <c r="V17" s="158">
        <f>ROUND(E17*U17,2)</f>
        <v>0</v>
      </c>
      <c r="W17" s="158"/>
      <c r="X17" s="158" t="s">
        <v>219</v>
      </c>
      <c r="Y17" s="158" t="s">
        <v>204</v>
      </c>
      <c r="Z17" s="147"/>
      <c r="AA17" s="147"/>
      <c r="AB17" s="147"/>
      <c r="AC17" s="147"/>
      <c r="AD17" s="147"/>
      <c r="AE17" s="147"/>
      <c r="AF17" s="147"/>
      <c r="AG17" s="147" t="s">
        <v>499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6"/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1476</v>
      </c>
      <c r="C19" s="183" t="s">
        <v>1477</v>
      </c>
      <c r="D19" s="175" t="s">
        <v>1445</v>
      </c>
      <c r="E19" s="176">
        <v>65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12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218</v>
      </c>
      <c r="T19" s="179" t="s">
        <v>202</v>
      </c>
      <c r="U19" s="158">
        <v>0</v>
      </c>
      <c r="V19" s="158">
        <f>ROUND(E19*U19,2)</f>
        <v>0</v>
      </c>
      <c r="W19" s="158"/>
      <c r="X19" s="158" t="s">
        <v>219</v>
      </c>
      <c r="Y19" s="158" t="s">
        <v>204</v>
      </c>
      <c r="Z19" s="147"/>
      <c r="AA19" s="147"/>
      <c r="AB19" s="147"/>
      <c r="AC19" s="147"/>
      <c r="AD19" s="147"/>
      <c r="AE19" s="147"/>
      <c r="AF19" s="147"/>
      <c r="AG19" s="147" t="s">
        <v>499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6"/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1476</v>
      </c>
      <c r="C21" s="183" t="s">
        <v>1477</v>
      </c>
      <c r="D21" s="175" t="s">
        <v>1445</v>
      </c>
      <c r="E21" s="176">
        <v>42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12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218</v>
      </c>
      <c r="T21" s="179" t="s">
        <v>202</v>
      </c>
      <c r="U21" s="158">
        <v>0</v>
      </c>
      <c r="V21" s="158">
        <f>ROUND(E21*U21,2)</f>
        <v>0</v>
      </c>
      <c r="W21" s="158"/>
      <c r="X21" s="158" t="s">
        <v>219</v>
      </c>
      <c r="Y21" s="158" t="s">
        <v>204</v>
      </c>
      <c r="Z21" s="147"/>
      <c r="AA21" s="147"/>
      <c r="AB21" s="147"/>
      <c r="AC21" s="147"/>
      <c r="AD21" s="147"/>
      <c r="AE21" s="147"/>
      <c r="AF21" s="147"/>
      <c r="AG21" s="147" t="s">
        <v>499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/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1478</v>
      </c>
      <c r="C23" s="183" t="s">
        <v>1479</v>
      </c>
      <c r="D23" s="175" t="s">
        <v>1445</v>
      </c>
      <c r="E23" s="176">
        <v>13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12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218</v>
      </c>
      <c r="T23" s="179" t="s">
        <v>202</v>
      </c>
      <c r="U23" s="158">
        <v>0</v>
      </c>
      <c r="V23" s="158">
        <f>ROUND(E23*U23,2)</f>
        <v>0</v>
      </c>
      <c r="W23" s="158"/>
      <c r="X23" s="158" t="s">
        <v>219</v>
      </c>
      <c r="Y23" s="158" t="s">
        <v>204</v>
      </c>
      <c r="Z23" s="147"/>
      <c r="AA23" s="147"/>
      <c r="AB23" s="147"/>
      <c r="AC23" s="147"/>
      <c r="AD23" s="147"/>
      <c r="AE23" s="147"/>
      <c r="AF23" s="147"/>
      <c r="AG23" s="147" t="s">
        <v>499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6"/>
      <c r="D24" s="257"/>
      <c r="E24" s="257"/>
      <c r="F24" s="257"/>
      <c r="G24" s="25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1480</v>
      </c>
      <c r="C25" s="183" t="s">
        <v>1481</v>
      </c>
      <c r="D25" s="175" t="s">
        <v>1445</v>
      </c>
      <c r="E25" s="176">
        <v>8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12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218</v>
      </c>
      <c r="T25" s="179" t="s">
        <v>202</v>
      </c>
      <c r="U25" s="158">
        <v>0</v>
      </c>
      <c r="V25" s="158">
        <f>ROUND(E25*U25,2)</f>
        <v>0</v>
      </c>
      <c r="W25" s="158"/>
      <c r="X25" s="158" t="s">
        <v>219</v>
      </c>
      <c r="Y25" s="158" t="s">
        <v>204</v>
      </c>
      <c r="Z25" s="147"/>
      <c r="AA25" s="147"/>
      <c r="AB25" s="147"/>
      <c r="AC25" s="147"/>
      <c r="AD25" s="147"/>
      <c r="AE25" s="147"/>
      <c r="AF25" s="147"/>
      <c r="AG25" s="147" t="s">
        <v>499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6"/>
      <c r="D26" s="257"/>
      <c r="E26" s="257"/>
      <c r="F26" s="257"/>
      <c r="G26" s="25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1482</v>
      </c>
      <c r="C27" s="183" t="s">
        <v>1483</v>
      </c>
      <c r="D27" s="175" t="s">
        <v>1445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12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218</v>
      </c>
      <c r="T27" s="179" t="s">
        <v>202</v>
      </c>
      <c r="U27" s="158">
        <v>0</v>
      </c>
      <c r="V27" s="158">
        <f>ROUND(E27*U27,2)</f>
        <v>0</v>
      </c>
      <c r="W27" s="158"/>
      <c r="X27" s="158" t="s">
        <v>219</v>
      </c>
      <c r="Y27" s="158" t="s">
        <v>204</v>
      </c>
      <c r="Z27" s="147"/>
      <c r="AA27" s="147"/>
      <c r="AB27" s="147"/>
      <c r="AC27" s="147"/>
      <c r="AD27" s="147"/>
      <c r="AE27" s="147"/>
      <c r="AF27" s="147"/>
      <c r="AG27" s="147" t="s">
        <v>499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/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11</v>
      </c>
      <c r="B29" s="174" t="s">
        <v>1484</v>
      </c>
      <c r="C29" s="183" t="s">
        <v>1485</v>
      </c>
      <c r="D29" s="175" t="s">
        <v>1445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12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218</v>
      </c>
      <c r="T29" s="179" t="s">
        <v>202</v>
      </c>
      <c r="U29" s="158">
        <v>0</v>
      </c>
      <c r="V29" s="158">
        <f>ROUND(E29*U29,2)</f>
        <v>0</v>
      </c>
      <c r="W29" s="158"/>
      <c r="X29" s="158" t="s">
        <v>219</v>
      </c>
      <c r="Y29" s="158" t="s">
        <v>204</v>
      </c>
      <c r="Z29" s="147"/>
      <c r="AA29" s="147"/>
      <c r="AB29" s="147"/>
      <c r="AC29" s="147"/>
      <c r="AD29" s="147"/>
      <c r="AE29" s="147"/>
      <c r="AF29" s="147"/>
      <c r="AG29" s="147" t="s">
        <v>499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/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12</v>
      </c>
      <c r="B31" s="174" t="s">
        <v>1486</v>
      </c>
      <c r="C31" s="183" t="s">
        <v>1487</v>
      </c>
      <c r="D31" s="175" t="s">
        <v>1445</v>
      </c>
      <c r="E31" s="176">
        <v>28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12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218</v>
      </c>
      <c r="T31" s="179" t="s">
        <v>202</v>
      </c>
      <c r="U31" s="158">
        <v>0</v>
      </c>
      <c r="V31" s="158">
        <f>ROUND(E31*U31,2)</f>
        <v>0</v>
      </c>
      <c r="W31" s="158"/>
      <c r="X31" s="158" t="s">
        <v>219</v>
      </c>
      <c r="Y31" s="158" t="s">
        <v>204</v>
      </c>
      <c r="Z31" s="147"/>
      <c r="AA31" s="147"/>
      <c r="AB31" s="147"/>
      <c r="AC31" s="147"/>
      <c r="AD31" s="147"/>
      <c r="AE31" s="147"/>
      <c r="AF31" s="147"/>
      <c r="AG31" s="147" t="s">
        <v>499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6"/>
      <c r="D32" s="257"/>
      <c r="E32" s="257"/>
      <c r="F32" s="257"/>
      <c r="G32" s="25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13</v>
      </c>
      <c r="B33" s="174" t="s">
        <v>1488</v>
      </c>
      <c r="C33" s="183" t="s">
        <v>1489</v>
      </c>
      <c r="D33" s="175" t="s">
        <v>1445</v>
      </c>
      <c r="E33" s="176">
        <v>8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12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218</v>
      </c>
      <c r="T33" s="179" t="s">
        <v>202</v>
      </c>
      <c r="U33" s="158">
        <v>0</v>
      </c>
      <c r="V33" s="158">
        <f>ROUND(E33*U33,2)</f>
        <v>0</v>
      </c>
      <c r="W33" s="158"/>
      <c r="X33" s="158" t="s">
        <v>219</v>
      </c>
      <c r="Y33" s="158" t="s">
        <v>204</v>
      </c>
      <c r="Z33" s="147"/>
      <c r="AA33" s="147"/>
      <c r="AB33" s="147"/>
      <c r="AC33" s="147"/>
      <c r="AD33" s="147"/>
      <c r="AE33" s="147"/>
      <c r="AF33" s="147"/>
      <c r="AG33" s="147" t="s">
        <v>499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6"/>
      <c r="D34" s="257"/>
      <c r="E34" s="257"/>
      <c r="F34" s="257"/>
      <c r="G34" s="25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14</v>
      </c>
      <c r="B35" s="174" t="s">
        <v>1490</v>
      </c>
      <c r="C35" s="183" t="s">
        <v>1491</v>
      </c>
      <c r="D35" s="175" t="s">
        <v>1445</v>
      </c>
      <c r="E35" s="176">
        <v>16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12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218</v>
      </c>
      <c r="T35" s="179" t="s">
        <v>202</v>
      </c>
      <c r="U35" s="158">
        <v>0</v>
      </c>
      <c r="V35" s="158">
        <f>ROUND(E35*U35,2)</f>
        <v>0</v>
      </c>
      <c r="W35" s="158"/>
      <c r="X35" s="158" t="s">
        <v>219</v>
      </c>
      <c r="Y35" s="158" t="s">
        <v>204</v>
      </c>
      <c r="Z35" s="147"/>
      <c r="AA35" s="147"/>
      <c r="AB35" s="147"/>
      <c r="AC35" s="147"/>
      <c r="AD35" s="147"/>
      <c r="AE35" s="147"/>
      <c r="AF35" s="147"/>
      <c r="AG35" s="147" t="s">
        <v>499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6"/>
      <c r="D36" s="257"/>
      <c r="E36" s="257"/>
      <c r="F36" s="257"/>
      <c r="G36" s="25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15</v>
      </c>
      <c r="B37" s="174" t="s">
        <v>1492</v>
      </c>
      <c r="C37" s="183" t="s">
        <v>1493</v>
      </c>
      <c r="D37" s="175" t="s">
        <v>1445</v>
      </c>
      <c r="E37" s="176">
        <v>4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12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218</v>
      </c>
      <c r="T37" s="179" t="s">
        <v>202</v>
      </c>
      <c r="U37" s="158">
        <v>0</v>
      </c>
      <c r="V37" s="158">
        <f>ROUND(E37*U37,2)</f>
        <v>0</v>
      </c>
      <c r="W37" s="158"/>
      <c r="X37" s="158" t="s">
        <v>219</v>
      </c>
      <c r="Y37" s="158" t="s">
        <v>204</v>
      </c>
      <c r="Z37" s="147"/>
      <c r="AA37" s="147"/>
      <c r="AB37" s="147"/>
      <c r="AC37" s="147"/>
      <c r="AD37" s="147"/>
      <c r="AE37" s="147"/>
      <c r="AF37" s="147"/>
      <c r="AG37" s="147" t="s">
        <v>499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6"/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16</v>
      </c>
      <c r="B39" s="174" t="s">
        <v>1494</v>
      </c>
      <c r="C39" s="183" t="s">
        <v>1495</v>
      </c>
      <c r="D39" s="175" t="s">
        <v>1445</v>
      </c>
      <c r="E39" s="176">
        <v>4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12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218</v>
      </c>
      <c r="T39" s="179" t="s">
        <v>202</v>
      </c>
      <c r="U39" s="158">
        <v>0</v>
      </c>
      <c r="V39" s="158">
        <f>ROUND(E39*U39,2)</f>
        <v>0</v>
      </c>
      <c r="W39" s="158"/>
      <c r="X39" s="158" t="s">
        <v>219</v>
      </c>
      <c r="Y39" s="158" t="s">
        <v>204</v>
      </c>
      <c r="Z39" s="147"/>
      <c r="AA39" s="147"/>
      <c r="AB39" s="147"/>
      <c r="AC39" s="147"/>
      <c r="AD39" s="147"/>
      <c r="AE39" s="147"/>
      <c r="AF39" s="147"/>
      <c r="AG39" s="147" t="s">
        <v>499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6"/>
      <c r="D40" s="257"/>
      <c r="E40" s="257"/>
      <c r="F40" s="257"/>
      <c r="G40" s="25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17</v>
      </c>
      <c r="B41" s="174" t="s">
        <v>1496</v>
      </c>
      <c r="C41" s="183" t="s">
        <v>1497</v>
      </c>
      <c r="D41" s="175" t="s">
        <v>1445</v>
      </c>
      <c r="E41" s="176">
        <v>7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12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218</v>
      </c>
      <c r="T41" s="179" t="s">
        <v>202</v>
      </c>
      <c r="U41" s="158">
        <v>0</v>
      </c>
      <c r="V41" s="158">
        <f>ROUND(E41*U41,2)</f>
        <v>0</v>
      </c>
      <c r="W41" s="158"/>
      <c r="X41" s="158" t="s">
        <v>219</v>
      </c>
      <c r="Y41" s="158" t="s">
        <v>204</v>
      </c>
      <c r="Z41" s="147"/>
      <c r="AA41" s="147"/>
      <c r="AB41" s="147"/>
      <c r="AC41" s="147"/>
      <c r="AD41" s="147"/>
      <c r="AE41" s="147"/>
      <c r="AF41" s="147"/>
      <c r="AG41" s="147" t="s">
        <v>499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6"/>
      <c r="D42" s="257"/>
      <c r="E42" s="257"/>
      <c r="F42" s="257"/>
      <c r="G42" s="25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18</v>
      </c>
      <c r="B43" s="174" t="s">
        <v>1498</v>
      </c>
      <c r="C43" s="183" t="s">
        <v>1499</v>
      </c>
      <c r="D43" s="175" t="s">
        <v>1445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12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218</v>
      </c>
      <c r="T43" s="179" t="s">
        <v>202</v>
      </c>
      <c r="U43" s="158">
        <v>0</v>
      </c>
      <c r="V43" s="158">
        <f>ROUND(E43*U43,2)</f>
        <v>0</v>
      </c>
      <c r="W43" s="158"/>
      <c r="X43" s="158" t="s">
        <v>219</v>
      </c>
      <c r="Y43" s="158" t="s">
        <v>204</v>
      </c>
      <c r="Z43" s="147"/>
      <c r="AA43" s="147"/>
      <c r="AB43" s="147"/>
      <c r="AC43" s="147"/>
      <c r="AD43" s="147"/>
      <c r="AE43" s="147"/>
      <c r="AF43" s="147"/>
      <c r="AG43" s="147" t="s">
        <v>499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/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19</v>
      </c>
      <c r="B45" s="174" t="s">
        <v>1500</v>
      </c>
      <c r="C45" s="183" t="s">
        <v>1501</v>
      </c>
      <c r="D45" s="175" t="s">
        <v>520</v>
      </c>
      <c r="E45" s="176">
        <v>10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12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218</v>
      </c>
      <c r="T45" s="179" t="s">
        <v>202</v>
      </c>
      <c r="U45" s="158">
        <v>0</v>
      </c>
      <c r="V45" s="158">
        <f>ROUND(E45*U45,2)</f>
        <v>0</v>
      </c>
      <c r="W45" s="158"/>
      <c r="X45" s="158" t="s">
        <v>219</v>
      </c>
      <c r="Y45" s="158" t="s">
        <v>204</v>
      </c>
      <c r="Z45" s="147"/>
      <c r="AA45" s="147"/>
      <c r="AB45" s="147"/>
      <c r="AC45" s="147"/>
      <c r="AD45" s="147"/>
      <c r="AE45" s="147"/>
      <c r="AF45" s="147"/>
      <c r="AG45" s="147" t="s">
        <v>499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6"/>
      <c r="D46" s="257"/>
      <c r="E46" s="257"/>
      <c r="F46" s="257"/>
      <c r="G46" s="25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20</v>
      </c>
      <c r="B47" s="174" t="s">
        <v>1502</v>
      </c>
      <c r="C47" s="183" t="s">
        <v>1503</v>
      </c>
      <c r="D47" s="175" t="s">
        <v>1445</v>
      </c>
      <c r="E47" s="176">
        <v>2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12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218</v>
      </c>
      <c r="T47" s="179" t="s">
        <v>202</v>
      </c>
      <c r="U47" s="158">
        <v>0</v>
      </c>
      <c r="V47" s="158">
        <f>ROUND(E47*U47,2)</f>
        <v>0</v>
      </c>
      <c r="W47" s="158"/>
      <c r="X47" s="158" t="s">
        <v>219</v>
      </c>
      <c r="Y47" s="158" t="s">
        <v>204</v>
      </c>
      <c r="Z47" s="147"/>
      <c r="AA47" s="147"/>
      <c r="AB47" s="147"/>
      <c r="AC47" s="147"/>
      <c r="AD47" s="147"/>
      <c r="AE47" s="147"/>
      <c r="AF47" s="147"/>
      <c r="AG47" s="147" t="s">
        <v>499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6"/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21</v>
      </c>
      <c r="B49" s="174" t="s">
        <v>1504</v>
      </c>
      <c r="C49" s="183" t="s">
        <v>1505</v>
      </c>
      <c r="D49" s="175" t="s">
        <v>520</v>
      </c>
      <c r="E49" s="176">
        <v>10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12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218</v>
      </c>
      <c r="T49" s="179" t="s">
        <v>202</v>
      </c>
      <c r="U49" s="158">
        <v>0</v>
      </c>
      <c r="V49" s="158">
        <f>ROUND(E49*U49,2)</f>
        <v>0</v>
      </c>
      <c r="W49" s="158"/>
      <c r="X49" s="158" t="s">
        <v>219</v>
      </c>
      <c r="Y49" s="158" t="s">
        <v>204</v>
      </c>
      <c r="Z49" s="147"/>
      <c r="AA49" s="147"/>
      <c r="AB49" s="147"/>
      <c r="AC49" s="147"/>
      <c r="AD49" s="147"/>
      <c r="AE49" s="147"/>
      <c r="AF49" s="147"/>
      <c r="AG49" s="147" t="s">
        <v>499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/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22</v>
      </c>
      <c r="B51" s="174" t="s">
        <v>1506</v>
      </c>
      <c r="C51" s="183" t="s">
        <v>1507</v>
      </c>
      <c r="D51" s="175" t="s">
        <v>520</v>
      </c>
      <c r="E51" s="176">
        <v>25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12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218</v>
      </c>
      <c r="T51" s="179" t="s">
        <v>202</v>
      </c>
      <c r="U51" s="158">
        <v>0</v>
      </c>
      <c r="V51" s="158">
        <f>ROUND(E51*U51,2)</f>
        <v>0</v>
      </c>
      <c r="W51" s="158"/>
      <c r="X51" s="158" t="s">
        <v>219</v>
      </c>
      <c r="Y51" s="158" t="s">
        <v>204</v>
      </c>
      <c r="Z51" s="147"/>
      <c r="AA51" s="147"/>
      <c r="AB51" s="147"/>
      <c r="AC51" s="147"/>
      <c r="AD51" s="147"/>
      <c r="AE51" s="147"/>
      <c r="AF51" s="147"/>
      <c r="AG51" s="147" t="s">
        <v>499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/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23</v>
      </c>
      <c r="B53" s="174" t="s">
        <v>1508</v>
      </c>
      <c r="C53" s="183" t="s">
        <v>1509</v>
      </c>
      <c r="D53" s="175" t="s">
        <v>1445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12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218</v>
      </c>
      <c r="T53" s="179" t="s">
        <v>202</v>
      </c>
      <c r="U53" s="158">
        <v>0</v>
      </c>
      <c r="V53" s="158">
        <f>ROUND(E53*U53,2)</f>
        <v>0</v>
      </c>
      <c r="W53" s="158"/>
      <c r="X53" s="158" t="s">
        <v>219</v>
      </c>
      <c r="Y53" s="158" t="s">
        <v>204</v>
      </c>
      <c r="Z53" s="147"/>
      <c r="AA53" s="147"/>
      <c r="AB53" s="147"/>
      <c r="AC53" s="147"/>
      <c r="AD53" s="147"/>
      <c r="AE53" s="147"/>
      <c r="AF53" s="147"/>
      <c r="AG53" s="147" t="s">
        <v>499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6"/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24</v>
      </c>
      <c r="B55" s="174" t="s">
        <v>1510</v>
      </c>
      <c r="C55" s="183" t="s">
        <v>1511</v>
      </c>
      <c r="D55" s="175" t="s">
        <v>1512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12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218</v>
      </c>
      <c r="T55" s="179" t="s">
        <v>202</v>
      </c>
      <c r="U55" s="158">
        <v>0</v>
      </c>
      <c r="V55" s="158">
        <f>ROUND(E55*U55,2)</f>
        <v>0</v>
      </c>
      <c r="W55" s="158"/>
      <c r="X55" s="158" t="s">
        <v>219</v>
      </c>
      <c r="Y55" s="158" t="s">
        <v>204</v>
      </c>
      <c r="Z55" s="147"/>
      <c r="AA55" s="147"/>
      <c r="AB55" s="147"/>
      <c r="AC55" s="147"/>
      <c r="AD55" s="147"/>
      <c r="AE55" s="147"/>
      <c r="AF55" s="147"/>
      <c r="AG55" s="147" t="s">
        <v>499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6"/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25</v>
      </c>
      <c r="B57" s="174" t="s">
        <v>1513</v>
      </c>
      <c r="C57" s="183" t="s">
        <v>1514</v>
      </c>
      <c r="D57" s="175" t="s">
        <v>1512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12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218</v>
      </c>
      <c r="T57" s="179" t="s">
        <v>202</v>
      </c>
      <c r="U57" s="158">
        <v>0</v>
      </c>
      <c r="V57" s="158">
        <f>ROUND(E57*U57,2)</f>
        <v>0</v>
      </c>
      <c r="W57" s="158"/>
      <c r="X57" s="158" t="s">
        <v>219</v>
      </c>
      <c r="Y57" s="158" t="s">
        <v>204</v>
      </c>
      <c r="Z57" s="147"/>
      <c r="AA57" s="147"/>
      <c r="AB57" s="147"/>
      <c r="AC57" s="147"/>
      <c r="AD57" s="147"/>
      <c r="AE57" s="147"/>
      <c r="AF57" s="147"/>
      <c r="AG57" s="147" t="s">
        <v>499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/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26</v>
      </c>
      <c r="B59" s="174" t="s">
        <v>1515</v>
      </c>
      <c r="C59" s="183" t="s">
        <v>1516</v>
      </c>
      <c r="D59" s="175" t="s">
        <v>1445</v>
      </c>
      <c r="E59" s="176">
        <v>2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218</v>
      </c>
      <c r="T59" s="179" t="s">
        <v>202</v>
      </c>
      <c r="U59" s="158">
        <v>0</v>
      </c>
      <c r="V59" s="158">
        <f>ROUND(E59*U59,2)</f>
        <v>0</v>
      </c>
      <c r="W59" s="158"/>
      <c r="X59" s="158" t="s">
        <v>219</v>
      </c>
      <c r="Y59" s="158" t="s">
        <v>204</v>
      </c>
      <c r="Z59" s="147"/>
      <c r="AA59" s="147"/>
      <c r="AB59" s="147"/>
      <c r="AC59" s="147"/>
      <c r="AD59" s="147"/>
      <c r="AE59" s="147"/>
      <c r="AF59" s="147"/>
      <c r="AG59" s="147" t="s">
        <v>499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/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27</v>
      </c>
      <c r="B61" s="174" t="s">
        <v>1517</v>
      </c>
      <c r="C61" s="183" t="s">
        <v>1518</v>
      </c>
      <c r="D61" s="175" t="s">
        <v>1445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12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218</v>
      </c>
      <c r="T61" s="179" t="s">
        <v>202</v>
      </c>
      <c r="U61" s="158">
        <v>0</v>
      </c>
      <c r="V61" s="158">
        <f>ROUND(E61*U61,2)</f>
        <v>0</v>
      </c>
      <c r="W61" s="158"/>
      <c r="X61" s="158" t="s">
        <v>219</v>
      </c>
      <c r="Y61" s="158" t="s">
        <v>204</v>
      </c>
      <c r="Z61" s="147"/>
      <c r="AA61" s="147"/>
      <c r="AB61" s="147"/>
      <c r="AC61" s="147"/>
      <c r="AD61" s="147"/>
      <c r="AE61" s="147"/>
      <c r="AF61" s="147"/>
      <c r="AG61" s="147" t="s">
        <v>499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6"/>
      <c r="D62" s="257"/>
      <c r="E62" s="257"/>
      <c r="F62" s="257"/>
      <c r="G62" s="25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28</v>
      </c>
      <c r="B63" s="174" t="s">
        <v>1519</v>
      </c>
      <c r="C63" s="183" t="s">
        <v>1520</v>
      </c>
      <c r="D63" s="175" t="s">
        <v>1521</v>
      </c>
      <c r="E63" s="176">
        <v>32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218</v>
      </c>
      <c r="T63" s="179" t="s">
        <v>202</v>
      </c>
      <c r="U63" s="158">
        <v>0</v>
      </c>
      <c r="V63" s="158">
        <f>ROUND(E63*U63,2)</f>
        <v>0</v>
      </c>
      <c r="W63" s="158"/>
      <c r="X63" s="158" t="s">
        <v>219</v>
      </c>
      <c r="Y63" s="158" t="s">
        <v>204</v>
      </c>
      <c r="Z63" s="147"/>
      <c r="AA63" s="147"/>
      <c r="AB63" s="147"/>
      <c r="AC63" s="147"/>
      <c r="AD63" s="147"/>
      <c r="AE63" s="147"/>
      <c r="AF63" s="147"/>
      <c r="AG63" s="147" t="s">
        <v>499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/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29</v>
      </c>
      <c r="B65" s="174" t="s">
        <v>1522</v>
      </c>
      <c r="C65" s="183" t="s">
        <v>1523</v>
      </c>
      <c r="D65" s="175" t="s">
        <v>1521</v>
      </c>
      <c r="E65" s="176">
        <v>16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12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218</v>
      </c>
      <c r="T65" s="179" t="s">
        <v>202</v>
      </c>
      <c r="U65" s="158">
        <v>0</v>
      </c>
      <c r="V65" s="158">
        <f>ROUND(E65*U65,2)</f>
        <v>0</v>
      </c>
      <c r="W65" s="158"/>
      <c r="X65" s="158" t="s">
        <v>219</v>
      </c>
      <c r="Y65" s="158" t="s">
        <v>204</v>
      </c>
      <c r="Z65" s="147"/>
      <c r="AA65" s="147"/>
      <c r="AB65" s="147"/>
      <c r="AC65" s="147"/>
      <c r="AD65" s="147"/>
      <c r="AE65" s="147"/>
      <c r="AF65" s="147"/>
      <c r="AG65" s="147" t="s">
        <v>499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6"/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30</v>
      </c>
      <c r="B67" s="174" t="s">
        <v>1524</v>
      </c>
      <c r="C67" s="183" t="s">
        <v>1525</v>
      </c>
      <c r="D67" s="175" t="s">
        <v>1521</v>
      </c>
      <c r="E67" s="176">
        <v>16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12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218</v>
      </c>
      <c r="T67" s="179" t="s">
        <v>202</v>
      </c>
      <c r="U67" s="158">
        <v>0</v>
      </c>
      <c r="V67" s="158">
        <f>ROUND(E67*U67,2)</f>
        <v>0</v>
      </c>
      <c r="W67" s="158"/>
      <c r="X67" s="158" t="s">
        <v>219</v>
      </c>
      <c r="Y67" s="158" t="s">
        <v>204</v>
      </c>
      <c r="Z67" s="147"/>
      <c r="AA67" s="147"/>
      <c r="AB67" s="147"/>
      <c r="AC67" s="147"/>
      <c r="AD67" s="147"/>
      <c r="AE67" s="147"/>
      <c r="AF67" s="147"/>
      <c r="AG67" s="147" t="s">
        <v>499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6"/>
      <c r="D68" s="257"/>
      <c r="E68" s="257"/>
      <c r="F68" s="257"/>
      <c r="G68" s="25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31</v>
      </c>
      <c r="B69" s="174" t="s">
        <v>1526</v>
      </c>
      <c r="C69" s="183" t="s">
        <v>1527</v>
      </c>
      <c r="D69" s="175" t="s">
        <v>1521</v>
      </c>
      <c r="E69" s="176">
        <v>16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12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218</v>
      </c>
      <c r="T69" s="179" t="s">
        <v>202</v>
      </c>
      <c r="U69" s="158">
        <v>0</v>
      </c>
      <c r="V69" s="158">
        <f>ROUND(E69*U69,2)</f>
        <v>0</v>
      </c>
      <c r="W69" s="158"/>
      <c r="X69" s="158" t="s">
        <v>219</v>
      </c>
      <c r="Y69" s="158" t="s">
        <v>204</v>
      </c>
      <c r="Z69" s="147"/>
      <c r="AA69" s="147"/>
      <c r="AB69" s="147"/>
      <c r="AC69" s="147"/>
      <c r="AD69" s="147"/>
      <c r="AE69" s="147"/>
      <c r="AF69" s="147"/>
      <c r="AG69" s="147" t="s">
        <v>499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6"/>
      <c r="D70" s="257"/>
      <c r="E70" s="257"/>
      <c r="F70" s="257"/>
      <c r="G70" s="25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32</v>
      </c>
      <c r="B71" s="174" t="s">
        <v>1528</v>
      </c>
      <c r="C71" s="183" t="s">
        <v>1529</v>
      </c>
      <c r="D71" s="175" t="s">
        <v>1521</v>
      </c>
      <c r="E71" s="176">
        <v>8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12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218</v>
      </c>
      <c r="T71" s="179" t="s">
        <v>202</v>
      </c>
      <c r="U71" s="158">
        <v>0</v>
      </c>
      <c r="V71" s="158">
        <f>ROUND(E71*U71,2)</f>
        <v>0</v>
      </c>
      <c r="W71" s="158"/>
      <c r="X71" s="158" t="s">
        <v>219</v>
      </c>
      <c r="Y71" s="158" t="s">
        <v>204</v>
      </c>
      <c r="Z71" s="147"/>
      <c r="AA71" s="147"/>
      <c r="AB71" s="147"/>
      <c r="AC71" s="147"/>
      <c r="AD71" s="147"/>
      <c r="AE71" s="147"/>
      <c r="AF71" s="147"/>
      <c r="AG71" s="147" t="s">
        <v>499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6"/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33</v>
      </c>
      <c r="B73" s="174" t="s">
        <v>1530</v>
      </c>
      <c r="C73" s="183" t="s">
        <v>1531</v>
      </c>
      <c r="D73" s="175" t="s">
        <v>1521</v>
      </c>
      <c r="E73" s="176">
        <v>16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12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218</v>
      </c>
      <c r="T73" s="179" t="s">
        <v>202</v>
      </c>
      <c r="U73" s="158">
        <v>0</v>
      </c>
      <c r="V73" s="158">
        <f>ROUND(E73*U73,2)</f>
        <v>0</v>
      </c>
      <c r="W73" s="158"/>
      <c r="X73" s="158" t="s">
        <v>219</v>
      </c>
      <c r="Y73" s="158" t="s">
        <v>204</v>
      </c>
      <c r="Z73" s="147"/>
      <c r="AA73" s="147"/>
      <c r="AB73" s="147"/>
      <c r="AC73" s="147"/>
      <c r="AD73" s="147"/>
      <c r="AE73" s="147"/>
      <c r="AF73" s="147"/>
      <c r="AG73" s="147" t="s">
        <v>499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/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34</v>
      </c>
      <c r="B75" s="174" t="s">
        <v>1532</v>
      </c>
      <c r="C75" s="183" t="s">
        <v>1533</v>
      </c>
      <c r="D75" s="175" t="s">
        <v>1445</v>
      </c>
      <c r="E75" s="176">
        <v>35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12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218</v>
      </c>
      <c r="T75" s="179" t="s">
        <v>202</v>
      </c>
      <c r="U75" s="158">
        <v>0</v>
      </c>
      <c r="V75" s="158">
        <f>ROUND(E75*U75,2)</f>
        <v>0</v>
      </c>
      <c r="W75" s="158"/>
      <c r="X75" s="158" t="s">
        <v>1434</v>
      </c>
      <c r="Y75" s="158" t="s">
        <v>204</v>
      </c>
      <c r="Z75" s="147"/>
      <c r="AA75" s="147"/>
      <c r="AB75" s="147"/>
      <c r="AC75" s="147"/>
      <c r="AD75" s="147"/>
      <c r="AE75" s="147"/>
      <c r="AF75" s="147"/>
      <c r="AG75" s="147" t="s">
        <v>1435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6"/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35</v>
      </c>
      <c r="B77" s="174" t="s">
        <v>1532</v>
      </c>
      <c r="C77" s="183" t="s">
        <v>1534</v>
      </c>
      <c r="D77" s="175" t="s">
        <v>1445</v>
      </c>
      <c r="E77" s="176">
        <v>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218</v>
      </c>
      <c r="T77" s="179" t="s">
        <v>202</v>
      </c>
      <c r="U77" s="158">
        <v>0</v>
      </c>
      <c r="V77" s="158">
        <f>ROUND(E77*U77,2)</f>
        <v>0</v>
      </c>
      <c r="W77" s="158"/>
      <c r="X77" s="158" t="s">
        <v>1434</v>
      </c>
      <c r="Y77" s="158" t="s">
        <v>204</v>
      </c>
      <c r="Z77" s="147"/>
      <c r="AA77" s="147"/>
      <c r="AB77" s="147"/>
      <c r="AC77" s="147"/>
      <c r="AD77" s="147"/>
      <c r="AE77" s="147"/>
      <c r="AF77" s="147"/>
      <c r="AG77" s="147" t="s">
        <v>1435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/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36</v>
      </c>
      <c r="B79" s="174" t="s">
        <v>1532</v>
      </c>
      <c r="C79" s="183" t="s">
        <v>1535</v>
      </c>
      <c r="D79" s="175" t="s">
        <v>520</v>
      </c>
      <c r="E79" s="176">
        <v>36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12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218</v>
      </c>
      <c r="T79" s="179" t="s">
        <v>202</v>
      </c>
      <c r="U79" s="158">
        <v>0</v>
      </c>
      <c r="V79" s="158">
        <f>ROUND(E79*U79,2)</f>
        <v>0</v>
      </c>
      <c r="W79" s="158"/>
      <c r="X79" s="158" t="s">
        <v>1434</v>
      </c>
      <c r="Y79" s="158" t="s">
        <v>204</v>
      </c>
      <c r="Z79" s="147"/>
      <c r="AA79" s="147"/>
      <c r="AB79" s="147"/>
      <c r="AC79" s="147"/>
      <c r="AD79" s="147"/>
      <c r="AE79" s="147"/>
      <c r="AF79" s="147"/>
      <c r="AG79" s="147" t="s">
        <v>1435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/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37</v>
      </c>
      <c r="B81" s="174" t="s">
        <v>1532</v>
      </c>
      <c r="C81" s="183" t="s">
        <v>1536</v>
      </c>
      <c r="D81" s="175" t="s">
        <v>1445</v>
      </c>
      <c r="E81" s="176">
        <v>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12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218</v>
      </c>
      <c r="T81" s="179" t="s">
        <v>202</v>
      </c>
      <c r="U81" s="158">
        <v>0</v>
      </c>
      <c r="V81" s="158">
        <f>ROUND(E81*U81,2)</f>
        <v>0</v>
      </c>
      <c r="W81" s="158"/>
      <c r="X81" s="158" t="s">
        <v>1434</v>
      </c>
      <c r="Y81" s="158" t="s">
        <v>204</v>
      </c>
      <c r="Z81" s="147"/>
      <c r="AA81" s="147"/>
      <c r="AB81" s="147"/>
      <c r="AC81" s="147"/>
      <c r="AD81" s="147"/>
      <c r="AE81" s="147"/>
      <c r="AF81" s="147"/>
      <c r="AG81" s="147" t="s">
        <v>1435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6"/>
      <c r="D82" s="257"/>
      <c r="E82" s="257"/>
      <c r="F82" s="257"/>
      <c r="G82" s="25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38</v>
      </c>
      <c r="B83" s="174" t="s">
        <v>1537</v>
      </c>
      <c r="C83" s="183" t="s">
        <v>1538</v>
      </c>
      <c r="D83" s="175" t="s">
        <v>1445</v>
      </c>
      <c r="E83" s="176">
        <v>20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12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218</v>
      </c>
      <c r="T83" s="179" t="s">
        <v>202</v>
      </c>
      <c r="U83" s="158">
        <v>0</v>
      </c>
      <c r="V83" s="158">
        <f>ROUND(E83*U83,2)</f>
        <v>0</v>
      </c>
      <c r="W83" s="158"/>
      <c r="X83" s="158" t="s">
        <v>1434</v>
      </c>
      <c r="Y83" s="158" t="s">
        <v>204</v>
      </c>
      <c r="Z83" s="147"/>
      <c r="AA83" s="147"/>
      <c r="AB83" s="147"/>
      <c r="AC83" s="147"/>
      <c r="AD83" s="147"/>
      <c r="AE83" s="147"/>
      <c r="AF83" s="147"/>
      <c r="AG83" s="147" t="s">
        <v>1435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6"/>
      <c r="D84" s="257"/>
      <c r="E84" s="257"/>
      <c r="F84" s="257"/>
      <c r="G84" s="25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39</v>
      </c>
      <c r="B85" s="174" t="s">
        <v>1537</v>
      </c>
      <c r="C85" s="183" t="s">
        <v>1539</v>
      </c>
      <c r="D85" s="175" t="s">
        <v>1445</v>
      </c>
      <c r="E85" s="176">
        <v>3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12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218</v>
      </c>
      <c r="T85" s="179" t="s">
        <v>202</v>
      </c>
      <c r="U85" s="158">
        <v>0</v>
      </c>
      <c r="V85" s="158">
        <f>ROUND(E85*U85,2)</f>
        <v>0</v>
      </c>
      <c r="W85" s="158"/>
      <c r="X85" s="158" t="s">
        <v>1434</v>
      </c>
      <c r="Y85" s="158" t="s">
        <v>204</v>
      </c>
      <c r="Z85" s="147"/>
      <c r="AA85" s="147"/>
      <c r="AB85" s="147"/>
      <c r="AC85" s="147"/>
      <c r="AD85" s="147"/>
      <c r="AE85" s="147"/>
      <c r="AF85" s="147"/>
      <c r="AG85" s="147" t="s">
        <v>1435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6"/>
      <c r="D86" s="257"/>
      <c r="E86" s="257"/>
      <c r="F86" s="257"/>
      <c r="G86" s="25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40</v>
      </c>
      <c r="B87" s="174" t="s">
        <v>1540</v>
      </c>
      <c r="C87" s="183" t="s">
        <v>1541</v>
      </c>
      <c r="D87" s="175" t="s">
        <v>1445</v>
      </c>
      <c r="E87" s="176">
        <v>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12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218</v>
      </c>
      <c r="T87" s="179" t="s">
        <v>202</v>
      </c>
      <c r="U87" s="158">
        <v>0</v>
      </c>
      <c r="V87" s="158">
        <f>ROUND(E87*U87,2)</f>
        <v>0</v>
      </c>
      <c r="W87" s="158"/>
      <c r="X87" s="158" t="s">
        <v>1434</v>
      </c>
      <c r="Y87" s="158" t="s">
        <v>204</v>
      </c>
      <c r="Z87" s="147"/>
      <c r="AA87" s="147"/>
      <c r="AB87" s="147"/>
      <c r="AC87" s="147"/>
      <c r="AD87" s="147"/>
      <c r="AE87" s="147"/>
      <c r="AF87" s="147"/>
      <c r="AG87" s="147" t="s">
        <v>1435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/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41</v>
      </c>
      <c r="B89" s="174" t="s">
        <v>1540</v>
      </c>
      <c r="C89" s="183" t="s">
        <v>1542</v>
      </c>
      <c r="D89" s="175" t="s">
        <v>1445</v>
      </c>
      <c r="E89" s="176">
        <v>4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12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218</v>
      </c>
      <c r="T89" s="179" t="s">
        <v>202</v>
      </c>
      <c r="U89" s="158">
        <v>0</v>
      </c>
      <c r="V89" s="158">
        <f>ROUND(E89*U89,2)</f>
        <v>0</v>
      </c>
      <c r="W89" s="158"/>
      <c r="X89" s="158" t="s">
        <v>1434</v>
      </c>
      <c r="Y89" s="158" t="s">
        <v>204</v>
      </c>
      <c r="Z89" s="147"/>
      <c r="AA89" s="147"/>
      <c r="AB89" s="147"/>
      <c r="AC89" s="147"/>
      <c r="AD89" s="147"/>
      <c r="AE89" s="147"/>
      <c r="AF89" s="147"/>
      <c r="AG89" s="147" t="s">
        <v>1435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6"/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42</v>
      </c>
      <c r="B91" s="174" t="s">
        <v>1540</v>
      </c>
      <c r="C91" s="183" t="s">
        <v>1543</v>
      </c>
      <c r="D91" s="175" t="s">
        <v>1445</v>
      </c>
      <c r="E91" s="176">
        <v>12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12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218</v>
      </c>
      <c r="T91" s="179" t="s">
        <v>202</v>
      </c>
      <c r="U91" s="158">
        <v>0</v>
      </c>
      <c r="V91" s="158">
        <f>ROUND(E91*U91,2)</f>
        <v>0</v>
      </c>
      <c r="W91" s="158"/>
      <c r="X91" s="158" t="s">
        <v>1434</v>
      </c>
      <c r="Y91" s="158" t="s">
        <v>204</v>
      </c>
      <c r="Z91" s="147"/>
      <c r="AA91" s="147"/>
      <c r="AB91" s="147"/>
      <c r="AC91" s="147"/>
      <c r="AD91" s="147"/>
      <c r="AE91" s="147"/>
      <c r="AF91" s="147"/>
      <c r="AG91" s="147" t="s">
        <v>1435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6"/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208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43</v>
      </c>
      <c r="B93" s="174" t="s">
        <v>1544</v>
      </c>
      <c r="C93" s="183" t="s">
        <v>1545</v>
      </c>
      <c r="D93" s="175" t="s">
        <v>1445</v>
      </c>
      <c r="E93" s="176">
        <v>103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12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218</v>
      </c>
      <c r="T93" s="179" t="s">
        <v>202</v>
      </c>
      <c r="U93" s="158">
        <v>0</v>
      </c>
      <c r="V93" s="158">
        <f>ROUND(E93*U93,2)</f>
        <v>0</v>
      </c>
      <c r="W93" s="158"/>
      <c r="X93" s="158" t="s">
        <v>1434</v>
      </c>
      <c r="Y93" s="158" t="s">
        <v>204</v>
      </c>
      <c r="Z93" s="147"/>
      <c r="AA93" s="147"/>
      <c r="AB93" s="147"/>
      <c r="AC93" s="147"/>
      <c r="AD93" s="147"/>
      <c r="AE93" s="147"/>
      <c r="AF93" s="147"/>
      <c r="AG93" s="147" t="s">
        <v>1435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6"/>
      <c r="D94" s="257"/>
      <c r="E94" s="257"/>
      <c r="F94" s="257"/>
      <c r="G94" s="257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44</v>
      </c>
      <c r="B95" s="174" t="s">
        <v>1546</v>
      </c>
      <c r="C95" s="183" t="s">
        <v>1547</v>
      </c>
      <c r="D95" s="175" t="s">
        <v>520</v>
      </c>
      <c r="E95" s="176">
        <v>125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12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218</v>
      </c>
      <c r="T95" s="179" t="s">
        <v>202</v>
      </c>
      <c r="U95" s="158">
        <v>0</v>
      </c>
      <c r="V95" s="158">
        <f>ROUND(E95*U95,2)</f>
        <v>0</v>
      </c>
      <c r="W95" s="158"/>
      <c r="X95" s="158" t="s">
        <v>1434</v>
      </c>
      <c r="Y95" s="158" t="s">
        <v>204</v>
      </c>
      <c r="Z95" s="147"/>
      <c r="AA95" s="147"/>
      <c r="AB95" s="147"/>
      <c r="AC95" s="147"/>
      <c r="AD95" s="147"/>
      <c r="AE95" s="147"/>
      <c r="AF95" s="147"/>
      <c r="AG95" s="147" t="s">
        <v>1435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6"/>
      <c r="D96" s="257"/>
      <c r="E96" s="257"/>
      <c r="F96" s="257"/>
      <c r="G96" s="257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45</v>
      </c>
      <c r="B97" s="174" t="s">
        <v>1548</v>
      </c>
      <c r="C97" s="183" t="s">
        <v>1549</v>
      </c>
      <c r="D97" s="175" t="s">
        <v>520</v>
      </c>
      <c r="E97" s="176">
        <v>15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12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218</v>
      </c>
      <c r="T97" s="179" t="s">
        <v>202</v>
      </c>
      <c r="U97" s="158">
        <v>0</v>
      </c>
      <c r="V97" s="158">
        <f>ROUND(E97*U97,2)</f>
        <v>0</v>
      </c>
      <c r="W97" s="158"/>
      <c r="X97" s="158" t="s">
        <v>1434</v>
      </c>
      <c r="Y97" s="158" t="s">
        <v>204</v>
      </c>
      <c r="Z97" s="147"/>
      <c r="AA97" s="147"/>
      <c r="AB97" s="147"/>
      <c r="AC97" s="147"/>
      <c r="AD97" s="147"/>
      <c r="AE97" s="147"/>
      <c r="AF97" s="147"/>
      <c r="AG97" s="147" t="s">
        <v>1435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/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46</v>
      </c>
      <c r="B99" s="174" t="s">
        <v>1550</v>
      </c>
      <c r="C99" s="183" t="s">
        <v>1551</v>
      </c>
      <c r="D99" s="175" t="s">
        <v>1445</v>
      </c>
      <c r="E99" s="176">
        <v>3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12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218</v>
      </c>
      <c r="T99" s="179" t="s">
        <v>202</v>
      </c>
      <c r="U99" s="158">
        <v>0</v>
      </c>
      <c r="V99" s="158">
        <f>ROUND(E99*U99,2)</f>
        <v>0</v>
      </c>
      <c r="W99" s="158"/>
      <c r="X99" s="158" t="s">
        <v>1434</v>
      </c>
      <c r="Y99" s="158" t="s">
        <v>204</v>
      </c>
      <c r="Z99" s="147"/>
      <c r="AA99" s="147"/>
      <c r="AB99" s="147"/>
      <c r="AC99" s="147"/>
      <c r="AD99" s="147"/>
      <c r="AE99" s="147"/>
      <c r="AF99" s="147"/>
      <c r="AG99" s="147" t="s">
        <v>1435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6"/>
      <c r="D100" s="257"/>
      <c r="E100" s="257"/>
      <c r="F100" s="257"/>
      <c r="G100" s="25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47</v>
      </c>
      <c r="B101" s="174" t="s">
        <v>1552</v>
      </c>
      <c r="C101" s="183" t="s">
        <v>1553</v>
      </c>
      <c r="D101" s="175" t="s">
        <v>520</v>
      </c>
      <c r="E101" s="176">
        <v>25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12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218</v>
      </c>
      <c r="T101" s="179" t="s">
        <v>202</v>
      </c>
      <c r="U101" s="158">
        <v>0</v>
      </c>
      <c r="V101" s="158">
        <f>ROUND(E101*U101,2)</f>
        <v>0</v>
      </c>
      <c r="W101" s="158"/>
      <c r="X101" s="158" t="s">
        <v>727</v>
      </c>
      <c r="Y101" s="158" t="s">
        <v>204</v>
      </c>
      <c r="Z101" s="147"/>
      <c r="AA101" s="147"/>
      <c r="AB101" s="147"/>
      <c r="AC101" s="147"/>
      <c r="AD101" s="147"/>
      <c r="AE101" s="147"/>
      <c r="AF101" s="147"/>
      <c r="AG101" s="147" t="s">
        <v>1139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6"/>
      <c r="D102" s="257"/>
      <c r="E102" s="257"/>
      <c r="F102" s="257"/>
      <c r="G102" s="25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208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48</v>
      </c>
      <c r="B103" s="174" t="s">
        <v>1554</v>
      </c>
      <c r="C103" s="183" t="s">
        <v>1555</v>
      </c>
      <c r="D103" s="175" t="s">
        <v>1445</v>
      </c>
      <c r="E103" s="176">
        <v>4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12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218</v>
      </c>
      <c r="T103" s="179" t="s">
        <v>202</v>
      </c>
      <c r="U103" s="158">
        <v>0</v>
      </c>
      <c r="V103" s="158">
        <f>ROUND(E103*U103,2)</f>
        <v>0</v>
      </c>
      <c r="W103" s="158"/>
      <c r="X103" s="158" t="s">
        <v>727</v>
      </c>
      <c r="Y103" s="158" t="s">
        <v>204</v>
      </c>
      <c r="Z103" s="147"/>
      <c r="AA103" s="147"/>
      <c r="AB103" s="147"/>
      <c r="AC103" s="147"/>
      <c r="AD103" s="147"/>
      <c r="AE103" s="147"/>
      <c r="AF103" s="147"/>
      <c r="AG103" s="147" t="s">
        <v>1139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6"/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49</v>
      </c>
      <c r="B105" s="174" t="s">
        <v>1556</v>
      </c>
      <c r="C105" s="183" t="s">
        <v>1557</v>
      </c>
      <c r="D105" s="175" t="s">
        <v>1445</v>
      </c>
      <c r="E105" s="176">
        <v>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12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218</v>
      </c>
      <c r="T105" s="179" t="s">
        <v>202</v>
      </c>
      <c r="U105" s="158">
        <v>0</v>
      </c>
      <c r="V105" s="158">
        <f>ROUND(E105*U105,2)</f>
        <v>0</v>
      </c>
      <c r="W105" s="158"/>
      <c r="X105" s="158" t="s">
        <v>727</v>
      </c>
      <c r="Y105" s="158" t="s">
        <v>204</v>
      </c>
      <c r="Z105" s="147"/>
      <c r="AA105" s="147"/>
      <c r="AB105" s="147"/>
      <c r="AC105" s="147"/>
      <c r="AD105" s="147"/>
      <c r="AE105" s="147"/>
      <c r="AF105" s="147"/>
      <c r="AG105" s="147" t="s">
        <v>1139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6"/>
      <c r="D106" s="257"/>
      <c r="E106" s="257"/>
      <c r="F106" s="257"/>
      <c r="G106" s="25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50</v>
      </c>
      <c r="B107" s="174" t="s">
        <v>1558</v>
      </c>
      <c r="C107" s="183" t="s">
        <v>1559</v>
      </c>
      <c r="D107" s="175" t="s">
        <v>1445</v>
      </c>
      <c r="E107" s="176">
        <v>7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12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218</v>
      </c>
      <c r="T107" s="179" t="s">
        <v>202</v>
      </c>
      <c r="U107" s="158">
        <v>0</v>
      </c>
      <c r="V107" s="158">
        <f>ROUND(E107*U107,2)</f>
        <v>0</v>
      </c>
      <c r="W107" s="158"/>
      <c r="X107" s="158" t="s">
        <v>727</v>
      </c>
      <c r="Y107" s="158" t="s">
        <v>204</v>
      </c>
      <c r="Z107" s="147"/>
      <c r="AA107" s="147"/>
      <c r="AB107" s="147"/>
      <c r="AC107" s="147"/>
      <c r="AD107" s="147"/>
      <c r="AE107" s="147"/>
      <c r="AF107" s="147"/>
      <c r="AG107" s="147" t="s">
        <v>1139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/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51</v>
      </c>
      <c r="B109" s="174" t="s">
        <v>1560</v>
      </c>
      <c r="C109" s="183" t="s">
        <v>1561</v>
      </c>
      <c r="D109" s="175" t="s">
        <v>1445</v>
      </c>
      <c r="E109" s="176">
        <v>200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12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218</v>
      </c>
      <c r="T109" s="179" t="s">
        <v>202</v>
      </c>
      <c r="U109" s="158">
        <v>0</v>
      </c>
      <c r="V109" s="158">
        <f>ROUND(E109*U109,2)</f>
        <v>0</v>
      </c>
      <c r="W109" s="158"/>
      <c r="X109" s="158" t="s">
        <v>727</v>
      </c>
      <c r="Y109" s="158" t="s">
        <v>204</v>
      </c>
      <c r="Z109" s="147"/>
      <c r="AA109" s="147"/>
      <c r="AB109" s="147"/>
      <c r="AC109" s="147"/>
      <c r="AD109" s="147"/>
      <c r="AE109" s="147"/>
      <c r="AF109" s="147"/>
      <c r="AG109" s="147" t="s">
        <v>1139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6"/>
      <c r="D110" s="257"/>
      <c r="E110" s="257"/>
      <c r="F110" s="257"/>
      <c r="G110" s="25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52</v>
      </c>
      <c r="B111" s="174" t="s">
        <v>1562</v>
      </c>
      <c r="C111" s="183" t="s">
        <v>1563</v>
      </c>
      <c r="D111" s="175" t="s">
        <v>520</v>
      </c>
      <c r="E111" s="176">
        <v>350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12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218</v>
      </c>
      <c r="T111" s="179" t="s">
        <v>202</v>
      </c>
      <c r="U111" s="158">
        <v>0</v>
      </c>
      <c r="V111" s="158">
        <f>ROUND(E111*U111,2)</f>
        <v>0</v>
      </c>
      <c r="W111" s="158"/>
      <c r="X111" s="158" t="s">
        <v>727</v>
      </c>
      <c r="Y111" s="158" t="s">
        <v>204</v>
      </c>
      <c r="Z111" s="147"/>
      <c r="AA111" s="147"/>
      <c r="AB111" s="147"/>
      <c r="AC111" s="147"/>
      <c r="AD111" s="147"/>
      <c r="AE111" s="147"/>
      <c r="AF111" s="147"/>
      <c r="AG111" s="147" t="s">
        <v>1139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6"/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53</v>
      </c>
      <c r="B113" s="174" t="s">
        <v>1564</v>
      </c>
      <c r="C113" s="183" t="s">
        <v>1565</v>
      </c>
      <c r="D113" s="175" t="s">
        <v>520</v>
      </c>
      <c r="E113" s="176">
        <v>16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12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218</v>
      </c>
      <c r="T113" s="179" t="s">
        <v>202</v>
      </c>
      <c r="U113" s="158">
        <v>0</v>
      </c>
      <c r="V113" s="158">
        <f>ROUND(E113*U113,2)</f>
        <v>0</v>
      </c>
      <c r="W113" s="158"/>
      <c r="X113" s="158" t="s">
        <v>727</v>
      </c>
      <c r="Y113" s="158" t="s">
        <v>204</v>
      </c>
      <c r="Z113" s="147"/>
      <c r="AA113" s="147"/>
      <c r="AB113" s="147"/>
      <c r="AC113" s="147"/>
      <c r="AD113" s="147"/>
      <c r="AE113" s="147"/>
      <c r="AF113" s="147"/>
      <c r="AG113" s="147" t="s">
        <v>1139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6"/>
      <c r="D114" s="257"/>
      <c r="E114" s="257"/>
      <c r="F114" s="257"/>
      <c r="G114" s="257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54</v>
      </c>
      <c r="B115" s="174" t="s">
        <v>1566</v>
      </c>
      <c r="C115" s="183" t="s">
        <v>1567</v>
      </c>
      <c r="D115" s="175" t="s">
        <v>520</v>
      </c>
      <c r="E115" s="176">
        <v>16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12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218</v>
      </c>
      <c r="T115" s="179" t="s">
        <v>202</v>
      </c>
      <c r="U115" s="158">
        <v>0</v>
      </c>
      <c r="V115" s="158">
        <f>ROUND(E115*U115,2)</f>
        <v>0</v>
      </c>
      <c r="W115" s="158"/>
      <c r="X115" s="158" t="s">
        <v>727</v>
      </c>
      <c r="Y115" s="158" t="s">
        <v>204</v>
      </c>
      <c r="Z115" s="147"/>
      <c r="AA115" s="147"/>
      <c r="AB115" s="147"/>
      <c r="AC115" s="147"/>
      <c r="AD115" s="147"/>
      <c r="AE115" s="147"/>
      <c r="AF115" s="147"/>
      <c r="AG115" s="147" t="s">
        <v>1139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6"/>
      <c r="D116" s="257"/>
      <c r="E116" s="257"/>
      <c r="F116" s="257"/>
      <c r="G116" s="25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55</v>
      </c>
      <c r="B117" s="174" t="s">
        <v>1568</v>
      </c>
      <c r="C117" s="183" t="s">
        <v>1569</v>
      </c>
      <c r="D117" s="175" t="s">
        <v>520</v>
      </c>
      <c r="E117" s="176">
        <v>16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12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218</v>
      </c>
      <c r="T117" s="179" t="s">
        <v>202</v>
      </c>
      <c r="U117" s="158">
        <v>0</v>
      </c>
      <c r="V117" s="158">
        <f>ROUND(E117*U117,2)</f>
        <v>0</v>
      </c>
      <c r="W117" s="158"/>
      <c r="X117" s="158" t="s">
        <v>727</v>
      </c>
      <c r="Y117" s="158" t="s">
        <v>204</v>
      </c>
      <c r="Z117" s="147"/>
      <c r="AA117" s="147"/>
      <c r="AB117" s="147"/>
      <c r="AC117" s="147"/>
      <c r="AD117" s="147"/>
      <c r="AE117" s="147"/>
      <c r="AF117" s="147"/>
      <c r="AG117" s="147" t="s">
        <v>1139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6"/>
      <c r="D118" s="257"/>
      <c r="E118" s="257"/>
      <c r="F118" s="257"/>
      <c r="G118" s="25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56</v>
      </c>
      <c r="B119" s="174" t="s">
        <v>1570</v>
      </c>
      <c r="C119" s="183" t="s">
        <v>1571</v>
      </c>
      <c r="D119" s="175" t="s">
        <v>520</v>
      </c>
      <c r="E119" s="176">
        <v>5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12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218</v>
      </c>
      <c r="T119" s="179" t="s">
        <v>202</v>
      </c>
      <c r="U119" s="158">
        <v>0</v>
      </c>
      <c r="V119" s="158">
        <f>ROUND(E119*U119,2)</f>
        <v>0</v>
      </c>
      <c r="W119" s="158"/>
      <c r="X119" s="158" t="s">
        <v>727</v>
      </c>
      <c r="Y119" s="158" t="s">
        <v>204</v>
      </c>
      <c r="Z119" s="147"/>
      <c r="AA119" s="147"/>
      <c r="AB119" s="147"/>
      <c r="AC119" s="147"/>
      <c r="AD119" s="147"/>
      <c r="AE119" s="147"/>
      <c r="AF119" s="147"/>
      <c r="AG119" s="147" t="s">
        <v>1139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6"/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57</v>
      </c>
      <c r="B121" s="174" t="s">
        <v>1572</v>
      </c>
      <c r="C121" s="183" t="s">
        <v>1573</v>
      </c>
      <c r="D121" s="175" t="s">
        <v>520</v>
      </c>
      <c r="E121" s="176">
        <v>3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12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218</v>
      </c>
      <c r="T121" s="179" t="s">
        <v>202</v>
      </c>
      <c r="U121" s="158">
        <v>0</v>
      </c>
      <c r="V121" s="158">
        <f>ROUND(E121*U121,2)</f>
        <v>0</v>
      </c>
      <c r="W121" s="158"/>
      <c r="X121" s="158" t="s">
        <v>727</v>
      </c>
      <c r="Y121" s="158" t="s">
        <v>204</v>
      </c>
      <c r="Z121" s="147"/>
      <c r="AA121" s="147"/>
      <c r="AB121" s="147"/>
      <c r="AC121" s="147"/>
      <c r="AD121" s="147"/>
      <c r="AE121" s="147"/>
      <c r="AF121" s="147"/>
      <c r="AG121" s="147" t="s">
        <v>1139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6"/>
      <c r="D122" s="257"/>
      <c r="E122" s="257"/>
      <c r="F122" s="257"/>
      <c r="G122" s="25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3">
        <v>58</v>
      </c>
      <c r="B123" s="174" t="s">
        <v>1574</v>
      </c>
      <c r="C123" s="183" t="s">
        <v>1575</v>
      </c>
      <c r="D123" s="175" t="s">
        <v>520</v>
      </c>
      <c r="E123" s="176">
        <v>5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12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8"/>
      <c r="S123" s="178" t="s">
        <v>218</v>
      </c>
      <c r="T123" s="179" t="s">
        <v>202</v>
      </c>
      <c r="U123" s="158">
        <v>0</v>
      </c>
      <c r="V123" s="158">
        <f>ROUND(E123*U123,2)</f>
        <v>0</v>
      </c>
      <c r="W123" s="158"/>
      <c r="X123" s="158" t="s">
        <v>727</v>
      </c>
      <c r="Y123" s="158" t="s">
        <v>204</v>
      </c>
      <c r="Z123" s="147"/>
      <c r="AA123" s="147"/>
      <c r="AB123" s="147"/>
      <c r="AC123" s="147"/>
      <c r="AD123" s="147"/>
      <c r="AE123" s="147"/>
      <c r="AF123" s="147"/>
      <c r="AG123" s="147" t="s">
        <v>1139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6"/>
      <c r="D124" s="257"/>
      <c r="E124" s="257"/>
      <c r="F124" s="257"/>
      <c r="G124" s="257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3">
        <v>59</v>
      </c>
      <c r="B125" s="174" t="s">
        <v>1576</v>
      </c>
      <c r="C125" s="183" t="s">
        <v>1577</v>
      </c>
      <c r="D125" s="175" t="s">
        <v>1445</v>
      </c>
      <c r="E125" s="176">
        <v>40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12</v>
      </c>
      <c r="M125" s="178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8"/>
      <c r="S125" s="178" t="s">
        <v>218</v>
      </c>
      <c r="T125" s="179" t="s">
        <v>202</v>
      </c>
      <c r="U125" s="158">
        <v>0</v>
      </c>
      <c r="V125" s="158">
        <f>ROUND(E125*U125,2)</f>
        <v>0</v>
      </c>
      <c r="W125" s="158"/>
      <c r="X125" s="158" t="s">
        <v>727</v>
      </c>
      <c r="Y125" s="158" t="s">
        <v>204</v>
      </c>
      <c r="Z125" s="147"/>
      <c r="AA125" s="147"/>
      <c r="AB125" s="147"/>
      <c r="AC125" s="147"/>
      <c r="AD125" s="147"/>
      <c r="AE125" s="147"/>
      <c r="AF125" s="147"/>
      <c r="AG125" s="147" t="s">
        <v>1139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6"/>
      <c r="D126" s="257"/>
      <c r="E126" s="257"/>
      <c r="F126" s="257"/>
      <c r="G126" s="25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60</v>
      </c>
      <c r="B127" s="174" t="s">
        <v>1532</v>
      </c>
      <c r="C127" s="183" t="s">
        <v>1578</v>
      </c>
      <c r="D127" s="175" t="s">
        <v>520</v>
      </c>
      <c r="E127" s="176">
        <v>32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12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218</v>
      </c>
      <c r="T127" s="179" t="s">
        <v>202</v>
      </c>
      <c r="U127" s="158">
        <v>0</v>
      </c>
      <c r="V127" s="158">
        <f>ROUND(E127*U127,2)</f>
        <v>0</v>
      </c>
      <c r="W127" s="158"/>
      <c r="X127" s="158" t="s">
        <v>727</v>
      </c>
      <c r="Y127" s="158" t="s">
        <v>204</v>
      </c>
      <c r="Z127" s="147"/>
      <c r="AA127" s="147"/>
      <c r="AB127" s="147"/>
      <c r="AC127" s="147"/>
      <c r="AD127" s="147"/>
      <c r="AE127" s="147"/>
      <c r="AF127" s="147"/>
      <c r="AG127" s="147" t="s">
        <v>1139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6"/>
      <c r="D128" s="257"/>
      <c r="E128" s="257"/>
      <c r="F128" s="257"/>
      <c r="G128" s="25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61</v>
      </c>
      <c r="B129" s="174" t="s">
        <v>1537</v>
      </c>
      <c r="C129" s="183" t="s">
        <v>1579</v>
      </c>
      <c r="D129" s="175" t="s">
        <v>520</v>
      </c>
      <c r="E129" s="176">
        <v>15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12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218</v>
      </c>
      <c r="T129" s="179" t="s">
        <v>202</v>
      </c>
      <c r="U129" s="158">
        <v>0</v>
      </c>
      <c r="V129" s="158">
        <f>ROUND(E129*U129,2)</f>
        <v>0</v>
      </c>
      <c r="W129" s="158"/>
      <c r="X129" s="158" t="s">
        <v>727</v>
      </c>
      <c r="Y129" s="158" t="s">
        <v>204</v>
      </c>
      <c r="Z129" s="147"/>
      <c r="AA129" s="147"/>
      <c r="AB129" s="147"/>
      <c r="AC129" s="147"/>
      <c r="AD129" s="147"/>
      <c r="AE129" s="147"/>
      <c r="AF129" s="147"/>
      <c r="AG129" s="147" t="s">
        <v>1139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6"/>
      <c r="D130" s="257"/>
      <c r="E130" s="257"/>
      <c r="F130" s="257"/>
      <c r="G130" s="257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62</v>
      </c>
      <c r="B131" s="174" t="s">
        <v>1580</v>
      </c>
      <c r="C131" s="183" t="s">
        <v>1581</v>
      </c>
      <c r="D131" s="175" t="s">
        <v>1445</v>
      </c>
      <c r="E131" s="176">
        <v>30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12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218</v>
      </c>
      <c r="T131" s="179" t="s">
        <v>202</v>
      </c>
      <c r="U131" s="158">
        <v>0</v>
      </c>
      <c r="V131" s="158">
        <f>ROUND(E131*U131,2)</f>
        <v>0</v>
      </c>
      <c r="W131" s="158"/>
      <c r="X131" s="158" t="s">
        <v>727</v>
      </c>
      <c r="Y131" s="158" t="s">
        <v>204</v>
      </c>
      <c r="Z131" s="147"/>
      <c r="AA131" s="147"/>
      <c r="AB131" s="147"/>
      <c r="AC131" s="147"/>
      <c r="AD131" s="147"/>
      <c r="AE131" s="147"/>
      <c r="AF131" s="147"/>
      <c r="AG131" s="147" t="s">
        <v>1139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6"/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63</v>
      </c>
      <c r="B133" s="174" t="s">
        <v>1540</v>
      </c>
      <c r="C133" s="183" t="s">
        <v>1582</v>
      </c>
      <c r="D133" s="175" t="s">
        <v>520</v>
      </c>
      <c r="E133" s="176">
        <v>27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12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218</v>
      </c>
      <c r="T133" s="179" t="s">
        <v>202</v>
      </c>
      <c r="U133" s="158">
        <v>0</v>
      </c>
      <c r="V133" s="158">
        <f>ROUND(E133*U133,2)</f>
        <v>0</v>
      </c>
      <c r="W133" s="158"/>
      <c r="X133" s="158" t="s">
        <v>727</v>
      </c>
      <c r="Y133" s="158" t="s">
        <v>204</v>
      </c>
      <c r="Z133" s="147"/>
      <c r="AA133" s="147"/>
      <c r="AB133" s="147"/>
      <c r="AC133" s="147"/>
      <c r="AD133" s="147"/>
      <c r="AE133" s="147"/>
      <c r="AF133" s="147"/>
      <c r="AG133" s="147" t="s">
        <v>1139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6"/>
      <c r="D134" s="257"/>
      <c r="E134" s="257"/>
      <c r="F134" s="257"/>
      <c r="G134" s="257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64</v>
      </c>
      <c r="B135" s="174" t="s">
        <v>1583</v>
      </c>
      <c r="C135" s="183" t="s">
        <v>1584</v>
      </c>
      <c r="D135" s="175" t="s">
        <v>1445</v>
      </c>
      <c r="E135" s="176">
        <v>57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12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218</v>
      </c>
      <c r="T135" s="179" t="s">
        <v>202</v>
      </c>
      <c r="U135" s="158">
        <v>0</v>
      </c>
      <c r="V135" s="158">
        <f>ROUND(E135*U135,2)</f>
        <v>0</v>
      </c>
      <c r="W135" s="158"/>
      <c r="X135" s="158" t="s">
        <v>727</v>
      </c>
      <c r="Y135" s="158" t="s">
        <v>204</v>
      </c>
      <c r="Z135" s="147"/>
      <c r="AA135" s="147"/>
      <c r="AB135" s="147"/>
      <c r="AC135" s="147"/>
      <c r="AD135" s="147"/>
      <c r="AE135" s="147"/>
      <c r="AF135" s="147"/>
      <c r="AG135" s="147" t="s">
        <v>1139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6"/>
      <c r="D136" s="257"/>
      <c r="E136" s="257"/>
      <c r="F136" s="257"/>
      <c r="G136" s="257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65</v>
      </c>
      <c r="B137" s="174" t="s">
        <v>1585</v>
      </c>
      <c r="C137" s="183" t="s">
        <v>1586</v>
      </c>
      <c r="D137" s="175" t="s">
        <v>1445</v>
      </c>
      <c r="E137" s="176">
        <v>4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12</v>
      </c>
      <c r="M137" s="178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8"/>
      <c r="S137" s="178" t="s">
        <v>218</v>
      </c>
      <c r="T137" s="179" t="s">
        <v>202</v>
      </c>
      <c r="U137" s="158">
        <v>0</v>
      </c>
      <c r="V137" s="158">
        <f>ROUND(E137*U137,2)</f>
        <v>0</v>
      </c>
      <c r="W137" s="158"/>
      <c r="X137" s="158" t="s">
        <v>727</v>
      </c>
      <c r="Y137" s="158" t="s">
        <v>204</v>
      </c>
      <c r="Z137" s="147"/>
      <c r="AA137" s="147"/>
      <c r="AB137" s="147"/>
      <c r="AC137" s="147"/>
      <c r="AD137" s="147"/>
      <c r="AE137" s="147"/>
      <c r="AF137" s="147"/>
      <c r="AG137" s="147" t="s">
        <v>1139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6"/>
      <c r="D138" s="257"/>
      <c r="E138" s="257"/>
      <c r="F138" s="257"/>
      <c r="G138" s="257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66</v>
      </c>
      <c r="B139" s="174" t="s">
        <v>1587</v>
      </c>
      <c r="C139" s="183" t="s">
        <v>1588</v>
      </c>
      <c r="D139" s="175" t="s">
        <v>1445</v>
      </c>
      <c r="E139" s="176">
        <v>1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12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218</v>
      </c>
      <c r="T139" s="179" t="s">
        <v>202</v>
      </c>
      <c r="U139" s="158">
        <v>0</v>
      </c>
      <c r="V139" s="158">
        <f>ROUND(E139*U139,2)</f>
        <v>0</v>
      </c>
      <c r="W139" s="158"/>
      <c r="X139" s="158" t="s">
        <v>727</v>
      </c>
      <c r="Y139" s="158" t="s">
        <v>204</v>
      </c>
      <c r="Z139" s="147"/>
      <c r="AA139" s="147"/>
      <c r="AB139" s="147"/>
      <c r="AC139" s="147"/>
      <c r="AD139" s="147"/>
      <c r="AE139" s="147"/>
      <c r="AF139" s="147"/>
      <c r="AG139" s="147" t="s">
        <v>1139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256"/>
      <c r="D140" s="257"/>
      <c r="E140" s="257"/>
      <c r="F140" s="257"/>
      <c r="G140" s="25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67</v>
      </c>
      <c r="B141" s="174" t="s">
        <v>1589</v>
      </c>
      <c r="C141" s="183" t="s">
        <v>1590</v>
      </c>
      <c r="D141" s="175" t="s">
        <v>1445</v>
      </c>
      <c r="E141" s="176">
        <v>7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12</v>
      </c>
      <c r="M141" s="178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218</v>
      </c>
      <c r="T141" s="179" t="s">
        <v>202</v>
      </c>
      <c r="U141" s="158">
        <v>0</v>
      </c>
      <c r="V141" s="158">
        <f>ROUND(E141*U141,2)</f>
        <v>0</v>
      </c>
      <c r="W141" s="158"/>
      <c r="X141" s="158" t="s">
        <v>727</v>
      </c>
      <c r="Y141" s="158" t="s">
        <v>204</v>
      </c>
      <c r="Z141" s="147"/>
      <c r="AA141" s="147"/>
      <c r="AB141" s="147"/>
      <c r="AC141" s="147"/>
      <c r="AD141" s="147"/>
      <c r="AE141" s="147"/>
      <c r="AF141" s="147"/>
      <c r="AG141" s="147" t="s">
        <v>1139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56"/>
      <c r="D142" s="257"/>
      <c r="E142" s="257"/>
      <c r="F142" s="257"/>
      <c r="G142" s="257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68</v>
      </c>
      <c r="B143" s="174" t="s">
        <v>1544</v>
      </c>
      <c r="C143" s="183" t="s">
        <v>1591</v>
      </c>
      <c r="D143" s="175" t="s">
        <v>1445</v>
      </c>
      <c r="E143" s="176">
        <v>29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12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218</v>
      </c>
      <c r="T143" s="179" t="s">
        <v>202</v>
      </c>
      <c r="U143" s="158">
        <v>0</v>
      </c>
      <c r="V143" s="158">
        <f>ROUND(E143*U143,2)</f>
        <v>0</v>
      </c>
      <c r="W143" s="158"/>
      <c r="X143" s="158" t="s">
        <v>727</v>
      </c>
      <c r="Y143" s="158" t="s">
        <v>204</v>
      </c>
      <c r="Z143" s="147"/>
      <c r="AA143" s="147"/>
      <c r="AB143" s="147"/>
      <c r="AC143" s="147"/>
      <c r="AD143" s="147"/>
      <c r="AE143" s="147"/>
      <c r="AF143" s="147"/>
      <c r="AG143" s="147" t="s">
        <v>1139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6"/>
      <c r="D144" s="257"/>
      <c r="E144" s="257"/>
      <c r="F144" s="257"/>
      <c r="G144" s="257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69</v>
      </c>
      <c r="B145" s="174" t="s">
        <v>1592</v>
      </c>
      <c r="C145" s="183" t="s">
        <v>1593</v>
      </c>
      <c r="D145" s="175" t="s">
        <v>520</v>
      </c>
      <c r="E145" s="176">
        <v>270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12</v>
      </c>
      <c r="M145" s="178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8"/>
      <c r="S145" s="178" t="s">
        <v>218</v>
      </c>
      <c r="T145" s="179" t="s">
        <v>202</v>
      </c>
      <c r="U145" s="158">
        <v>0</v>
      </c>
      <c r="V145" s="158">
        <f>ROUND(E145*U145,2)</f>
        <v>0</v>
      </c>
      <c r="W145" s="158"/>
      <c r="X145" s="158" t="s">
        <v>727</v>
      </c>
      <c r="Y145" s="158" t="s">
        <v>204</v>
      </c>
      <c r="Z145" s="147"/>
      <c r="AA145" s="147"/>
      <c r="AB145" s="147"/>
      <c r="AC145" s="147"/>
      <c r="AD145" s="147"/>
      <c r="AE145" s="147"/>
      <c r="AF145" s="147"/>
      <c r="AG145" s="147" t="s">
        <v>1139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6"/>
      <c r="D146" s="257"/>
      <c r="E146" s="257"/>
      <c r="F146" s="257"/>
      <c r="G146" s="257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70</v>
      </c>
      <c r="B147" s="174" t="s">
        <v>1594</v>
      </c>
      <c r="C147" s="183" t="s">
        <v>1595</v>
      </c>
      <c r="D147" s="175" t="s">
        <v>520</v>
      </c>
      <c r="E147" s="176">
        <v>40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12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218</v>
      </c>
      <c r="T147" s="179" t="s">
        <v>202</v>
      </c>
      <c r="U147" s="158">
        <v>0</v>
      </c>
      <c r="V147" s="158">
        <f>ROUND(E147*U147,2)</f>
        <v>0</v>
      </c>
      <c r="W147" s="158"/>
      <c r="X147" s="158" t="s">
        <v>727</v>
      </c>
      <c r="Y147" s="158" t="s">
        <v>204</v>
      </c>
      <c r="Z147" s="147"/>
      <c r="AA147" s="147"/>
      <c r="AB147" s="147"/>
      <c r="AC147" s="147"/>
      <c r="AD147" s="147"/>
      <c r="AE147" s="147"/>
      <c r="AF147" s="147"/>
      <c r="AG147" s="147" t="s">
        <v>1139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6"/>
      <c r="D148" s="257"/>
      <c r="E148" s="257"/>
      <c r="F148" s="257"/>
      <c r="G148" s="25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71</v>
      </c>
      <c r="B149" s="174" t="s">
        <v>1546</v>
      </c>
      <c r="C149" s="183" t="s">
        <v>1596</v>
      </c>
      <c r="D149" s="175" t="s">
        <v>520</v>
      </c>
      <c r="E149" s="176">
        <v>915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12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218</v>
      </c>
      <c r="T149" s="179" t="s">
        <v>202</v>
      </c>
      <c r="U149" s="158">
        <v>0</v>
      </c>
      <c r="V149" s="158">
        <f>ROUND(E149*U149,2)</f>
        <v>0</v>
      </c>
      <c r="W149" s="158"/>
      <c r="X149" s="158" t="s">
        <v>727</v>
      </c>
      <c r="Y149" s="158" t="s">
        <v>204</v>
      </c>
      <c r="Z149" s="147"/>
      <c r="AA149" s="147"/>
      <c r="AB149" s="147"/>
      <c r="AC149" s="147"/>
      <c r="AD149" s="147"/>
      <c r="AE149" s="147"/>
      <c r="AF149" s="147"/>
      <c r="AG149" s="147" t="s">
        <v>1139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56"/>
      <c r="D150" s="257"/>
      <c r="E150" s="257"/>
      <c r="F150" s="257"/>
      <c r="G150" s="25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72</v>
      </c>
      <c r="B151" s="174" t="s">
        <v>1597</v>
      </c>
      <c r="C151" s="183" t="s">
        <v>1598</v>
      </c>
      <c r="D151" s="175" t="s">
        <v>520</v>
      </c>
      <c r="E151" s="176">
        <v>1175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12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218</v>
      </c>
      <c r="T151" s="179" t="s">
        <v>202</v>
      </c>
      <c r="U151" s="158">
        <v>0</v>
      </c>
      <c r="V151" s="158">
        <f>ROUND(E151*U151,2)</f>
        <v>0</v>
      </c>
      <c r="W151" s="158"/>
      <c r="X151" s="158" t="s">
        <v>727</v>
      </c>
      <c r="Y151" s="158" t="s">
        <v>204</v>
      </c>
      <c r="Z151" s="147"/>
      <c r="AA151" s="147"/>
      <c r="AB151" s="147"/>
      <c r="AC151" s="147"/>
      <c r="AD151" s="147"/>
      <c r="AE151" s="147"/>
      <c r="AF151" s="147"/>
      <c r="AG151" s="147" t="s">
        <v>1139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6"/>
      <c r="D152" s="257"/>
      <c r="E152" s="257"/>
      <c r="F152" s="257"/>
      <c r="G152" s="25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3">
        <v>73</v>
      </c>
      <c r="B153" s="174" t="s">
        <v>1597</v>
      </c>
      <c r="C153" s="183" t="s">
        <v>1598</v>
      </c>
      <c r="D153" s="175" t="s">
        <v>520</v>
      </c>
      <c r="E153" s="176">
        <v>50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12</v>
      </c>
      <c r="M153" s="178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8"/>
      <c r="S153" s="178" t="s">
        <v>218</v>
      </c>
      <c r="T153" s="179" t="s">
        <v>202</v>
      </c>
      <c r="U153" s="158">
        <v>0</v>
      </c>
      <c r="V153" s="158">
        <f>ROUND(E153*U153,2)</f>
        <v>0</v>
      </c>
      <c r="W153" s="158"/>
      <c r="X153" s="158" t="s">
        <v>727</v>
      </c>
      <c r="Y153" s="158" t="s">
        <v>204</v>
      </c>
      <c r="Z153" s="147"/>
      <c r="AA153" s="147"/>
      <c r="AB153" s="147"/>
      <c r="AC153" s="147"/>
      <c r="AD153" s="147"/>
      <c r="AE153" s="147"/>
      <c r="AF153" s="147"/>
      <c r="AG153" s="147" t="s">
        <v>1139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6"/>
      <c r="D154" s="257"/>
      <c r="E154" s="257"/>
      <c r="F154" s="257"/>
      <c r="G154" s="257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74</v>
      </c>
      <c r="B155" s="174" t="s">
        <v>1599</v>
      </c>
      <c r="C155" s="183" t="s">
        <v>1600</v>
      </c>
      <c r="D155" s="175" t="s">
        <v>520</v>
      </c>
      <c r="E155" s="176">
        <v>250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12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218</v>
      </c>
      <c r="T155" s="179" t="s">
        <v>202</v>
      </c>
      <c r="U155" s="158">
        <v>0</v>
      </c>
      <c r="V155" s="158">
        <f>ROUND(E155*U155,2)</f>
        <v>0</v>
      </c>
      <c r="W155" s="158"/>
      <c r="X155" s="158" t="s">
        <v>727</v>
      </c>
      <c r="Y155" s="158" t="s">
        <v>204</v>
      </c>
      <c r="Z155" s="147"/>
      <c r="AA155" s="147"/>
      <c r="AB155" s="147"/>
      <c r="AC155" s="147"/>
      <c r="AD155" s="147"/>
      <c r="AE155" s="147"/>
      <c r="AF155" s="147"/>
      <c r="AG155" s="147" t="s">
        <v>1139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6"/>
      <c r="D156" s="257"/>
      <c r="E156" s="257"/>
      <c r="F156" s="257"/>
      <c r="G156" s="25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3">
        <v>75</v>
      </c>
      <c r="B157" s="174" t="s">
        <v>1601</v>
      </c>
      <c r="C157" s="183" t="s">
        <v>1602</v>
      </c>
      <c r="D157" s="175" t="s">
        <v>520</v>
      </c>
      <c r="E157" s="176">
        <v>20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12</v>
      </c>
      <c r="M157" s="178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8"/>
      <c r="S157" s="178" t="s">
        <v>218</v>
      </c>
      <c r="T157" s="179" t="s">
        <v>202</v>
      </c>
      <c r="U157" s="158">
        <v>0</v>
      </c>
      <c r="V157" s="158">
        <f>ROUND(E157*U157,2)</f>
        <v>0</v>
      </c>
      <c r="W157" s="158"/>
      <c r="X157" s="158" t="s">
        <v>727</v>
      </c>
      <c r="Y157" s="158" t="s">
        <v>204</v>
      </c>
      <c r="Z157" s="147"/>
      <c r="AA157" s="147"/>
      <c r="AB157" s="147"/>
      <c r="AC157" s="147"/>
      <c r="AD157" s="147"/>
      <c r="AE157" s="147"/>
      <c r="AF157" s="147"/>
      <c r="AG157" s="147" t="s">
        <v>1139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6"/>
      <c r="D158" s="257"/>
      <c r="E158" s="257"/>
      <c r="F158" s="257"/>
      <c r="G158" s="257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76</v>
      </c>
      <c r="B159" s="174" t="s">
        <v>1603</v>
      </c>
      <c r="C159" s="183" t="s">
        <v>1604</v>
      </c>
      <c r="D159" s="175" t="s">
        <v>520</v>
      </c>
      <c r="E159" s="176">
        <v>10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12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218</v>
      </c>
      <c r="T159" s="179" t="s">
        <v>202</v>
      </c>
      <c r="U159" s="158">
        <v>0</v>
      </c>
      <c r="V159" s="158">
        <f>ROUND(E159*U159,2)</f>
        <v>0</v>
      </c>
      <c r="W159" s="158"/>
      <c r="X159" s="158" t="s">
        <v>727</v>
      </c>
      <c r="Y159" s="158" t="s">
        <v>204</v>
      </c>
      <c r="Z159" s="147"/>
      <c r="AA159" s="147"/>
      <c r="AB159" s="147"/>
      <c r="AC159" s="147"/>
      <c r="AD159" s="147"/>
      <c r="AE159" s="147"/>
      <c r="AF159" s="147"/>
      <c r="AG159" s="147" t="s">
        <v>1139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6"/>
      <c r="D160" s="257"/>
      <c r="E160" s="257"/>
      <c r="F160" s="257"/>
      <c r="G160" s="25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3">
        <v>77</v>
      </c>
      <c r="B161" s="174" t="s">
        <v>1605</v>
      </c>
      <c r="C161" s="183" t="s">
        <v>1606</v>
      </c>
      <c r="D161" s="175" t="s">
        <v>520</v>
      </c>
      <c r="E161" s="176">
        <v>130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12</v>
      </c>
      <c r="M161" s="178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8"/>
      <c r="S161" s="178" t="s">
        <v>218</v>
      </c>
      <c r="T161" s="179" t="s">
        <v>202</v>
      </c>
      <c r="U161" s="158">
        <v>0</v>
      </c>
      <c r="V161" s="158">
        <f>ROUND(E161*U161,2)</f>
        <v>0</v>
      </c>
      <c r="W161" s="158"/>
      <c r="X161" s="158" t="s">
        <v>727</v>
      </c>
      <c r="Y161" s="158" t="s">
        <v>204</v>
      </c>
      <c r="Z161" s="147"/>
      <c r="AA161" s="147"/>
      <c r="AB161" s="147"/>
      <c r="AC161" s="147"/>
      <c r="AD161" s="147"/>
      <c r="AE161" s="147"/>
      <c r="AF161" s="147"/>
      <c r="AG161" s="147" t="s">
        <v>1139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56"/>
      <c r="D162" s="257"/>
      <c r="E162" s="257"/>
      <c r="F162" s="257"/>
      <c r="G162" s="257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3">
        <v>78</v>
      </c>
      <c r="B163" s="174" t="s">
        <v>1607</v>
      </c>
      <c r="C163" s="183" t="s">
        <v>1608</v>
      </c>
      <c r="D163" s="175" t="s">
        <v>520</v>
      </c>
      <c r="E163" s="176">
        <v>21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12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/>
      <c r="S163" s="178" t="s">
        <v>218</v>
      </c>
      <c r="T163" s="179" t="s">
        <v>202</v>
      </c>
      <c r="U163" s="158">
        <v>0</v>
      </c>
      <c r="V163" s="158">
        <f>ROUND(E163*U163,2)</f>
        <v>0</v>
      </c>
      <c r="W163" s="158"/>
      <c r="X163" s="158" t="s">
        <v>727</v>
      </c>
      <c r="Y163" s="158" t="s">
        <v>204</v>
      </c>
      <c r="Z163" s="147"/>
      <c r="AA163" s="147"/>
      <c r="AB163" s="147"/>
      <c r="AC163" s="147"/>
      <c r="AD163" s="147"/>
      <c r="AE163" s="147"/>
      <c r="AF163" s="147"/>
      <c r="AG163" s="147" t="s">
        <v>1139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6"/>
      <c r="D164" s="257"/>
      <c r="E164" s="257"/>
      <c r="F164" s="257"/>
      <c r="G164" s="25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79</v>
      </c>
      <c r="B165" s="174" t="s">
        <v>1548</v>
      </c>
      <c r="C165" s="183" t="s">
        <v>1609</v>
      </c>
      <c r="D165" s="175" t="s">
        <v>520</v>
      </c>
      <c r="E165" s="176">
        <v>60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12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218</v>
      </c>
      <c r="T165" s="179" t="s">
        <v>202</v>
      </c>
      <c r="U165" s="158">
        <v>0</v>
      </c>
      <c r="V165" s="158">
        <f>ROUND(E165*U165,2)</f>
        <v>0</v>
      </c>
      <c r="W165" s="158"/>
      <c r="X165" s="158" t="s">
        <v>727</v>
      </c>
      <c r="Y165" s="158" t="s">
        <v>204</v>
      </c>
      <c r="Z165" s="147"/>
      <c r="AA165" s="147"/>
      <c r="AB165" s="147"/>
      <c r="AC165" s="147"/>
      <c r="AD165" s="147"/>
      <c r="AE165" s="147"/>
      <c r="AF165" s="147"/>
      <c r="AG165" s="147" t="s">
        <v>1139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6"/>
      <c r="D166" s="257"/>
      <c r="E166" s="257"/>
      <c r="F166" s="257"/>
      <c r="G166" s="25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3">
        <v>80</v>
      </c>
      <c r="B167" s="174" t="s">
        <v>1610</v>
      </c>
      <c r="C167" s="183" t="s">
        <v>1611</v>
      </c>
      <c r="D167" s="175" t="s">
        <v>520</v>
      </c>
      <c r="E167" s="176">
        <v>55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12</v>
      </c>
      <c r="M167" s="178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8"/>
      <c r="S167" s="178" t="s">
        <v>218</v>
      </c>
      <c r="T167" s="179" t="s">
        <v>202</v>
      </c>
      <c r="U167" s="158">
        <v>0</v>
      </c>
      <c r="V167" s="158">
        <f>ROUND(E167*U167,2)</f>
        <v>0</v>
      </c>
      <c r="W167" s="158"/>
      <c r="X167" s="158" t="s">
        <v>727</v>
      </c>
      <c r="Y167" s="158" t="s">
        <v>204</v>
      </c>
      <c r="Z167" s="147"/>
      <c r="AA167" s="147"/>
      <c r="AB167" s="147"/>
      <c r="AC167" s="147"/>
      <c r="AD167" s="147"/>
      <c r="AE167" s="147"/>
      <c r="AF167" s="147"/>
      <c r="AG167" s="147" t="s">
        <v>1139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6"/>
      <c r="D168" s="257"/>
      <c r="E168" s="257"/>
      <c r="F168" s="257"/>
      <c r="G168" s="257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81</v>
      </c>
      <c r="B169" s="174" t="s">
        <v>1612</v>
      </c>
      <c r="C169" s="183" t="s">
        <v>1613</v>
      </c>
      <c r="D169" s="175" t="s">
        <v>520</v>
      </c>
      <c r="E169" s="176">
        <v>30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12</v>
      </c>
      <c r="M169" s="178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8"/>
      <c r="S169" s="178" t="s">
        <v>218</v>
      </c>
      <c r="T169" s="179" t="s">
        <v>202</v>
      </c>
      <c r="U169" s="158">
        <v>0</v>
      </c>
      <c r="V169" s="158">
        <f>ROUND(E169*U169,2)</f>
        <v>0</v>
      </c>
      <c r="W169" s="158"/>
      <c r="X169" s="158" t="s">
        <v>727</v>
      </c>
      <c r="Y169" s="158" t="s">
        <v>204</v>
      </c>
      <c r="Z169" s="147"/>
      <c r="AA169" s="147"/>
      <c r="AB169" s="147"/>
      <c r="AC169" s="147"/>
      <c r="AD169" s="147"/>
      <c r="AE169" s="147"/>
      <c r="AF169" s="147"/>
      <c r="AG169" s="147" t="s">
        <v>1139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56"/>
      <c r="D170" s="257"/>
      <c r="E170" s="257"/>
      <c r="F170" s="257"/>
      <c r="G170" s="257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82</v>
      </c>
      <c r="B171" s="174" t="s">
        <v>1550</v>
      </c>
      <c r="C171" s="183" t="s">
        <v>1614</v>
      </c>
      <c r="D171" s="175" t="s">
        <v>1445</v>
      </c>
      <c r="E171" s="176">
        <v>2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12</v>
      </c>
      <c r="M171" s="178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8"/>
      <c r="S171" s="178" t="s">
        <v>218</v>
      </c>
      <c r="T171" s="179" t="s">
        <v>202</v>
      </c>
      <c r="U171" s="158">
        <v>0</v>
      </c>
      <c r="V171" s="158">
        <f>ROUND(E171*U171,2)</f>
        <v>0</v>
      </c>
      <c r="W171" s="158"/>
      <c r="X171" s="158" t="s">
        <v>727</v>
      </c>
      <c r="Y171" s="158" t="s">
        <v>204</v>
      </c>
      <c r="Z171" s="147"/>
      <c r="AA171" s="147"/>
      <c r="AB171" s="147"/>
      <c r="AC171" s="147"/>
      <c r="AD171" s="147"/>
      <c r="AE171" s="147"/>
      <c r="AF171" s="147"/>
      <c r="AG171" s="147" t="s">
        <v>1139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6"/>
      <c r="D172" s="257"/>
      <c r="E172" s="257"/>
      <c r="F172" s="257"/>
      <c r="G172" s="257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">
      <c r="A173" s="166" t="s">
        <v>196</v>
      </c>
      <c r="B173" s="167" t="s">
        <v>157</v>
      </c>
      <c r="C173" s="182" t="s">
        <v>158</v>
      </c>
      <c r="D173" s="168"/>
      <c r="E173" s="169"/>
      <c r="F173" s="170"/>
      <c r="G173" s="170">
        <f>SUMIF(AG174:AG323,"&lt;&gt;NOR",G174:G323)</f>
        <v>0</v>
      </c>
      <c r="H173" s="170"/>
      <c r="I173" s="170">
        <f>SUM(I174:I323)</f>
        <v>0</v>
      </c>
      <c r="J173" s="170"/>
      <c r="K173" s="170">
        <f>SUM(K174:K323)</f>
        <v>0</v>
      </c>
      <c r="L173" s="170"/>
      <c r="M173" s="170">
        <f>SUM(M174:M323)</f>
        <v>0</v>
      </c>
      <c r="N173" s="169"/>
      <c r="O173" s="169">
        <f>SUM(O174:O323)</f>
        <v>0</v>
      </c>
      <c r="P173" s="169"/>
      <c r="Q173" s="169">
        <f>SUM(Q174:Q323)</f>
        <v>0</v>
      </c>
      <c r="R173" s="170"/>
      <c r="S173" s="170"/>
      <c r="T173" s="171"/>
      <c r="U173" s="165"/>
      <c r="V173" s="165">
        <f>SUM(V174:V323)</f>
        <v>0</v>
      </c>
      <c r="W173" s="165"/>
      <c r="X173" s="165"/>
      <c r="Y173" s="165"/>
      <c r="AG173" t="s">
        <v>197</v>
      </c>
    </row>
    <row r="174" spans="1:60" outlineLevel="1" x14ac:dyDescent="0.2">
      <c r="A174" s="173">
        <v>83</v>
      </c>
      <c r="B174" s="174" t="s">
        <v>1615</v>
      </c>
      <c r="C174" s="183" t="s">
        <v>1616</v>
      </c>
      <c r="D174" s="175" t="s">
        <v>1421</v>
      </c>
      <c r="E174" s="176">
        <v>270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12</v>
      </c>
      <c r="M174" s="178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8"/>
      <c r="S174" s="178" t="s">
        <v>218</v>
      </c>
      <c r="T174" s="179" t="s">
        <v>202</v>
      </c>
      <c r="U174" s="158">
        <v>0</v>
      </c>
      <c r="V174" s="158">
        <f>ROUND(E174*U174,2)</f>
        <v>0</v>
      </c>
      <c r="W174" s="158"/>
      <c r="X174" s="158" t="s">
        <v>219</v>
      </c>
      <c r="Y174" s="158" t="s">
        <v>204</v>
      </c>
      <c r="Z174" s="147"/>
      <c r="AA174" s="147"/>
      <c r="AB174" s="147"/>
      <c r="AC174" s="147"/>
      <c r="AD174" s="147"/>
      <c r="AE174" s="147"/>
      <c r="AF174" s="147"/>
      <c r="AG174" s="147" t="s">
        <v>499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6"/>
      <c r="D175" s="257"/>
      <c r="E175" s="257"/>
      <c r="F175" s="257"/>
      <c r="G175" s="257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84</v>
      </c>
      <c r="B176" s="174" t="s">
        <v>1617</v>
      </c>
      <c r="C176" s="183" t="s">
        <v>1618</v>
      </c>
      <c r="D176" s="175" t="s">
        <v>1421</v>
      </c>
      <c r="E176" s="176">
        <v>40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12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/>
      <c r="S176" s="178" t="s">
        <v>218</v>
      </c>
      <c r="T176" s="179" t="s">
        <v>202</v>
      </c>
      <c r="U176" s="158">
        <v>0</v>
      </c>
      <c r="V176" s="158">
        <f>ROUND(E176*U176,2)</f>
        <v>0</v>
      </c>
      <c r="W176" s="158"/>
      <c r="X176" s="158" t="s">
        <v>219</v>
      </c>
      <c r="Y176" s="158" t="s">
        <v>204</v>
      </c>
      <c r="Z176" s="147"/>
      <c r="AA176" s="147"/>
      <c r="AB176" s="147"/>
      <c r="AC176" s="147"/>
      <c r="AD176" s="147"/>
      <c r="AE176" s="147"/>
      <c r="AF176" s="147"/>
      <c r="AG176" s="147" t="s">
        <v>499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6"/>
      <c r="D177" s="257"/>
      <c r="E177" s="257"/>
      <c r="F177" s="257"/>
      <c r="G177" s="257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3">
        <v>85</v>
      </c>
      <c r="B178" s="174" t="s">
        <v>1617</v>
      </c>
      <c r="C178" s="183" t="s">
        <v>1618</v>
      </c>
      <c r="D178" s="175" t="s">
        <v>1421</v>
      </c>
      <c r="E178" s="176">
        <v>25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12</v>
      </c>
      <c r="M178" s="178">
        <f>G178*(1+L178/100)</f>
        <v>0</v>
      </c>
      <c r="N178" s="176">
        <v>0</v>
      </c>
      <c r="O178" s="176">
        <f>ROUND(E178*N178,2)</f>
        <v>0</v>
      </c>
      <c r="P178" s="176">
        <v>0</v>
      </c>
      <c r="Q178" s="176">
        <f>ROUND(E178*P178,2)</f>
        <v>0</v>
      </c>
      <c r="R178" s="178"/>
      <c r="S178" s="178" t="s">
        <v>218</v>
      </c>
      <c r="T178" s="179" t="s">
        <v>202</v>
      </c>
      <c r="U178" s="158">
        <v>0</v>
      </c>
      <c r="V178" s="158">
        <f>ROUND(E178*U178,2)</f>
        <v>0</v>
      </c>
      <c r="W178" s="158"/>
      <c r="X178" s="158" t="s">
        <v>219</v>
      </c>
      <c r="Y178" s="158" t="s">
        <v>204</v>
      </c>
      <c r="Z178" s="147"/>
      <c r="AA178" s="147"/>
      <c r="AB178" s="147"/>
      <c r="AC178" s="147"/>
      <c r="AD178" s="147"/>
      <c r="AE178" s="147"/>
      <c r="AF178" s="147"/>
      <c r="AG178" s="147" t="s">
        <v>499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6"/>
      <c r="D179" s="257"/>
      <c r="E179" s="257"/>
      <c r="F179" s="257"/>
      <c r="G179" s="257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208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86</v>
      </c>
      <c r="B180" s="174" t="s">
        <v>1619</v>
      </c>
      <c r="C180" s="183" t="s">
        <v>1620</v>
      </c>
      <c r="D180" s="175" t="s">
        <v>1621</v>
      </c>
      <c r="E180" s="176">
        <v>28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12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218</v>
      </c>
      <c r="T180" s="179" t="s">
        <v>202</v>
      </c>
      <c r="U180" s="158">
        <v>0</v>
      </c>
      <c r="V180" s="158">
        <f>ROUND(E180*U180,2)</f>
        <v>0</v>
      </c>
      <c r="W180" s="158"/>
      <c r="X180" s="158" t="s">
        <v>219</v>
      </c>
      <c r="Y180" s="158" t="s">
        <v>204</v>
      </c>
      <c r="Z180" s="147"/>
      <c r="AA180" s="147"/>
      <c r="AB180" s="147"/>
      <c r="AC180" s="147"/>
      <c r="AD180" s="147"/>
      <c r="AE180" s="147"/>
      <c r="AF180" s="147"/>
      <c r="AG180" s="147" t="s">
        <v>499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6"/>
      <c r="D181" s="257"/>
      <c r="E181" s="257"/>
      <c r="F181" s="257"/>
      <c r="G181" s="257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3">
        <v>87</v>
      </c>
      <c r="B182" s="174" t="s">
        <v>1619</v>
      </c>
      <c r="C182" s="183" t="s">
        <v>1620</v>
      </c>
      <c r="D182" s="175" t="s">
        <v>1621</v>
      </c>
      <c r="E182" s="176">
        <v>1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12</v>
      </c>
      <c r="M182" s="178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8"/>
      <c r="S182" s="178" t="s">
        <v>218</v>
      </c>
      <c r="T182" s="179" t="s">
        <v>202</v>
      </c>
      <c r="U182" s="158">
        <v>0</v>
      </c>
      <c r="V182" s="158">
        <f>ROUND(E182*U182,2)</f>
        <v>0</v>
      </c>
      <c r="W182" s="158"/>
      <c r="X182" s="158" t="s">
        <v>219</v>
      </c>
      <c r="Y182" s="158" t="s">
        <v>204</v>
      </c>
      <c r="Z182" s="147"/>
      <c r="AA182" s="147"/>
      <c r="AB182" s="147"/>
      <c r="AC182" s="147"/>
      <c r="AD182" s="147"/>
      <c r="AE182" s="147"/>
      <c r="AF182" s="147"/>
      <c r="AG182" s="147" t="s">
        <v>499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6"/>
      <c r="D183" s="257"/>
      <c r="E183" s="257"/>
      <c r="F183" s="257"/>
      <c r="G183" s="257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88</v>
      </c>
      <c r="B184" s="174" t="s">
        <v>1619</v>
      </c>
      <c r="C184" s="183" t="s">
        <v>1620</v>
      </c>
      <c r="D184" s="175" t="s">
        <v>1621</v>
      </c>
      <c r="E184" s="176">
        <v>16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12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/>
      <c r="S184" s="178" t="s">
        <v>218</v>
      </c>
      <c r="T184" s="179" t="s">
        <v>202</v>
      </c>
      <c r="U184" s="158">
        <v>0</v>
      </c>
      <c r="V184" s="158">
        <f>ROUND(E184*U184,2)</f>
        <v>0</v>
      </c>
      <c r="W184" s="158"/>
      <c r="X184" s="158" t="s">
        <v>219</v>
      </c>
      <c r="Y184" s="158" t="s">
        <v>204</v>
      </c>
      <c r="Z184" s="147"/>
      <c r="AA184" s="147"/>
      <c r="AB184" s="147"/>
      <c r="AC184" s="147"/>
      <c r="AD184" s="147"/>
      <c r="AE184" s="147"/>
      <c r="AF184" s="147"/>
      <c r="AG184" s="147" t="s">
        <v>499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6"/>
      <c r="D185" s="257"/>
      <c r="E185" s="257"/>
      <c r="F185" s="257"/>
      <c r="G185" s="257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89</v>
      </c>
      <c r="B186" s="174" t="s">
        <v>1619</v>
      </c>
      <c r="C186" s="183" t="s">
        <v>1620</v>
      </c>
      <c r="D186" s="175" t="s">
        <v>1621</v>
      </c>
      <c r="E186" s="176">
        <v>4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12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218</v>
      </c>
      <c r="T186" s="179" t="s">
        <v>202</v>
      </c>
      <c r="U186" s="158">
        <v>0</v>
      </c>
      <c r="V186" s="158">
        <f>ROUND(E186*U186,2)</f>
        <v>0</v>
      </c>
      <c r="W186" s="158"/>
      <c r="X186" s="158" t="s">
        <v>219</v>
      </c>
      <c r="Y186" s="158" t="s">
        <v>204</v>
      </c>
      <c r="Z186" s="147"/>
      <c r="AA186" s="147"/>
      <c r="AB186" s="147"/>
      <c r="AC186" s="147"/>
      <c r="AD186" s="147"/>
      <c r="AE186" s="147"/>
      <c r="AF186" s="147"/>
      <c r="AG186" s="147" t="s">
        <v>499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6"/>
      <c r="D187" s="257"/>
      <c r="E187" s="257"/>
      <c r="F187" s="257"/>
      <c r="G187" s="257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208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90</v>
      </c>
      <c r="B188" s="174" t="s">
        <v>1622</v>
      </c>
      <c r="C188" s="183" t="s">
        <v>1623</v>
      </c>
      <c r="D188" s="175" t="s">
        <v>1621</v>
      </c>
      <c r="E188" s="176">
        <v>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12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/>
      <c r="S188" s="178" t="s">
        <v>218</v>
      </c>
      <c r="T188" s="179" t="s">
        <v>202</v>
      </c>
      <c r="U188" s="158">
        <v>0</v>
      </c>
      <c r="V188" s="158">
        <f>ROUND(E188*U188,2)</f>
        <v>0</v>
      </c>
      <c r="W188" s="158"/>
      <c r="X188" s="158" t="s">
        <v>219</v>
      </c>
      <c r="Y188" s="158" t="s">
        <v>204</v>
      </c>
      <c r="Z188" s="147"/>
      <c r="AA188" s="147"/>
      <c r="AB188" s="147"/>
      <c r="AC188" s="147"/>
      <c r="AD188" s="147"/>
      <c r="AE188" s="147"/>
      <c r="AF188" s="147"/>
      <c r="AG188" s="147" t="s">
        <v>499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56"/>
      <c r="D189" s="257"/>
      <c r="E189" s="257"/>
      <c r="F189" s="257"/>
      <c r="G189" s="257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91</v>
      </c>
      <c r="B190" s="174" t="s">
        <v>1624</v>
      </c>
      <c r="C190" s="183" t="s">
        <v>1625</v>
      </c>
      <c r="D190" s="175" t="s">
        <v>1621</v>
      </c>
      <c r="E190" s="176">
        <v>16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12</v>
      </c>
      <c r="M190" s="178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218</v>
      </c>
      <c r="T190" s="179" t="s">
        <v>202</v>
      </c>
      <c r="U190" s="158">
        <v>0</v>
      </c>
      <c r="V190" s="158">
        <f>ROUND(E190*U190,2)</f>
        <v>0</v>
      </c>
      <c r="W190" s="158"/>
      <c r="X190" s="158" t="s">
        <v>1434</v>
      </c>
      <c r="Y190" s="158" t="s">
        <v>204</v>
      </c>
      <c r="Z190" s="147"/>
      <c r="AA190" s="147"/>
      <c r="AB190" s="147"/>
      <c r="AC190" s="147"/>
      <c r="AD190" s="147"/>
      <c r="AE190" s="147"/>
      <c r="AF190" s="147"/>
      <c r="AG190" s="147" t="s">
        <v>1435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6"/>
      <c r="D191" s="257"/>
      <c r="E191" s="257"/>
      <c r="F191" s="257"/>
      <c r="G191" s="257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92</v>
      </c>
      <c r="B192" s="174" t="s">
        <v>1626</v>
      </c>
      <c r="C192" s="183" t="s">
        <v>1627</v>
      </c>
      <c r="D192" s="175" t="s">
        <v>1421</v>
      </c>
      <c r="E192" s="176">
        <v>125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12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/>
      <c r="S192" s="178" t="s">
        <v>218</v>
      </c>
      <c r="T192" s="179" t="s">
        <v>202</v>
      </c>
      <c r="U192" s="158">
        <v>0</v>
      </c>
      <c r="V192" s="158">
        <f>ROUND(E192*U192,2)</f>
        <v>0</v>
      </c>
      <c r="W192" s="158"/>
      <c r="X192" s="158" t="s">
        <v>1434</v>
      </c>
      <c r="Y192" s="158" t="s">
        <v>204</v>
      </c>
      <c r="Z192" s="147"/>
      <c r="AA192" s="147"/>
      <c r="AB192" s="147"/>
      <c r="AC192" s="147"/>
      <c r="AD192" s="147"/>
      <c r="AE192" s="147"/>
      <c r="AF192" s="147"/>
      <c r="AG192" s="147" t="s">
        <v>1435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6"/>
      <c r="D193" s="257"/>
      <c r="E193" s="257"/>
      <c r="F193" s="257"/>
      <c r="G193" s="257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208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93</v>
      </c>
      <c r="B194" s="174" t="s">
        <v>1628</v>
      </c>
      <c r="C194" s="183" t="s">
        <v>1629</v>
      </c>
      <c r="D194" s="175" t="s">
        <v>1421</v>
      </c>
      <c r="E194" s="176">
        <v>915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12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218</v>
      </c>
      <c r="T194" s="179" t="s">
        <v>202</v>
      </c>
      <c r="U194" s="158">
        <v>0</v>
      </c>
      <c r="V194" s="158">
        <f>ROUND(E194*U194,2)</f>
        <v>0</v>
      </c>
      <c r="W194" s="158"/>
      <c r="X194" s="158" t="s">
        <v>1434</v>
      </c>
      <c r="Y194" s="158" t="s">
        <v>204</v>
      </c>
      <c r="Z194" s="147"/>
      <c r="AA194" s="147"/>
      <c r="AB194" s="147"/>
      <c r="AC194" s="147"/>
      <c r="AD194" s="147"/>
      <c r="AE194" s="147"/>
      <c r="AF194" s="147"/>
      <c r="AG194" s="147" t="s">
        <v>1435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6"/>
      <c r="D195" s="257"/>
      <c r="E195" s="257"/>
      <c r="F195" s="257"/>
      <c r="G195" s="257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94</v>
      </c>
      <c r="B196" s="174" t="s">
        <v>1630</v>
      </c>
      <c r="C196" s="183" t="s">
        <v>1631</v>
      </c>
      <c r="D196" s="175" t="s">
        <v>1445</v>
      </c>
      <c r="E196" s="176">
        <v>2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12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218</v>
      </c>
      <c r="T196" s="179" t="s">
        <v>202</v>
      </c>
      <c r="U196" s="158">
        <v>0</v>
      </c>
      <c r="V196" s="158">
        <f>ROUND(E196*U196,2)</f>
        <v>0</v>
      </c>
      <c r="W196" s="158"/>
      <c r="X196" s="158" t="s">
        <v>727</v>
      </c>
      <c r="Y196" s="158" t="s">
        <v>204</v>
      </c>
      <c r="Z196" s="147"/>
      <c r="AA196" s="147"/>
      <c r="AB196" s="147"/>
      <c r="AC196" s="147"/>
      <c r="AD196" s="147"/>
      <c r="AE196" s="147"/>
      <c r="AF196" s="147"/>
      <c r="AG196" s="147" t="s">
        <v>1139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56"/>
      <c r="D197" s="257"/>
      <c r="E197" s="257"/>
      <c r="F197" s="257"/>
      <c r="G197" s="25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95</v>
      </c>
      <c r="B198" s="174" t="s">
        <v>1632</v>
      </c>
      <c r="C198" s="183" t="s">
        <v>1633</v>
      </c>
      <c r="D198" s="175" t="s">
        <v>1621</v>
      </c>
      <c r="E198" s="176">
        <v>139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12</v>
      </c>
      <c r="M198" s="178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8"/>
      <c r="S198" s="178" t="s">
        <v>218</v>
      </c>
      <c r="T198" s="179" t="s">
        <v>202</v>
      </c>
      <c r="U198" s="158">
        <v>0</v>
      </c>
      <c r="V198" s="158">
        <f>ROUND(E198*U198,2)</f>
        <v>0</v>
      </c>
      <c r="W198" s="158"/>
      <c r="X198" s="158" t="s">
        <v>727</v>
      </c>
      <c r="Y198" s="158" t="s">
        <v>204</v>
      </c>
      <c r="Z198" s="147"/>
      <c r="AA198" s="147"/>
      <c r="AB198" s="147"/>
      <c r="AC198" s="147"/>
      <c r="AD198" s="147"/>
      <c r="AE198" s="147"/>
      <c r="AF198" s="147"/>
      <c r="AG198" s="147" t="s">
        <v>1139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6"/>
      <c r="D199" s="257"/>
      <c r="E199" s="257"/>
      <c r="F199" s="257"/>
      <c r="G199" s="25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96</v>
      </c>
      <c r="B200" s="174" t="s">
        <v>1634</v>
      </c>
      <c r="C200" s="183" t="s">
        <v>1635</v>
      </c>
      <c r="D200" s="175" t="s">
        <v>1621</v>
      </c>
      <c r="E200" s="176">
        <v>8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12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/>
      <c r="S200" s="178" t="s">
        <v>218</v>
      </c>
      <c r="T200" s="179" t="s">
        <v>202</v>
      </c>
      <c r="U200" s="158">
        <v>0</v>
      </c>
      <c r="V200" s="158">
        <f>ROUND(E200*U200,2)</f>
        <v>0</v>
      </c>
      <c r="W200" s="158"/>
      <c r="X200" s="158" t="s">
        <v>727</v>
      </c>
      <c r="Y200" s="158" t="s">
        <v>204</v>
      </c>
      <c r="Z200" s="147"/>
      <c r="AA200" s="147"/>
      <c r="AB200" s="147"/>
      <c r="AC200" s="147"/>
      <c r="AD200" s="147"/>
      <c r="AE200" s="147"/>
      <c r="AF200" s="147"/>
      <c r="AG200" s="147" t="s">
        <v>1139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6"/>
      <c r="D201" s="257"/>
      <c r="E201" s="257"/>
      <c r="F201" s="257"/>
      <c r="G201" s="257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97</v>
      </c>
      <c r="B202" s="174" t="s">
        <v>1636</v>
      </c>
      <c r="C202" s="183" t="s">
        <v>1637</v>
      </c>
      <c r="D202" s="175" t="s">
        <v>1421</v>
      </c>
      <c r="E202" s="176">
        <v>30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12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8"/>
      <c r="S202" s="178" t="s">
        <v>218</v>
      </c>
      <c r="T202" s="179" t="s">
        <v>202</v>
      </c>
      <c r="U202" s="158">
        <v>0</v>
      </c>
      <c r="V202" s="158">
        <f>ROUND(E202*U202,2)</f>
        <v>0</v>
      </c>
      <c r="W202" s="158"/>
      <c r="X202" s="158" t="s">
        <v>727</v>
      </c>
      <c r="Y202" s="158" t="s">
        <v>204</v>
      </c>
      <c r="Z202" s="147"/>
      <c r="AA202" s="147"/>
      <c r="AB202" s="147"/>
      <c r="AC202" s="147"/>
      <c r="AD202" s="147"/>
      <c r="AE202" s="147"/>
      <c r="AF202" s="147"/>
      <c r="AG202" s="147" t="s">
        <v>1139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56"/>
      <c r="D203" s="257"/>
      <c r="E203" s="257"/>
      <c r="F203" s="257"/>
      <c r="G203" s="257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3">
        <v>98</v>
      </c>
      <c r="B204" s="174" t="s">
        <v>1638</v>
      </c>
      <c r="C204" s="183" t="s">
        <v>1639</v>
      </c>
      <c r="D204" s="175" t="s">
        <v>1421</v>
      </c>
      <c r="E204" s="176">
        <v>21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12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218</v>
      </c>
      <c r="T204" s="179" t="s">
        <v>202</v>
      </c>
      <c r="U204" s="158">
        <v>0</v>
      </c>
      <c r="V204" s="158">
        <f>ROUND(E204*U204,2)</f>
        <v>0</v>
      </c>
      <c r="W204" s="158"/>
      <c r="X204" s="158" t="s">
        <v>727</v>
      </c>
      <c r="Y204" s="158" t="s">
        <v>204</v>
      </c>
      <c r="Z204" s="147"/>
      <c r="AA204" s="147"/>
      <c r="AB204" s="147"/>
      <c r="AC204" s="147"/>
      <c r="AD204" s="147"/>
      <c r="AE204" s="147"/>
      <c r="AF204" s="147"/>
      <c r="AG204" s="147" t="s">
        <v>1139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6"/>
      <c r="D205" s="257"/>
      <c r="E205" s="257"/>
      <c r="F205" s="257"/>
      <c r="G205" s="257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3">
        <v>99</v>
      </c>
      <c r="B206" s="174" t="s">
        <v>1640</v>
      </c>
      <c r="C206" s="183" t="s">
        <v>1641</v>
      </c>
      <c r="D206" s="175" t="s">
        <v>1621</v>
      </c>
      <c r="E206" s="176">
        <v>4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12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218</v>
      </c>
      <c r="T206" s="179" t="s">
        <v>202</v>
      </c>
      <c r="U206" s="158">
        <v>0</v>
      </c>
      <c r="V206" s="158">
        <f>ROUND(E206*U206,2)</f>
        <v>0</v>
      </c>
      <c r="W206" s="158"/>
      <c r="X206" s="158" t="s">
        <v>727</v>
      </c>
      <c r="Y206" s="158" t="s">
        <v>204</v>
      </c>
      <c r="Z206" s="147"/>
      <c r="AA206" s="147"/>
      <c r="AB206" s="147"/>
      <c r="AC206" s="147"/>
      <c r="AD206" s="147"/>
      <c r="AE206" s="147"/>
      <c r="AF206" s="147"/>
      <c r="AG206" s="147" t="s">
        <v>1139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6"/>
      <c r="D207" s="257"/>
      <c r="E207" s="257"/>
      <c r="F207" s="257"/>
      <c r="G207" s="257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208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100</v>
      </c>
      <c r="B208" s="174" t="s">
        <v>1624</v>
      </c>
      <c r="C208" s="183" t="s">
        <v>1642</v>
      </c>
      <c r="D208" s="175" t="s">
        <v>1621</v>
      </c>
      <c r="E208" s="176">
        <v>1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12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218</v>
      </c>
      <c r="T208" s="179" t="s">
        <v>202</v>
      </c>
      <c r="U208" s="158">
        <v>0</v>
      </c>
      <c r="V208" s="158">
        <f>ROUND(E208*U208,2)</f>
        <v>0</v>
      </c>
      <c r="W208" s="158"/>
      <c r="X208" s="158" t="s">
        <v>727</v>
      </c>
      <c r="Y208" s="158" t="s">
        <v>204</v>
      </c>
      <c r="Z208" s="147"/>
      <c r="AA208" s="147"/>
      <c r="AB208" s="147"/>
      <c r="AC208" s="147"/>
      <c r="AD208" s="147"/>
      <c r="AE208" s="147"/>
      <c r="AF208" s="147"/>
      <c r="AG208" s="147" t="s">
        <v>1139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6"/>
      <c r="D209" s="257"/>
      <c r="E209" s="257"/>
      <c r="F209" s="257"/>
      <c r="G209" s="257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208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101</v>
      </c>
      <c r="B210" s="174" t="s">
        <v>1624</v>
      </c>
      <c r="C210" s="183" t="s">
        <v>1642</v>
      </c>
      <c r="D210" s="175" t="s">
        <v>1621</v>
      </c>
      <c r="E210" s="176">
        <v>4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12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8"/>
      <c r="S210" s="178" t="s">
        <v>218</v>
      </c>
      <c r="T210" s="179" t="s">
        <v>202</v>
      </c>
      <c r="U210" s="158">
        <v>0</v>
      </c>
      <c r="V210" s="158">
        <f>ROUND(E210*U210,2)</f>
        <v>0</v>
      </c>
      <c r="W210" s="158"/>
      <c r="X210" s="158" t="s">
        <v>727</v>
      </c>
      <c r="Y210" s="158" t="s">
        <v>204</v>
      </c>
      <c r="Z210" s="147"/>
      <c r="AA210" s="147"/>
      <c r="AB210" s="147"/>
      <c r="AC210" s="147"/>
      <c r="AD210" s="147"/>
      <c r="AE210" s="147"/>
      <c r="AF210" s="147"/>
      <c r="AG210" s="147" t="s">
        <v>1139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56"/>
      <c r="D211" s="257"/>
      <c r="E211" s="257"/>
      <c r="F211" s="257"/>
      <c r="G211" s="257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208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102</v>
      </c>
      <c r="B212" s="174" t="s">
        <v>1624</v>
      </c>
      <c r="C212" s="183" t="s">
        <v>1642</v>
      </c>
      <c r="D212" s="175" t="s">
        <v>1621</v>
      </c>
      <c r="E212" s="176">
        <v>7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12</v>
      </c>
      <c r="M212" s="178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8"/>
      <c r="S212" s="178" t="s">
        <v>218</v>
      </c>
      <c r="T212" s="179" t="s">
        <v>202</v>
      </c>
      <c r="U212" s="158">
        <v>0</v>
      </c>
      <c r="V212" s="158">
        <f>ROUND(E212*U212,2)</f>
        <v>0</v>
      </c>
      <c r="W212" s="158"/>
      <c r="X212" s="158" t="s">
        <v>727</v>
      </c>
      <c r="Y212" s="158" t="s">
        <v>204</v>
      </c>
      <c r="Z212" s="147"/>
      <c r="AA212" s="147"/>
      <c r="AB212" s="147"/>
      <c r="AC212" s="147"/>
      <c r="AD212" s="147"/>
      <c r="AE212" s="147"/>
      <c r="AF212" s="147"/>
      <c r="AG212" s="147" t="s">
        <v>1139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56"/>
      <c r="D213" s="257"/>
      <c r="E213" s="257"/>
      <c r="F213" s="257"/>
      <c r="G213" s="257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208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103</v>
      </c>
      <c r="B214" s="174" t="s">
        <v>1624</v>
      </c>
      <c r="C214" s="183" t="s">
        <v>1642</v>
      </c>
      <c r="D214" s="175" t="s">
        <v>1621</v>
      </c>
      <c r="E214" s="176">
        <v>29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12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218</v>
      </c>
      <c r="T214" s="179" t="s">
        <v>202</v>
      </c>
      <c r="U214" s="158">
        <v>0</v>
      </c>
      <c r="V214" s="158">
        <f>ROUND(E214*U214,2)</f>
        <v>0</v>
      </c>
      <c r="W214" s="158"/>
      <c r="X214" s="158" t="s">
        <v>727</v>
      </c>
      <c r="Y214" s="158" t="s">
        <v>204</v>
      </c>
      <c r="Z214" s="147"/>
      <c r="AA214" s="147"/>
      <c r="AB214" s="147"/>
      <c r="AC214" s="147"/>
      <c r="AD214" s="147"/>
      <c r="AE214" s="147"/>
      <c r="AF214" s="147"/>
      <c r="AG214" s="147" t="s">
        <v>1139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6"/>
      <c r="D215" s="257"/>
      <c r="E215" s="257"/>
      <c r="F215" s="257"/>
      <c r="G215" s="257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208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104</v>
      </c>
      <c r="B216" s="174" t="s">
        <v>1624</v>
      </c>
      <c r="C216" s="183" t="s">
        <v>1642</v>
      </c>
      <c r="D216" s="175" t="s">
        <v>1621</v>
      </c>
      <c r="E216" s="176">
        <v>28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12</v>
      </c>
      <c r="M216" s="178">
        <f>G216*(1+L216/100)</f>
        <v>0</v>
      </c>
      <c r="N216" s="176">
        <v>0</v>
      </c>
      <c r="O216" s="176">
        <f>ROUND(E216*N216,2)</f>
        <v>0</v>
      </c>
      <c r="P216" s="176">
        <v>0</v>
      </c>
      <c r="Q216" s="176">
        <f>ROUND(E216*P216,2)</f>
        <v>0</v>
      </c>
      <c r="R216" s="178"/>
      <c r="S216" s="178" t="s">
        <v>218</v>
      </c>
      <c r="T216" s="179" t="s">
        <v>202</v>
      </c>
      <c r="U216" s="158">
        <v>0</v>
      </c>
      <c r="V216" s="158">
        <f>ROUND(E216*U216,2)</f>
        <v>0</v>
      </c>
      <c r="W216" s="158"/>
      <c r="X216" s="158" t="s">
        <v>727</v>
      </c>
      <c r="Y216" s="158" t="s">
        <v>204</v>
      </c>
      <c r="Z216" s="147"/>
      <c r="AA216" s="147"/>
      <c r="AB216" s="147"/>
      <c r="AC216" s="147"/>
      <c r="AD216" s="147"/>
      <c r="AE216" s="147"/>
      <c r="AF216" s="147"/>
      <c r="AG216" s="147" t="s">
        <v>1139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56"/>
      <c r="D217" s="257"/>
      <c r="E217" s="257"/>
      <c r="F217" s="257"/>
      <c r="G217" s="257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208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105</v>
      </c>
      <c r="B218" s="174" t="s">
        <v>1624</v>
      </c>
      <c r="C218" s="183" t="s">
        <v>1642</v>
      </c>
      <c r="D218" s="175" t="s">
        <v>1621</v>
      </c>
      <c r="E218" s="176">
        <v>8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12</v>
      </c>
      <c r="M218" s="178">
        <f>G218*(1+L218/100)</f>
        <v>0</v>
      </c>
      <c r="N218" s="176">
        <v>0</v>
      </c>
      <c r="O218" s="176">
        <f>ROUND(E218*N218,2)</f>
        <v>0</v>
      </c>
      <c r="P218" s="176">
        <v>0</v>
      </c>
      <c r="Q218" s="176">
        <f>ROUND(E218*P218,2)</f>
        <v>0</v>
      </c>
      <c r="R218" s="178"/>
      <c r="S218" s="178" t="s">
        <v>218</v>
      </c>
      <c r="T218" s="179" t="s">
        <v>202</v>
      </c>
      <c r="U218" s="158">
        <v>0</v>
      </c>
      <c r="V218" s="158">
        <f>ROUND(E218*U218,2)</f>
        <v>0</v>
      </c>
      <c r="W218" s="158"/>
      <c r="X218" s="158" t="s">
        <v>727</v>
      </c>
      <c r="Y218" s="158" t="s">
        <v>204</v>
      </c>
      <c r="Z218" s="147"/>
      <c r="AA218" s="147"/>
      <c r="AB218" s="147"/>
      <c r="AC218" s="147"/>
      <c r="AD218" s="147"/>
      <c r="AE218" s="147"/>
      <c r="AF218" s="147"/>
      <c r="AG218" s="147" t="s">
        <v>1139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56"/>
      <c r="D219" s="257"/>
      <c r="E219" s="257"/>
      <c r="F219" s="257"/>
      <c r="G219" s="257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208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106</v>
      </c>
      <c r="B220" s="174" t="s">
        <v>1643</v>
      </c>
      <c r="C220" s="183" t="s">
        <v>1644</v>
      </c>
      <c r="D220" s="175" t="s">
        <v>1621</v>
      </c>
      <c r="E220" s="176">
        <v>2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12</v>
      </c>
      <c r="M220" s="178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8"/>
      <c r="S220" s="178" t="s">
        <v>218</v>
      </c>
      <c r="T220" s="179" t="s">
        <v>202</v>
      </c>
      <c r="U220" s="158">
        <v>0</v>
      </c>
      <c r="V220" s="158">
        <f>ROUND(E220*U220,2)</f>
        <v>0</v>
      </c>
      <c r="W220" s="158"/>
      <c r="X220" s="158" t="s">
        <v>727</v>
      </c>
      <c r="Y220" s="158" t="s">
        <v>204</v>
      </c>
      <c r="Z220" s="147"/>
      <c r="AA220" s="147"/>
      <c r="AB220" s="147"/>
      <c r="AC220" s="147"/>
      <c r="AD220" s="147"/>
      <c r="AE220" s="147"/>
      <c r="AF220" s="147"/>
      <c r="AG220" s="147" t="s">
        <v>1139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256"/>
      <c r="D221" s="257"/>
      <c r="E221" s="257"/>
      <c r="F221" s="257"/>
      <c r="G221" s="257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208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107</v>
      </c>
      <c r="B222" s="174" t="s">
        <v>1645</v>
      </c>
      <c r="C222" s="183" t="s">
        <v>1646</v>
      </c>
      <c r="D222" s="175" t="s">
        <v>1621</v>
      </c>
      <c r="E222" s="176">
        <v>4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12</v>
      </c>
      <c r="M222" s="178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8"/>
      <c r="S222" s="178" t="s">
        <v>218</v>
      </c>
      <c r="T222" s="179" t="s">
        <v>202</v>
      </c>
      <c r="U222" s="158">
        <v>0</v>
      </c>
      <c r="V222" s="158">
        <f>ROUND(E222*U222,2)</f>
        <v>0</v>
      </c>
      <c r="W222" s="158"/>
      <c r="X222" s="158" t="s">
        <v>727</v>
      </c>
      <c r="Y222" s="158" t="s">
        <v>204</v>
      </c>
      <c r="Z222" s="147"/>
      <c r="AA222" s="147"/>
      <c r="AB222" s="147"/>
      <c r="AC222" s="147"/>
      <c r="AD222" s="147"/>
      <c r="AE222" s="147"/>
      <c r="AF222" s="147"/>
      <c r="AG222" s="147" t="s">
        <v>1139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6"/>
      <c r="D223" s="257"/>
      <c r="E223" s="257"/>
      <c r="F223" s="257"/>
      <c r="G223" s="257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208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108</v>
      </c>
      <c r="B224" s="174" t="s">
        <v>1647</v>
      </c>
      <c r="C224" s="183" t="s">
        <v>1648</v>
      </c>
      <c r="D224" s="175" t="s">
        <v>1621</v>
      </c>
      <c r="E224" s="176">
        <v>1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12</v>
      </c>
      <c r="M224" s="178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8"/>
      <c r="S224" s="178" t="s">
        <v>218</v>
      </c>
      <c r="T224" s="179" t="s">
        <v>202</v>
      </c>
      <c r="U224" s="158">
        <v>0</v>
      </c>
      <c r="V224" s="158">
        <f>ROUND(E224*U224,2)</f>
        <v>0</v>
      </c>
      <c r="W224" s="158"/>
      <c r="X224" s="158" t="s">
        <v>727</v>
      </c>
      <c r="Y224" s="158" t="s">
        <v>204</v>
      </c>
      <c r="Z224" s="147"/>
      <c r="AA224" s="147"/>
      <c r="AB224" s="147"/>
      <c r="AC224" s="147"/>
      <c r="AD224" s="147"/>
      <c r="AE224" s="147"/>
      <c r="AF224" s="147"/>
      <c r="AG224" s="147" t="s">
        <v>1139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56"/>
      <c r="D225" s="257"/>
      <c r="E225" s="257"/>
      <c r="F225" s="257"/>
      <c r="G225" s="257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208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109</v>
      </c>
      <c r="B226" s="174" t="s">
        <v>1649</v>
      </c>
      <c r="C226" s="183" t="s">
        <v>1650</v>
      </c>
      <c r="D226" s="175" t="s">
        <v>1621</v>
      </c>
      <c r="E226" s="176">
        <v>28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12</v>
      </c>
      <c r="M226" s="178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8"/>
      <c r="S226" s="178" t="s">
        <v>218</v>
      </c>
      <c r="T226" s="179" t="s">
        <v>202</v>
      </c>
      <c r="U226" s="158">
        <v>0</v>
      </c>
      <c r="V226" s="158">
        <f>ROUND(E226*U226,2)</f>
        <v>0</v>
      </c>
      <c r="W226" s="158"/>
      <c r="X226" s="158" t="s">
        <v>727</v>
      </c>
      <c r="Y226" s="158" t="s">
        <v>204</v>
      </c>
      <c r="Z226" s="147"/>
      <c r="AA226" s="147"/>
      <c r="AB226" s="147"/>
      <c r="AC226" s="147"/>
      <c r="AD226" s="147"/>
      <c r="AE226" s="147"/>
      <c r="AF226" s="147"/>
      <c r="AG226" s="147" t="s">
        <v>1139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56"/>
      <c r="D227" s="257"/>
      <c r="E227" s="257"/>
      <c r="F227" s="257"/>
      <c r="G227" s="257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208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110</v>
      </c>
      <c r="B228" s="174" t="s">
        <v>1651</v>
      </c>
      <c r="C228" s="183" t="s">
        <v>1652</v>
      </c>
      <c r="D228" s="175" t="s">
        <v>1621</v>
      </c>
      <c r="E228" s="176">
        <v>8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12</v>
      </c>
      <c r="M228" s="178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8"/>
      <c r="S228" s="178" t="s">
        <v>218</v>
      </c>
      <c r="T228" s="179" t="s">
        <v>202</v>
      </c>
      <c r="U228" s="158">
        <v>0</v>
      </c>
      <c r="V228" s="158">
        <f>ROUND(E228*U228,2)</f>
        <v>0</v>
      </c>
      <c r="W228" s="158"/>
      <c r="X228" s="158" t="s">
        <v>727</v>
      </c>
      <c r="Y228" s="158" t="s">
        <v>204</v>
      </c>
      <c r="Z228" s="147"/>
      <c r="AA228" s="147"/>
      <c r="AB228" s="147"/>
      <c r="AC228" s="147"/>
      <c r="AD228" s="147"/>
      <c r="AE228" s="147"/>
      <c r="AF228" s="147"/>
      <c r="AG228" s="147" t="s">
        <v>1139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56"/>
      <c r="D229" s="257"/>
      <c r="E229" s="257"/>
      <c r="F229" s="257"/>
      <c r="G229" s="257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208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111</v>
      </c>
      <c r="B230" s="174" t="s">
        <v>1653</v>
      </c>
      <c r="C230" s="183" t="s">
        <v>1654</v>
      </c>
      <c r="D230" s="175" t="s">
        <v>1621</v>
      </c>
      <c r="E230" s="176">
        <v>16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12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218</v>
      </c>
      <c r="T230" s="179" t="s">
        <v>202</v>
      </c>
      <c r="U230" s="158">
        <v>0</v>
      </c>
      <c r="V230" s="158">
        <f>ROUND(E230*U230,2)</f>
        <v>0</v>
      </c>
      <c r="W230" s="158"/>
      <c r="X230" s="158" t="s">
        <v>727</v>
      </c>
      <c r="Y230" s="158" t="s">
        <v>204</v>
      </c>
      <c r="Z230" s="147"/>
      <c r="AA230" s="147"/>
      <c r="AB230" s="147"/>
      <c r="AC230" s="147"/>
      <c r="AD230" s="147"/>
      <c r="AE230" s="147"/>
      <c r="AF230" s="147"/>
      <c r="AG230" s="147" t="s">
        <v>1139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56"/>
      <c r="D231" s="257"/>
      <c r="E231" s="257"/>
      <c r="F231" s="257"/>
      <c r="G231" s="257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208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3">
        <v>112</v>
      </c>
      <c r="B232" s="174" t="s">
        <v>1655</v>
      </c>
      <c r="C232" s="183" t="s">
        <v>1656</v>
      </c>
      <c r="D232" s="175" t="s">
        <v>1621</v>
      </c>
      <c r="E232" s="176">
        <v>1</v>
      </c>
      <c r="F232" s="177"/>
      <c r="G232" s="178">
        <f>ROUND(E232*F232,2)</f>
        <v>0</v>
      </c>
      <c r="H232" s="177"/>
      <c r="I232" s="178">
        <f>ROUND(E232*H232,2)</f>
        <v>0</v>
      </c>
      <c r="J232" s="177"/>
      <c r="K232" s="178">
        <f>ROUND(E232*J232,2)</f>
        <v>0</v>
      </c>
      <c r="L232" s="178">
        <v>12</v>
      </c>
      <c r="M232" s="178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8"/>
      <c r="S232" s="178" t="s">
        <v>218</v>
      </c>
      <c r="T232" s="179" t="s">
        <v>202</v>
      </c>
      <c r="U232" s="158">
        <v>0</v>
      </c>
      <c r="V232" s="158">
        <f>ROUND(E232*U232,2)</f>
        <v>0</v>
      </c>
      <c r="W232" s="158"/>
      <c r="X232" s="158" t="s">
        <v>727</v>
      </c>
      <c r="Y232" s="158" t="s">
        <v>204</v>
      </c>
      <c r="Z232" s="147"/>
      <c r="AA232" s="147"/>
      <c r="AB232" s="147"/>
      <c r="AC232" s="147"/>
      <c r="AD232" s="147"/>
      <c r="AE232" s="147"/>
      <c r="AF232" s="147"/>
      <c r="AG232" s="147" t="s">
        <v>1139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256"/>
      <c r="D233" s="257"/>
      <c r="E233" s="257"/>
      <c r="F233" s="257"/>
      <c r="G233" s="257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208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113</v>
      </c>
      <c r="B234" s="174" t="s">
        <v>1657</v>
      </c>
      <c r="C234" s="183" t="s">
        <v>1658</v>
      </c>
      <c r="D234" s="175" t="s">
        <v>1621</v>
      </c>
      <c r="E234" s="176">
        <v>1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12</v>
      </c>
      <c r="M234" s="178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8"/>
      <c r="S234" s="178" t="s">
        <v>218</v>
      </c>
      <c r="T234" s="179" t="s">
        <v>202</v>
      </c>
      <c r="U234" s="158">
        <v>0</v>
      </c>
      <c r="V234" s="158">
        <f>ROUND(E234*U234,2)</f>
        <v>0</v>
      </c>
      <c r="W234" s="158"/>
      <c r="X234" s="158" t="s">
        <v>727</v>
      </c>
      <c r="Y234" s="158" t="s">
        <v>204</v>
      </c>
      <c r="Z234" s="147"/>
      <c r="AA234" s="147"/>
      <c r="AB234" s="147"/>
      <c r="AC234" s="147"/>
      <c r="AD234" s="147"/>
      <c r="AE234" s="147"/>
      <c r="AF234" s="147"/>
      <c r="AG234" s="147" t="s">
        <v>1139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56"/>
      <c r="D235" s="257"/>
      <c r="E235" s="257"/>
      <c r="F235" s="257"/>
      <c r="G235" s="257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208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3">
        <v>114</v>
      </c>
      <c r="B236" s="174" t="s">
        <v>1659</v>
      </c>
      <c r="C236" s="183" t="s">
        <v>1660</v>
      </c>
      <c r="D236" s="175" t="s">
        <v>1621</v>
      </c>
      <c r="E236" s="176">
        <v>29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12</v>
      </c>
      <c r="M236" s="178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8"/>
      <c r="S236" s="178" t="s">
        <v>218</v>
      </c>
      <c r="T236" s="179" t="s">
        <v>202</v>
      </c>
      <c r="U236" s="158">
        <v>0</v>
      </c>
      <c r="V236" s="158">
        <f>ROUND(E236*U236,2)</f>
        <v>0</v>
      </c>
      <c r="W236" s="158"/>
      <c r="X236" s="158" t="s">
        <v>727</v>
      </c>
      <c r="Y236" s="158" t="s">
        <v>204</v>
      </c>
      <c r="Z236" s="147"/>
      <c r="AA236" s="147"/>
      <c r="AB236" s="147"/>
      <c r="AC236" s="147"/>
      <c r="AD236" s="147"/>
      <c r="AE236" s="147"/>
      <c r="AF236" s="147"/>
      <c r="AG236" s="147" t="s">
        <v>1139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56"/>
      <c r="D237" s="257"/>
      <c r="E237" s="257"/>
      <c r="F237" s="257"/>
      <c r="G237" s="257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208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3">
        <v>115</v>
      </c>
      <c r="B238" s="174" t="s">
        <v>1626</v>
      </c>
      <c r="C238" s="183" t="s">
        <v>1661</v>
      </c>
      <c r="D238" s="175" t="s">
        <v>1421</v>
      </c>
      <c r="E238" s="176">
        <v>15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12</v>
      </c>
      <c r="M238" s="178">
        <f>G238*(1+L238/100)</f>
        <v>0</v>
      </c>
      <c r="N238" s="176">
        <v>0</v>
      </c>
      <c r="O238" s="176">
        <f>ROUND(E238*N238,2)</f>
        <v>0</v>
      </c>
      <c r="P238" s="176">
        <v>0</v>
      </c>
      <c r="Q238" s="176">
        <f>ROUND(E238*P238,2)</f>
        <v>0</v>
      </c>
      <c r="R238" s="178"/>
      <c r="S238" s="178" t="s">
        <v>218</v>
      </c>
      <c r="T238" s="179" t="s">
        <v>202</v>
      </c>
      <c r="U238" s="158">
        <v>0</v>
      </c>
      <c r="V238" s="158">
        <f>ROUND(E238*U238,2)</f>
        <v>0</v>
      </c>
      <c r="W238" s="158"/>
      <c r="X238" s="158" t="s">
        <v>727</v>
      </c>
      <c r="Y238" s="158" t="s">
        <v>204</v>
      </c>
      <c r="Z238" s="147"/>
      <c r="AA238" s="147"/>
      <c r="AB238" s="147"/>
      <c r="AC238" s="147"/>
      <c r="AD238" s="147"/>
      <c r="AE238" s="147"/>
      <c r="AF238" s="147"/>
      <c r="AG238" s="147" t="s">
        <v>1139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56"/>
      <c r="D239" s="257"/>
      <c r="E239" s="257"/>
      <c r="F239" s="257"/>
      <c r="G239" s="257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208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3">
        <v>116</v>
      </c>
      <c r="B240" s="174" t="s">
        <v>1628</v>
      </c>
      <c r="C240" s="183" t="s">
        <v>1662</v>
      </c>
      <c r="D240" s="175" t="s">
        <v>1421</v>
      </c>
      <c r="E240" s="176">
        <v>60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12</v>
      </c>
      <c r="M240" s="178">
        <f>G240*(1+L240/100)</f>
        <v>0</v>
      </c>
      <c r="N240" s="176">
        <v>0</v>
      </c>
      <c r="O240" s="176">
        <f>ROUND(E240*N240,2)</f>
        <v>0</v>
      </c>
      <c r="P240" s="176">
        <v>0</v>
      </c>
      <c r="Q240" s="176">
        <f>ROUND(E240*P240,2)</f>
        <v>0</v>
      </c>
      <c r="R240" s="178"/>
      <c r="S240" s="178" t="s">
        <v>218</v>
      </c>
      <c r="T240" s="179" t="s">
        <v>202</v>
      </c>
      <c r="U240" s="158">
        <v>0</v>
      </c>
      <c r="V240" s="158">
        <f>ROUND(E240*U240,2)</f>
        <v>0</v>
      </c>
      <c r="W240" s="158"/>
      <c r="X240" s="158" t="s">
        <v>727</v>
      </c>
      <c r="Y240" s="158" t="s">
        <v>204</v>
      </c>
      <c r="Z240" s="147"/>
      <c r="AA240" s="147"/>
      <c r="AB240" s="147"/>
      <c r="AC240" s="147"/>
      <c r="AD240" s="147"/>
      <c r="AE240" s="147"/>
      <c r="AF240" s="147"/>
      <c r="AG240" s="147" t="s">
        <v>1139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6"/>
      <c r="D241" s="257"/>
      <c r="E241" s="257"/>
      <c r="F241" s="257"/>
      <c r="G241" s="257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208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117</v>
      </c>
      <c r="B242" s="174" t="s">
        <v>1663</v>
      </c>
      <c r="C242" s="183" t="s">
        <v>1664</v>
      </c>
      <c r="D242" s="175" t="s">
        <v>1421</v>
      </c>
      <c r="E242" s="176">
        <v>130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12</v>
      </c>
      <c r="M242" s="178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8"/>
      <c r="S242" s="178" t="s">
        <v>218</v>
      </c>
      <c r="T242" s="179" t="s">
        <v>202</v>
      </c>
      <c r="U242" s="158">
        <v>0</v>
      </c>
      <c r="V242" s="158">
        <f>ROUND(E242*U242,2)</f>
        <v>0</v>
      </c>
      <c r="W242" s="158"/>
      <c r="X242" s="158" t="s">
        <v>727</v>
      </c>
      <c r="Y242" s="158" t="s">
        <v>204</v>
      </c>
      <c r="Z242" s="147"/>
      <c r="AA242" s="147"/>
      <c r="AB242" s="147"/>
      <c r="AC242" s="147"/>
      <c r="AD242" s="147"/>
      <c r="AE242" s="147"/>
      <c r="AF242" s="147"/>
      <c r="AG242" s="147" t="s">
        <v>1139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256"/>
      <c r="D243" s="257"/>
      <c r="E243" s="257"/>
      <c r="F243" s="257"/>
      <c r="G243" s="257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208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118</v>
      </c>
      <c r="B244" s="174" t="s">
        <v>1665</v>
      </c>
      <c r="C244" s="183" t="s">
        <v>1666</v>
      </c>
      <c r="D244" s="175" t="s">
        <v>1421</v>
      </c>
      <c r="E244" s="176">
        <v>25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12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0</v>
      </c>
      <c r="Q244" s="176">
        <f>ROUND(E244*P244,2)</f>
        <v>0</v>
      </c>
      <c r="R244" s="178"/>
      <c r="S244" s="178" t="s">
        <v>218</v>
      </c>
      <c r="T244" s="179" t="s">
        <v>202</v>
      </c>
      <c r="U244" s="158">
        <v>0</v>
      </c>
      <c r="V244" s="158">
        <f>ROUND(E244*U244,2)</f>
        <v>0</v>
      </c>
      <c r="W244" s="158"/>
      <c r="X244" s="158" t="s">
        <v>727</v>
      </c>
      <c r="Y244" s="158" t="s">
        <v>204</v>
      </c>
      <c r="Z244" s="147"/>
      <c r="AA244" s="147"/>
      <c r="AB244" s="147"/>
      <c r="AC244" s="147"/>
      <c r="AD244" s="147"/>
      <c r="AE244" s="147"/>
      <c r="AF244" s="147"/>
      <c r="AG244" s="147" t="s">
        <v>1139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56"/>
      <c r="D245" s="257"/>
      <c r="E245" s="257"/>
      <c r="F245" s="257"/>
      <c r="G245" s="257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208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3">
        <v>119</v>
      </c>
      <c r="B246" s="174" t="s">
        <v>1667</v>
      </c>
      <c r="C246" s="183" t="s">
        <v>1668</v>
      </c>
      <c r="D246" s="175" t="s">
        <v>1421</v>
      </c>
      <c r="E246" s="176">
        <v>250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12</v>
      </c>
      <c r="M246" s="178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8"/>
      <c r="S246" s="178" t="s">
        <v>218</v>
      </c>
      <c r="T246" s="179" t="s">
        <v>202</v>
      </c>
      <c r="U246" s="158">
        <v>0</v>
      </c>
      <c r="V246" s="158">
        <f>ROUND(E246*U246,2)</f>
        <v>0</v>
      </c>
      <c r="W246" s="158"/>
      <c r="X246" s="158" t="s">
        <v>727</v>
      </c>
      <c r="Y246" s="158" t="s">
        <v>204</v>
      </c>
      <c r="Z246" s="147"/>
      <c r="AA246" s="147"/>
      <c r="AB246" s="147"/>
      <c r="AC246" s="147"/>
      <c r="AD246" s="147"/>
      <c r="AE246" s="147"/>
      <c r="AF246" s="147"/>
      <c r="AG246" s="147" t="s">
        <v>1139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6"/>
      <c r="D247" s="257"/>
      <c r="E247" s="257"/>
      <c r="F247" s="257"/>
      <c r="G247" s="257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208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3">
        <v>120</v>
      </c>
      <c r="B248" s="174" t="s">
        <v>1669</v>
      </c>
      <c r="C248" s="183" t="s">
        <v>1670</v>
      </c>
      <c r="D248" s="175" t="s">
        <v>1421</v>
      </c>
      <c r="E248" s="176">
        <v>10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12</v>
      </c>
      <c r="M248" s="178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8"/>
      <c r="S248" s="178" t="s">
        <v>218</v>
      </c>
      <c r="T248" s="179" t="s">
        <v>202</v>
      </c>
      <c r="U248" s="158">
        <v>0</v>
      </c>
      <c r="V248" s="158">
        <f>ROUND(E248*U248,2)</f>
        <v>0</v>
      </c>
      <c r="W248" s="158"/>
      <c r="X248" s="158" t="s">
        <v>727</v>
      </c>
      <c r="Y248" s="158" t="s">
        <v>204</v>
      </c>
      <c r="Z248" s="147"/>
      <c r="AA248" s="147"/>
      <c r="AB248" s="147"/>
      <c r="AC248" s="147"/>
      <c r="AD248" s="147"/>
      <c r="AE248" s="147"/>
      <c r="AF248" s="147"/>
      <c r="AG248" s="147" t="s">
        <v>1139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6"/>
      <c r="D249" s="257"/>
      <c r="E249" s="257"/>
      <c r="F249" s="257"/>
      <c r="G249" s="257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208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121</v>
      </c>
      <c r="B250" s="174" t="s">
        <v>1671</v>
      </c>
      <c r="C250" s="183" t="s">
        <v>1672</v>
      </c>
      <c r="D250" s="175" t="s">
        <v>1421</v>
      </c>
      <c r="E250" s="176">
        <v>20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12</v>
      </c>
      <c r="M250" s="178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8"/>
      <c r="S250" s="178" t="s">
        <v>218</v>
      </c>
      <c r="T250" s="179" t="s">
        <v>202</v>
      </c>
      <c r="U250" s="158">
        <v>0</v>
      </c>
      <c r="V250" s="158">
        <f>ROUND(E250*U250,2)</f>
        <v>0</v>
      </c>
      <c r="W250" s="158"/>
      <c r="X250" s="158" t="s">
        <v>727</v>
      </c>
      <c r="Y250" s="158" t="s">
        <v>204</v>
      </c>
      <c r="Z250" s="147"/>
      <c r="AA250" s="147"/>
      <c r="AB250" s="147"/>
      <c r="AC250" s="147"/>
      <c r="AD250" s="147"/>
      <c r="AE250" s="147"/>
      <c r="AF250" s="147"/>
      <c r="AG250" s="147" t="s">
        <v>1139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56"/>
      <c r="D251" s="257"/>
      <c r="E251" s="257"/>
      <c r="F251" s="257"/>
      <c r="G251" s="257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208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122</v>
      </c>
      <c r="B252" s="174" t="s">
        <v>1673</v>
      </c>
      <c r="C252" s="183" t="s">
        <v>1674</v>
      </c>
      <c r="D252" s="175" t="s">
        <v>1421</v>
      </c>
      <c r="E252" s="176">
        <v>1175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12</v>
      </c>
      <c r="M252" s="178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8"/>
      <c r="S252" s="178" t="s">
        <v>218</v>
      </c>
      <c r="T252" s="179" t="s">
        <v>202</v>
      </c>
      <c r="U252" s="158">
        <v>0</v>
      </c>
      <c r="V252" s="158">
        <f>ROUND(E252*U252,2)</f>
        <v>0</v>
      </c>
      <c r="W252" s="158"/>
      <c r="X252" s="158" t="s">
        <v>727</v>
      </c>
      <c r="Y252" s="158" t="s">
        <v>204</v>
      </c>
      <c r="Z252" s="147"/>
      <c r="AA252" s="147"/>
      <c r="AB252" s="147"/>
      <c r="AC252" s="147"/>
      <c r="AD252" s="147"/>
      <c r="AE252" s="147"/>
      <c r="AF252" s="147"/>
      <c r="AG252" s="147" t="s">
        <v>1139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6"/>
      <c r="D253" s="257"/>
      <c r="E253" s="257"/>
      <c r="F253" s="257"/>
      <c r="G253" s="257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208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123</v>
      </c>
      <c r="B254" s="174" t="s">
        <v>1673</v>
      </c>
      <c r="C254" s="183" t="s">
        <v>1674</v>
      </c>
      <c r="D254" s="175" t="s">
        <v>1421</v>
      </c>
      <c r="E254" s="176">
        <v>50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12</v>
      </c>
      <c r="M254" s="178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8"/>
      <c r="S254" s="178" t="s">
        <v>218</v>
      </c>
      <c r="T254" s="179" t="s">
        <v>202</v>
      </c>
      <c r="U254" s="158">
        <v>0</v>
      </c>
      <c r="V254" s="158">
        <f>ROUND(E254*U254,2)</f>
        <v>0</v>
      </c>
      <c r="W254" s="158"/>
      <c r="X254" s="158" t="s">
        <v>727</v>
      </c>
      <c r="Y254" s="158" t="s">
        <v>204</v>
      </c>
      <c r="Z254" s="147"/>
      <c r="AA254" s="147"/>
      <c r="AB254" s="147"/>
      <c r="AC254" s="147"/>
      <c r="AD254" s="147"/>
      <c r="AE254" s="147"/>
      <c r="AF254" s="147"/>
      <c r="AG254" s="147" t="s">
        <v>1139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256"/>
      <c r="D255" s="257"/>
      <c r="E255" s="257"/>
      <c r="F255" s="257"/>
      <c r="G255" s="257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208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124</v>
      </c>
      <c r="B256" s="174" t="s">
        <v>1675</v>
      </c>
      <c r="C256" s="183" t="s">
        <v>1676</v>
      </c>
      <c r="D256" s="175" t="s">
        <v>1421</v>
      </c>
      <c r="E256" s="176">
        <v>55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12</v>
      </c>
      <c r="M256" s="178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8"/>
      <c r="S256" s="178" t="s">
        <v>218</v>
      </c>
      <c r="T256" s="179" t="s">
        <v>202</v>
      </c>
      <c r="U256" s="158">
        <v>0</v>
      </c>
      <c r="V256" s="158">
        <f>ROUND(E256*U256,2)</f>
        <v>0</v>
      </c>
      <c r="W256" s="158"/>
      <c r="X256" s="158" t="s">
        <v>727</v>
      </c>
      <c r="Y256" s="158" t="s">
        <v>204</v>
      </c>
      <c r="Z256" s="147"/>
      <c r="AA256" s="147"/>
      <c r="AB256" s="147"/>
      <c r="AC256" s="147"/>
      <c r="AD256" s="147"/>
      <c r="AE256" s="147"/>
      <c r="AF256" s="147"/>
      <c r="AG256" s="147" t="s">
        <v>1139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256"/>
      <c r="D257" s="257"/>
      <c r="E257" s="257"/>
      <c r="F257" s="257"/>
      <c r="G257" s="257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208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3">
        <v>125</v>
      </c>
      <c r="B258" s="174" t="s">
        <v>1677</v>
      </c>
      <c r="C258" s="183" t="s">
        <v>1678</v>
      </c>
      <c r="D258" s="175" t="s">
        <v>1421</v>
      </c>
      <c r="E258" s="176">
        <v>27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12</v>
      </c>
      <c r="M258" s="178">
        <f>G258*(1+L258/100)</f>
        <v>0</v>
      </c>
      <c r="N258" s="176">
        <v>0</v>
      </c>
      <c r="O258" s="176">
        <f>ROUND(E258*N258,2)</f>
        <v>0</v>
      </c>
      <c r="P258" s="176">
        <v>0</v>
      </c>
      <c r="Q258" s="176">
        <f>ROUND(E258*P258,2)</f>
        <v>0</v>
      </c>
      <c r="R258" s="178"/>
      <c r="S258" s="178" t="s">
        <v>218</v>
      </c>
      <c r="T258" s="179" t="s">
        <v>202</v>
      </c>
      <c r="U258" s="158">
        <v>0</v>
      </c>
      <c r="V258" s="158">
        <f>ROUND(E258*U258,2)</f>
        <v>0</v>
      </c>
      <c r="W258" s="158"/>
      <c r="X258" s="158" t="s">
        <v>727</v>
      </c>
      <c r="Y258" s="158" t="s">
        <v>204</v>
      </c>
      <c r="Z258" s="147"/>
      <c r="AA258" s="147"/>
      <c r="AB258" s="147"/>
      <c r="AC258" s="147"/>
      <c r="AD258" s="147"/>
      <c r="AE258" s="147"/>
      <c r="AF258" s="147"/>
      <c r="AG258" s="147" t="s">
        <v>1139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6"/>
      <c r="D259" s="257"/>
      <c r="E259" s="257"/>
      <c r="F259" s="257"/>
      <c r="G259" s="257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208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3">
        <v>126</v>
      </c>
      <c r="B260" s="174" t="s">
        <v>1679</v>
      </c>
      <c r="C260" s="183" t="s">
        <v>1680</v>
      </c>
      <c r="D260" s="175" t="s">
        <v>1621</v>
      </c>
      <c r="E260" s="176">
        <v>12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12</v>
      </c>
      <c r="M260" s="178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8"/>
      <c r="S260" s="178" t="s">
        <v>218</v>
      </c>
      <c r="T260" s="179" t="s">
        <v>202</v>
      </c>
      <c r="U260" s="158">
        <v>0</v>
      </c>
      <c r="V260" s="158">
        <f>ROUND(E260*U260,2)</f>
        <v>0</v>
      </c>
      <c r="W260" s="158"/>
      <c r="X260" s="158" t="s">
        <v>727</v>
      </c>
      <c r="Y260" s="158" t="s">
        <v>204</v>
      </c>
      <c r="Z260" s="147"/>
      <c r="AA260" s="147"/>
      <c r="AB260" s="147"/>
      <c r="AC260" s="147"/>
      <c r="AD260" s="147"/>
      <c r="AE260" s="147"/>
      <c r="AF260" s="147"/>
      <c r="AG260" s="147" t="s">
        <v>1139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56"/>
      <c r="D261" s="257"/>
      <c r="E261" s="257"/>
      <c r="F261" s="257"/>
      <c r="G261" s="257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208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3">
        <v>127</v>
      </c>
      <c r="B262" s="174" t="s">
        <v>1681</v>
      </c>
      <c r="C262" s="183" t="s">
        <v>1682</v>
      </c>
      <c r="D262" s="175" t="s">
        <v>1621</v>
      </c>
      <c r="E262" s="176">
        <v>4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12</v>
      </c>
      <c r="M262" s="178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8"/>
      <c r="S262" s="178" t="s">
        <v>218</v>
      </c>
      <c r="T262" s="179" t="s">
        <v>202</v>
      </c>
      <c r="U262" s="158">
        <v>0</v>
      </c>
      <c r="V262" s="158">
        <f>ROUND(E262*U262,2)</f>
        <v>0</v>
      </c>
      <c r="W262" s="158"/>
      <c r="X262" s="158" t="s">
        <v>727</v>
      </c>
      <c r="Y262" s="158" t="s">
        <v>204</v>
      </c>
      <c r="Z262" s="147"/>
      <c r="AA262" s="147"/>
      <c r="AB262" s="147"/>
      <c r="AC262" s="147"/>
      <c r="AD262" s="147"/>
      <c r="AE262" s="147"/>
      <c r="AF262" s="147"/>
      <c r="AG262" s="147" t="s">
        <v>1139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6"/>
      <c r="D263" s="257"/>
      <c r="E263" s="257"/>
      <c r="F263" s="257"/>
      <c r="G263" s="257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208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128</v>
      </c>
      <c r="B264" s="174" t="s">
        <v>1683</v>
      </c>
      <c r="C264" s="183" t="s">
        <v>1684</v>
      </c>
      <c r="D264" s="175" t="s">
        <v>1421</v>
      </c>
      <c r="E264" s="176">
        <v>32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12</v>
      </c>
      <c r="M264" s="178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8"/>
      <c r="S264" s="178" t="s">
        <v>218</v>
      </c>
      <c r="T264" s="179" t="s">
        <v>202</v>
      </c>
      <c r="U264" s="158">
        <v>0</v>
      </c>
      <c r="V264" s="158">
        <f>ROUND(E264*U264,2)</f>
        <v>0</v>
      </c>
      <c r="W264" s="158"/>
      <c r="X264" s="158" t="s">
        <v>727</v>
      </c>
      <c r="Y264" s="158" t="s">
        <v>204</v>
      </c>
      <c r="Z264" s="147"/>
      <c r="AA264" s="147"/>
      <c r="AB264" s="147"/>
      <c r="AC264" s="147"/>
      <c r="AD264" s="147"/>
      <c r="AE264" s="147"/>
      <c r="AF264" s="147"/>
      <c r="AG264" s="147" t="s">
        <v>1139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6"/>
      <c r="D265" s="257"/>
      <c r="E265" s="257"/>
      <c r="F265" s="257"/>
      <c r="G265" s="257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208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3">
        <v>129</v>
      </c>
      <c r="B266" s="174" t="s">
        <v>1685</v>
      </c>
      <c r="C266" s="183" t="s">
        <v>1686</v>
      </c>
      <c r="D266" s="175" t="s">
        <v>1421</v>
      </c>
      <c r="E266" s="176">
        <v>36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12</v>
      </c>
      <c r="M266" s="178">
        <f>G266*(1+L266/100)</f>
        <v>0</v>
      </c>
      <c r="N266" s="176">
        <v>0</v>
      </c>
      <c r="O266" s="176">
        <f>ROUND(E266*N266,2)</f>
        <v>0</v>
      </c>
      <c r="P266" s="176">
        <v>0</v>
      </c>
      <c r="Q266" s="176">
        <f>ROUND(E266*P266,2)</f>
        <v>0</v>
      </c>
      <c r="R266" s="178"/>
      <c r="S266" s="178" t="s">
        <v>218</v>
      </c>
      <c r="T266" s="179" t="s">
        <v>202</v>
      </c>
      <c r="U266" s="158">
        <v>0</v>
      </c>
      <c r="V266" s="158">
        <f>ROUND(E266*U266,2)</f>
        <v>0</v>
      </c>
      <c r="W266" s="158"/>
      <c r="X266" s="158" t="s">
        <v>727</v>
      </c>
      <c r="Y266" s="158" t="s">
        <v>204</v>
      </c>
      <c r="Z266" s="147"/>
      <c r="AA266" s="147"/>
      <c r="AB266" s="147"/>
      <c r="AC266" s="147"/>
      <c r="AD266" s="147"/>
      <c r="AE266" s="147"/>
      <c r="AF266" s="147"/>
      <c r="AG266" s="147" t="s">
        <v>1139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56"/>
      <c r="D267" s="257"/>
      <c r="E267" s="257"/>
      <c r="F267" s="257"/>
      <c r="G267" s="257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208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130</v>
      </c>
      <c r="B268" s="174" t="s">
        <v>1687</v>
      </c>
      <c r="C268" s="183" t="s">
        <v>1688</v>
      </c>
      <c r="D268" s="175" t="s">
        <v>1421</v>
      </c>
      <c r="E268" s="176">
        <v>15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12</v>
      </c>
      <c r="M268" s="178">
        <f>G268*(1+L268/100)</f>
        <v>0</v>
      </c>
      <c r="N268" s="176">
        <v>0</v>
      </c>
      <c r="O268" s="176">
        <f>ROUND(E268*N268,2)</f>
        <v>0</v>
      </c>
      <c r="P268" s="176">
        <v>0</v>
      </c>
      <c r="Q268" s="176">
        <f>ROUND(E268*P268,2)</f>
        <v>0</v>
      </c>
      <c r="R268" s="178"/>
      <c r="S268" s="178" t="s">
        <v>218</v>
      </c>
      <c r="T268" s="179" t="s">
        <v>202</v>
      </c>
      <c r="U268" s="158">
        <v>0</v>
      </c>
      <c r="V268" s="158">
        <f>ROUND(E268*U268,2)</f>
        <v>0</v>
      </c>
      <c r="W268" s="158"/>
      <c r="X268" s="158" t="s">
        <v>727</v>
      </c>
      <c r="Y268" s="158" t="s">
        <v>204</v>
      </c>
      <c r="Z268" s="147"/>
      <c r="AA268" s="147"/>
      <c r="AB268" s="147"/>
      <c r="AC268" s="147"/>
      <c r="AD268" s="147"/>
      <c r="AE268" s="147"/>
      <c r="AF268" s="147"/>
      <c r="AG268" s="147" t="s">
        <v>1139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56"/>
      <c r="D269" s="257"/>
      <c r="E269" s="257"/>
      <c r="F269" s="257"/>
      <c r="G269" s="257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208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3">
        <v>131</v>
      </c>
      <c r="B270" s="174" t="s">
        <v>1689</v>
      </c>
      <c r="C270" s="183" t="s">
        <v>1690</v>
      </c>
      <c r="D270" s="175" t="s">
        <v>1621</v>
      </c>
      <c r="E270" s="176">
        <v>5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12</v>
      </c>
      <c r="M270" s="178">
        <f>G270*(1+L270/100)</f>
        <v>0</v>
      </c>
      <c r="N270" s="176">
        <v>0</v>
      </c>
      <c r="O270" s="176">
        <f>ROUND(E270*N270,2)</f>
        <v>0</v>
      </c>
      <c r="P270" s="176">
        <v>0</v>
      </c>
      <c r="Q270" s="176">
        <f>ROUND(E270*P270,2)</f>
        <v>0</v>
      </c>
      <c r="R270" s="178"/>
      <c r="S270" s="178" t="s">
        <v>218</v>
      </c>
      <c r="T270" s="179" t="s">
        <v>202</v>
      </c>
      <c r="U270" s="158">
        <v>0</v>
      </c>
      <c r="V270" s="158">
        <f>ROUND(E270*U270,2)</f>
        <v>0</v>
      </c>
      <c r="W270" s="158"/>
      <c r="X270" s="158" t="s">
        <v>727</v>
      </c>
      <c r="Y270" s="158" t="s">
        <v>204</v>
      </c>
      <c r="Z270" s="147"/>
      <c r="AA270" s="147"/>
      <c r="AB270" s="147"/>
      <c r="AC270" s="147"/>
      <c r="AD270" s="147"/>
      <c r="AE270" s="147"/>
      <c r="AF270" s="147"/>
      <c r="AG270" s="147" t="s">
        <v>1139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56"/>
      <c r="D271" s="257"/>
      <c r="E271" s="257"/>
      <c r="F271" s="257"/>
      <c r="G271" s="257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208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132</v>
      </c>
      <c r="B272" s="174" t="s">
        <v>1691</v>
      </c>
      <c r="C272" s="183" t="s">
        <v>1692</v>
      </c>
      <c r="D272" s="175" t="s">
        <v>1621</v>
      </c>
      <c r="E272" s="176">
        <v>8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12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218</v>
      </c>
      <c r="T272" s="179" t="s">
        <v>202</v>
      </c>
      <c r="U272" s="158">
        <v>0</v>
      </c>
      <c r="V272" s="158">
        <f>ROUND(E272*U272,2)</f>
        <v>0</v>
      </c>
      <c r="W272" s="158"/>
      <c r="X272" s="158" t="s">
        <v>727</v>
      </c>
      <c r="Y272" s="158" t="s">
        <v>204</v>
      </c>
      <c r="Z272" s="147"/>
      <c r="AA272" s="147"/>
      <c r="AB272" s="147"/>
      <c r="AC272" s="147"/>
      <c r="AD272" s="147"/>
      <c r="AE272" s="147"/>
      <c r="AF272" s="147"/>
      <c r="AG272" s="147" t="s">
        <v>1139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6"/>
      <c r="D273" s="257"/>
      <c r="E273" s="257"/>
      <c r="F273" s="257"/>
      <c r="G273" s="257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208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3">
        <v>133</v>
      </c>
      <c r="B274" s="174" t="s">
        <v>1693</v>
      </c>
      <c r="C274" s="183" t="s">
        <v>1694</v>
      </c>
      <c r="D274" s="175" t="s">
        <v>1621</v>
      </c>
      <c r="E274" s="176">
        <v>3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12</v>
      </c>
      <c r="M274" s="178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8"/>
      <c r="S274" s="178" t="s">
        <v>218</v>
      </c>
      <c r="T274" s="179" t="s">
        <v>202</v>
      </c>
      <c r="U274" s="158">
        <v>0</v>
      </c>
      <c r="V274" s="158">
        <f>ROUND(E274*U274,2)</f>
        <v>0</v>
      </c>
      <c r="W274" s="158"/>
      <c r="X274" s="158" t="s">
        <v>727</v>
      </c>
      <c r="Y274" s="158" t="s">
        <v>204</v>
      </c>
      <c r="Z274" s="147"/>
      <c r="AA274" s="147"/>
      <c r="AB274" s="147"/>
      <c r="AC274" s="147"/>
      <c r="AD274" s="147"/>
      <c r="AE274" s="147"/>
      <c r="AF274" s="147"/>
      <c r="AG274" s="147" t="s">
        <v>1139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6"/>
      <c r="D275" s="257"/>
      <c r="E275" s="257"/>
      <c r="F275" s="257"/>
      <c r="G275" s="257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208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134</v>
      </c>
      <c r="B276" s="174" t="s">
        <v>1695</v>
      </c>
      <c r="C276" s="183" t="s">
        <v>1696</v>
      </c>
      <c r="D276" s="175" t="s">
        <v>1621</v>
      </c>
      <c r="E276" s="176">
        <v>35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12</v>
      </c>
      <c r="M276" s="178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8"/>
      <c r="S276" s="178" t="s">
        <v>218</v>
      </c>
      <c r="T276" s="179" t="s">
        <v>202</v>
      </c>
      <c r="U276" s="158">
        <v>0</v>
      </c>
      <c r="V276" s="158">
        <f>ROUND(E276*U276,2)</f>
        <v>0</v>
      </c>
      <c r="W276" s="158"/>
      <c r="X276" s="158" t="s">
        <v>727</v>
      </c>
      <c r="Y276" s="158" t="s">
        <v>204</v>
      </c>
      <c r="Z276" s="147"/>
      <c r="AA276" s="147"/>
      <c r="AB276" s="147"/>
      <c r="AC276" s="147"/>
      <c r="AD276" s="147"/>
      <c r="AE276" s="147"/>
      <c r="AF276" s="147"/>
      <c r="AG276" s="147" t="s">
        <v>1139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256"/>
      <c r="D277" s="257"/>
      <c r="E277" s="257"/>
      <c r="F277" s="257"/>
      <c r="G277" s="257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208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3">
        <v>135</v>
      </c>
      <c r="B278" s="174" t="s">
        <v>1697</v>
      </c>
      <c r="C278" s="183" t="s">
        <v>1698</v>
      </c>
      <c r="D278" s="175" t="s">
        <v>1621</v>
      </c>
      <c r="E278" s="176">
        <v>2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12</v>
      </c>
      <c r="M278" s="178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8"/>
      <c r="S278" s="178" t="s">
        <v>218</v>
      </c>
      <c r="T278" s="179" t="s">
        <v>202</v>
      </c>
      <c r="U278" s="158">
        <v>0</v>
      </c>
      <c r="V278" s="158">
        <f>ROUND(E278*U278,2)</f>
        <v>0</v>
      </c>
      <c r="W278" s="158"/>
      <c r="X278" s="158" t="s">
        <v>727</v>
      </c>
      <c r="Y278" s="158" t="s">
        <v>204</v>
      </c>
      <c r="Z278" s="147"/>
      <c r="AA278" s="147"/>
      <c r="AB278" s="147"/>
      <c r="AC278" s="147"/>
      <c r="AD278" s="147"/>
      <c r="AE278" s="147"/>
      <c r="AF278" s="147"/>
      <c r="AG278" s="147" t="s">
        <v>1139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6"/>
      <c r="D279" s="257"/>
      <c r="E279" s="257"/>
      <c r="F279" s="257"/>
      <c r="G279" s="257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208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3">
        <v>136</v>
      </c>
      <c r="B280" s="174" t="s">
        <v>1699</v>
      </c>
      <c r="C280" s="183" t="s">
        <v>1700</v>
      </c>
      <c r="D280" s="175" t="s">
        <v>1421</v>
      </c>
      <c r="E280" s="176">
        <v>5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12</v>
      </c>
      <c r="M280" s="178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8"/>
      <c r="S280" s="178" t="s">
        <v>218</v>
      </c>
      <c r="T280" s="179" t="s">
        <v>202</v>
      </c>
      <c r="U280" s="158">
        <v>0</v>
      </c>
      <c r="V280" s="158">
        <f>ROUND(E280*U280,2)</f>
        <v>0</v>
      </c>
      <c r="W280" s="158"/>
      <c r="X280" s="158" t="s">
        <v>727</v>
      </c>
      <c r="Y280" s="158" t="s">
        <v>204</v>
      </c>
      <c r="Z280" s="147"/>
      <c r="AA280" s="147"/>
      <c r="AB280" s="147"/>
      <c r="AC280" s="147"/>
      <c r="AD280" s="147"/>
      <c r="AE280" s="147"/>
      <c r="AF280" s="147"/>
      <c r="AG280" s="147" t="s">
        <v>1139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256"/>
      <c r="D281" s="257"/>
      <c r="E281" s="257"/>
      <c r="F281" s="257"/>
      <c r="G281" s="257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208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3">
        <v>137</v>
      </c>
      <c r="B282" s="174" t="s">
        <v>1701</v>
      </c>
      <c r="C282" s="183" t="s">
        <v>1702</v>
      </c>
      <c r="D282" s="175" t="s">
        <v>1421</v>
      </c>
      <c r="E282" s="176">
        <v>2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12</v>
      </c>
      <c r="M282" s="178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8"/>
      <c r="S282" s="178" t="s">
        <v>218</v>
      </c>
      <c r="T282" s="179" t="s">
        <v>202</v>
      </c>
      <c r="U282" s="158">
        <v>0</v>
      </c>
      <c r="V282" s="158">
        <f>ROUND(E282*U282,2)</f>
        <v>0</v>
      </c>
      <c r="W282" s="158"/>
      <c r="X282" s="158" t="s">
        <v>727</v>
      </c>
      <c r="Y282" s="158" t="s">
        <v>204</v>
      </c>
      <c r="Z282" s="147"/>
      <c r="AA282" s="147"/>
      <c r="AB282" s="147"/>
      <c r="AC282" s="147"/>
      <c r="AD282" s="147"/>
      <c r="AE282" s="147"/>
      <c r="AF282" s="147"/>
      <c r="AG282" s="147" t="s">
        <v>1139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6"/>
      <c r="D283" s="257"/>
      <c r="E283" s="257"/>
      <c r="F283" s="257"/>
      <c r="G283" s="257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208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3">
        <v>138</v>
      </c>
      <c r="B284" s="174" t="s">
        <v>1703</v>
      </c>
      <c r="C284" s="183" t="s">
        <v>1704</v>
      </c>
      <c r="D284" s="175" t="s">
        <v>1621</v>
      </c>
      <c r="E284" s="176">
        <v>30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12</v>
      </c>
      <c r="M284" s="178">
        <f>G284*(1+L284/100)</f>
        <v>0</v>
      </c>
      <c r="N284" s="176">
        <v>0</v>
      </c>
      <c r="O284" s="176">
        <f>ROUND(E284*N284,2)</f>
        <v>0</v>
      </c>
      <c r="P284" s="176">
        <v>0</v>
      </c>
      <c r="Q284" s="176">
        <f>ROUND(E284*P284,2)</f>
        <v>0</v>
      </c>
      <c r="R284" s="178"/>
      <c r="S284" s="178" t="s">
        <v>218</v>
      </c>
      <c r="T284" s="179" t="s">
        <v>202</v>
      </c>
      <c r="U284" s="158">
        <v>0</v>
      </c>
      <c r="V284" s="158">
        <f>ROUND(E284*U284,2)</f>
        <v>0</v>
      </c>
      <c r="W284" s="158"/>
      <c r="X284" s="158" t="s">
        <v>727</v>
      </c>
      <c r="Y284" s="158" t="s">
        <v>204</v>
      </c>
      <c r="Z284" s="147"/>
      <c r="AA284" s="147"/>
      <c r="AB284" s="147"/>
      <c r="AC284" s="147"/>
      <c r="AD284" s="147"/>
      <c r="AE284" s="147"/>
      <c r="AF284" s="147"/>
      <c r="AG284" s="147" t="s">
        <v>1139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256"/>
      <c r="D285" s="257"/>
      <c r="E285" s="257"/>
      <c r="F285" s="257"/>
      <c r="G285" s="257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208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3">
        <v>139</v>
      </c>
      <c r="B286" s="174" t="s">
        <v>1705</v>
      </c>
      <c r="C286" s="183" t="s">
        <v>1706</v>
      </c>
      <c r="D286" s="175" t="s">
        <v>1621</v>
      </c>
      <c r="E286" s="176">
        <v>2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12</v>
      </c>
      <c r="M286" s="178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8"/>
      <c r="S286" s="178" t="s">
        <v>218</v>
      </c>
      <c r="T286" s="179" t="s">
        <v>202</v>
      </c>
      <c r="U286" s="158">
        <v>0</v>
      </c>
      <c r="V286" s="158">
        <f>ROUND(E286*U286,2)</f>
        <v>0</v>
      </c>
      <c r="W286" s="158"/>
      <c r="X286" s="158" t="s">
        <v>727</v>
      </c>
      <c r="Y286" s="158" t="s">
        <v>204</v>
      </c>
      <c r="Z286" s="147"/>
      <c r="AA286" s="147"/>
      <c r="AB286" s="147"/>
      <c r="AC286" s="147"/>
      <c r="AD286" s="147"/>
      <c r="AE286" s="147"/>
      <c r="AF286" s="147"/>
      <c r="AG286" s="147" t="s">
        <v>1139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56"/>
      <c r="D287" s="257"/>
      <c r="E287" s="257"/>
      <c r="F287" s="257"/>
      <c r="G287" s="257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208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3">
        <v>140</v>
      </c>
      <c r="B288" s="174" t="s">
        <v>1707</v>
      </c>
      <c r="C288" s="183" t="s">
        <v>1708</v>
      </c>
      <c r="D288" s="175" t="s">
        <v>1621</v>
      </c>
      <c r="E288" s="176">
        <v>3</v>
      </c>
      <c r="F288" s="177"/>
      <c r="G288" s="178">
        <f>ROUND(E288*F288,2)</f>
        <v>0</v>
      </c>
      <c r="H288" s="177"/>
      <c r="I288" s="178">
        <f>ROUND(E288*H288,2)</f>
        <v>0</v>
      </c>
      <c r="J288" s="177"/>
      <c r="K288" s="178">
        <f>ROUND(E288*J288,2)</f>
        <v>0</v>
      </c>
      <c r="L288" s="178">
        <v>12</v>
      </c>
      <c r="M288" s="178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8"/>
      <c r="S288" s="178" t="s">
        <v>218</v>
      </c>
      <c r="T288" s="179" t="s">
        <v>202</v>
      </c>
      <c r="U288" s="158">
        <v>0</v>
      </c>
      <c r="V288" s="158">
        <f>ROUND(E288*U288,2)</f>
        <v>0</v>
      </c>
      <c r="W288" s="158"/>
      <c r="X288" s="158" t="s">
        <v>727</v>
      </c>
      <c r="Y288" s="158" t="s">
        <v>204</v>
      </c>
      <c r="Z288" s="147"/>
      <c r="AA288" s="147"/>
      <c r="AB288" s="147"/>
      <c r="AC288" s="147"/>
      <c r="AD288" s="147"/>
      <c r="AE288" s="147"/>
      <c r="AF288" s="147"/>
      <c r="AG288" s="147" t="s">
        <v>1139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6"/>
      <c r="D289" s="257"/>
      <c r="E289" s="257"/>
      <c r="F289" s="257"/>
      <c r="G289" s="257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208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141</v>
      </c>
      <c r="B290" s="174" t="s">
        <v>1709</v>
      </c>
      <c r="C290" s="183" t="s">
        <v>1710</v>
      </c>
      <c r="D290" s="175" t="s">
        <v>1621</v>
      </c>
      <c r="E290" s="176">
        <v>40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12</v>
      </c>
      <c r="M290" s="178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8"/>
      <c r="S290" s="178" t="s">
        <v>218</v>
      </c>
      <c r="T290" s="179" t="s">
        <v>202</v>
      </c>
      <c r="U290" s="158">
        <v>0</v>
      </c>
      <c r="V290" s="158">
        <f>ROUND(E290*U290,2)</f>
        <v>0</v>
      </c>
      <c r="W290" s="158"/>
      <c r="X290" s="158" t="s">
        <v>727</v>
      </c>
      <c r="Y290" s="158" t="s">
        <v>204</v>
      </c>
      <c r="Z290" s="147"/>
      <c r="AA290" s="147"/>
      <c r="AB290" s="147"/>
      <c r="AC290" s="147"/>
      <c r="AD290" s="147"/>
      <c r="AE290" s="147"/>
      <c r="AF290" s="147"/>
      <c r="AG290" s="147" t="s">
        <v>1139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256"/>
      <c r="D291" s="257"/>
      <c r="E291" s="257"/>
      <c r="F291" s="257"/>
      <c r="G291" s="257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208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3">
        <v>142</v>
      </c>
      <c r="B292" s="174" t="s">
        <v>1711</v>
      </c>
      <c r="C292" s="183" t="s">
        <v>1712</v>
      </c>
      <c r="D292" s="175" t="s">
        <v>1621</v>
      </c>
      <c r="E292" s="176">
        <v>20</v>
      </c>
      <c r="F292" s="177"/>
      <c r="G292" s="178">
        <f>ROUND(E292*F292,2)</f>
        <v>0</v>
      </c>
      <c r="H292" s="177"/>
      <c r="I292" s="178">
        <f>ROUND(E292*H292,2)</f>
        <v>0</v>
      </c>
      <c r="J292" s="177"/>
      <c r="K292" s="178">
        <f>ROUND(E292*J292,2)</f>
        <v>0</v>
      </c>
      <c r="L292" s="178">
        <v>12</v>
      </c>
      <c r="M292" s="178">
        <f>G292*(1+L292/100)</f>
        <v>0</v>
      </c>
      <c r="N292" s="176">
        <v>0</v>
      </c>
      <c r="O292" s="176">
        <f>ROUND(E292*N292,2)</f>
        <v>0</v>
      </c>
      <c r="P292" s="176">
        <v>0</v>
      </c>
      <c r="Q292" s="176">
        <f>ROUND(E292*P292,2)</f>
        <v>0</v>
      </c>
      <c r="R292" s="178"/>
      <c r="S292" s="178" t="s">
        <v>218</v>
      </c>
      <c r="T292" s="179" t="s">
        <v>202</v>
      </c>
      <c r="U292" s="158">
        <v>0</v>
      </c>
      <c r="V292" s="158">
        <f>ROUND(E292*U292,2)</f>
        <v>0</v>
      </c>
      <c r="W292" s="158"/>
      <c r="X292" s="158" t="s">
        <v>727</v>
      </c>
      <c r="Y292" s="158" t="s">
        <v>204</v>
      </c>
      <c r="Z292" s="147"/>
      <c r="AA292" s="147"/>
      <c r="AB292" s="147"/>
      <c r="AC292" s="147"/>
      <c r="AD292" s="147"/>
      <c r="AE292" s="147"/>
      <c r="AF292" s="147"/>
      <c r="AG292" s="147" t="s">
        <v>1139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6"/>
      <c r="D293" s="257"/>
      <c r="E293" s="257"/>
      <c r="F293" s="257"/>
      <c r="G293" s="257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208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3">
        <v>143</v>
      </c>
      <c r="B294" s="174" t="s">
        <v>1713</v>
      </c>
      <c r="C294" s="183" t="s">
        <v>1714</v>
      </c>
      <c r="D294" s="175" t="s">
        <v>1715</v>
      </c>
      <c r="E294" s="176">
        <v>6.95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12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8"/>
      <c r="S294" s="178" t="s">
        <v>218</v>
      </c>
      <c r="T294" s="179" t="s">
        <v>202</v>
      </c>
      <c r="U294" s="158">
        <v>0</v>
      </c>
      <c r="V294" s="158">
        <f>ROUND(E294*U294,2)</f>
        <v>0</v>
      </c>
      <c r="W294" s="158"/>
      <c r="X294" s="158" t="s">
        <v>727</v>
      </c>
      <c r="Y294" s="158" t="s">
        <v>204</v>
      </c>
      <c r="Z294" s="147"/>
      <c r="AA294" s="147"/>
      <c r="AB294" s="147"/>
      <c r="AC294" s="147"/>
      <c r="AD294" s="147"/>
      <c r="AE294" s="147"/>
      <c r="AF294" s="147"/>
      <c r="AG294" s="147" t="s">
        <v>1139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256"/>
      <c r="D295" s="257"/>
      <c r="E295" s="257"/>
      <c r="F295" s="257"/>
      <c r="G295" s="257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208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144</v>
      </c>
      <c r="B296" s="174" t="s">
        <v>1716</v>
      </c>
      <c r="C296" s="183" t="s">
        <v>1717</v>
      </c>
      <c r="D296" s="175" t="s">
        <v>1621</v>
      </c>
      <c r="E296" s="176">
        <v>1</v>
      </c>
      <c r="F296" s="177"/>
      <c r="G296" s="178">
        <f>ROUND(E296*F296,2)</f>
        <v>0</v>
      </c>
      <c r="H296" s="177"/>
      <c r="I296" s="178">
        <f>ROUND(E296*H296,2)</f>
        <v>0</v>
      </c>
      <c r="J296" s="177"/>
      <c r="K296" s="178">
        <f>ROUND(E296*J296,2)</f>
        <v>0</v>
      </c>
      <c r="L296" s="178">
        <v>12</v>
      </c>
      <c r="M296" s="178">
        <f>G296*(1+L296/100)</f>
        <v>0</v>
      </c>
      <c r="N296" s="176">
        <v>0</v>
      </c>
      <c r="O296" s="176">
        <f>ROUND(E296*N296,2)</f>
        <v>0</v>
      </c>
      <c r="P296" s="176">
        <v>0</v>
      </c>
      <c r="Q296" s="176">
        <f>ROUND(E296*P296,2)</f>
        <v>0</v>
      </c>
      <c r="R296" s="178"/>
      <c r="S296" s="178" t="s">
        <v>218</v>
      </c>
      <c r="T296" s="179" t="s">
        <v>202</v>
      </c>
      <c r="U296" s="158">
        <v>0</v>
      </c>
      <c r="V296" s="158">
        <f>ROUND(E296*U296,2)</f>
        <v>0</v>
      </c>
      <c r="W296" s="158"/>
      <c r="X296" s="158" t="s">
        <v>727</v>
      </c>
      <c r="Y296" s="158" t="s">
        <v>204</v>
      </c>
      <c r="Z296" s="147"/>
      <c r="AA296" s="147"/>
      <c r="AB296" s="147"/>
      <c r="AC296" s="147"/>
      <c r="AD296" s="147"/>
      <c r="AE296" s="147"/>
      <c r="AF296" s="147"/>
      <c r="AG296" s="147" t="s">
        <v>1139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256"/>
      <c r="D297" s="257"/>
      <c r="E297" s="257"/>
      <c r="F297" s="257"/>
      <c r="G297" s="257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208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145</v>
      </c>
      <c r="B298" s="174" t="s">
        <v>1718</v>
      </c>
      <c r="C298" s="183" t="s">
        <v>1719</v>
      </c>
      <c r="D298" s="175" t="s">
        <v>1621</v>
      </c>
      <c r="E298" s="176">
        <v>57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12</v>
      </c>
      <c r="M298" s="178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8"/>
      <c r="S298" s="178" t="s">
        <v>218</v>
      </c>
      <c r="T298" s="179" t="s">
        <v>202</v>
      </c>
      <c r="U298" s="158">
        <v>0</v>
      </c>
      <c r="V298" s="158">
        <f>ROUND(E298*U298,2)</f>
        <v>0</v>
      </c>
      <c r="W298" s="158"/>
      <c r="X298" s="158" t="s">
        <v>727</v>
      </c>
      <c r="Y298" s="158" t="s">
        <v>204</v>
      </c>
      <c r="Z298" s="147"/>
      <c r="AA298" s="147"/>
      <c r="AB298" s="147"/>
      <c r="AC298" s="147"/>
      <c r="AD298" s="147"/>
      <c r="AE298" s="147"/>
      <c r="AF298" s="147"/>
      <c r="AG298" s="147" t="s">
        <v>1139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6"/>
      <c r="D299" s="257"/>
      <c r="E299" s="257"/>
      <c r="F299" s="257"/>
      <c r="G299" s="257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208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3">
        <v>146</v>
      </c>
      <c r="B300" s="174" t="s">
        <v>1720</v>
      </c>
      <c r="C300" s="183" t="s">
        <v>1721</v>
      </c>
      <c r="D300" s="175" t="s">
        <v>1621</v>
      </c>
      <c r="E300" s="176">
        <v>103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12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8"/>
      <c r="S300" s="178" t="s">
        <v>218</v>
      </c>
      <c r="T300" s="179" t="s">
        <v>202</v>
      </c>
      <c r="U300" s="158">
        <v>0</v>
      </c>
      <c r="V300" s="158">
        <f>ROUND(E300*U300,2)</f>
        <v>0</v>
      </c>
      <c r="W300" s="158"/>
      <c r="X300" s="158" t="s">
        <v>727</v>
      </c>
      <c r="Y300" s="158" t="s">
        <v>204</v>
      </c>
      <c r="Z300" s="147"/>
      <c r="AA300" s="147"/>
      <c r="AB300" s="147"/>
      <c r="AC300" s="147"/>
      <c r="AD300" s="147"/>
      <c r="AE300" s="147"/>
      <c r="AF300" s="147"/>
      <c r="AG300" s="147" t="s">
        <v>1139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6"/>
      <c r="D301" s="257"/>
      <c r="E301" s="257"/>
      <c r="F301" s="257"/>
      <c r="G301" s="257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208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3">
        <v>147</v>
      </c>
      <c r="B302" s="174" t="s">
        <v>1722</v>
      </c>
      <c r="C302" s="183" t="s">
        <v>1723</v>
      </c>
      <c r="D302" s="175" t="s">
        <v>1621</v>
      </c>
      <c r="E302" s="176">
        <v>7</v>
      </c>
      <c r="F302" s="177"/>
      <c r="G302" s="178">
        <f>ROUND(E302*F302,2)</f>
        <v>0</v>
      </c>
      <c r="H302" s="177"/>
      <c r="I302" s="178">
        <f>ROUND(E302*H302,2)</f>
        <v>0</v>
      </c>
      <c r="J302" s="177"/>
      <c r="K302" s="178">
        <f>ROUND(E302*J302,2)</f>
        <v>0</v>
      </c>
      <c r="L302" s="178">
        <v>12</v>
      </c>
      <c r="M302" s="178">
        <f>G302*(1+L302/100)</f>
        <v>0</v>
      </c>
      <c r="N302" s="176">
        <v>0</v>
      </c>
      <c r="O302" s="176">
        <f>ROUND(E302*N302,2)</f>
        <v>0</v>
      </c>
      <c r="P302" s="176">
        <v>0</v>
      </c>
      <c r="Q302" s="176">
        <f>ROUND(E302*P302,2)</f>
        <v>0</v>
      </c>
      <c r="R302" s="178"/>
      <c r="S302" s="178" t="s">
        <v>218</v>
      </c>
      <c r="T302" s="179" t="s">
        <v>202</v>
      </c>
      <c r="U302" s="158">
        <v>0</v>
      </c>
      <c r="V302" s="158">
        <f>ROUND(E302*U302,2)</f>
        <v>0</v>
      </c>
      <c r="W302" s="158"/>
      <c r="X302" s="158" t="s">
        <v>727</v>
      </c>
      <c r="Y302" s="158" t="s">
        <v>204</v>
      </c>
      <c r="Z302" s="147"/>
      <c r="AA302" s="147"/>
      <c r="AB302" s="147"/>
      <c r="AC302" s="147"/>
      <c r="AD302" s="147"/>
      <c r="AE302" s="147"/>
      <c r="AF302" s="147"/>
      <c r="AG302" s="147" t="s">
        <v>1139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56"/>
      <c r="D303" s="257"/>
      <c r="E303" s="257"/>
      <c r="F303" s="257"/>
      <c r="G303" s="257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208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3">
        <v>148</v>
      </c>
      <c r="B304" s="174" t="s">
        <v>1724</v>
      </c>
      <c r="C304" s="183" t="s">
        <v>1725</v>
      </c>
      <c r="D304" s="175" t="s">
        <v>1421</v>
      </c>
      <c r="E304" s="176">
        <v>10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12</v>
      </c>
      <c r="M304" s="178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8"/>
      <c r="S304" s="178" t="s">
        <v>218</v>
      </c>
      <c r="T304" s="179" t="s">
        <v>202</v>
      </c>
      <c r="U304" s="158">
        <v>0</v>
      </c>
      <c r="V304" s="158">
        <f>ROUND(E304*U304,2)</f>
        <v>0</v>
      </c>
      <c r="W304" s="158"/>
      <c r="X304" s="158" t="s">
        <v>727</v>
      </c>
      <c r="Y304" s="158" t="s">
        <v>204</v>
      </c>
      <c r="Z304" s="147"/>
      <c r="AA304" s="147"/>
      <c r="AB304" s="147"/>
      <c r="AC304" s="147"/>
      <c r="AD304" s="147"/>
      <c r="AE304" s="147"/>
      <c r="AF304" s="147"/>
      <c r="AG304" s="147" t="s">
        <v>1139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256"/>
      <c r="D305" s="257"/>
      <c r="E305" s="257"/>
      <c r="F305" s="257"/>
      <c r="G305" s="257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208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3">
        <v>149</v>
      </c>
      <c r="B306" s="174" t="s">
        <v>1726</v>
      </c>
      <c r="C306" s="183" t="s">
        <v>1727</v>
      </c>
      <c r="D306" s="175" t="s">
        <v>1621</v>
      </c>
      <c r="E306" s="176">
        <v>2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12</v>
      </c>
      <c r="M306" s="178">
        <f>G306*(1+L306/100)</f>
        <v>0</v>
      </c>
      <c r="N306" s="176">
        <v>0</v>
      </c>
      <c r="O306" s="176">
        <f>ROUND(E306*N306,2)</f>
        <v>0</v>
      </c>
      <c r="P306" s="176">
        <v>0</v>
      </c>
      <c r="Q306" s="176">
        <f>ROUND(E306*P306,2)</f>
        <v>0</v>
      </c>
      <c r="R306" s="178"/>
      <c r="S306" s="178" t="s">
        <v>218</v>
      </c>
      <c r="T306" s="179" t="s">
        <v>202</v>
      </c>
      <c r="U306" s="158">
        <v>0</v>
      </c>
      <c r="V306" s="158">
        <f>ROUND(E306*U306,2)</f>
        <v>0</v>
      </c>
      <c r="W306" s="158"/>
      <c r="X306" s="158" t="s">
        <v>727</v>
      </c>
      <c r="Y306" s="158" t="s">
        <v>204</v>
      </c>
      <c r="Z306" s="147"/>
      <c r="AA306" s="147"/>
      <c r="AB306" s="147"/>
      <c r="AC306" s="147"/>
      <c r="AD306" s="147"/>
      <c r="AE306" s="147"/>
      <c r="AF306" s="147"/>
      <c r="AG306" s="147" t="s">
        <v>1139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6"/>
      <c r="D307" s="257"/>
      <c r="E307" s="257"/>
      <c r="F307" s="257"/>
      <c r="G307" s="257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208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3">
        <v>150</v>
      </c>
      <c r="B308" s="174" t="s">
        <v>1728</v>
      </c>
      <c r="C308" s="183" t="s">
        <v>1729</v>
      </c>
      <c r="D308" s="175" t="s">
        <v>1421</v>
      </c>
      <c r="E308" s="176">
        <v>3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12</v>
      </c>
      <c r="M308" s="178">
        <f>G308*(1+L308/100)</f>
        <v>0</v>
      </c>
      <c r="N308" s="176">
        <v>0</v>
      </c>
      <c r="O308" s="176">
        <f>ROUND(E308*N308,2)</f>
        <v>0</v>
      </c>
      <c r="P308" s="176">
        <v>0</v>
      </c>
      <c r="Q308" s="176">
        <f>ROUND(E308*P308,2)</f>
        <v>0</v>
      </c>
      <c r="R308" s="178"/>
      <c r="S308" s="178" t="s">
        <v>218</v>
      </c>
      <c r="T308" s="179" t="s">
        <v>202</v>
      </c>
      <c r="U308" s="158">
        <v>0</v>
      </c>
      <c r="V308" s="158">
        <f>ROUND(E308*U308,2)</f>
        <v>0</v>
      </c>
      <c r="W308" s="158"/>
      <c r="X308" s="158" t="s">
        <v>727</v>
      </c>
      <c r="Y308" s="158" t="s">
        <v>204</v>
      </c>
      <c r="Z308" s="147"/>
      <c r="AA308" s="147"/>
      <c r="AB308" s="147"/>
      <c r="AC308" s="147"/>
      <c r="AD308" s="147"/>
      <c r="AE308" s="147"/>
      <c r="AF308" s="147"/>
      <c r="AG308" s="147" t="s">
        <v>1139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256"/>
      <c r="D309" s="257"/>
      <c r="E309" s="257"/>
      <c r="F309" s="257"/>
      <c r="G309" s="257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208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3">
        <v>151</v>
      </c>
      <c r="B310" s="174" t="s">
        <v>1730</v>
      </c>
      <c r="C310" s="183" t="s">
        <v>1731</v>
      </c>
      <c r="D310" s="175" t="s">
        <v>1621</v>
      </c>
      <c r="E310" s="176">
        <v>4</v>
      </c>
      <c r="F310" s="177"/>
      <c r="G310" s="178">
        <f>ROUND(E310*F310,2)</f>
        <v>0</v>
      </c>
      <c r="H310" s="177"/>
      <c r="I310" s="178">
        <f>ROUND(E310*H310,2)</f>
        <v>0</v>
      </c>
      <c r="J310" s="177"/>
      <c r="K310" s="178">
        <f>ROUND(E310*J310,2)</f>
        <v>0</v>
      </c>
      <c r="L310" s="178">
        <v>12</v>
      </c>
      <c r="M310" s="178">
        <f>G310*(1+L310/100)</f>
        <v>0</v>
      </c>
      <c r="N310" s="176">
        <v>0</v>
      </c>
      <c r="O310" s="176">
        <f>ROUND(E310*N310,2)</f>
        <v>0</v>
      </c>
      <c r="P310" s="176">
        <v>0</v>
      </c>
      <c r="Q310" s="176">
        <f>ROUND(E310*P310,2)</f>
        <v>0</v>
      </c>
      <c r="R310" s="178"/>
      <c r="S310" s="178" t="s">
        <v>218</v>
      </c>
      <c r="T310" s="179" t="s">
        <v>202</v>
      </c>
      <c r="U310" s="158">
        <v>0</v>
      </c>
      <c r="V310" s="158">
        <f>ROUND(E310*U310,2)</f>
        <v>0</v>
      </c>
      <c r="W310" s="158"/>
      <c r="X310" s="158" t="s">
        <v>727</v>
      </c>
      <c r="Y310" s="158" t="s">
        <v>204</v>
      </c>
      <c r="Z310" s="147"/>
      <c r="AA310" s="147"/>
      <c r="AB310" s="147"/>
      <c r="AC310" s="147"/>
      <c r="AD310" s="147"/>
      <c r="AE310" s="147"/>
      <c r="AF310" s="147"/>
      <c r="AG310" s="147" t="s">
        <v>1139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256"/>
      <c r="D311" s="257"/>
      <c r="E311" s="257"/>
      <c r="F311" s="257"/>
      <c r="G311" s="257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208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3">
        <v>152</v>
      </c>
      <c r="B312" s="174" t="s">
        <v>1732</v>
      </c>
      <c r="C312" s="183" t="s">
        <v>1733</v>
      </c>
      <c r="D312" s="175" t="s">
        <v>1445</v>
      </c>
      <c r="E312" s="176">
        <v>1</v>
      </c>
      <c r="F312" s="177"/>
      <c r="G312" s="178">
        <f>ROUND(E312*F312,2)</f>
        <v>0</v>
      </c>
      <c r="H312" s="177"/>
      <c r="I312" s="178">
        <f>ROUND(E312*H312,2)</f>
        <v>0</v>
      </c>
      <c r="J312" s="177"/>
      <c r="K312" s="178">
        <f>ROUND(E312*J312,2)</f>
        <v>0</v>
      </c>
      <c r="L312" s="178">
        <v>12</v>
      </c>
      <c r="M312" s="178">
        <f>G312*(1+L312/100)</f>
        <v>0</v>
      </c>
      <c r="N312" s="176">
        <v>0</v>
      </c>
      <c r="O312" s="176">
        <f>ROUND(E312*N312,2)</f>
        <v>0</v>
      </c>
      <c r="P312" s="176">
        <v>0</v>
      </c>
      <c r="Q312" s="176">
        <f>ROUND(E312*P312,2)</f>
        <v>0</v>
      </c>
      <c r="R312" s="178"/>
      <c r="S312" s="178" t="s">
        <v>218</v>
      </c>
      <c r="T312" s="179" t="s">
        <v>202</v>
      </c>
      <c r="U312" s="158">
        <v>0</v>
      </c>
      <c r="V312" s="158">
        <f>ROUND(E312*U312,2)</f>
        <v>0</v>
      </c>
      <c r="W312" s="158"/>
      <c r="X312" s="158" t="s">
        <v>727</v>
      </c>
      <c r="Y312" s="158" t="s">
        <v>204</v>
      </c>
      <c r="Z312" s="147"/>
      <c r="AA312" s="147"/>
      <c r="AB312" s="147"/>
      <c r="AC312" s="147"/>
      <c r="AD312" s="147"/>
      <c r="AE312" s="147"/>
      <c r="AF312" s="147"/>
      <c r="AG312" s="147" t="s">
        <v>1139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56"/>
      <c r="D313" s="257"/>
      <c r="E313" s="257"/>
      <c r="F313" s="257"/>
      <c r="G313" s="257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208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3">
        <v>153</v>
      </c>
      <c r="B314" s="174" t="s">
        <v>1734</v>
      </c>
      <c r="C314" s="183" t="s">
        <v>1735</v>
      </c>
      <c r="D314" s="175" t="s">
        <v>1445</v>
      </c>
      <c r="E314" s="176">
        <v>1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12</v>
      </c>
      <c r="M314" s="178">
        <f>G314*(1+L314/100)</f>
        <v>0</v>
      </c>
      <c r="N314" s="176">
        <v>0</v>
      </c>
      <c r="O314" s="176">
        <f>ROUND(E314*N314,2)</f>
        <v>0</v>
      </c>
      <c r="P314" s="176">
        <v>0</v>
      </c>
      <c r="Q314" s="176">
        <f>ROUND(E314*P314,2)</f>
        <v>0</v>
      </c>
      <c r="R314" s="178"/>
      <c r="S314" s="178" t="s">
        <v>218</v>
      </c>
      <c r="T314" s="179" t="s">
        <v>202</v>
      </c>
      <c r="U314" s="158">
        <v>0</v>
      </c>
      <c r="V314" s="158">
        <f>ROUND(E314*U314,2)</f>
        <v>0</v>
      </c>
      <c r="W314" s="158"/>
      <c r="X314" s="158" t="s">
        <v>727</v>
      </c>
      <c r="Y314" s="158" t="s">
        <v>204</v>
      </c>
      <c r="Z314" s="147"/>
      <c r="AA314" s="147"/>
      <c r="AB314" s="147"/>
      <c r="AC314" s="147"/>
      <c r="AD314" s="147"/>
      <c r="AE314" s="147"/>
      <c r="AF314" s="147"/>
      <c r="AG314" s="147" t="s">
        <v>1139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56"/>
      <c r="D315" s="257"/>
      <c r="E315" s="257"/>
      <c r="F315" s="257"/>
      <c r="G315" s="257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208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3">
        <v>154</v>
      </c>
      <c r="B316" s="174" t="s">
        <v>1736</v>
      </c>
      <c r="C316" s="183" t="s">
        <v>1737</v>
      </c>
      <c r="D316" s="175" t="s">
        <v>1445</v>
      </c>
      <c r="E316" s="176">
        <v>1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12</v>
      </c>
      <c r="M316" s="178">
        <f>G316*(1+L316/100)</f>
        <v>0</v>
      </c>
      <c r="N316" s="176">
        <v>0</v>
      </c>
      <c r="O316" s="176">
        <f>ROUND(E316*N316,2)</f>
        <v>0</v>
      </c>
      <c r="P316" s="176">
        <v>0</v>
      </c>
      <c r="Q316" s="176">
        <f>ROUND(E316*P316,2)</f>
        <v>0</v>
      </c>
      <c r="R316" s="178"/>
      <c r="S316" s="178" t="s">
        <v>218</v>
      </c>
      <c r="T316" s="179" t="s">
        <v>202</v>
      </c>
      <c r="U316" s="158">
        <v>0</v>
      </c>
      <c r="V316" s="158">
        <f>ROUND(E316*U316,2)</f>
        <v>0</v>
      </c>
      <c r="W316" s="158"/>
      <c r="X316" s="158" t="s">
        <v>727</v>
      </c>
      <c r="Y316" s="158" t="s">
        <v>204</v>
      </c>
      <c r="Z316" s="147"/>
      <c r="AA316" s="147"/>
      <c r="AB316" s="147"/>
      <c r="AC316" s="147"/>
      <c r="AD316" s="147"/>
      <c r="AE316" s="147"/>
      <c r="AF316" s="147"/>
      <c r="AG316" s="147" t="s">
        <v>1139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6"/>
      <c r="D317" s="257"/>
      <c r="E317" s="257"/>
      <c r="F317" s="257"/>
      <c r="G317" s="257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208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3">
        <v>155</v>
      </c>
      <c r="B318" s="174" t="s">
        <v>1738</v>
      </c>
      <c r="C318" s="183" t="s">
        <v>1739</v>
      </c>
      <c r="D318" s="175" t="s">
        <v>1445</v>
      </c>
      <c r="E318" s="176">
        <v>1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12</v>
      </c>
      <c r="M318" s="178">
        <f>G318*(1+L318/100)</f>
        <v>0</v>
      </c>
      <c r="N318" s="176">
        <v>0</v>
      </c>
      <c r="O318" s="176">
        <f>ROUND(E318*N318,2)</f>
        <v>0</v>
      </c>
      <c r="P318" s="176">
        <v>0</v>
      </c>
      <c r="Q318" s="176">
        <f>ROUND(E318*P318,2)</f>
        <v>0</v>
      </c>
      <c r="R318" s="178"/>
      <c r="S318" s="178" t="s">
        <v>218</v>
      </c>
      <c r="T318" s="179" t="s">
        <v>202</v>
      </c>
      <c r="U318" s="158">
        <v>0</v>
      </c>
      <c r="V318" s="158">
        <f>ROUND(E318*U318,2)</f>
        <v>0</v>
      </c>
      <c r="W318" s="158"/>
      <c r="X318" s="158" t="s">
        <v>727</v>
      </c>
      <c r="Y318" s="158" t="s">
        <v>204</v>
      </c>
      <c r="Z318" s="147"/>
      <c r="AA318" s="147"/>
      <c r="AB318" s="147"/>
      <c r="AC318" s="147"/>
      <c r="AD318" s="147"/>
      <c r="AE318" s="147"/>
      <c r="AF318" s="147"/>
      <c r="AG318" s="147" t="s">
        <v>1139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6"/>
      <c r="D319" s="257"/>
      <c r="E319" s="257"/>
      <c r="F319" s="257"/>
      <c r="G319" s="257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208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3">
        <v>156</v>
      </c>
      <c r="B320" s="174" t="s">
        <v>1740</v>
      </c>
      <c r="C320" s="183" t="s">
        <v>1741</v>
      </c>
      <c r="D320" s="175" t="s">
        <v>1445</v>
      </c>
      <c r="E320" s="176">
        <v>7</v>
      </c>
      <c r="F320" s="177"/>
      <c r="G320" s="178">
        <f>ROUND(E320*F320,2)</f>
        <v>0</v>
      </c>
      <c r="H320" s="177"/>
      <c r="I320" s="178">
        <f>ROUND(E320*H320,2)</f>
        <v>0</v>
      </c>
      <c r="J320" s="177"/>
      <c r="K320" s="178">
        <f>ROUND(E320*J320,2)</f>
        <v>0</v>
      </c>
      <c r="L320" s="178">
        <v>12</v>
      </c>
      <c r="M320" s="178">
        <f>G320*(1+L320/100)</f>
        <v>0</v>
      </c>
      <c r="N320" s="176">
        <v>0</v>
      </c>
      <c r="O320" s="176">
        <f>ROUND(E320*N320,2)</f>
        <v>0</v>
      </c>
      <c r="P320" s="176">
        <v>0</v>
      </c>
      <c r="Q320" s="176">
        <f>ROUND(E320*P320,2)</f>
        <v>0</v>
      </c>
      <c r="R320" s="178"/>
      <c r="S320" s="178" t="s">
        <v>218</v>
      </c>
      <c r="T320" s="179" t="s">
        <v>202</v>
      </c>
      <c r="U320" s="158">
        <v>0</v>
      </c>
      <c r="V320" s="158">
        <f>ROUND(E320*U320,2)</f>
        <v>0</v>
      </c>
      <c r="W320" s="158"/>
      <c r="X320" s="158" t="s">
        <v>727</v>
      </c>
      <c r="Y320" s="158" t="s">
        <v>204</v>
      </c>
      <c r="Z320" s="147"/>
      <c r="AA320" s="147"/>
      <c r="AB320" s="147"/>
      <c r="AC320" s="147"/>
      <c r="AD320" s="147"/>
      <c r="AE320" s="147"/>
      <c r="AF320" s="147"/>
      <c r="AG320" s="147" t="s">
        <v>1139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56"/>
      <c r="D321" s="257"/>
      <c r="E321" s="257"/>
      <c r="F321" s="257"/>
      <c r="G321" s="257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208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3">
        <v>157</v>
      </c>
      <c r="B322" s="174" t="s">
        <v>1742</v>
      </c>
      <c r="C322" s="183" t="s">
        <v>1743</v>
      </c>
      <c r="D322" s="175" t="s">
        <v>1445</v>
      </c>
      <c r="E322" s="176">
        <v>1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12</v>
      </c>
      <c r="M322" s="178">
        <f>G322*(1+L322/100)</f>
        <v>0</v>
      </c>
      <c r="N322" s="176">
        <v>0</v>
      </c>
      <c r="O322" s="176">
        <f>ROUND(E322*N322,2)</f>
        <v>0</v>
      </c>
      <c r="P322" s="176">
        <v>0</v>
      </c>
      <c r="Q322" s="176">
        <f>ROUND(E322*P322,2)</f>
        <v>0</v>
      </c>
      <c r="R322" s="178"/>
      <c r="S322" s="178" t="s">
        <v>218</v>
      </c>
      <c r="T322" s="179" t="s">
        <v>202</v>
      </c>
      <c r="U322" s="158">
        <v>0</v>
      </c>
      <c r="V322" s="158">
        <f>ROUND(E322*U322,2)</f>
        <v>0</v>
      </c>
      <c r="W322" s="158"/>
      <c r="X322" s="158" t="s">
        <v>727</v>
      </c>
      <c r="Y322" s="158" t="s">
        <v>204</v>
      </c>
      <c r="Z322" s="147"/>
      <c r="AA322" s="147"/>
      <c r="AB322" s="147"/>
      <c r="AC322" s="147"/>
      <c r="AD322" s="147"/>
      <c r="AE322" s="147"/>
      <c r="AF322" s="147"/>
      <c r="AG322" s="147" t="s">
        <v>1139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256"/>
      <c r="D323" s="257"/>
      <c r="E323" s="257"/>
      <c r="F323" s="257"/>
      <c r="G323" s="257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208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x14ac:dyDescent="0.2">
      <c r="A324" s="3"/>
      <c r="B324" s="4"/>
      <c r="C324" s="185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v>12</v>
      </c>
      <c r="AF324">
        <v>21</v>
      </c>
      <c r="AG324" t="s">
        <v>182</v>
      </c>
    </row>
    <row r="325" spans="1:60" x14ac:dyDescent="0.2">
      <c r="A325" s="150"/>
      <c r="B325" s="151" t="s">
        <v>29</v>
      </c>
      <c r="C325" s="186"/>
      <c r="D325" s="152"/>
      <c r="E325" s="153"/>
      <c r="F325" s="153"/>
      <c r="G325" s="172">
        <f>G8+G173</f>
        <v>0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AE325">
        <f>SUMIF(L7:L323,AE324,G7:G323)</f>
        <v>0</v>
      </c>
      <c r="AF325">
        <f>SUMIF(L7:L323,AF324,G7:G323)</f>
        <v>0</v>
      </c>
      <c r="AG325" t="s">
        <v>239</v>
      </c>
    </row>
    <row r="326" spans="1:60" x14ac:dyDescent="0.2">
      <c r="C326" s="187"/>
      <c r="D326" s="10"/>
      <c r="AG326" t="s">
        <v>240</v>
      </c>
    </row>
    <row r="327" spans="1:60" x14ac:dyDescent="0.2">
      <c r="D327" s="10"/>
    </row>
    <row r="328" spans="1:60" x14ac:dyDescent="0.2">
      <c r="D328" s="10"/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pRDpiSDpMPaFfQ24z3ECmiLJHRMcxNKTtoBZvrztVNeSpy6ET/w3JQX4NIs+XJD5qqd1boUF1Xswi/igrRz5g==" saltValue="sYCRkOkeuLXYRQr3fYQktw==" spinCount="100000" sheet="1" formatRows="0"/>
  <mergeCells count="161">
    <mergeCell ref="C315:G315"/>
    <mergeCell ref="C317:G317"/>
    <mergeCell ref="C319:G319"/>
    <mergeCell ref="C321:G321"/>
    <mergeCell ref="C323:G323"/>
    <mergeCell ref="C303:G303"/>
    <mergeCell ref="C305:G305"/>
    <mergeCell ref="C307:G307"/>
    <mergeCell ref="C309:G309"/>
    <mergeCell ref="C311:G311"/>
    <mergeCell ref="C313:G313"/>
    <mergeCell ref="C291:G291"/>
    <mergeCell ref="C293:G293"/>
    <mergeCell ref="C295:G295"/>
    <mergeCell ref="C297:G297"/>
    <mergeCell ref="C299:G299"/>
    <mergeCell ref="C301:G301"/>
    <mergeCell ref="C279:G279"/>
    <mergeCell ref="C281:G281"/>
    <mergeCell ref="C283:G283"/>
    <mergeCell ref="C285:G285"/>
    <mergeCell ref="C287:G287"/>
    <mergeCell ref="C289:G289"/>
    <mergeCell ref="C267:G267"/>
    <mergeCell ref="C269:G269"/>
    <mergeCell ref="C271:G271"/>
    <mergeCell ref="C273:G273"/>
    <mergeCell ref="C275:G275"/>
    <mergeCell ref="C277:G277"/>
    <mergeCell ref="C255:G255"/>
    <mergeCell ref="C257:G257"/>
    <mergeCell ref="C259:G259"/>
    <mergeCell ref="C261:G261"/>
    <mergeCell ref="C263:G263"/>
    <mergeCell ref="C265:G265"/>
    <mergeCell ref="C243:G243"/>
    <mergeCell ref="C245:G245"/>
    <mergeCell ref="C247:G247"/>
    <mergeCell ref="C249:G249"/>
    <mergeCell ref="C251:G251"/>
    <mergeCell ref="C253:G253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95:G195"/>
    <mergeCell ref="C197:G197"/>
    <mergeCell ref="C199:G199"/>
    <mergeCell ref="C201:G201"/>
    <mergeCell ref="C203:G203"/>
    <mergeCell ref="C205:G205"/>
    <mergeCell ref="C183:G183"/>
    <mergeCell ref="C185:G185"/>
    <mergeCell ref="C187:G187"/>
    <mergeCell ref="C189:G189"/>
    <mergeCell ref="C191:G191"/>
    <mergeCell ref="C193:G193"/>
    <mergeCell ref="C170:G170"/>
    <mergeCell ref="C172:G172"/>
    <mergeCell ref="C175:G175"/>
    <mergeCell ref="C177:G177"/>
    <mergeCell ref="C179:G179"/>
    <mergeCell ref="C181:G181"/>
    <mergeCell ref="C158:G158"/>
    <mergeCell ref="C160:G160"/>
    <mergeCell ref="C162:G162"/>
    <mergeCell ref="C164:G164"/>
    <mergeCell ref="C166:G166"/>
    <mergeCell ref="C168:G168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8BC3-D95B-4172-A05B-205E142AD4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241</v>
      </c>
      <c r="B1" s="247"/>
      <c r="C1" s="247"/>
      <c r="D1" s="247"/>
      <c r="E1" s="247"/>
      <c r="F1" s="247"/>
      <c r="G1" s="247"/>
      <c r="AG1" t="s">
        <v>169</v>
      </c>
    </row>
    <row r="2" spans="1:60" ht="25.15" customHeight="1" x14ac:dyDescent="0.2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170</v>
      </c>
    </row>
    <row r="3" spans="1:60" ht="25.1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0" t="s">
        <v>170</v>
      </c>
      <c r="AG3" t="s">
        <v>172</v>
      </c>
    </row>
    <row r="4" spans="1:60" ht="25.15" customHeight="1" x14ac:dyDescent="0.2">
      <c r="A4" s="140" t="s">
        <v>9</v>
      </c>
      <c r="B4" s="141" t="s">
        <v>58</v>
      </c>
      <c r="C4" s="251" t="s">
        <v>59</v>
      </c>
      <c r="D4" s="252"/>
      <c r="E4" s="252"/>
      <c r="F4" s="252"/>
      <c r="G4" s="253"/>
      <c r="AG4" t="s">
        <v>173</v>
      </c>
    </row>
    <row r="5" spans="1:60" x14ac:dyDescent="0.2">
      <c r="D5" s="10"/>
    </row>
    <row r="6" spans="1:60" ht="38.25" x14ac:dyDescent="0.2">
      <c r="A6" s="143" t="s">
        <v>174</v>
      </c>
      <c r="B6" s="145" t="s">
        <v>175</v>
      </c>
      <c r="C6" s="145" t="s">
        <v>176</v>
      </c>
      <c r="D6" s="144" t="s">
        <v>177</v>
      </c>
      <c r="E6" s="143" t="s">
        <v>178</v>
      </c>
      <c r="F6" s="142" t="s">
        <v>179</v>
      </c>
      <c r="G6" s="143" t="s">
        <v>29</v>
      </c>
      <c r="H6" s="146" t="s">
        <v>30</v>
      </c>
      <c r="I6" s="146" t="s">
        <v>180</v>
      </c>
      <c r="J6" s="146" t="s">
        <v>31</v>
      </c>
      <c r="K6" s="146" t="s">
        <v>181</v>
      </c>
      <c r="L6" s="146" t="s">
        <v>182</v>
      </c>
      <c r="M6" s="146" t="s">
        <v>183</v>
      </c>
      <c r="N6" s="146" t="s">
        <v>184</v>
      </c>
      <c r="O6" s="146" t="s">
        <v>185</v>
      </c>
      <c r="P6" s="146" t="s">
        <v>186</v>
      </c>
      <c r="Q6" s="146" t="s">
        <v>187</v>
      </c>
      <c r="R6" s="146" t="s">
        <v>188</v>
      </c>
      <c r="S6" s="146" t="s">
        <v>189</v>
      </c>
      <c r="T6" s="146" t="s">
        <v>190</v>
      </c>
      <c r="U6" s="146" t="s">
        <v>191</v>
      </c>
      <c r="V6" s="146" t="s">
        <v>192</v>
      </c>
      <c r="W6" s="146" t="s">
        <v>193</v>
      </c>
      <c r="X6" s="146" t="s">
        <v>194</v>
      </c>
      <c r="Y6" s="146" t="s">
        <v>195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196</v>
      </c>
      <c r="B8" s="167" t="s">
        <v>151</v>
      </c>
      <c r="C8" s="182" t="s">
        <v>152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0</v>
      </c>
      <c r="W8" s="165"/>
      <c r="X8" s="165"/>
      <c r="Y8" s="165"/>
      <c r="AG8" t="s">
        <v>197</v>
      </c>
    </row>
    <row r="9" spans="1:60" outlineLevel="1" x14ac:dyDescent="0.2">
      <c r="A9" s="173">
        <v>1</v>
      </c>
      <c r="B9" s="174" t="s">
        <v>1470</v>
      </c>
      <c r="C9" s="183" t="s">
        <v>1471</v>
      </c>
      <c r="D9" s="175" t="s">
        <v>1445</v>
      </c>
      <c r="E9" s="176">
        <v>36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218</v>
      </c>
      <c r="T9" s="179" t="s">
        <v>202</v>
      </c>
      <c r="U9" s="158">
        <v>0</v>
      </c>
      <c r="V9" s="158">
        <f>ROUND(E9*U9,2)</f>
        <v>0</v>
      </c>
      <c r="W9" s="158"/>
      <c r="X9" s="158" t="s">
        <v>219</v>
      </c>
      <c r="Y9" s="158" t="s">
        <v>204</v>
      </c>
      <c r="Z9" s="147"/>
      <c r="AA9" s="147"/>
      <c r="AB9" s="147"/>
      <c r="AC9" s="147"/>
      <c r="AD9" s="147"/>
      <c r="AE9" s="147"/>
      <c r="AF9" s="147"/>
      <c r="AG9" s="147" t="s">
        <v>220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/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6" t="s">
        <v>196</v>
      </c>
      <c r="B11" s="167" t="s">
        <v>153</v>
      </c>
      <c r="C11" s="182" t="s">
        <v>154</v>
      </c>
      <c r="D11" s="168"/>
      <c r="E11" s="169"/>
      <c r="F11" s="170"/>
      <c r="G11" s="170">
        <f>SUMIF(AG12:AG55,"&lt;&gt;NOR",G12:G55)</f>
        <v>0</v>
      </c>
      <c r="H11" s="170"/>
      <c r="I11" s="170">
        <f>SUM(I12:I55)</f>
        <v>0</v>
      </c>
      <c r="J11" s="170"/>
      <c r="K11" s="170">
        <f>SUM(K12:K55)</f>
        <v>0</v>
      </c>
      <c r="L11" s="170"/>
      <c r="M11" s="170">
        <f>SUM(M12:M55)</f>
        <v>0</v>
      </c>
      <c r="N11" s="169"/>
      <c r="O11" s="169">
        <f>SUM(O12:O55)</f>
        <v>0</v>
      </c>
      <c r="P11" s="169"/>
      <c r="Q11" s="169">
        <f>SUM(Q12:Q55)</f>
        <v>0</v>
      </c>
      <c r="R11" s="170"/>
      <c r="S11" s="170"/>
      <c r="T11" s="171"/>
      <c r="U11" s="165"/>
      <c r="V11" s="165">
        <f>SUM(V12:V55)</f>
        <v>0</v>
      </c>
      <c r="W11" s="165"/>
      <c r="X11" s="165"/>
      <c r="Y11" s="165"/>
      <c r="AG11" t="s">
        <v>197</v>
      </c>
    </row>
    <row r="12" spans="1:60" outlineLevel="1" x14ac:dyDescent="0.2">
      <c r="A12" s="173">
        <v>2</v>
      </c>
      <c r="B12" s="174" t="s">
        <v>1632</v>
      </c>
      <c r="C12" s="183" t="s">
        <v>1744</v>
      </c>
      <c r="D12" s="175" t="s">
        <v>1621</v>
      </c>
      <c r="E12" s="176">
        <v>36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12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218</v>
      </c>
      <c r="T12" s="179" t="s">
        <v>202</v>
      </c>
      <c r="U12" s="158">
        <v>0</v>
      </c>
      <c r="V12" s="158">
        <f>ROUND(E12*U12,2)</f>
        <v>0</v>
      </c>
      <c r="W12" s="158"/>
      <c r="X12" s="158" t="s">
        <v>727</v>
      </c>
      <c r="Y12" s="158" t="s">
        <v>204</v>
      </c>
      <c r="Z12" s="147"/>
      <c r="AA12" s="147"/>
      <c r="AB12" s="147"/>
      <c r="AC12" s="147"/>
      <c r="AD12" s="147"/>
      <c r="AE12" s="147"/>
      <c r="AF12" s="147"/>
      <c r="AG12" s="147" t="s">
        <v>1139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6"/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3</v>
      </c>
      <c r="B14" s="174" t="s">
        <v>1745</v>
      </c>
      <c r="C14" s="183" t="s">
        <v>1746</v>
      </c>
      <c r="D14" s="175" t="s">
        <v>1621</v>
      </c>
      <c r="E14" s="176">
        <v>14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12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218</v>
      </c>
      <c r="T14" s="179" t="s">
        <v>202</v>
      </c>
      <c r="U14" s="158">
        <v>0</v>
      </c>
      <c r="V14" s="158">
        <f>ROUND(E14*U14,2)</f>
        <v>0</v>
      </c>
      <c r="W14" s="158"/>
      <c r="X14" s="158" t="s">
        <v>727</v>
      </c>
      <c r="Y14" s="158" t="s">
        <v>204</v>
      </c>
      <c r="Z14" s="147"/>
      <c r="AA14" s="147"/>
      <c r="AB14" s="147"/>
      <c r="AC14" s="147"/>
      <c r="AD14" s="147"/>
      <c r="AE14" s="147"/>
      <c r="AF14" s="147"/>
      <c r="AG14" s="147" t="s">
        <v>1139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6"/>
      <c r="D15" s="257"/>
      <c r="E15" s="257"/>
      <c r="F15" s="257"/>
      <c r="G15" s="25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4</v>
      </c>
      <c r="B16" s="174" t="s">
        <v>1747</v>
      </c>
      <c r="C16" s="183" t="s">
        <v>1748</v>
      </c>
      <c r="D16" s="175" t="s">
        <v>1421</v>
      </c>
      <c r="E16" s="176">
        <v>220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12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218</v>
      </c>
      <c r="T16" s="179" t="s">
        <v>202</v>
      </c>
      <c r="U16" s="158">
        <v>0</v>
      </c>
      <c r="V16" s="158">
        <f>ROUND(E16*U16,2)</f>
        <v>0</v>
      </c>
      <c r="W16" s="158"/>
      <c r="X16" s="158" t="s">
        <v>727</v>
      </c>
      <c r="Y16" s="158" t="s">
        <v>204</v>
      </c>
      <c r="Z16" s="147"/>
      <c r="AA16" s="147"/>
      <c r="AB16" s="147"/>
      <c r="AC16" s="147"/>
      <c r="AD16" s="147"/>
      <c r="AE16" s="147"/>
      <c r="AF16" s="147"/>
      <c r="AG16" s="147" t="s">
        <v>1139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6"/>
      <c r="D17" s="257"/>
      <c r="E17" s="257"/>
      <c r="F17" s="257"/>
      <c r="G17" s="25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5</v>
      </c>
      <c r="B18" s="174" t="s">
        <v>1749</v>
      </c>
      <c r="C18" s="183" t="s">
        <v>1750</v>
      </c>
      <c r="D18" s="175" t="s">
        <v>1421</v>
      </c>
      <c r="E18" s="176">
        <v>160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12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218</v>
      </c>
      <c r="T18" s="179" t="s">
        <v>202</v>
      </c>
      <c r="U18" s="158">
        <v>0</v>
      </c>
      <c r="V18" s="158">
        <f>ROUND(E18*U18,2)</f>
        <v>0</v>
      </c>
      <c r="W18" s="158"/>
      <c r="X18" s="158" t="s">
        <v>727</v>
      </c>
      <c r="Y18" s="158" t="s">
        <v>204</v>
      </c>
      <c r="Z18" s="147"/>
      <c r="AA18" s="147"/>
      <c r="AB18" s="147"/>
      <c r="AC18" s="147"/>
      <c r="AD18" s="147"/>
      <c r="AE18" s="147"/>
      <c r="AF18" s="147"/>
      <c r="AG18" s="147" t="s">
        <v>1139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6"/>
      <c r="D19" s="257"/>
      <c r="E19" s="257"/>
      <c r="F19" s="257"/>
      <c r="G19" s="25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1751</v>
      </c>
      <c r="C20" s="183" t="s">
        <v>1752</v>
      </c>
      <c r="D20" s="175" t="s">
        <v>1421</v>
      </c>
      <c r="E20" s="176">
        <v>280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12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218</v>
      </c>
      <c r="T20" s="179" t="s">
        <v>202</v>
      </c>
      <c r="U20" s="158">
        <v>0</v>
      </c>
      <c r="V20" s="158">
        <f>ROUND(E20*U20,2)</f>
        <v>0</v>
      </c>
      <c r="W20" s="158"/>
      <c r="X20" s="158" t="s">
        <v>727</v>
      </c>
      <c r="Y20" s="158" t="s">
        <v>204</v>
      </c>
      <c r="Z20" s="147"/>
      <c r="AA20" s="147"/>
      <c r="AB20" s="147"/>
      <c r="AC20" s="147"/>
      <c r="AD20" s="147"/>
      <c r="AE20" s="147"/>
      <c r="AF20" s="147"/>
      <c r="AG20" s="147" t="s">
        <v>1139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/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1753</v>
      </c>
      <c r="C22" s="183" t="s">
        <v>1754</v>
      </c>
      <c r="D22" s="175" t="s">
        <v>1621</v>
      </c>
      <c r="E22" s="176">
        <v>10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12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218</v>
      </c>
      <c r="T22" s="179" t="s">
        <v>202</v>
      </c>
      <c r="U22" s="158">
        <v>0</v>
      </c>
      <c r="V22" s="158">
        <f>ROUND(E22*U22,2)</f>
        <v>0</v>
      </c>
      <c r="W22" s="158"/>
      <c r="X22" s="158" t="s">
        <v>727</v>
      </c>
      <c r="Y22" s="158" t="s">
        <v>204</v>
      </c>
      <c r="Z22" s="147"/>
      <c r="AA22" s="147"/>
      <c r="AB22" s="147"/>
      <c r="AC22" s="147"/>
      <c r="AD22" s="147"/>
      <c r="AE22" s="147"/>
      <c r="AF22" s="147"/>
      <c r="AG22" s="147" t="s">
        <v>1139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/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8</v>
      </c>
      <c r="B24" s="174" t="s">
        <v>1755</v>
      </c>
      <c r="C24" s="183" t="s">
        <v>1756</v>
      </c>
      <c r="D24" s="175" t="s">
        <v>1621</v>
      </c>
      <c r="E24" s="176">
        <v>10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12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218</v>
      </c>
      <c r="T24" s="179" t="s">
        <v>202</v>
      </c>
      <c r="U24" s="158">
        <v>0</v>
      </c>
      <c r="V24" s="158">
        <f>ROUND(E24*U24,2)</f>
        <v>0</v>
      </c>
      <c r="W24" s="158"/>
      <c r="X24" s="158" t="s">
        <v>727</v>
      </c>
      <c r="Y24" s="158" t="s">
        <v>204</v>
      </c>
      <c r="Z24" s="147"/>
      <c r="AA24" s="147"/>
      <c r="AB24" s="147"/>
      <c r="AC24" s="147"/>
      <c r="AD24" s="147"/>
      <c r="AE24" s="147"/>
      <c r="AF24" s="147"/>
      <c r="AG24" s="147" t="s">
        <v>1139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6"/>
      <c r="D25" s="257"/>
      <c r="E25" s="257"/>
      <c r="F25" s="257"/>
      <c r="G25" s="25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1757</v>
      </c>
      <c r="C26" s="183" t="s">
        <v>1625</v>
      </c>
      <c r="D26" s="175" t="s">
        <v>1621</v>
      </c>
      <c r="E26" s="176">
        <v>10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12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218</v>
      </c>
      <c r="T26" s="179" t="s">
        <v>202</v>
      </c>
      <c r="U26" s="158">
        <v>0</v>
      </c>
      <c r="V26" s="158">
        <f>ROUND(E26*U26,2)</f>
        <v>0</v>
      </c>
      <c r="W26" s="158"/>
      <c r="X26" s="158" t="s">
        <v>727</v>
      </c>
      <c r="Y26" s="158" t="s">
        <v>204</v>
      </c>
      <c r="Z26" s="147"/>
      <c r="AA26" s="147"/>
      <c r="AB26" s="147"/>
      <c r="AC26" s="147"/>
      <c r="AD26" s="147"/>
      <c r="AE26" s="147"/>
      <c r="AF26" s="147"/>
      <c r="AG26" s="147" t="s">
        <v>1139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/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1758</v>
      </c>
      <c r="C28" s="183" t="s">
        <v>1759</v>
      </c>
      <c r="D28" s="175" t="s">
        <v>1621</v>
      </c>
      <c r="E28" s="176">
        <v>10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12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218</v>
      </c>
      <c r="T28" s="179" t="s">
        <v>202</v>
      </c>
      <c r="U28" s="158">
        <v>0</v>
      </c>
      <c r="V28" s="158">
        <f>ROUND(E28*U28,2)</f>
        <v>0</v>
      </c>
      <c r="W28" s="158"/>
      <c r="X28" s="158" t="s">
        <v>727</v>
      </c>
      <c r="Y28" s="158" t="s">
        <v>204</v>
      </c>
      <c r="Z28" s="147"/>
      <c r="AA28" s="147"/>
      <c r="AB28" s="147"/>
      <c r="AC28" s="147"/>
      <c r="AD28" s="147"/>
      <c r="AE28" s="147"/>
      <c r="AF28" s="147"/>
      <c r="AG28" s="147" t="s">
        <v>1139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/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1760</v>
      </c>
      <c r="C30" s="183" t="s">
        <v>1761</v>
      </c>
      <c r="D30" s="175" t="s">
        <v>1621</v>
      </c>
      <c r="E30" s="176">
        <v>10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12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218</v>
      </c>
      <c r="T30" s="179" t="s">
        <v>202</v>
      </c>
      <c r="U30" s="158">
        <v>0</v>
      </c>
      <c r="V30" s="158">
        <f>ROUND(E30*U30,2)</f>
        <v>0</v>
      </c>
      <c r="W30" s="158"/>
      <c r="X30" s="158" t="s">
        <v>219</v>
      </c>
      <c r="Y30" s="158" t="s">
        <v>204</v>
      </c>
      <c r="Z30" s="147"/>
      <c r="AA30" s="147"/>
      <c r="AB30" s="147"/>
      <c r="AC30" s="147"/>
      <c r="AD30" s="147"/>
      <c r="AE30" s="147"/>
      <c r="AF30" s="147"/>
      <c r="AG30" s="147" t="s">
        <v>499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/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12</v>
      </c>
      <c r="B32" s="174" t="s">
        <v>1762</v>
      </c>
      <c r="C32" s="183" t="s">
        <v>1763</v>
      </c>
      <c r="D32" s="175" t="s">
        <v>1621</v>
      </c>
      <c r="E32" s="176">
        <v>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12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218</v>
      </c>
      <c r="T32" s="179" t="s">
        <v>202</v>
      </c>
      <c r="U32" s="158">
        <v>0</v>
      </c>
      <c r="V32" s="158">
        <f>ROUND(E32*U32,2)</f>
        <v>0</v>
      </c>
      <c r="W32" s="158"/>
      <c r="X32" s="158" t="s">
        <v>727</v>
      </c>
      <c r="Y32" s="158" t="s">
        <v>204</v>
      </c>
      <c r="Z32" s="147"/>
      <c r="AA32" s="147"/>
      <c r="AB32" s="147"/>
      <c r="AC32" s="147"/>
      <c r="AD32" s="147"/>
      <c r="AE32" s="147"/>
      <c r="AF32" s="147"/>
      <c r="AG32" s="147" t="s">
        <v>1139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6"/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1764</v>
      </c>
      <c r="C34" s="183" t="s">
        <v>1765</v>
      </c>
      <c r="D34" s="175" t="s">
        <v>1621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12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218</v>
      </c>
      <c r="T34" s="179" t="s">
        <v>202</v>
      </c>
      <c r="U34" s="158">
        <v>0</v>
      </c>
      <c r="V34" s="158">
        <f>ROUND(E34*U34,2)</f>
        <v>0</v>
      </c>
      <c r="W34" s="158"/>
      <c r="X34" s="158" t="s">
        <v>727</v>
      </c>
      <c r="Y34" s="158" t="s">
        <v>204</v>
      </c>
      <c r="Z34" s="147"/>
      <c r="AA34" s="147"/>
      <c r="AB34" s="147"/>
      <c r="AC34" s="147"/>
      <c r="AD34" s="147"/>
      <c r="AE34" s="147"/>
      <c r="AF34" s="147"/>
      <c r="AG34" s="147" t="s">
        <v>1139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6"/>
      <c r="D35" s="257"/>
      <c r="E35" s="257"/>
      <c r="F35" s="257"/>
      <c r="G35" s="25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1766</v>
      </c>
      <c r="C36" s="183" t="s">
        <v>1767</v>
      </c>
      <c r="D36" s="175" t="s">
        <v>325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12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218</v>
      </c>
      <c r="T36" s="179" t="s">
        <v>202</v>
      </c>
      <c r="U36" s="158">
        <v>0</v>
      </c>
      <c r="V36" s="158">
        <f>ROUND(E36*U36,2)</f>
        <v>0</v>
      </c>
      <c r="W36" s="158"/>
      <c r="X36" s="158" t="s">
        <v>727</v>
      </c>
      <c r="Y36" s="158" t="s">
        <v>204</v>
      </c>
      <c r="Z36" s="147"/>
      <c r="AA36" s="147"/>
      <c r="AB36" s="147"/>
      <c r="AC36" s="147"/>
      <c r="AD36" s="147"/>
      <c r="AE36" s="147"/>
      <c r="AF36" s="147"/>
      <c r="AG36" s="147" t="s">
        <v>1139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6"/>
      <c r="D37" s="257"/>
      <c r="E37" s="257"/>
      <c r="F37" s="257"/>
      <c r="G37" s="25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1768</v>
      </c>
      <c r="C38" s="183" t="s">
        <v>1769</v>
      </c>
      <c r="D38" s="175" t="s">
        <v>1421</v>
      </c>
      <c r="E38" s="176">
        <v>110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12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218</v>
      </c>
      <c r="T38" s="179" t="s">
        <v>202</v>
      </c>
      <c r="U38" s="158">
        <v>0</v>
      </c>
      <c r="V38" s="158">
        <f>ROUND(E38*U38,2)</f>
        <v>0</v>
      </c>
      <c r="W38" s="158"/>
      <c r="X38" s="158" t="s">
        <v>219</v>
      </c>
      <c r="Y38" s="158" t="s">
        <v>204</v>
      </c>
      <c r="Z38" s="147"/>
      <c r="AA38" s="147"/>
      <c r="AB38" s="147"/>
      <c r="AC38" s="147"/>
      <c r="AD38" s="147"/>
      <c r="AE38" s="147"/>
      <c r="AF38" s="147"/>
      <c r="AG38" s="147" t="s">
        <v>499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6"/>
      <c r="D39" s="257"/>
      <c r="E39" s="257"/>
      <c r="F39" s="257"/>
      <c r="G39" s="25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16</v>
      </c>
      <c r="B40" s="174" t="s">
        <v>1624</v>
      </c>
      <c r="C40" s="183" t="s">
        <v>1625</v>
      </c>
      <c r="D40" s="175" t="s">
        <v>1621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12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218</v>
      </c>
      <c r="T40" s="179" t="s">
        <v>202</v>
      </c>
      <c r="U40" s="158">
        <v>0</v>
      </c>
      <c r="V40" s="158">
        <f>ROUND(E40*U40,2)</f>
        <v>0</v>
      </c>
      <c r="W40" s="158"/>
      <c r="X40" s="158" t="s">
        <v>727</v>
      </c>
      <c r="Y40" s="158" t="s">
        <v>204</v>
      </c>
      <c r="Z40" s="147"/>
      <c r="AA40" s="147"/>
      <c r="AB40" s="147"/>
      <c r="AC40" s="147"/>
      <c r="AD40" s="147"/>
      <c r="AE40" s="147"/>
      <c r="AF40" s="147"/>
      <c r="AG40" s="147" t="s">
        <v>1139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/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17</v>
      </c>
      <c r="B42" s="174" t="s">
        <v>1770</v>
      </c>
      <c r="C42" s="183" t="s">
        <v>1771</v>
      </c>
      <c r="D42" s="175" t="s">
        <v>1621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12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218</v>
      </c>
      <c r="T42" s="179" t="s">
        <v>202</v>
      </c>
      <c r="U42" s="158">
        <v>0</v>
      </c>
      <c r="V42" s="158">
        <f>ROUND(E42*U42,2)</f>
        <v>0</v>
      </c>
      <c r="W42" s="158"/>
      <c r="X42" s="158" t="s">
        <v>727</v>
      </c>
      <c r="Y42" s="158" t="s">
        <v>204</v>
      </c>
      <c r="Z42" s="147"/>
      <c r="AA42" s="147"/>
      <c r="AB42" s="147"/>
      <c r="AC42" s="147"/>
      <c r="AD42" s="147"/>
      <c r="AE42" s="147"/>
      <c r="AF42" s="147"/>
      <c r="AG42" s="147" t="s">
        <v>1139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/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18</v>
      </c>
      <c r="B44" s="174" t="s">
        <v>1772</v>
      </c>
      <c r="C44" s="183" t="s">
        <v>1773</v>
      </c>
      <c r="D44" s="175" t="s">
        <v>1621</v>
      </c>
      <c r="E44" s="176">
        <v>7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12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218</v>
      </c>
      <c r="T44" s="179" t="s">
        <v>202</v>
      </c>
      <c r="U44" s="158">
        <v>0</v>
      </c>
      <c r="V44" s="158">
        <f>ROUND(E44*U44,2)</f>
        <v>0</v>
      </c>
      <c r="W44" s="158"/>
      <c r="X44" s="158" t="s">
        <v>727</v>
      </c>
      <c r="Y44" s="158" t="s">
        <v>204</v>
      </c>
      <c r="Z44" s="147"/>
      <c r="AA44" s="147"/>
      <c r="AB44" s="147"/>
      <c r="AC44" s="147"/>
      <c r="AD44" s="147"/>
      <c r="AE44" s="147"/>
      <c r="AF44" s="147"/>
      <c r="AG44" s="147" t="s">
        <v>1139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6"/>
      <c r="D45" s="257"/>
      <c r="E45" s="257"/>
      <c r="F45" s="257"/>
      <c r="G45" s="257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19</v>
      </c>
      <c r="B46" s="174" t="s">
        <v>1774</v>
      </c>
      <c r="C46" s="183" t="s">
        <v>1775</v>
      </c>
      <c r="D46" s="175" t="s">
        <v>1621</v>
      </c>
      <c r="E46" s="176">
        <v>7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12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218</v>
      </c>
      <c r="T46" s="179" t="s">
        <v>202</v>
      </c>
      <c r="U46" s="158">
        <v>0</v>
      </c>
      <c r="V46" s="158">
        <f>ROUND(E46*U46,2)</f>
        <v>0</v>
      </c>
      <c r="W46" s="158"/>
      <c r="X46" s="158" t="s">
        <v>727</v>
      </c>
      <c r="Y46" s="158" t="s">
        <v>204</v>
      </c>
      <c r="Z46" s="147"/>
      <c r="AA46" s="147"/>
      <c r="AB46" s="147"/>
      <c r="AC46" s="147"/>
      <c r="AD46" s="147"/>
      <c r="AE46" s="147"/>
      <c r="AF46" s="147"/>
      <c r="AG46" s="147" t="s">
        <v>1139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6"/>
      <c r="D47" s="257"/>
      <c r="E47" s="257"/>
      <c r="F47" s="257"/>
      <c r="G47" s="25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20</v>
      </c>
      <c r="B48" s="174" t="s">
        <v>1776</v>
      </c>
      <c r="C48" s="183" t="s">
        <v>1777</v>
      </c>
      <c r="D48" s="175" t="s">
        <v>1621</v>
      </c>
      <c r="E48" s="176">
        <v>7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12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218</v>
      </c>
      <c r="T48" s="179" t="s">
        <v>202</v>
      </c>
      <c r="U48" s="158">
        <v>0</v>
      </c>
      <c r="V48" s="158">
        <f>ROUND(E48*U48,2)</f>
        <v>0</v>
      </c>
      <c r="W48" s="158"/>
      <c r="X48" s="158" t="s">
        <v>727</v>
      </c>
      <c r="Y48" s="158" t="s">
        <v>204</v>
      </c>
      <c r="Z48" s="147"/>
      <c r="AA48" s="147"/>
      <c r="AB48" s="147"/>
      <c r="AC48" s="147"/>
      <c r="AD48" s="147"/>
      <c r="AE48" s="147"/>
      <c r="AF48" s="147"/>
      <c r="AG48" s="147" t="s">
        <v>1139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6"/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208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21</v>
      </c>
      <c r="B50" s="174" t="s">
        <v>1778</v>
      </c>
      <c r="C50" s="183" t="s">
        <v>1779</v>
      </c>
      <c r="D50" s="175" t="s">
        <v>1621</v>
      </c>
      <c r="E50" s="176">
        <v>5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12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218</v>
      </c>
      <c r="T50" s="179" t="s">
        <v>202</v>
      </c>
      <c r="U50" s="158">
        <v>0</v>
      </c>
      <c r="V50" s="158">
        <f>ROUND(E50*U50,2)</f>
        <v>0</v>
      </c>
      <c r="W50" s="158"/>
      <c r="X50" s="158" t="s">
        <v>727</v>
      </c>
      <c r="Y50" s="158" t="s">
        <v>204</v>
      </c>
      <c r="Z50" s="147"/>
      <c r="AA50" s="147"/>
      <c r="AB50" s="147"/>
      <c r="AC50" s="147"/>
      <c r="AD50" s="147"/>
      <c r="AE50" s="147"/>
      <c r="AF50" s="147"/>
      <c r="AG50" s="147" t="s">
        <v>1139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6"/>
      <c r="D51" s="257"/>
      <c r="E51" s="257"/>
      <c r="F51" s="257"/>
      <c r="G51" s="25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22</v>
      </c>
      <c r="B52" s="174" t="s">
        <v>1780</v>
      </c>
      <c r="C52" s="183" t="s">
        <v>1781</v>
      </c>
      <c r="D52" s="175" t="s">
        <v>1421</v>
      </c>
      <c r="E52" s="176">
        <v>150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12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218</v>
      </c>
      <c r="T52" s="179" t="s">
        <v>202</v>
      </c>
      <c r="U52" s="158">
        <v>0</v>
      </c>
      <c r="V52" s="158">
        <f>ROUND(E52*U52,2)</f>
        <v>0</v>
      </c>
      <c r="W52" s="158"/>
      <c r="X52" s="158" t="s">
        <v>727</v>
      </c>
      <c r="Y52" s="158" t="s">
        <v>204</v>
      </c>
      <c r="Z52" s="147"/>
      <c r="AA52" s="147"/>
      <c r="AB52" s="147"/>
      <c r="AC52" s="147"/>
      <c r="AD52" s="147"/>
      <c r="AE52" s="147"/>
      <c r="AF52" s="147"/>
      <c r="AG52" s="147" t="s">
        <v>1139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6"/>
      <c r="D53" s="257"/>
      <c r="E53" s="257"/>
      <c r="F53" s="257"/>
      <c r="G53" s="25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23</v>
      </c>
      <c r="B54" s="174" t="s">
        <v>1630</v>
      </c>
      <c r="C54" s="183" t="s">
        <v>1782</v>
      </c>
      <c r="D54" s="175" t="s">
        <v>1783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12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218</v>
      </c>
      <c r="T54" s="179" t="s">
        <v>202</v>
      </c>
      <c r="U54" s="158">
        <v>0</v>
      </c>
      <c r="V54" s="158">
        <f>ROUND(E54*U54,2)</f>
        <v>0</v>
      </c>
      <c r="W54" s="158"/>
      <c r="X54" s="158" t="s">
        <v>219</v>
      </c>
      <c r="Y54" s="158" t="s">
        <v>204</v>
      </c>
      <c r="Z54" s="147"/>
      <c r="AA54" s="147"/>
      <c r="AB54" s="147"/>
      <c r="AC54" s="147"/>
      <c r="AD54" s="147"/>
      <c r="AE54" s="147"/>
      <c r="AF54" s="147"/>
      <c r="AG54" s="147" t="s">
        <v>499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/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196</v>
      </c>
      <c r="B56" s="167" t="s">
        <v>157</v>
      </c>
      <c r="C56" s="182" t="s">
        <v>158</v>
      </c>
      <c r="D56" s="168"/>
      <c r="E56" s="169"/>
      <c r="F56" s="170"/>
      <c r="G56" s="170">
        <f>SUMIF(AG57:AG64,"&lt;&gt;NOR",G57:G64)</f>
        <v>0</v>
      </c>
      <c r="H56" s="170"/>
      <c r="I56" s="170">
        <f>SUM(I57:I64)</f>
        <v>0</v>
      </c>
      <c r="J56" s="170"/>
      <c r="K56" s="170">
        <f>SUM(K57:K64)</f>
        <v>0</v>
      </c>
      <c r="L56" s="170"/>
      <c r="M56" s="170">
        <f>SUM(M57:M64)</f>
        <v>0</v>
      </c>
      <c r="N56" s="169"/>
      <c r="O56" s="169">
        <f>SUM(O57:O64)</f>
        <v>0</v>
      </c>
      <c r="P56" s="169"/>
      <c r="Q56" s="169">
        <f>SUM(Q57:Q64)</f>
        <v>0</v>
      </c>
      <c r="R56" s="170"/>
      <c r="S56" s="170"/>
      <c r="T56" s="171"/>
      <c r="U56" s="165"/>
      <c r="V56" s="165">
        <f>SUM(V57:V64)</f>
        <v>0</v>
      </c>
      <c r="W56" s="165"/>
      <c r="X56" s="165"/>
      <c r="Y56" s="165"/>
      <c r="AG56" t="s">
        <v>197</v>
      </c>
    </row>
    <row r="57" spans="1:60" outlineLevel="1" x14ac:dyDescent="0.2">
      <c r="A57" s="173">
        <v>24</v>
      </c>
      <c r="B57" s="174" t="s">
        <v>1732</v>
      </c>
      <c r="C57" s="183" t="s">
        <v>1733</v>
      </c>
      <c r="D57" s="175" t="s">
        <v>1445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12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218</v>
      </c>
      <c r="T57" s="179" t="s">
        <v>202</v>
      </c>
      <c r="U57" s="158">
        <v>0</v>
      </c>
      <c r="V57" s="158">
        <f>ROUND(E57*U57,2)</f>
        <v>0</v>
      </c>
      <c r="W57" s="158"/>
      <c r="X57" s="158" t="s">
        <v>727</v>
      </c>
      <c r="Y57" s="158" t="s">
        <v>204</v>
      </c>
      <c r="Z57" s="147"/>
      <c r="AA57" s="147"/>
      <c r="AB57" s="147"/>
      <c r="AC57" s="147"/>
      <c r="AD57" s="147"/>
      <c r="AE57" s="147"/>
      <c r="AF57" s="147"/>
      <c r="AG57" s="147" t="s">
        <v>1139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/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1734</v>
      </c>
      <c r="C59" s="183" t="s">
        <v>1735</v>
      </c>
      <c r="D59" s="175" t="s">
        <v>1445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218</v>
      </c>
      <c r="T59" s="179" t="s">
        <v>202</v>
      </c>
      <c r="U59" s="158">
        <v>0</v>
      </c>
      <c r="V59" s="158">
        <f>ROUND(E59*U59,2)</f>
        <v>0</v>
      </c>
      <c r="W59" s="158"/>
      <c r="X59" s="158" t="s">
        <v>727</v>
      </c>
      <c r="Y59" s="158" t="s">
        <v>204</v>
      </c>
      <c r="Z59" s="147"/>
      <c r="AA59" s="147"/>
      <c r="AB59" s="147"/>
      <c r="AC59" s="147"/>
      <c r="AD59" s="147"/>
      <c r="AE59" s="147"/>
      <c r="AF59" s="147"/>
      <c r="AG59" s="147" t="s">
        <v>1139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/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1736</v>
      </c>
      <c r="C61" s="183" t="s">
        <v>1737</v>
      </c>
      <c r="D61" s="175" t="s">
        <v>1445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12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218</v>
      </c>
      <c r="T61" s="179" t="s">
        <v>202</v>
      </c>
      <c r="U61" s="158">
        <v>0</v>
      </c>
      <c r="V61" s="158">
        <f>ROUND(E61*U61,2)</f>
        <v>0</v>
      </c>
      <c r="W61" s="158"/>
      <c r="X61" s="158" t="s">
        <v>727</v>
      </c>
      <c r="Y61" s="158" t="s">
        <v>204</v>
      </c>
      <c r="Z61" s="147"/>
      <c r="AA61" s="147"/>
      <c r="AB61" s="147"/>
      <c r="AC61" s="147"/>
      <c r="AD61" s="147"/>
      <c r="AE61" s="147"/>
      <c r="AF61" s="147"/>
      <c r="AG61" s="147" t="s">
        <v>1139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6"/>
      <c r="D62" s="257"/>
      <c r="E62" s="257"/>
      <c r="F62" s="257"/>
      <c r="G62" s="25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27</v>
      </c>
      <c r="B63" s="174" t="s">
        <v>1738</v>
      </c>
      <c r="C63" s="183" t="s">
        <v>1739</v>
      </c>
      <c r="D63" s="175" t="s">
        <v>1445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218</v>
      </c>
      <c r="T63" s="179" t="s">
        <v>202</v>
      </c>
      <c r="U63" s="158">
        <v>0</v>
      </c>
      <c r="V63" s="158">
        <f>ROUND(E63*U63,2)</f>
        <v>0</v>
      </c>
      <c r="W63" s="158"/>
      <c r="X63" s="158" t="s">
        <v>727</v>
      </c>
      <c r="Y63" s="158" t="s">
        <v>204</v>
      </c>
      <c r="Z63" s="147"/>
      <c r="AA63" s="147"/>
      <c r="AB63" s="147"/>
      <c r="AC63" s="147"/>
      <c r="AD63" s="147"/>
      <c r="AE63" s="147"/>
      <c r="AF63" s="147"/>
      <c r="AG63" s="147" t="s">
        <v>1139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/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6" t="s">
        <v>196</v>
      </c>
      <c r="B65" s="167" t="s">
        <v>153</v>
      </c>
      <c r="C65" s="182" t="s">
        <v>154</v>
      </c>
      <c r="D65" s="168"/>
      <c r="E65" s="169"/>
      <c r="F65" s="170"/>
      <c r="G65" s="170">
        <f>SUMIF(AG66:AG67,"&lt;&gt;NOR",G66:G67)</f>
        <v>0</v>
      </c>
      <c r="H65" s="170"/>
      <c r="I65" s="170">
        <f>SUM(I66:I67)</f>
        <v>0</v>
      </c>
      <c r="J65" s="170"/>
      <c r="K65" s="170">
        <f>SUM(K66:K67)</f>
        <v>0</v>
      </c>
      <c r="L65" s="170"/>
      <c r="M65" s="170">
        <f>SUM(M66:M67)</f>
        <v>0</v>
      </c>
      <c r="N65" s="169"/>
      <c r="O65" s="169">
        <f>SUM(O66:O67)</f>
        <v>0</v>
      </c>
      <c r="P65" s="169"/>
      <c r="Q65" s="169">
        <f>SUM(Q66:Q67)</f>
        <v>0</v>
      </c>
      <c r="R65" s="170"/>
      <c r="S65" s="170"/>
      <c r="T65" s="171"/>
      <c r="U65" s="165"/>
      <c r="V65" s="165">
        <f>SUM(V66:V67)</f>
        <v>0</v>
      </c>
      <c r="W65" s="165"/>
      <c r="X65" s="165"/>
      <c r="Y65" s="165"/>
      <c r="AG65" t="s">
        <v>197</v>
      </c>
    </row>
    <row r="66" spans="1:60" outlineLevel="1" x14ac:dyDescent="0.2">
      <c r="A66" s="173">
        <v>28</v>
      </c>
      <c r="B66" s="174" t="s">
        <v>1784</v>
      </c>
      <c r="C66" s="183" t="s">
        <v>1785</v>
      </c>
      <c r="D66" s="175" t="s">
        <v>1445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12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218</v>
      </c>
      <c r="T66" s="179" t="s">
        <v>202</v>
      </c>
      <c r="U66" s="158">
        <v>0</v>
      </c>
      <c r="V66" s="158">
        <f>ROUND(E66*U66,2)</f>
        <v>0</v>
      </c>
      <c r="W66" s="158"/>
      <c r="X66" s="158" t="s">
        <v>727</v>
      </c>
      <c r="Y66" s="158" t="s">
        <v>204</v>
      </c>
      <c r="Z66" s="147"/>
      <c r="AA66" s="147"/>
      <c r="AB66" s="147"/>
      <c r="AC66" s="147"/>
      <c r="AD66" s="147"/>
      <c r="AE66" s="147"/>
      <c r="AF66" s="147"/>
      <c r="AG66" s="147" t="s">
        <v>1139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6"/>
      <c r="D67" s="257"/>
      <c r="E67" s="257"/>
      <c r="F67" s="257"/>
      <c r="G67" s="25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6" t="s">
        <v>196</v>
      </c>
      <c r="B68" s="167" t="s">
        <v>151</v>
      </c>
      <c r="C68" s="182" t="s">
        <v>152</v>
      </c>
      <c r="D68" s="168"/>
      <c r="E68" s="169"/>
      <c r="F68" s="170"/>
      <c r="G68" s="170">
        <f>SUMIF(AG69:AG90,"&lt;&gt;NOR",G69:G90)</f>
        <v>0</v>
      </c>
      <c r="H68" s="170"/>
      <c r="I68" s="170">
        <f>SUM(I69:I90)</f>
        <v>0</v>
      </c>
      <c r="J68" s="170"/>
      <c r="K68" s="170">
        <f>SUM(K69:K90)</f>
        <v>0</v>
      </c>
      <c r="L68" s="170"/>
      <c r="M68" s="170">
        <f>SUM(M69:M90)</f>
        <v>0</v>
      </c>
      <c r="N68" s="169"/>
      <c r="O68" s="169">
        <f>SUM(O69:O90)</f>
        <v>0</v>
      </c>
      <c r="P68" s="169"/>
      <c r="Q68" s="169">
        <f>SUM(Q69:Q90)</f>
        <v>0</v>
      </c>
      <c r="R68" s="170"/>
      <c r="S68" s="170"/>
      <c r="T68" s="171"/>
      <c r="U68" s="165"/>
      <c r="V68" s="165">
        <f>SUM(V69:V90)</f>
        <v>0</v>
      </c>
      <c r="W68" s="165"/>
      <c r="X68" s="165"/>
      <c r="Y68" s="165"/>
      <c r="AG68" t="s">
        <v>197</v>
      </c>
    </row>
    <row r="69" spans="1:60" outlineLevel="1" x14ac:dyDescent="0.2">
      <c r="A69" s="173">
        <v>29</v>
      </c>
      <c r="B69" s="174" t="s">
        <v>1786</v>
      </c>
      <c r="C69" s="183" t="s">
        <v>1787</v>
      </c>
      <c r="D69" s="175" t="s">
        <v>1445</v>
      </c>
      <c r="E69" s="176">
        <v>14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12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218</v>
      </c>
      <c r="T69" s="179" t="s">
        <v>202</v>
      </c>
      <c r="U69" s="158">
        <v>0</v>
      </c>
      <c r="V69" s="158">
        <f>ROUND(E69*U69,2)</f>
        <v>0</v>
      </c>
      <c r="W69" s="158"/>
      <c r="X69" s="158" t="s">
        <v>219</v>
      </c>
      <c r="Y69" s="158" t="s">
        <v>204</v>
      </c>
      <c r="Z69" s="147"/>
      <c r="AA69" s="147"/>
      <c r="AB69" s="147"/>
      <c r="AC69" s="147"/>
      <c r="AD69" s="147"/>
      <c r="AE69" s="147"/>
      <c r="AF69" s="147"/>
      <c r="AG69" s="147" t="s">
        <v>220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6"/>
      <c r="D70" s="257"/>
      <c r="E70" s="257"/>
      <c r="F70" s="257"/>
      <c r="G70" s="25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30</v>
      </c>
      <c r="B71" s="174" t="s">
        <v>1788</v>
      </c>
      <c r="C71" s="183" t="s">
        <v>1789</v>
      </c>
      <c r="D71" s="175" t="s">
        <v>520</v>
      </c>
      <c r="E71" s="176">
        <v>220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12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218</v>
      </c>
      <c r="T71" s="179" t="s">
        <v>202</v>
      </c>
      <c r="U71" s="158">
        <v>0</v>
      </c>
      <c r="V71" s="158">
        <f>ROUND(E71*U71,2)</f>
        <v>0</v>
      </c>
      <c r="W71" s="158"/>
      <c r="X71" s="158" t="s">
        <v>219</v>
      </c>
      <c r="Y71" s="158" t="s">
        <v>204</v>
      </c>
      <c r="Z71" s="147"/>
      <c r="AA71" s="147"/>
      <c r="AB71" s="147"/>
      <c r="AC71" s="147"/>
      <c r="AD71" s="147"/>
      <c r="AE71" s="147"/>
      <c r="AF71" s="147"/>
      <c r="AG71" s="147" t="s">
        <v>220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6"/>
      <c r="D72" s="257"/>
      <c r="E72" s="257"/>
      <c r="F72" s="257"/>
      <c r="G72" s="25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31</v>
      </c>
      <c r="B73" s="174" t="s">
        <v>1790</v>
      </c>
      <c r="C73" s="183" t="s">
        <v>1791</v>
      </c>
      <c r="D73" s="175" t="s">
        <v>520</v>
      </c>
      <c r="E73" s="176">
        <v>160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12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218</v>
      </c>
      <c r="T73" s="179" t="s">
        <v>202</v>
      </c>
      <c r="U73" s="158">
        <v>0</v>
      </c>
      <c r="V73" s="158">
        <f>ROUND(E73*U73,2)</f>
        <v>0</v>
      </c>
      <c r="W73" s="158"/>
      <c r="X73" s="158" t="s">
        <v>219</v>
      </c>
      <c r="Y73" s="158" t="s">
        <v>204</v>
      </c>
      <c r="Z73" s="147"/>
      <c r="AA73" s="147"/>
      <c r="AB73" s="147"/>
      <c r="AC73" s="147"/>
      <c r="AD73" s="147"/>
      <c r="AE73" s="147"/>
      <c r="AF73" s="147"/>
      <c r="AG73" s="147" t="s">
        <v>220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/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32</v>
      </c>
      <c r="B75" s="174" t="s">
        <v>1792</v>
      </c>
      <c r="C75" s="183" t="s">
        <v>1793</v>
      </c>
      <c r="D75" s="175" t="s">
        <v>520</v>
      </c>
      <c r="E75" s="176">
        <v>280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12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218</v>
      </c>
      <c r="T75" s="179" t="s">
        <v>202</v>
      </c>
      <c r="U75" s="158">
        <v>0</v>
      </c>
      <c r="V75" s="158">
        <f>ROUND(E75*U75,2)</f>
        <v>0</v>
      </c>
      <c r="W75" s="158"/>
      <c r="X75" s="158" t="s">
        <v>219</v>
      </c>
      <c r="Y75" s="158" t="s">
        <v>204</v>
      </c>
      <c r="Z75" s="147"/>
      <c r="AA75" s="147"/>
      <c r="AB75" s="147"/>
      <c r="AC75" s="147"/>
      <c r="AD75" s="147"/>
      <c r="AE75" s="147"/>
      <c r="AF75" s="147"/>
      <c r="AG75" s="147" t="s">
        <v>220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6"/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33</v>
      </c>
      <c r="B77" s="174" t="s">
        <v>1508</v>
      </c>
      <c r="C77" s="183" t="s">
        <v>1794</v>
      </c>
      <c r="D77" s="175" t="s">
        <v>1445</v>
      </c>
      <c r="E77" s="176">
        <v>10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218</v>
      </c>
      <c r="T77" s="179" t="s">
        <v>202</v>
      </c>
      <c r="U77" s="158">
        <v>0</v>
      </c>
      <c r="V77" s="158">
        <f>ROUND(E77*U77,2)</f>
        <v>0</v>
      </c>
      <c r="W77" s="158"/>
      <c r="X77" s="158" t="s">
        <v>219</v>
      </c>
      <c r="Y77" s="158" t="s">
        <v>204</v>
      </c>
      <c r="Z77" s="147"/>
      <c r="AA77" s="147"/>
      <c r="AB77" s="147"/>
      <c r="AC77" s="147"/>
      <c r="AD77" s="147"/>
      <c r="AE77" s="147"/>
      <c r="AF77" s="147"/>
      <c r="AG77" s="147" t="s">
        <v>220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/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34</v>
      </c>
      <c r="B79" s="174" t="s">
        <v>1795</v>
      </c>
      <c r="C79" s="183" t="s">
        <v>1796</v>
      </c>
      <c r="D79" s="175" t="s">
        <v>1445</v>
      </c>
      <c r="E79" s="176">
        <v>10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12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218</v>
      </c>
      <c r="T79" s="179" t="s">
        <v>202</v>
      </c>
      <c r="U79" s="158">
        <v>0</v>
      </c>
      <c r="V79" s="158">
        <f>ROUND(E79*U79,2)</f>
        <v>0</v>
      </c>
      <c r="W79" s="158"/>
      <c r="X79" s="158" t="s">
        <v>219</v>
      </c>
      <c r="Y79" s="158" t="s">
        <v>204</v>
      </c>
      <c r="Z79" s="147"/>
      <c r="AA79" s="147"/>
      <c r="AB79" s="147"/>
      <c r="AC79" s="147"/>
      <c r="AD79" s="147"/>
      <c r="AE79" s="147"/>
      <c r="AF79" s="147"/>
      <c r="AG79" s="147" t="s">
        <v>220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/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35</v>
      </c>
      <c r="B81" s="174" t="s">
        <v>1797</v>
      </c>
      <c r="C81" s="183" t="s">
        <v>1763</v>
      </c>
      <c r="D81" s="175" t="s">
        <v>1445</v>
      </c>
      <c r="E81" s="176">
        <v>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12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218</v>
      </c>
      <c r="T81" s="179" t="s">
        <v>202</v>
      </c>
      <c r="U81" s="158">
        <v>0</v>
      </c>
      <c r="V81" s="158">
        <f>ROUND(E81*U81,2)</f>
        <v>0</v>
      </c>
      <c r="W81" s="158"/>
      <c r="X81" s="158" t="s">
        <v>219</v>
      </c>
      <c r="Y81" s="158" t="s">
        <v>204</v>
      </c>
      <c r="Z81" s="147"/>
      <c r="AA81" s="147"/>
      <c r="AB81" s="147"/>
      <c r="AC81" s="147"/>
      <c r="AD81" s="147"/>
      <c r="AE81" s="147"/>
      <c r="AF81" s="147"/>
      <c r="AG81" s="147" t="s">
        <v>220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6"/>
      <c r="D82" s="257"/>
      <c r="E82" s="257"/>
      <c r="F82" s="257"/>
      <c r="G82" s="25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36</v>
      </c>
      <c r="B83" s="174" t="s">
        <v>1798</v>
      </c>
      <c r="C83" s="183" t="s">
        <v>1765</v>
      </c>
      <c r="D83" s="175" t="s">
        <v>1445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12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218</v>
      </c>
      <c r="T83" s="179" t="s">
        <v>202</v>
      </c>
      <c r="U83" s="158">
        <v>0</v>
      </c>
      <c r="V83" s="158">
        <f>ROUND(E83*U83,2)</f>
        <v>0</v>
      </c>
      <c r="W83" s="158"/>
      <c r="X83" s="158" t="s">
        <v>219</v>
      </c>
      <c r="Y83" s="158" t="s">
        <v>204</v>
      </c>
      <c r="Z83" s="147"/>
      <c r="AA83" s="147"/>
      <c r="AB83" s="147"/>
      <c r="AC83" s="147"/>
      <c r="AD83" s="147"/>
      <c r="AE83" s="147"/>
      <c r="AF83" s="147"/>
      <c r="AG83" s="147" t="s">
        <v>220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6"/>
      <c r="D84" s="257"/>
      <c r="E84" s="257"/>
      <c r="F84" s="257"/>
      <c r="G84" s="25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37</v>
      </c>
      <c r="B85" s="174" t="s">
        <v>1799</v>
      </c>
      <c r="C85" s="183" t="s">
        <v>1800</v>
      </c>
      <c r="D85" s="175" t="s">
        <v>1445</v>
      </c>
      <c r="E85" s="176">
        <v>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12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218</v>
      </c>
      <c r="T85" s="179" t="s">
        <v>202</v>
      </c>
      <c r="U85" s="158">
        <v>0</v>
      </c>
      <c r="V85" s="158">
        <f>ROUND(E85*U85,2)</f>
        <v>0</v>
      </c>
      <c r="W85" s="158"/>
      <c r="X85" s="158" t="s">
        <v>219</v>
      </c>
      <c r="Y85" s="158" t="s">
        <v>204</v>
      </c>
      <c r="Z85" s="147"/>
      <c r="AA85" s="147"/>
      <c r="AB85" s="147"/>
      <c r="AC85" s="147"/>
      <c r="AD85" s="147"/>
      <c r="AE85" s="147"/>
      <c r="AF85" s="147"/>
      <c r="AG85" s="147" t="s">
        <v>220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6"/>
      <c r="D86" s="257"/>
      <c r="E86" s="257"/>
      <c r="F86" s="257"/>
      <c r="G86" s="25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38</v>
      </c>
      <c r="B87" s="174" t="s">
        <v>1801</v>
      </c>
      <c r="C87" s="183" t="s">
        <v>1802</v>
      </c>
      <c r="D87" s="175" t="s">
        <v>520</v>
      </c>
      <c r="E87" s="176">
        <v>110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12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218</v>
      </c>
      <c r="T87" s="179" t="s">
        <v>202</v>
      </c>
      <c r="U87" s="158">
        <v>0</v>
      </c>
      <c r="V87" s="158">
        <f>ROUND(E87*U87,2)</f>
        <v>0</v>
      </c>
      <c r="W87" s="158"/>
      <c r="X87" s="158" t="s">
        <v>219</v>
      </c>
      <c r="Y87" s="158" t="s">
        <v>204</v>
      </c>
      <c r="Z87" s="147"/>
      <c r="AA87" s="147"/>
      <c r="AB87" s="147"/>
      <c r="AC87" s="147"/>
      <c r="AD87" s="147"/>
      <c r="AE87" s="147"/>
      <c r="AF87" s="147"/>
      <c r="AG87" s="147" t="s">
        <v>220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/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39</v>
      </c>
      <c r="B89" s="174" t="s">
        <v>1803</v>
      </c>
      <c r="C89" s="183" t="s">
        <v>1804</v>
      </c>
      <c r="D89" s="175" t="s">
        <v>1445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12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218</v>
      </c>
      <c r="T89" s="179" t="s">
        <v>202</v>
      </c>
      <c r="U89" s="158">
        <v>0</v>
      </c>
      <c r="V89" s="158">
        <f>ROUND(E89*U89,2)</f>
        <v>0</v>
      </c>
      <c r="W89" s="158"/>
      <c r="X89" s="158" t="s">
        <v>219</v>
      </c>
      <c r="Y89" s="158" t="s">
        <v>204</v>
      </c>
      <c r="Z89" s="147"/>
      <c r="AA89" s="147"/>
      <c r="AB89" s="147"/>
      <c r="AC89" s="147"/>
      <c r="AD89" s="147"/>
      <c r="AE89" s="147"/>
      <c r="AF89" s="147"/>
      <c r="AG89" s="147" t="s">
        <v>220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6"/>
      <c r="D90" s="257"/>
      <c r="E90" s="257"/>
      <c r="F90" s="257"/>
      <c r="G90" s="257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6" t="s">
        <v>196</v>
      </c>
      <c r="B91" s="167" t="s">
        <v>161</v>
      </c>
      <c r="C91" s="182" t="s">
        <v>162</v>
      </c>
      <c r="D91" s="168"/>
      <c r="E91" s="169"/>
      <c r="F91" s="170"/>
      <c r="G91" s="170">
        <f>SUMIF(AG92:AG97,"&lt;&gt;NOR",G92:G97)</f>
        <v>0</v>
      </c>
      <c r="H91" s="170"/>
      <c r="I91" s="170">
        <f>SUM(I92:I97)</f>
        <v>0</v>
      </c>
      <c r="J91" s="170"/>
      <c r="K91" s="170">
        <f>SUM(K92:K97)</f>
        <v>0</v>
      </c>
      <c r="L91" s="170"/>
      <c r="M91" s="170">
        <f>SUM(M92:M97)</f>
        <v>0</v>
      </c>
      <c r="N91" s="169"/>
      <c r="O91" s="169">
        <f>SUM(O92:O97)</f>
        <v>0</v>
      </c>
      <c r="P91" s="169"/>
      <c r="Q91" s="169">
        <f>SUM(Q92:Q97)</f>
        <v>0</v>
      </c>
      <c r="R91" s="170"/>
      <c r="S91" s="170"/>
      <c r="T91" s="171"/>
      <c r="U91" s="165"/>
      <c r="V91" s="165">
        <f>SUM(V92:V97)</f>
        <v>0</v>
      </c>
      <c r="W91" s="165"/>
      <c r="X91" s="165"/>
      <c r="Y91" s="165"/>
      <c r="AG91" t="s">
        <v>197</v>
      </c>
    </row>
    <row r="92" spans="1:60" outlineLevel="1" x14ac:dyDescent="0.2">
      <c r="A92" s="173">
        <v>40</v>
      </c>
      <c r="B92" s="174" t="s">
        <v>1805</v>
      </c>
      <c r="C92" s="183" t="s">
        <v>1806</v>
      </c>
      <c r="D92" s="175" t="s">
        <v>1445</v>
      </c>
      <c r="E92" s="176">
        <v>7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12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218</v>
      </c>
      <c r="T92" s="179" t="s">
        <v>202</v>
      </c>
      <c r="U92" s="158">
        <v>0</v>
      </c>
      <c r="V92" s="158">
        <f>ROUND(E92*U92,2)</f>
        <v>0</v>
      </c>
      <c r="W92" s="158"/>
      <c r="X92" s="158" t="s">
        <v>219</v>
      </c>
      <c r="Y92" s="158" t="s">
        <v>204</v>
      </c>
      <c r="Z92" s="147"/>
      <c r="AA92" s="147"/>
      <c r="AB92" s="147"/>
      <c r="AC92" s="147"/>
      <c r="AD92" s="147"/>
      <c r="AE92" s="147"/>
      <c r="AF92" s="147"/>
      <c r="AG92" s="147" t="s">
        <v>220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6"/>
      <c r="D93" s="257"/>
      <c r="E93" s="257"/>
      <c r="F93" s="257"/>
      <c r="G93" s="25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208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41</v>
      </c>
      <c r="B94" s="174" t="s">
        <v>1807</v>
      </c>
      <c r="C94" s="183" t="s">
        <v>1808</v>
      </c>
      <c r="D94" s="175" t="s">
        <v>1445</v>
      </c>
      <c r="E94" s="176">
        <v>5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12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218</v>
      </c>
      <c r="T94" s="179" t="s">
        <v>202</v>
      </c>
      <c r="U94" s="158">
        <v>0</v>
      </c>
      <c r="V94" s="158">
        <f>ROUND(E94*U94,2)</f>
        <v>0</v>
      </c>
      <c r="W94" s="158"/>
      <c r="X94" s="158" t="s">
        <v>219</v>
      </c>
      <c r="Y94" s="158" t="s">
        <v>204</v>
      </c>
      <c r="Z94" s="147"/>
      <c r="AA94" s="147"/>
      <c r="AB94" s="147"/>
      <c r="AC94" s="147"/>
      <c r="AD94" s="147"/>
      <c r="AE94" s="147"/>
      <c r="AF94" s="147"/>
      <c r="AG94" s="147" t="s">
        <v>220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6"/>
      <c r="D95" s="257"/>
      <c r="E95" s="257"/>
      <c r="F95" s="257"/>
      <c r="G95" s="25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208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42</v>
      </c>
      <c r="B96" s="174" t="s">
        <v>1809</v>
      </c>
      <c r="C96" s="183" t="s">
        <v>1810</v>
      </c>
      <c r="D96" s="175" t="s">
        <v>520</v>
      </c>
      <c r="E96" s="176">
        <v>150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12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218</v>
      </c>
      <c r="T96" s="179" t="s">
        <v>202</v>
      </c>
      <c r="U96" s="158">
        <v>0</v>
      </c>
      <c r="V96" s="158">
        <f>ROUND(E96*U96,2)</f>
        <v>0</v>
      </c>
      <c r="W96" s="158"/>
      <c r="X96" s="158" t="s">
        <v>219</v>
      </c>
      <c r="Y96" s="158" t="s">
        <v>204</v>
      </c>
      <c r="Z96" s="147"/>
      <c r="AA96" s="147"/>
      <c r="AB96" s="147"/>
      <c r="AC96" s="147"/>
      <c r="AD96" s="147"/>
      <c r="AE96" s="147"/>
      <c r="AF96" s="147"/>
      <c r="AG96" s="147" t="s">
        <v>220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6"/>
      <c r="D97" s="257"/>
      <c r="E97" s="257"/>
      <c r="F97" s="257"/>
      <c r="G97" s="25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6" t="s">
        <v>196</v>
      </c>
      <c r="B98" s="167" t="s">
        <v>104</v>
      </c>
      <c r="C98" s="182" t="s">
        <v>105</v>
      </c>
      <c r="D98" s="168"/>
      <c r="E98" s="169"/>
      <c r="F98" s="170"/>
      <c r="G98" s="170">
        <f>SUMIF(AG99:AG110,"&lt;&gt;NOR",G99:G110)</f>
        <v>0</v>
      </c>
      <c r="H98" s="170"/>
      <c r="I98" s="170">
        <f>SUM(I99:I110)</f>
        <v>0</v>
      </c>
      <c r="J98" s="170"/>
      <c r="K98" s="170">
        <f>SUM(K99:K110)</f>
        <v>0</v>
      </c>
      <c r="L98" s="170"/>
      <c r="M98" s="170">
        <f>SUM(M99:M110)</f>
        <v>0</v>
      </c>
      <c r="N98" s="169"/>
      <c r="O98" s="169">
        <f>SUM(O99:O110)</f>
        <v>0</v>
      </c>
      <c r="P98" s="169"/>
      <c r="Q98" s="169">
        <f>SUM(Q99:Q110)</f>
        <v>0</v>
      </c>
      <c r="R98" s="170"/>
      <c r="S98" s="170"/>
      <c r="T98" s="171"/>
      <c r="U98" s="165"/>
      <c r="V98" s="165">
        <f>SUM(V99:V110)</f>
        <v>0</v>
      </c>
      <c r="W98" s="165"/>
      <c r="X98" s="165"/>
      <c r="Y98" s="165"/>
      <c r="AG98" t="s">
        <v>197</v>
      </c>
    </row>
    <row r="99" spans="1:60" outlineLevel="1" x14ac:dyDescent="0.2">
      <c r="A99" s="173">
        <v>43</v>
      </c>
      <c r="B99" s="174" t="s">
        <v>1568</v>
      </c>
      <c r="C99" s="183" t="s">
        <v>1569</v>
      </c>
      <c r="D99" s="175" t="s">
        <v>520</v>
      </c>
      <c r="E99" s="176">
        <v>60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12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218</v>
      </c>
      <c r="T99" s="179" t="s">
        <v>202</v>
      </c>
      <c r="U99" s="158">
        <v>0</v>
      </c>
      <c r="V99" s="158">
        <f>ROUND(E99*U99,2)</f>
        <v>0</v>
      </c>
      <c r="W99" s="158"/>
      <c r="X99" s="158" t="s">
        <v>219</v>
      </c>
      <c r="Y99" s="158" t="s">
        <v>204</v>
      </c>
      <c r="Z99" s="147"/>
      <c r="AA99" s="147"/>
      <c r="AB99" s="147"/>
      <c r="AC99" s="147"/>
      <c r="AD99" s="147"/>
      <c r="AE99" s="147"/>
      <c r="AF99" s="147"/>
      <c r="AG99" s="147" t="s">
        <v>220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6"/>
      <c r="D100" s="257"/>
      <c r="E100" s="257"/>
      <c r="F100" s="257"/>
      <c r="G100" s="25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44</v>
      </c>
      <c r="B101" s="174" t="s">
        <v>1562</v>
      </c>
      <c r="C101" s="183" t="s">
        <v>1563</v>
      </c>
      <c r="D101" s="175" t="s">
        <v>520</v>
      </c>
      <c r="E101" s="176">
        <v>50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12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218</v>
      </c>
      <c r="T101" s="179" t="s">
        <v>202</v>
      </c>
      <c r="U101" s="158">
        <v>0</v>
      </c>
      <c r="V101" s="158">
        <f>ROUND(E101*U101,2)</f>
        <v>0</v>
      </c>
      <c r="W101" s="158"/>
      <c r="X101" s="158" t="s">
        <v>219</v>
      </c>
      <c r="Y101" s="158" t="s">
        <v>204</v>
      </c>
      <c r="Z101" s="147"/>
      <c r="AA101" s="147"/>
      <c r="AB101" s="147"/>
      <c r="AC101" s="147"/>
      <c r="AD101" s="147"/>
      <c r="AE101" s="147"/>
      <c r="AF101" s="147"/>
      <c r="AG101" s="147" t="s">
        <v>220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6"/>
      <c r="D102" s="257"/>
      <c r="E102" s="257"/>
      <c r="F102" s="257"/>
      <c r="G102" s="25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208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45</v>
      </c>
      <c r="B103" s="174" t="s">
        <v>1811</v>
      </c>
      <c r="C103" s="183" t="s">
        <v>1812</v>
      </c>
      <c r="D103" s="175" t="s">
        <v>1445</v>
      </c>
      <c r="E103" s="176">
        <v>14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12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218</v>
      </c>
      <c r="T103" s="179" t="s">
        <v>202</v>
      </c>
      <c r="U103" s="158">
        <v>0</v>
      </c>
      <c r="V103" s="158">
        <f>ROUND(E103*U103,2)</f>
        <v>0</v>
      </c>
      <c r="W103" s="158"/>
      <c r="X103" s="158" t="s">
        <v>219</v>
      </c>
      <c r="Y103" s="158" t="s">
        <v>204</v>
      </c>
      <c r="Z103" s="147"/>
      <c r="AA103" s="147"/>
      <c r="AB103" s="147"/>
      <c r="AC103" s="147"/>
      <c r="AD103" s="147"/>
      <c r="AE103" s="147"/>
      <c r="AF103" s="147"/>
      <c r="AG103" s="147" t="s">
        <v>220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6"/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46</v>
      </c>
      <c r="B105" s="174" t="s">
        <v>1560</v>
      </c>
      <c r="C105" s="183" t="s">
        <v>1561</v>
      </c>
      <c r="D105" s="175" t="s">
        <v>1445</v>
      </c>
      <c r="E105" s="176">
        <v>36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12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218</v>
      </c>
      <c r="T105" s="179" t="s">
        <v>202</v>
      </c>
      <c r="U105" s="158">
        <v>0</v>
      </c>
      <c r="V105" s="158">
        <f>ROUND(E105*U105,2)</f>
        <v>0</v>
      </c>
      <c r="W105" s="158"/>
      <c r="X105" s="158" t="s">
        <v>219</v>
      </c>
      <c r="Y105" s="158" t="s">
        <v>204</v>
      </c>
      <c r="Z105" s="147"/>
      <c r="AA105" s="147"/>
      <c r="AB105" s="147"/>
      <c r="AC105" s="147"/>
      <c r="AD105" s="147"/>
      <c r="AE105" s="147"/>
      <c r="AF105" s="147"/>
      <c r="AG105" s="147" t="s">
        <v>220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6"/>
      <c r="D106" s="257"/>
      <c r="E106" s="257"/>
      <c r="F106" s="257"/>
      <c r="G106" s="25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47</v>
      </c>
      <c r="B107" s="174" t="s">
        <v>1813</v>
      </c>
      <c r="C107" s="183" t="s">
        <v>1814</v>
      </c>
      <c r="D107" s="175" t="s">
        <v>1445</v>
      </c>
      <c r="E107" s="176">
        <v>14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12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218</v>
      </c>
      <c r="T107" s="179" t="s">
        <v>202</v>
      </c>
      <c r="U107" s="158">
        <v>0</v>
      </c>
      <c r="V107" s="158">
        <f>ROUND(E107*U107,2)</f>
        <v>0</v>
      </c>
      <c r="W107" s="158"/>
      <c r="X107" s="158" t="s">
        <v>219</v>
      </c>
      <c r="Y107" s="158" t="s">
        <v>204</v>
      </c>
      <c r="Z107" s="147"/>
      <c r="AA107" s="147"/>
      <c r="AB107" s="147"/>
      <c r="AC107" s="147"/>
      <c r="AD107" s="147"/>
      <c r="AE107" s="147"/>
      <c r="AF107" s="147"/>
      <c r="AG107" s="147" t="s">
        <v>220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/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48</v>
      </c>
      <c r="B109" s="174" t="s">
        <v>1815</v>
      </c>
      <c r="C109" s="183" t="s">
        <v>1816</v>
      </c>
      <c r="D109" s="175" t="s">
        <v>1445</v>
      </c>
      <c r="E109" s="176">
        <v>21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12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218</v>
      </c>
      <c r="T109" s="179" t="s">
        <v>202</v>
      </c>
      <c r="U109" s="158">
        <v>0</v>
      </c>
      <c r="V109" s="158">
        <f>ROUND(E109*U109,2)</f>
        <v>0</v>
      </c>
      <c r="W109" s="158"/>
      <c r="X109" s="158" t="s">
        <v>219</v>
      </c>
      <c r="Y109" s="158" t="s">
        <v>204</v>
      </c>
      <c r="Z109" s="147"/>
      <c r="AA109" s="147"/>
      <c r="AB109" s="147"/>
      <c r="AC109" s="147"/>
      <c r="AD109" s="147"/>
      <c r="AE109" s="147"/>
      <c r="AF109" s="147"/>
      <c r="AG109" s="147" t="s">
        <v>220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6"/>
      <c r="D110" s="257"/>
      <c r="E110" s="257"/>
      <c r="F110" s="257"/>
      <c r="G110" s="257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6" t="s">
        <v>196</v>
      </c>
      <c r="B111" s="167" t="s">
        <v>155</v>
      </c>
      <c r="C111" s="182" t="s">
        <v>156</v>
      </c>
      <c r="D111" s="168"/>
      <c r="E111" s="169"/>
      <c r="F111" s="170"/>
      <c r="G111" s="170">
        <f>SUMIF(AG112:AG117,"&lt;&gt;NOR",G112:G117)</f>
        <v>0</v>
      </c>
      <c r="H111" s="170"/>
      <c r="I111" s="170">
        <f>SUM(I112:I117)</f>
        <v>0</v>
      </c>
      <c r="J111" s="170"/>
      <c r="K111" s="170">
        <f>SUM(K112:K117)</f>
        <v>0</v>
      </c>
      <c r="L111" s="170"/>
      <c r="M111" s="170">
        <f>SUM(M112:M117)</f>
        <v>0</v>
      </c>
      <c r="N111" s="169"/>
      <c r="O111" s="169">
        <f>SUM(O112:O117)</f>
        <v>0</v>
      </c>
      <c r="P111" s="169"/>
      <c r="Q111" s="169">
        <f>SUM(Q112:Q117)</f>
        <v>0</v>
      </c>
      <c r="R111" s="170"/>
      <c r="S111" s="170"/>
      <c r="T111" s="171"/>
      <c r="U111" s="165"/>
      <c r="V111" s="165">
        <f>SUM(V112:V117)</f>
        <v>0</v>
      </c>
      <c r="W111" s="165"/>
      <c r="X111" s="165"/>
      <c r="Y111" s="165"/>
      <c r="AG111" t="s">
        <v>197</v>
      </c>
    </row>
    <row r="112" spans="1:60" outlineLevel="1" x14ac:dyDescent="0.2">
      <c r="A112" s="173">
        <v>49</v>
      </c>
      <c r="B112" s="174" t="s">
        <v>1817</v>
      </c>
      <c r="C112" s="183" t="s">
        <v>1531</v>
      </c>
      <c r="D112" s="175" t="s">
        <v>1521</v>
      </c>
      <c r="E112" s="176">
        <v>12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12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218</v>
      </c>
      <c r="T112" s="179" t="s">
        <v>202</v>
      </c>
      <c r="U112" s="158">
        <v>0</v>
      </c>
      <c r="V112" s="158">
        <f>ROUND(E112*U112,2)</f>
        <v>0</v>
      </c>
      <c r="W112" s="158"/>
      <c r="X112" s="158" t="s">
        <v>219</v>
      </c>
      <c r="Y112" s="158" t="s">
        <v>204</v>
      </c>
      <c r="Z112" s="147"/>
      <c r="AA112" s="147"/>
      <c r="AB112" s="147"/>
      <c r="AC112" s="147"/>
      <c r="AD112" s="147"/>
      <c r="AE112" s="147"/>
      <c r="AF112" s="147"/>
      <c r="AG112" s="147" t="s">
        <v>220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6"/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50</v>
      </c>
      <c r="B114" s="174" t="s">
        <v>1818</v>
      </c>
      <c r="C114" s="183" t="s">
        <v>1525</v>
      </c>
      <c r="D114" s="175" t="s">
        <v>1521</v>
      </c>
      <c r="E114" s="176">
        <v>16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12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218</v>
      </c>
      <c r="T114" s="179" t="s">
        <v>202</v>
      </c>
      <c r="U114" s="158">
        <v>0</v>
      </c>
      <c r="V114" s="158">
        <f>ROUND(E114*U114,2)</f>
        <v>0</v>
      </c>
      <c r="W114" s="158"/>
      <c r="X114" s="158" t="s">
        <v>219</v>
      </c>
      <c r="Y114" s="158" t="s">
        <v>204</v>
      </c>
      <c r="Z114" s="147"/>
      <c r="AA114" s="147"/>
      <c r="AB114" s="147"/>
      <c r="AC114" s="147"/>
      <c r="AD114" s="147"/>
      <c r="AE114" s="147"/>
      <c r="AF114" s="147"/>
      <c r="AG114" s="147" t="s">
        <v>220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6"/>
      <c r="D115" s="257"/>
      <c r="E115" s="257"/>
      <c r="F115" s="257"/>
      <c r="G115" s="25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51</v>
      </c>
      <c r="B116" s="174" t="s">
        <v>1819</v>
      </c>
      <c r="C116" s="183" t="s">
        <v>1820</v>
      </c>
      <c r="D116" s="175" t="s">
        <v>1521</v>
      </c>
      <c r="E116" s="176">
        <v>4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12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218</v>
      </c>
      <c r="T116" s="179" t="s">
        <v>202</v>
      </c>
      <c r="U116" s="158">
        <v>0</v>
      </c>
      <c r="V116" s="158">
        <f>ROUND(E116*U116,2)</f>
        <v>0</v>
      </c>
      <c r="W116" s="158"/>
      <c r="X116" s="158" t="s">
        <v>219</v>
      </c>
      <c r="Y116" s="158" t="s">
        <v>204</v>
      </c>
      <c r="Z116" s="147"/>
      <c r="AA116" s="147"/>
      <c r="AB116" s="147"/>
      <c r="AC116" s="147"/>
      <c r="AD116" s="147"/>
      <c r="AE116" s="147"/>
      <c r="AF116" s="147"/>
      <c r="AG116" s="147" t="s">
        <v>220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6"/>
      <c r="D117" s="257"/>
      <c r="E117" s="257"/>
      <c r="F117" s="257"/>
      <c r="G117" s="257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3"/>
      <c r="B118" s="4"/>
      <c r="C118" s="185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12</v>
      </c>
      <c r="AF118">
        <v>21</v>
      </c>
      <c r="AG118" t="s">
        <v>182</v>
      </c>
    </row>
    <row r="119" spans="1:60" x14ac:dyDescent="0.2">
      <c r="A119" s="150"/>
      <c r="B119" s="151" t="s">
        <v>29</v>
      </c>
      <c r="C119" s="186"/>
      <c r="D119" s="152"/>
      <c r="E119" s="153"/>
      <c r="F119" s="153"/>
      <c r="G119" s="172">
        <f>G8+G11+G56+G65+G68+G91+G98+G111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239</v>
      </c>
    </row>
    <row r="120" spans="1:60" x14ac:dyDescent="0.2">
      <c r="C120" s="187"/>
      <c r="D120" s="10"/>
      <c r="AG120" t="s">
        <v>240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980srDNKs0EPo/e4ru5BCEIRaNHkj8UDVAX7VKKmuJy53pMvKUG9dsHlA7eb+NKFJBnQ/4jE1BVH+cXufci6A==" saltValue="8NeHWoJGbTv/wX7X7SR4zg==" spinCount="100000" sheet="1" formatRows="0"/>
  <mergeCells count="55">
    <mergeCell ref="C117:G117"/>
    <mergeCell ref="C104:G104"/>
    <mergeCell ref="C106:G106"/>
    <mergeCell ref="C108:G108"/>
    <mergeCell ref="C110:G110"/>
    <mergeCell ref="C113:G113"/>
    <mergeCell ref="C115:G115"/>
    <mergeCell ref="C102:G102"/>
    <mergeCell ref="C78:G78"/>
    <mergeCell ref="C80:G80"/>
    <mergeCell ref="C82:G82"/>
    <mergeCell ref="C84:G84"/>
    <mergeCell ref="C86:G86"/>
    <mergeCell ref="C88:G88"/>
    <mergeCell ref="C90:G90"/>
    <mergeCell ref="C93:G93"/>
    <mergeCell ref="C95:G95"/>
    <mergeCell ref="C97:G97"/>
    <mergeCell ref="C100:G100"/>
    <mergeCell ref="C76:G76"/>
    <mergeCell ref="C51:G51"/>
    <mergeCell ref="C53:G53"/>
    <mergeCell ref="C55:G55"/>
    <mergeCell ref="C58:G58"/>
    <mergeCell ref="C60:G60"/>
    <mergeCell ref="C62:G62"/>
    <mergeCell ref="C64:G64"/>
    <mergeCell ref="C67:G67"/>
    <mergeCell ref="C70:G70"/>
    <mergeCell ref="C72:G72"/>
    <mergeCell ref="C74:G74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25:G25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A5744782B934EB4C2FB5FFC695085" ma:contentTypeVersion="18" ma:contentTypeDescription="Create a new document." ma:contentTypeScope="" ma:versionID="048e6256d187973daffaf2e51708427c">
  <xsd:schema xmlns:xsd="http://www.w3.org/2001/XMLSchema" xmlns:xs="http://www.w3.org/2001/XMLSchema" xmlns:p="http://schemas.microsoft.com/office/2006/metadata/properties" xmlns:ns2="05685eda-d80f-45b6-8b01-e8f41a613cfb" xmlns:ns3="db8c3927-c8a6-4977-8ea5-b3a263ecaa95" targetNamespace="http://schemas.microsoft.com/office/2006/metadata/properties" ma:root="true" ma:fieldsID="39c3e21c49b485159eca0912e41354c0" ns2:_="" ns3:_="">
    <xsd:import namespace="05685eda-d80f-45b6-8b01-e8f41a613cfb"/>
    <xsd:import namespace="db8c3927-c8a6-4977-8ea5-b3a263eca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85eda-d80f-45b6-8b01-e8f41a613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142ce-8e09-4592-8edc-ad4c213e0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c3927-c8a6-4977-8ea5-b3a263ecaa9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dc32a-ccbc-4e11-b2a7-1549e3859b9e}" ma:internalName="TaxCatchAll" ma:showField="CatchAllData" ma:web="db8c3927-c8a6-4977-8ea5-b3a263eca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685eda-d80f-45b6-8b01-e8f41a613cfb">
      <Terms xmlns="http://schemas.microsoft.com/office/infopath/2007/PartnerControls"/>
    </lcf76f155ced4ddcb4097134ff3c332f>
    <TaxCatchAll xmlns="db8c3927-c8a6-4977-8ea5-b3a263ecaa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92624-148A-4249-A0A6-E56A754CB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85eda-d80f-45b6-8b01-e8f41a613cfb"/>
    <ds:schemaRef ds:uri="db8c3927-c8a6-4977-8ea5-b3a263eca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F37B8-5A8D-4FBD-B850-811FB1BB9197}">
  <ds:schemaRefs>
    <ds:schemaRef ds:uri="http://schemas.microsoft.com/office/2006/metadata/properties"/>
    <ds:schemaRef ds:uri="http://schemas.microsoft.com/office/infopath/2007/PartnerControls"/>
    <ds:schemaRef ds:uri="05685eda-d80f-45b6-8b01-e8f41a613cfb"/>
    <ds:schemaRef ds:uri="db8c3927-c8a6-4977-8ea5-b3a263ecaa95"/>
  </ds:schemaRefs>
</ds:datastoreItem>
</file>

<file path=customXml/itemProps3.xml><?xml version="1.0" encoding="utf-8"?>
<ds:datastoreItem xmlns:ds="http://schemas.openxmlformats.org/officeDocument/2006/customXml" ds:itemID="{D48D44AD-A00F-4FBA-B3A8-9232F98810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00 00 Naklady</vt:lpstr>
      <vt:lpstr>SO 01 D.1.1 Pol</vt:lpstr>
      <vt:lpstr>SO 01 D.1.4.1 Pol</vt:lpstr>
      <vt:lpstr>SO 01 D.1.4.2 Pol</vt:lpstr>
      <vt:lpstr>SO 01 D.1.4.4 Pol</vt:lpstr>
      <vt:lpstr>SO 01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D.1.1 Pol'!Názvy_tisku</vt:lpstr>
      <vt:lpstr>'SO 01 D.1.4.1 Pol'!Názvy_tisku</vt:lpstr>
      <vt:lpstr>'SO 01 D.1.4.2 Pol'!Názvy_tisku</vt:lpstr>
      <vt:lpstr>'SO 01 D.1.4.4 Pol'!Názvy_tisku</vt:lpstr>
      <vt:lpstr>'SO 01 D.1.4.5 Pol'!Názvy_tisku</vt:lpstr>
      <vt:lpstr>oadresa</vt:lpstr>
      <vt:lpstr>Stavba!Objednatel</vt:lpstr>
      <vt:lpstr>Stavba!Objekt</vt:lpstr>
      <vt:lpstr>'00 00 Naklady'!Oblast_tisku</vt:lpstr>
      <vt:lpstr>'SO 01 D.1.1 Pol'!Oblast_tisku</vt:lpstr>
      <vt:lpstr>'SO 01 D.1.4.1 Pol'!Oblast_tisku</vt:lpstr>
      <vt:lpstr>'SO 01 D.1.4.2 Pol'!Oblast_tisku</vt:lpstr>
      <vt:lpstr>'SO 01 D.1.4.4 Pol'!Oblast_tisku</vt:lpstr>
      <vt:lpstr>'SO 01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David Josiek</cp:lastModifiedBy>
  <cp:lastPrinted>2019-03-19T12:27:02Z</cp:lastPrinted>
  <dcterms:created xsi:type="dcterms:W3CDTF">2009-04-08T07:15:50Z</dcterms:created>
  <dcterms:modified xsi:type="dcterms:W3CDTF">2025-06-25T14:00:01Z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0x010100065A5744782B934EB4C2FB5FFC695085</vt:lpwstr>
  </property>
  <property fmtid="{D5CDD505-2E9C-101B-9397-08002B2CF9AE}" pid="3" name="MediaServiceImageTags">
    <vt:lpwstr/>
  </property>
</Properties>
</file>