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DSO01.1 - Objekt VDJ" sheetId="2" r:id="rId2"/>
    <sheet name="DSO01.2 - Objekt vstupu d..." sheetId="3" r:id="rId3"/>
    <sheet name="DSO02.1 - Objekt VDJ" sheetId="4" r:id="rId4"/>
    <sheet name="DSO02.2 - Objekt vstupu d..." sheetId="5" r:id="rId5"/>
    <sheet name="SO03 - Oprava areálové ka..." sheetId="6" r:id="rId6"/>
    <sheet name="SO04 - Stavební elektroin..." sheetId="7" r:id="rId7"/>
    <sheet name="SO05 - Areálový rozvod NN" sheetId="8" r:id="rId8"/>
    <sheet name="PS01.01 - Demontážní práce" sheetId="9" r:id="rId9"/>
    <sheet name="PS01.02 - Dodávka a montá..." sheetId="10" r:id="rId10"/>
    <sheet name="PS02 - Elektroinstalace a..." sheetId="11" r:id="rId11"/>
    <sheet name="OVN - Ostatní a vedlejší ..." sheetId="12" r:id="rId12"/>
    <sheet name="Pokyny pro vyplnění" sheetId="13" r:id="rId13"/>
  </sheets>
  <definedNames>
    <definedName name="_xlnm.Print_Area" localSheetId="0">'Rekapitulace stavby'!$D$4:$AO$36,'Rekapitulace stavby'!$C$42:$AQ$69</definedName>
    <definedName name="_xlnm.Print_Titles" localSheetId="0">'Rekapitulace stavby'!$52:$52</definedName>
    <definedName name="_xlnm._FilterDatabase" localSheetId="1" hidden="1">'DSO01.1 - Objekt VDJ'!$C$102:$K$669</definedName>
    <definedName name="_xlnm.Print_Area" localSheetId="1">'DSO01.1 - Objekt VDJ'!$C$4:$J$41,'DSO01.1 - Objekt VDJ'!$C$47:$J$82,'DSO01.1 - Objekt VDJ'!$C$88:$K$669</definedName>
    <definedName name="_xlnm.Print_Titles" localSheetId="1">'DSO01.1 - Objekt VDJ'!$102:$102</definedName>
    <definedName name="_xlnm._FilterDatabase" localSheetId="2" hidden="1">'DSO01.2 - Objekt vstupu d...'!$C$92:$K$189</definedName>
    <definedName name="_xlnm.Print_Area" localSheetId="2">'DSO01.2 - Objekt vstupu d...'!$C$4:$J$41,'DSO01.2 - Objekt vstupu d...'!$C$47:$J$72,'DSO01.2 - Objekt vstupu d...'!$C$78:$K$189</definedName>
    <definedName name="_xlnm.Print_Titles" localSheetId="2">'DSO01.2 - Objekt vstupu d...'!$92:$92</definedName>
    <definedName name="_xlnm._FilterDatabase" localSheetId="3" hidden="1">'DSO02.1 - Objekt VDJ'!$C$107:$K$893</definedName>
    <definedName name="_xlnm.Print_Area" localSheetId="3">'DSO02.1 - Objekt VDJ'!$C$4:$J$41,'DSO02.1 - Objekt VDJ'!$C$47:$J$87,'DSO02.1 - Objekt VDJ'!$C$93:$K$893</definedName>
    <definedName name="_xlnm.Print_Titles" localSheetId="3">'DSO02.1 - Objekt VDJ'!$107:$107</definedName>
    <definedName name="_xlnm._FilterDatabase" localSheetId="4" hidden="1">'DSO02.2 - Objekt vstupu d...'!$C$97:$K$289</definedName>
    <definedName name="_xlnm.Print_Area" localSheetId="4">'DSO02.2 - Objekt vstupu d...'!$C$4:$J$41,'DSO02.2 - Objekt vstupu d...'!$C$47:$J$77,'DSO02.2 - Objekt vstupu d...'!$C$83:$K$289</definedName>
    <definedName name="_xlnm.Print_Titles" localSheetId="4">'DSO02.2 - Objekt vstupu d...'!$97:$97</definedName>
    <definedName name="_xlnm._FilterDatabase" localSheetId="5" hidden="1">'SO03 - Oprava areálové ka...'!$C$85:$K$336</definedName>
    <definedName name="_xlnm.Print_Area" localSheetId="5">'SO03 - Oprava areálové ka...'!$C$4:$J$39,'SO03 - Oprava areálové ka...'!$C$45:$J$67,'SO03 - Oprava areálové ka...'!$C$73:$K$336</definedName>
    <definedName name="_xlnm.Print_Titles" localSheetId="5">'SO03 - Oprava areálové ka...'!$85:$85</definedName>
    <definedName name="_xlnm._FilterDatabase" localSheetId="6" hidden="1">'SO04 - Stavební elektroin...'!$C$81:$K$138</definedName>
    <definedName name="_xlnm.Print_Area" localSheetId="6">'SO04 - Stavební elektroin...'!$C$4:$J$39,'SO04 - Stavební elektroin...'!$C$45:$J$63,'SO04 - Stavební elektroin...'!$C$69:$K$138</definedName>
    <definedName name="_xlnm.Print_Titles" localSheetId="6">'SO04 - Stavební elektroin...'!$81:$81</definedName>
    <definedName name="_xlnm._FilterDatabase" localSheetId="7" hidden="1">'SO05 - Areálový rozvod NN'!$C$80:$K$103</definedName>
    <definedName name="_xlnm.Print_Area" localSheetId="7">'SO05 - Areálový rozvod NN'!$C$4:$J$39,'SO05 - Areálový rozvod NN'!$C$45:$J$62,'SO05 - Areálový rozvod NN'!$C$68:$K$103</definedName>
    <definedName name="_xlnm.Print_Titles" localSheetId="7">'SO05 - Areálový rozvod NN'!$80:$80</definedName>
    <definedName name="_xlnm._FilterDatabase" localSheetId="8" hidden="1">'PS01.01 - Demontážní práce'!$C$85:$K$153</definedName>
    <definedName name="_xlnm.Print_Area" localSheetId="8">'PS01.01 - Demontážní práce'!$C$4:$J$41,'PS01.01 - Demontážní práce'!$C$47:$J$65,'PS01.01 - Demontážní práce'!$C$71:$K$153</definedName>
    <definedName name="_xlnm.Print_Titles" localSheetId="8">'PS01.01 - Demontážní práce'!$85:$85</definedName>
    <definedName name="_xlnm._FilterDatabase" localSheetId="9" hidden="1">'PS01.02 - Dodávka a montá...'!$C$94:$K$300</definedName>
    <definedName name="_xlnm.Print_Area" localSheetId="9">'PS01.02 - Dodávka a montá...'!$C$4:$J$41,'PS01.02 - Dodávka a montá...'!$C$47:$J$74,'PS01.02 - Dodávka a montá...'!$C$80:$K$300</definedName>
    <definedName name="_xlnm.Print_Titles" localSheetId="9">'PS01.02 - Dodávka a montá...'!$94:$94</definedName>
    <definedName name="_xlnm._FilterDatabase" localSheetId="10" hidden="1">'PS02 - Elektroinstalace a...'!$C$89:$K$462</definedName>
    <definedName name="_xlnm.Print_Area" localSheetId="10">'PS02 - Elektroinstalace a...'!$C$4:$J$39,'PS02 - Elektroinstalace a...'!$C$45:$J$71,'PS02 - Elektroinstalace a...'!$C$77:$K$462</definedName>
    <definedName name="_xlnm.Print_Titles" localSheetId="10">'PS02 - Elektroinstalace a...'!$89:$89</definedName>
    <definedName name="_xlnm._FilterDatabase" localSheetId="11" hidden="1">'OVN - Ostatní a vedlejší ...'!$C$79:$K$107</definedName>
    <definedName name="_xlnm.Print_Area" localSheetId="11">'OVN - Ostatní a vedlejší ...'!$C$4:$J$39,'OVN - Ostatní a vedlejší ...'!$C$45:$J$61,'OVN - Ostatní a vedlejší ...'!$C$67:$K$107</definedName>
    <definedName name="_xlnm.Print_Titles" localSheetId="11">'OVN - Ostatní a vedlejší ...'!$79:$79</definedName>
    <definedName name="_xlnm.Print_Area" localSheetId="12">'Pokyny pro vyplnění'!$B$2:$K$71,'Pokyny pro vyplnění'!$B$74:$K$118,'Pokyny pro vyplnění'!$B$121:$K$161,'Pokyny pro vyplnění'!$B$164:$K$219</definedName>
  </definedNames>
  <calcPr/>
</workbook>
</file>

<file path=xl/calcChain.xml><?xml version="1.0" encoding="utf-8"?>
<calcChain xmlns="http://schemas.openxmlformats.org/spreadsheetml/2006/main">
  <c i="12" l="1" r="J37"/>
  <c r="J36"/>
  <c i="1" r="AY68"/>
  <c i="12" r="J35"/>
  <c i="1" r="AX68"/>
  <c i="12"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BI86"/>
  <c r="BH86"/>
  <c r="BG86"/>
  <c r="BF86"/>
  <c r="T86"/>
  <c r="R86"/>
  <c r="P86"/>
  <c r="BI85"/>
  <c r="BH85"/>
  <c r="BG85"/>
  <c r="BF85"/>
  <c r="T85"/>
  <c r="R85"/>
  <c r="P85"/>
  <c r="BI83"/>
  <c r="BH83"/>
  <c r="BG83"/>
  <c r="BF83"/>
  <c r="T83"/>
  <c r="R83"/>
  <c r="P83"/>
  <c r="BI82"/>
  <c r="BH82"/>
  <c r="BG82"/>
  <c r="BF82"/>
  <c r="T82"/>
  <c r="R82"/>
  <c r="P82"/>
  <c r="F74"/>
  <c r="E72"/>
  <c r="F52"/>
  <c r="E50"/>
  <c r="J24"/>
  <c r="E24"/>
  <c r="J55"/>
  <c r="J23"/>
  <c r="J21"/>
  <c r="E21"/>
  <c r="J76"/>
  <c r="J20"/>
  <c r="J18"/>
  <c r="E18"/>
  <c r="F77"/>
  <c r="J17"/>
  <c r="J15"/>
  <c r="E15"/>
  <c r="F54"/>
  <c r="J14"/>
  <c r="J12"/>
  <c r="J74"/>
  <c r="E7"/>
  <c r="E48"/>
  <c i="11" r="J37"/>
  <c r="J36"/>
  <c i="1" r="AY67"/>
  <c i="11" r="J35"/>
  <c i="1" r="AX67"/>
  <c i="11" r="BI462"/>
  <c r="BH462"/>
  <c r="BG462"/>
  <c r="BF462"/>
  <c r="T462"/>
  <c r="R462"/>
  <c r="P462"/>
  <c r="BI461"/>
  <c r="BH461"/>
  <c r="BG461"/>
  <c r="BF461"/>
  <c r="T461"/>
  <c r="R461"/>
  <c r="P461"/>
  <c r="BI460"/>
  <c r="BH460"/>
  <c r="BG460"/>
  <c r="BF460"/>
  <c r="T460"/>
  <c r="R460"/>
  <c r="P460"/>
  <c r="BI459"/>
  <c r="BH459"/>
  <c r="BG459"/>
  <c r="BF459"/>
  <c r="T459"/>
  <c r="R459"/>
  <c r="P459"/>
  <c r="BI457"/>
  <c r="BH457"/>
  <c r="BG457"/>
  <c r="BF457"/>
  <c r="T457"/>
  <c r="R457"/>
  <c r="P457"/>
  <c r="BI456"/>
  <c r="BH456"/>
  <c r="BG456"/>
  <c r="BF456"/>
  <c r="T456"/>
  <c r="R456"/>
  <c r="P456"/>
  <c r="BI454"/>
  <c r="BH454"/>
  <c r="BG454"/>
  <c r="BF454"/>
  <c r="T454"/>
  <c r="R454"/>
  <c r="P454"/>
  <c r="BI453"/>
  <c r="BH453"/>
  <c r="BG453"/>
  <c r="BF453"/>
  <c r="T453"/>
  <c r="R453"/>
  <c r="P453"/>
  <c r="BI452"/>
  <c r="BH452"/>
  <c r="BG452"/>
  <c r="BF452"/>
  <c r="T452"/>
  <c r="R452"/>
  <c r="P452"/>
  <c r="BI451"/>
  <c r="BH451"/>
  <c r="BG451"/>
  <c r="BF451"/>
  <c r="T451"/>
  <c r="R451"/>
  <c r="P451"/>
  <c r="BI450"/>
  <c r="BH450"/>
  <c r="BG450"/>
  <c r="BF450"/>
  <c r="T450"/>
  <c r="R450"/>
  <c r="P450"/>
  <c r="BI449"/>
  <c r="BH449"/>
  <c r="BG449"/>
  <c r="BF449"/>
  <c r="T449"/>
  <c r="R449"/>
  <c r="P449"/>
  <c r="BI447"/>
  <c r="BH447"/>
  <c r="BG447"/>
  <c r="BF447"/>
  <c r="T447"/>
  <c r="R447"/>
  <c r="P447"/>
  <c r="BI446"/>
  <c r="BH446"/>
  <c r="BG446"/>
  <c r="BF446"/>
  <c r="T446"/>
  <c r="R446"/>
  <c r="P446"/>
  <c r="BI445"/>
  <c r="BH445"/>
  <c r="BG445"/>
  <c r="BF445"/>
  <c r="T445"/>
  <c r="R445"/>
  <c r="P445"/>
  <c r="BI444"/>
  <c r="BH444"/>
  <c r="BG444"/>
  <c r="BF444"/>
  <c r="T444"/>
  <c r="R444"/>
  <c r="P444"/>
  <c r="BI443"/>
  <c r="BH443"/>
  <c r="BG443"/>
  <c r="BF443"/>
  <c r="T443"/>
  <c r="R443"/>
  <c r="P443"/>
  <c r="BI442"/>
  <c r="BH442"/>
  <c r="BG442"/>
  <c r="BF442"/>
  <c r="T442"/>
  <c r="R442"/>
  <c r="P442"/>
  <c r="BI441"/>
  <c r="BH441"/>
  <c r="BG441"/>
  <c r="BF441"/>
  <c r="T441"/>
  <c r="R441"/>
  <c r="P441"/>
  <c r="BI440"/>
  <c r="BH440"/>
  <c r="BG440"/>
  <c r="BF440"/>
  <c r="T440"/>
  <c r="R440"/>
  <c r="P440"/>
  <c r="BI439"/>
  <c r="BH439"/>
  <c r="BG439"/>
  <c r="BF439"/>
  <c r="T439"/>
  <c r="R439"/>
  <c r="P439"/>
  <c r="BI438"/>
  <c r="BH438"/>
  <c r="BG438"/>
  <c r="BF438"/>
  <c r="T438"/>
  <c r="R438"/>
  <c r="P438"/>
  <c r="BI437"/>
  <c r="BH437"/>
  <c r="BG437"/>
  <c r="BF437"/>
  <c r="T437"/>
  <c r="R437"/>
  <c r="P437"/>
  <c r="BI436"/>
  <c r="BH436"/>
  <c r="BG436"/>
  <c r="BF436"/>
  <c r="T436"/>
  <c r="R436"/>
  <c r="P436"/>
  <c r="BI435"/>
  <c r="BH435"/>
  <c r="BG435"/>
  <c r="BF435"/>
  <c r="T435"/>
  <c r="R435"/>
  <c r="P435"/>
  <c r="BI434"/>
  <c r="BH434"/>
  <c r="BG434"/>
  <c r="BF434"/>
  <c r="T434"/>
  <c r="R434"/>
  <c r="P434"/>
  <c r="BI433"/>
  <c r="BH433"/>
  <c r="BG433"/>
  <c r="BF433"/>
  <c r="T433"/>
  <c r="R433"/>
  <c r="P433"/>
  <c r="BI432"/>
  <c r="BH432"/>
  <c r="BG432"/>
  <c r="BF432"/>
  <c r="T432"/>
  <c r="R432"/>
  <c r="P432"/>
  <c r="BI431"/>
  <c r="BH431"/>
  <c r="BG431"/>
  <c r="BF431"/>
  <c r="T431"/>
  <c r="R431"/>
  <c r="P431"/>
  <c r="BI430"/>
  <c r="BH430"/>
  <c r="BG430"/>
  <c r="BF430"/>
  <c r="T430"/>
  <c r="R430"/>
  <c r="P430"/>
  <c r="BI429"/>
  <c r="BH429"/>
  <c r="BG429"/>
  <c r="BF429"/>
  <c r="T429"/>
  <c r="R429"/>
  <c r="P429"/>
  <c r="BI428"/>
  <c r="BH428"/>
  <c r="BG428"/>
  <c r="BF428"/>
  <c r="T428"/>
  <c r="R428"/>
  <c r="P428"/>
  <c r="BI427"/>
  <c r="BH427"/>
  <c r="BG427"/>
  <c r="BF427"/>
  <c r="T427"/>
  <c r="R427"/>
  <c r="P427"/>
  <c r="BI426"/>
  <c r="BH426"/>
  <c r="BG426"/>
  <c r="BF426"/>
  <c r="T426"/>
  <c r="R426"/>
  <c r="P426"/>
  <c r="BI425"/>
  <c r="BH425"/>
  <c r="BG425"/>
  <c r="BF425"/>
  <c r="T425"/>
  <c r="R425"/>
  <c r="P425"/>
  <c r="BI424"/>
  <c r="BH424"/>
  <c r="BG424"/>
  <c r="BF424"/>
  <c r="T424"/>
  <c r="R424"/>
  <c r="P424"/>
  <c r="BI423"/>
  <c r="BH423"/>
  <c r="BG423"/>
  <c r="BF423"/>
  <c r="T423"/>
  <c r="R423"/>
  <c r="P423"/>
  <c r="BI422"/>
  <c r="BH422"/>
  <c r="BG422"/>
  <c r="BF422"/>
  <c r="T422"/>
  <c r="R422"/>
  <c r="P422"/>
  <c r="BI421"/>
  <c r="BH421"/>
  <c r="BG421"/>
  <c r="BF421"/>
  <c r="T421"/>
  <c r="R421"/>
  <c r="P421"/>
  <c r="BI420"/>
  <c r="BH420"/>
  <c r="BG420"/>
  <c r="BF420"/>
  <c r="T420"/>
  <c r="R420"/>
  <c r="P420"/>
  <c r="BI419"/>
  <c r="BH419"/>
  <c r="BG419"/>
  <c r="BF419"/>
  <c r="T419"/>
  <c r="R419"/>
  <c r="P419"/>
  <c r="BI418"/>
  <c r="BH418"/>
  <c r="BG418"/>
  <c r="BF418"/>
  <c r="T418"/>
  <c r="R418"/>
  <c r="P418"/>
  <c r="BI417"/>
  <c r="BH417"/>
  <c r="BG417"/>
  <c r="BF417"/>
  <c r="T417"/>
  <c r="R417"/>
  <c r="P417"/>
  <c r="BI416"/>
  <c r="BH416"/>
  <c r="BG416"/>
  <c r="BF416"/>
  <c r="T416"/>
  <c r="R416"/>
  <c r="P416"/>
  <c r="BI415"/>
  <c r="BH415"/>
  <c r="BG415"/>
  <c r="BF415"/>
  <c r="T415"/>
  <c r="R415"/>
  <c r="P415"/>
  <c r="BI414"/>
  <c r="BH414"/>
  <c r="BG414"/>
  <c r="BF414"/>
  <c r="T414"/>
  <c r="R414"/>
  <c r="P414"/>
  <c r="BI413"/>
  <c r="BH413"/>
  <c r="BG413"/>
  <c r="BF413"/>
  <c r="T413"/>
  <c r="R413"/>
  <c r="P413"/>
  <c r="BI412"/>
  <c r="BH412"/>
  <c r="BG412"/>
  <c r="BF412"/>
  <c r="T412"/>
  <c r="R412"/>
  <c r="P412"/>
  <c r="BI411"/>
  <c r="BH411"/>
  <c r="BG411"/>
  <c r="BF411"/>
  <c r="T411"/>
  <c r="R411"/>
  <c r="P411"/>
  <c r="BI410"/>
  <c r="BH410"/>
  <c r="BG410"/>
  <c r="BF410"/>
  <c r="T410"/>
  <c r="R410"/>
  <c r="P410"/>
  <c r="BI409"/>
  <c r="BH409"/>
  <c r="BG409"/>
  <c r="BF409"/>
  <c r="T409"/>
  <c r="R409"/>
  <c r="P409"/>
  <c r="BI408"/>
  <c r="BH408"/>
  <c r="BG408"/>
  <c r="BF408"/>
  <c r="T408"/>
  <c r="R408"/>
  <c r="P408"/>
  <c r="BI407"/>
  <c r="BH407"/>
  <c r="BG407"/>
  <c r="BF407"/>
  <c r="T407"/>
  <c r="R407"/>
  <c r="P407"/>
  <c r="BI406"/>
  <c r="BH406"/>
  <c r="BG406"/>
  <c r="BF406"/>
  <c r="T406"/>
  <c r="R406"/>
  <c r="P406"/>
  <c r="BI405"/>
  <c r="BH405"/>
  <c r="BG405"/>
  <c r="BF405"/>
  <c r="T405"/>
  <c r="R405"/>
  <c r="P405"/>
  <c r="BI404"/>
  <c r="BH404"/>
  <c r="BG404"/>
  <c r="BF404"/>
  <c r="T404"/>
  <c r="R404"/>
  <c r="P404"/>
  <c r="BI403"/>
  <c r="BH403"/>
  <c r="BG403"/>
  <c r="BF403"/>
  <c r="T403"/>
  <c r="R403"/>
  <c r="P403"/>
  <c r="BI402"/>
  <c r="BH402"/>
  <c r="BG402"/>
  <c r="BF402"/>
  <c r="T402"/>
  <c r="R402"/>
  <c r="P402"/>
  <c r="BI401"/>
  <c r="BH401"/>
  <c r="BG401"/>
  <c r="BF401"/>
  <c r="T401"/>
  <c r="R401"/>
  <c r="P401"/>
  <c r="BI400"/>
  <c r="BH400"/>
  <c r="BG400"/>
  <c r="BF400"/>
  <c r="T400"/>
  <c r="R400"/>
  <c r="P400"/>
  <c r="BI399"/>
  <c r="BH399"/>
  <c r="BG399"/>
  <c r="BF399"/>
  <c r="T399"/>
  <c r="R399"/>
  <c r="P399"/>
  <c r="BI398"/>
  <c r="BH398"/>
  <c r="BG398"/>
  <c r="BF398"/>
  <c r="T398"/>
  <c r="R398"/>
  <c r="P398"/>
  <c r="BI397"/>
  <c r="BH397"/>
  <c r="BG397"/>
  <c r="BF397"/>
  <c r="T397"/>
  <c r="R397"/>
  <c r="P397"/>
  <c r="BI395"/>
  <c r="BH395"/>
  <c r="BG395"/>
  <c r="BF395"/>
  <c r="T395"/>
  <c r="R395"/>
  <c r="P395"/>
  <c r="BI394"/>
  <c r="BH394"/>
  <c r="BG394"/>
  <c r="BF394"/>
  <c r="T394"/>
  <c r="R394"/>
  <c r="P394"/>
  <c r="BI393"/>
  <c r="BH393"/>
  <c r="BG393"/>
  <c r="BF393"/>
  <c r="T393"/>
  <c r="R393"/>
  <c r="P393"/>
  <c r="BI392"/>
  <c r="BH392"/>
  <c r="BG392"/>
  <c r="BF392"/>
  <c r="T392"/>
  <c r="R392"/>
  <c r="P392"/>
  <c r="BI391"/>
  <c r="BH391"/>
  <c r="BG391"/>
  <c r="BF391"/>
  <c r="T391"/>
  <c r="R391"/>
  <c r="P391"/>
  <c r="BI390"/>
  <c r="BH390"/>
  <c r="BG390"/>
  <c r="BF390"/>
  <c r="T390"/>
  <c r="R390"/>
  <c r="P390"/>
  <c r="BI389"/>
  <c r="BH389"/>
  <c r="BG389"/>
  <c r="BF389"/>
  <c r="T389"/>
  <c r="R389"/>
  <c r="P389"/>
  <c r="BI388"/>
  <c r="BH388"/>
  <c r="BG388"/>
  <c r="BF388"/>
  <c r="T388"/>
  <c r="R388"/>
  <c r="P388"/>
  <c r="BI387"/>
  <c r="BH387"/>
  <c r="BG387"/>
  <c r="BF387"/>
  <c r="T387"/>
  <c r="R387"/>
  <c r="P387"/>
  <c r="BI385"/>
  <c r="BH385"/>
  <c r="BG385"/>
  <c r="BF385"/>
  <c r="T385"/>
  <c r="R385"/>
  <c r="P385"/>
  <c r="BI384"/>
  <c r="BH384"/>
  <c r="BG384"/>
  <c r="BF384"/>
  <c r="T384"/>
  <c r="R384"/>
  <c r="P384"/>
  <c r="BI383"/>
  <c r="BH383"/>
  <c r="BG383"/>
  <c r="BF383"/>
  <c r="T383"/>
  <c r="R383"/>
  <c r="P383"/>
  <c r="BI382"/>
  <c r="BH382"/>
  <c r="BG382"/>
  <c r="BF382"/>
  <c r="T382"/>
  <c r="R382"/>
  <c r="P382"/>
  <c r="BI381"/>
  <c r="BH381"/>
  <c r="BG381"/>
  <c r="BF381"/>
  <c r="T381"/>
  <c r="R381"/>
  <c r="P381"/>
  <c r="BI380"/>
  <c r="BH380"/>
  <c r="BG380"/>
  <c r="BF380"/>
  <c r="T380"/>
  <c r="R380"/>
  <c r="P380"/>
  <c r="BI379"/>
  <c r="BH379"/>
  <c r="BG379"/>
  <c r="BF379"/>
  <c r="T379"/>
  <c r="R379"/>
  <c r="P379"/>
  <c r="BI378"/>
  <c r="BH378"/>
  <c r="BG378"/>
  <c r="BF378"/>
  <c r="T378"/>
  <c r="R378"/>
  <c r="P378"/>
  <c r="BI377"/>
  <c r="BH377"/>
  <c r="BG377"/>
  <c r="BF377"/>
  <c r="T377"/>
  <c r="R377"/>
  <c r="P377"/>
  <c r="BI376"/>
  <c r="BH376"/>
  <c r="BG376"/>
  <c r="BF376"/>
  <c r="T376"/>
  <c r="R376"/>
  <c r="P376"/>
  <c r="BI375"/>
  <c r="BH375"/>
  <c r="BG375"/>
  <c r="BF375"/>
  <c r="T375"/>
  <c r="R375"/>
  <c r="P375"/>
  <c r="BI374"/>
  <c r="BH374"/>
  <c r="BG374"/>
  <c r="BF374"/>
  <c r="T374"/>
  <c r="R374"/>
  <c r="P374"/>
  <c r="BI373"/>
  <c r="BH373"/>
  <c r="BG373"/>
  <c r="BF373"/>
  <c r="T373"/>
  <c r="R373"/>
  <c r="P373"/>
  <c r="BI372"/>
  <c r="BH372"/>
  <c r="BG372"/>
  <c r="BF372"/>
  <c r="T372"/>
  <c r="R372"/>
  <c r="P372"/>
  <c r="BI371"/>
  <c r="BH371"/>
  <c r="BG371"/>
  <c r="BF371"/>
  <c r="T371"/>
  <c r="R371"/>
  <c r="P371"/>
  <c r="BI370"/>
  <c r="BH370"/>
  <c r="BG370"/>
  <c r="BF370"/>
  <c r="T370"/>
  <c r="R370"/>
  <c r="P370"/>
  <c r="BI368"/>
  <c r="BH368"/>
  <c r="BG368"/>
  <c r="BF368"/>
  <c r="T368"/>
  <c r="R368"/>
  <c r="P368"/>
  <c r="BI367"/>
  <c r="BH367"/>
  <c r="BG367"/>
  <c r="BF367"/>
  <c r="T367"/>
  <c r="R367"/>
  <c r="P367"/>
  <c r="BI366"/>
  <c r="BH366"/>
  <c r="BG366"/>
  <c r="BF366"/>
  <c r="T366"/>
  <c r="R366"/>
  <c r="P366"/>
  <c r="BI365"/>
  <c r="BH365"/>
  <c r="BG365"/>
  <c r="BF365"/>
  <c r="T365"/>
  <c r="R365"/>
  <c r="P365"/>
  <c r="BI364"/>
  <c r="BH364"/>
  <c r="BG364"/>
  <c r="BF364"/>
  <c r="T364"/>
  <c r="R364"/>
  <c r="P364"/>
  <c r="BI363"/>
  <c r="BH363"/>
  <c r="BG363"/>
  <c r="BF363"/>
  <c r="T363"/>
  <c r="R363"/>
  <c r="P363"/>
  <c r="BI362"/>
  <c r="BH362"/>
  <c r="BG362"/>
  <c r="BF362"/>
  <c r="T362"/>
  <c r="R362"/>
  <c r="P362"/>
  <c r="BI361"/>
  <c r="BH361"/>
  <c r="BG361"/>
  <c r="BF361"/>
  <c r="T361"/>
  <c r="R361"/>
  <c r="P361"/>
  <c r="BI360"/>
  <c r="BH360"/>
  <c r="BG360"/>
  <c r="BF360"/>
  <c r="T360"/>
  <c r="R360"/>
  <c r="P360"/>
  <c r="BI359"/>
  <c r="BH359"/>
  <c r="BG359"/>
  <c r="BF359"/>
  <c r="T359"/>
  <c r="R359"/>
  <c r="P359"/>
  <c r="BI358"/>
  <c r="BH358"/>
  <c r="BG358"/>
  <c r="BF358"/>
  <c r="T358"/>
  <c r="R358"/>
  <c r="P358"/>
  <c r="BI357"/>
  <c r="BH357"/>
  <c r="BG357"/>
  <c r="BF357"/>
  <c r="T357"/>
  <c r="R357"/>
  <c r="P357"/>
  <c r="BI356"/>
  <c r="BH356"/>
  <c r="BG356"/>
  <c r="BF356"/>
  <c r="T356"/>
  <c r="R356"/>
  <c r="P356"/>
  <c r="BI355"/>
  <c r="BH355"/>
  <c r="BG355"/>
  <c r="BF355"/>
  <c r="T355"/>
  <c r="R355"/>
  <c r="P355"/>
  <c r="BI354"/>
  <c r="BH354"/>
  <c r="BG354"/>
  <c r="BF354"/>
  <c r="T354"/>
  <c r="R354"/>
  <c r="P354"/>
  <c r="BI353"/>
  <c r="BH353"/>
  <c r="BG353"/>
  <c r="BF353"/>
  <c r="T353"/>
  <c r="R353"/>
  <c r="P353"/>
  <c r="BI352"/>
  <c r="BH352"/>
  <c r="BG352"/>
  <c r="BF352"/>
  <c r="T352"/>
  <c r="R352"/>
  <c r="P352"/>
  <c r="BI351"/>
  <c r="BH351"/>
  <c r="BG351"/>
  <c r="BF351"/>
  <c r="T351"/>
  <c r="R351"/>
  <c r="P351"/>
  <c r="BI350"/>
  <c r="BH350"/>
  <c r="BG350"/>
  <c r="BF350"/>
  <c r="T350"/>
  <c r="R350"/>
  <c r="P350"/>
  <c r="BI349"/>
  <c r="BH349"/>
  <c r="BG349"/>
  <c r="BF349"/>
  <c r="T349"/>
  <c r="R349"/>
  <c r="P349"/>
  <c r="BI348"/>
  <c r="BH348"/>
  <c r="BG348"/>
  <c r="BF348"/>
  <c r="T348"/>
  <c r="R348"/>
  <c r="P348"/>
  <c r="BI347"/>
  <c r="BH347"/>
  <c r="BG347"/>
  <c r="BF347"/>
  <c r="T347"/>
  <c r="R347"/>
  <c r="P347"/>
  <c r="BI346"/>
  <c r="BH346"/>
  <c r="BG346"/>
  <c r="BF346"/>
  <c r="T346"/>
  <c r="R346"/>
  <c r="P346"/>
  <c r="BI345"/>
  <c r="BH345"/>
  <c r="BG345"/>
  <c r="BF345"/>
  <c r="T345"/>
  <c r="R345"/>
  <c r="P345"/>
  <c r="BI344"/>
  <c r="BH344"/>
  <c r="BG344"/>
  <c r="BF344"/>
  <c r="T344"/>
  <c r="R344"/>
  <c r="P344"/>
  <c r="BI343"/>
  <c r="BH343"/>
  <c r="BG343"/>
  <c r="BF343"/>
  <c r="T343"/>
  <c r="R343"/>
  <c r="P343"/>
  <c r="BI341"/>
  <c r="BH341"/>
  <c r="BG341"/>
  <c r="BF341"/>
  <c r="T341"/>
  <c r="R341"/>
  <c r="P341"/>
  <c r="BI340"/>
  <c r="BH340"/>
  <c r="BG340"/>
  <c r="BF340"/>
  <c r="T340"/>
  <c r="R340"/>
  <c r="P340"/>
  <c r="BI339"/>
  <c r="BH339"/>
  <c r="BG339"/>
  <c r="BF339"/>
  <c r="T339"/>
  <c r="R339"/>
  <c r="P339"/>
  <c r="BI338"/>
  <c r="BH338"/>
  <c r="BG338"/>
  <c r="BF338"/>
  <c r="T338"/>
  <c r="R338"/>
  <c r="P338"/>
  <c r="BI336"/>
  <c r="BH336"/>
  <c r="BG336"/>
  <c r="BF336"/>
  <c r="T336"/>
  <c r="R336"/>
  <c r="P336"/>
  <c r="BI335"/>
  <c r="BH335"/>
  <c r="BG335"/>
  <c r="BF335"/>
  <c r="T335"/>
  <c r="R335"/>
  <c r="P335"/>
  <c r="BI334"/>
  <c r="BH334"/>
  <c r="BG334"/>
  <c r="BF334"/>
  <c r="T334"/>
  <c r="R334"/>
  <c r="P334"/>
  <c r="BI332"/>
  <c r="BH332"/>
  <c r="BG332"/>
  <c r="BF332"/>
  <c r="T332"/>
  <c r="R332"/>
  <c r="P332"/>
  <c r="BI331"/>
  <c r="BH331"/>
  <c r="BG331"/>
  <c r="BF331"/>
  <c r="T331"/>
  <c r="R331"/>
  <c r="P331"/>
  <c r="BI330"/>
  <c r="BH330"/>
  <c r="BG330"/>
  <c r="BF330"/>
  <c r="T330"/>
  <c r="R330"/>
  <c r="P330"/>
  <c r="BI329"/>
  <c r="BH329"/>
  <c r="BG329"/>
  <c r="BF329"/>
  <c r="T329"/>
  <c r="R329"/>
  <c r="P329"/>
  <c r="BI328"/>
  <c r="BH328"/>
  <c r="BG328"/>
  <c r="BF328"/>
  <c r="T328"/>
  <c r="R328"/>
  <c r="P328"/>
  <c r="BI327"/>
  <c r="BH327"/>
  <c r="BG327"/>
  <c r="BF327"/>
  <c r="T327"/>
  <c r="R327"/>
  <c r="P327"/>
  <c r="BI326"/>
  <c r="BH326"/>
  <c r="BG326"/>
  <c r="BF326"/>
  <c r="T326"/>
  <c r="R326"/>
  <c r="P326"/>
  <c r="BI325"/>
  <c r="BH325"/>
  <c r="BG325"/>
  <c r="BF325"/>
  <c r="T325"/>
  <c r="R325"/>
  <c r="P325"/>
  <c r="BI324"/>
  <c r="BH324"/>
  <c r="BG324"/>
  <c r="BF324"/>
  <c r="T324"/>
  <c r="R324"/>
  <c r="P324"/>
  <c r="BI323"/>
  <c r="BH323"/>
  <c r="BG323"/>
  <c r="BF323"/>
  <c r="T323"/>
  <c r="R323"/>
  <c r="P323"/>
  <c r="BI322"/>
  <c r="BH322"/>
  <c r="BG322"/>
  <c r="BF322"/>
  <c r="T322"/>
  <c r="R322"/>
  <c r="P322"/>
  <c r="BI321"/>
  <c r="BH321"/>
  <c r="BG321"/>
  <c r="BF321"/>
  <c r="T321"/>
  <c r="R321"/>
  <c r="P321"/>
  <c r="BI320"/>
  <c r="BH320"/>
  <c r="BG320"/>
  <c r="BF320"/>
  <c r="T320"/>
  <c r="R320"/>
  <c r="P320"/>
  <c r="BI319"/>
  <c r="BH319"/>
  <c r="BG319"/>
  <c r="BF319"/>
  <c r="T319"/>
  <c r="R319"/>
  <c r="P319"/>
  <c r="BI318"/>
  <c r="BH318"/>
  <c r="BG318"/>
  <c r="BF318"/>
  <c r="T318"/>
  <c r="R318"/>
  <c r="P318"/>
  <c r="BI317"/>
  <c r="BH317"/>
  <c r="BG317"/>
  <c r="BF317"/>
  <c r="T317"/>
  <c r="R317"/>
  <c r="P317"/>
  <c r="BI316"/>
  <c r="BH316"/>
  <c r="BG316"/>
  <c r="BF316"/>
  <c r="T316"/>
  <c r="R316"/>
  <c r="P316"/>
  <c r="BI315"/>
  <c r="BH315"/>
  <c r="BG315"/>
  <c r="BF315"/>
  <c r="T315"/>
  <c r="R315"/>
  <c r="P315"/>
  <c r="BI314"/>
  <c r="BH314"/>
  <c r="BG314"/>
  <c r="BF314"/>
  <c r="T314"/>
  <c r="R314"/>
  <c r="P314"/>
  <c r="BI313"/>
  <c r="BH313"/>
  <c r="BG313"/>
  <c r="BF313"/>
  <c r="T313"/>
  <c r="R313"/>
  <c r="P313"/>
  <c r="BI312"/>
  <c r="BH312"/>
  <c r="BG312"/>
  <c r="BF312"/>
  <c r="T312"/>
  <c r="R312"/>
  <c r="P312"/>
  <c r="BI311"/>
  <c r="BH311"/>
  <c r="BG311"/>
  <c r="BF311"/>
  <c r="T311"/>
  <c r="R311"/>
  <c r="P311"/>
  <c r="BI310"/>
  <c r="BH310"/>
  <c r="BG310"/>
  <c r="BF310"/>
  <c r="T310"/>
  <c r="R310"/>
  <c r="P310"/>
  <c r="BI309"/>
  <c r="BH309"/>
  <c r="BG309"/>
  <c r="BF309"/>
  <c r="T309"/>
  <c r="R309"/>
  <c r="P309"/>
  <c r="BI308"/>
  <c r="BH308"/>
  <c r="BG308"/>
  <c r="BF308"/>
  <c r="T308"/>
  <c r="R308"/>
  <c r="P308"/>
  <c r="BI307"/>
  <c r="BH307"/>
  <c r="BG307"/>
  <c r="BF307"/>
  <c r="T307"/>
  <c r="R307"/>
  <c r="P307"/>
  <c r="BI306"/>
  <c r="BH306"/>
  <c r="BG306"/>
  <c r="BF306"/>
  <c r="T306"/>
  <c r="R306"/>
  <c r="P306"/>
  <c r="BI305"/>
  <c r="BH305"/>
  <c r="BG305"/>
  <c r="BF305"/>
  <c r="T305"/>
  <c r="R305"/>
  <c r="P305"/>
  <c r="BI304"/>
  <c r="BH304"/>
  <c r="BG304"/>
  <c r="BF304"/>
  <c r="T304"/>
  <c r="R304"/>
  <c r="P304"/>
  <c r="BI303"/>
  <c r="BH303"/>
  <c r="BG303"/>
  <c r="BF303"/>
  <c r="T303"/>
  <c r="R303"/>
  <c r="P303"/>
  <c r="BI302"/>
  <c r="BH302"/>
  <c r="BG302"/>
  <c r="BF302"/>
  <c r="T302"/>
  <c r="R302"/>
  <c r="P302"/>
  <c r="BI301"/>
  <c r="BH301"/>
  <c r="BG301"/>
  <c r="BF301"/>
  <c r="T301"/>
  <c r="R301"/>
  <c r="P301"/>
  <c r="BI300"/>
  <c r="BH300"/>
  <c r="BG300"/>
  <c r="BF300"/>
  <c r="T300"/>
  <c r="R300"/>
  <c r="P300"/>
  <c r="BI299"/>
  <c r="BH299"/>
  <c r="BG299"/>
  <c r="BF299"/>
  <c r="T299"/>
  <c r="R299"/>
  <c r="P299"/>
  <c r="BI298"/>
  <c r="BH298"/>
  <c r="BG298"/>
  <c r="BF298"/>
  <c r="T298"/>
  <c r="R298"/>
  <c r="P298"/>
  <c r="BI297"/>
  <c r="BH297"/>
  <c r="BG297"/>
  <c r="BF297"/>
  <c r="T297"/>
  <c r="R297"/>
  <c r="P297"/>
  <c r="BI296"/>
  <c r="BH296"/>
  <c r="BG296"/>
  <c r="BF296"/>
  <c r="T296"/>
  <c r="R296"/>
  <c r="P296"/>
  <c r="BI295"/>
  <c r="BH295"/>
  <c r="BG295"/>
  <c r="BF295"/>
  <c r="T295"/>
  <c r="R295"/>
  <c r="P295"/>
  <c r="BI294"/>
  <c r="BH294"/>
  <c r="BG294"/>
  <c r="BF294"/>
  <c r="T294"/>
  <c r="R294"/>
  <c r="P294"/>
  <c r="BI293"/>
  <c r="BH293"/>
  <c r="BG293"/>
  <c r="BF293"/>
  <c r="T293"/>
  <c r="R293"/>
  <c r="P293"/>
  <c r="BI292"/>
  <c r="BH292"/>
  <c r="BG292"/>
  <c r="BF292"/>
  <c r="T292"/>
  <c r="R292"/>
  <c r="P292"/>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BI285"/>
  <c r="BH285"/>
  <c r="BG285"/>
  <c r="BF285"/>
  <c r="T285"/>
  <c r="R285"/>
  <c r="P285"/>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8"/>
  <c r="BH278"/>
  <c r="BG278"/>
  <c r="BF278"/>
  <c r="T278"/>
  <c r="R278"/>
  <c r="P278"/>
  <c r="BI277"/>
  <c r="BH277"/>
  <c r="BG277"/>
  <c r="BF277"/>
  <c r="T277"/>
  <c r="R277"/>
  <c r="P277"/>
  <c r="BI276"/>
  <c r="BH276"/>
  <c r="BG276"/>
  <c r="BF276"/>
  <c r="T276"/>
  <c r="R276"/>
  <c r="P276"/>
  <c r="BI275"/>
  <c r="BH275"/>
  <c r="BG275"/>
  <c r="BF275"/>
  <c r="T275"/>
  <c r="R275"/>
  <c r="P275"/>
  <c r="BI274"/>
  <c r="BH274"/>
  <c r="BG274"/>
  <c r="BF274"/>
  <c r="T274"/>
  <c r="R274"/>
  <c r="P274"/>
  <c r="BI273"/>
  <c r="BH273"/>
  <c r="BG273"/>
  <c r="BF273"/>
  <c r="T273"/>
  <c r="R273"/>
  <c r="P273"/>
  <c r="BI272"/>
  <c r="BH272"/>
  <c r="BG272"/>
  <c r="BF272"/>
  <c r="T272"/>
  <c r="R272"/>
  <c r="P272"/>
  <c r="BI271"/>
  <c r="BH271"/>
  <c r="BG271"/>
  <c r="BF271"/>
  <c r="T271"/>
  <c r="R271"/>
  <c r="P271"/>
  <c r="BI270"/>
  <c r="BH270"/>
  <c r="BG270"/>
  <c r="BF270"/>
  <c r="T270"/>
  <c r="R270"/>
  <c r="P270"/>
  <c r="BI269"/>
  <c r="BH269"/>
  <c r="BG269"/>
  <c r="BF269"/>
  <c r="T269"/>
  <c r="R269"/>
  <c r="P269"/>
  <c r="BI268"/>
  <c r="BH268"/>
  <c r="BG268"/>
  <c r="BF268"/>
  <c r="T268"/>
  <c r="R268"/>
  <c r="P268"/>
  <c r="BI267"/>
  <c r="BH267"/>
  <c r="BG267"/>
  <c r="BF267"/>
  <c r="T267"/>
  <c r="R267"/>
  <c r="P267"/>
  <c r="BI266"/>
  <c r="BH266"/>
  <c r="BG266"/>
  <c r="BF266"/>
  <c r="T266"/>
  <c r="R266"/>
  <c r="P266"/>
  <c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5"/>
  <c r="BH255"/>
  <c r="BG255"/>
  <c r="BF255"/>
  <c r="T255"/>
  <c r="R255"/>
  <c r="P255"/>
  <c r="BI254"/>
  <c r="BH254"/>
  <c r="BG254"/>
  <c r="BF254"/>
  <c r="T254"/>
  <c r="R254"/>
  <c r="P254"/>
  <c r="BI253"/>
  <c r="BH253"/>
  <c r="BG253"/>
  <c r="BF253"/>
  <c r="T253"/>
  <c r="R253"/>
  <c r="P253"/>
  <c r="BI252"/>
  <c r="BH252"/>
  <c r="BG252"/>
  <c r="BF252"/>
  <c r="T252"/>
  <c r="R252"/>
  <c r="P252"/>
  <c r="BI251"/>
  <c r="BH251"/>
  <c r="BG251"/>
  <c r="BF251"/>
  <c r="T251"/>
  <c r="R251"/>
  <c r="P251"/>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F84"/>
  <c r="E82"/>
  <c r="F52"/>
  <c r="E50"/>
  <c r="J24"/>
  <c r="E24"/>
  <c r="J87"/>
  <c r="J23"/>
  <c r="J21"/>
  <c r="E21"/>
  <c r="J86"/>
  <c r="J20"/>
  <c r="J18"/>
  <c r="E18"/>
  <c r="F55"/>
  <c r="J17"/>
  <c r="J15"/>
  <c r="E15"/>
  <c r="F54"/>
  <c r="J14"/>
  <c r="J12"/>
  <c r="J84"/>
  <c r="E7"/>
  <c r="E48"/>
  <c i="10" r="J39"/>
  <c r="J38"/>
  <c i="1" r="AY66"/>
  <c i="10" r="J37"/>
  <c i="1" r="AX66"/>
  <c i="10" r="BI300"/>
  <c r="BH300"/>
  <c r="BG300"/>
  <c r="BF300"/>
  <c r="T300"/>
  <c r="R300"/>
  <c r="P300"/>
  <c r="BI299"/>
  <c r="BH299"/>
  <c r="BG299"/>
  <c r="BF299"/>
  <c r="T299"/>
  <c r="R299"/>
  <c r="P299"/>
  <c r="BI298"/>
  <c r="BH298"/>
  <c r="BG298"/>
  <c r="BF298"/>
  <c r="T298"/>
  <c r="R298"/>
  <c r="P298"/>
  <c r="BI297"/>
  <c r="BH297"/>
  <c r="BG297"/>
  <c r="BF297"/>
  <c r="T297"/>
  <c r="R297"/>
  <c r="P297"/>
  <c r="BI296"/>
  <c r="BH296"/>
  <c r="BG296"/>
  <c r="BF296"/>
  <c r="T296"/>
  <c r="R296"/>
  <c r="P296"/>
  <c r="BI294"/>
  <c r="BH294"/>
  <c r="BG294"/>
  <c r="BF294"/>
  <c r="T294"/>
  <c r="R294"/>
  <c r="P294"/>
  <c r="BI292"/>
  <c r="BH292"/>
  <c r="BG292"/>
  <c r="BF292"/>
  <c r="T292"/>
  <c r="R292"/>
  <c r="P292"/>
  <c r="BI290"/>
  <c r="BH290"/>
  <c r="BG290"/>
  <c r="BF290"/>
  <c r="T290"/>
  <c r="R290"/>
  <c r="P290"/>
  <c r="BI288"/>
  <c r="BH288"/>
  <c r="BG288"/>
  <c r="BF288"/>
  <c r="T288"/>
  <c r="R288"/>
  <c r="P288"/>
  <c r="BI286"/>
  <c r="BH286"/>
  <c r="BG286"/>
  <c r="BF286"/>
  <c r="T286"/>
  <c r="R286"/>
  <c r="P286"/>
  <c r="BI284"/>
  <c r="BH284"/>
  <c r="BG284"/>
  <c r="BF284"/>
  <c r="T284"/>
  <c r="R284"/>
  <c r="P284"/>
  <c r="BI282"/>
  <c r="BH282"/>
  <c r="BG282"/>
  <c r="BF282"/>
  <c r="T282"/>
  <c r="R282"/>
  <c r="P282"/>
  <c r="BI280"/>
  <c r="BH280"/>
  <c r="BG280"/>
  <c r="BF280"/>
  <c r="T280"/>
  <c r="R280"/>
  <c r="P280"/>
  <c r="BI278"/>
  <c r="BH278"/>
  <c r="BG278"/>
  <c r="BF278"/>
  <c r="T278"/>
  <c r="R278"/>
  <c r="P278"/>
  <c r="BI275"/>
  <c r="BH275"/>
  <c r="BG275"/>
  <c r="BF275"/>
  <c r="T275"/>
  <c r="R275"/>
  <c r="P275"/>
  <c r="BI273"/>
  <c r="BH273"/>
  <c r="BG273"/>
  <c r="BF273"/>
  <c r="T273"/>
  <c r="R273"/>
  <c r="P273"/>
  <c r="BI271"/>
  <c r="BH271"/>
  <c r="BG271"/>
  <c r="BF271"/>
  <c r="T271"/>
  <c r="R271"/>
  <c r="P271"/>
  <c r="BI269"/>
  <c r="BH269"/>
  <c r="BG269"/>
  <c r="BF269"/>
  <c r="T269"/>
  <c r="R269"/>
  <c r="P269"/>
  <c r="BI267"/>
  <c r="BH267"/>
  <c r="BG267"/>
  <c r="BF267"/>
  <c r="T267"/>
  <c r="R267"/>
  <c r="P267"/>
  <c r="BI265"/>
  <c r="BH265"/>
  <c r="BG265"/>
  <c r="BF265"/>
  <c r="T265"/>
  <c r="R265"/>
  <c r="P265"/>
  <c r="BI263"/>
  <c r="BH263"/>
  <c r="BG263"/>
  <c r="BF263"/>
  <c r="T263"/>
  <c r="R263"/>
  <c r="P263"/>
  <c r="BI261"/>
  <c r="BH261"/>
  <c r="BG261"/>
  <c r="BF261"/>
  <c r="T261"/>
  <c r="R261"/>
  <c r="P261"/>
  <c r="BI259"/>
  <c r="BH259"/>
  <c r="BG259"/>
  <c r="BF259"/>
  <c r="T259"/>
  <c r="R259"/>
  <c r="P259"/>
  <c r="BI257"/>
  <c r="BH257"/>
  <c r="BG257"/>
  <c r="BF257"/>
  <c r="T257"/>
  <c r="R257"/>
  <c r="P257"/>
  <c r="BI255"/>
  <c r="BH255"/>
  <c r="BG255"/>
  <c r="BF255"/>
  <c r="T255"/>
  <c r="R255"/>
  <c r="P255"/>
  <c r="BI253"/>
  <c r="BH253"/>
  <c r="BG253"/>
  <c r="BF253"/>
  <c r="T253"/>
  <c r="R253"/>
  <c r="P253"/>
  <c r="BI252"/>
  <c r="BH252"/>
  <c r="BG252"/>
  <c r="BF252"/>
  <c r="T252"/>
  <c r="R252"/>
  <c r="P252"/>
  <c r="BI251"/>
  <c r="BH251"/>
  <c r="BG251"/>
  <c r="BF251"/>
  <c r="T251"/>
  <c r="R251"/>
  <c r="P251"/>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2"/>
  <c r="BH222"/>
  <c r="BG222"/>
  <c r="BF222"/>
  <c r="T222"/>
  <c r="R222"/>
  <c r="P222"/>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0"/>
  <c r="BH180"/>
  <c r="BG180"/>
  <c r="BF180"/>
  <c r="T180"/>
  <c r="R180"/>
  <c r="P180"/>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BI119"/>
  <c r="BH119"/>
  <c r="BG119"/>
  <c r="BF119"/>
  <c r="T119"/>
  <c r="R119"/>
  <c r="P119"/>
  <c r="BI117"/>
  <c r="BH117"/>
  <c r="BG117"/>
  <c r="BF117"/>
  <c r="T117"/>
  <c r="R117"/>
  <c r="P117"/>
  <c r="BI115"/>
  <c r="BH115"/>
  <c r="BG115"/>
  <c r="BF115"/>
  <c r="T115"/>
  <c r="R115"/>
  <c r="P115"/>
  <c r="BI113"/>
  <c r="BH113"/>
  <c r="BG113"/>
  <c r="BF113"/>
  <c r="T113"/>
  <c r="R113"/>
  <c r="P113"/>
  <c r="BI111"/>
  <c r="BH111"/>
  <c r="BG111"/>
  <c r="BF111"/>
  <c r="T111"/>
  <c r="R111"/>
  <c r="P111"/>
  <c r="BI109"/>
  <c r="BH109"/>
  <c r="BG109"/>
  <c r="BF109"/>
  <c r="T109"/>
  <c r="R109"/>
  <c r="P109"/>
  <c r="BI107"/>
  <c r="BH107"/>
  <c r="BG107"/>
  <c r="BF107"/>
  <c r="T107"/>
  <c r="R107"/>
  <c r="P107"/>
  <c r="BI105"/>
  <c r="BH105"/>
  <c r="BG105"/>
  <c r="BF105"/>
  <c r="T105"/>
  <c r="R105"/>
  <c r="P105"/>
  <c r="BI103"/>
  <c r="BH103"/>
  <c r="BG103"/>
  <c r="BF103"/>
  <c r="T103"/>
  <c r="R103"/>
  <c r="P103"/>
  <c r="BI101"/>
  <c r="BH101"/>
  <c r="BG101"/>
  <c r="BF101"/>
  <c r="T101"/>
  <c r="R101"/>
  <c r="P101"/>
  <c r="BI98"/>
  <c r="BH98"/>
  <c r="BG98"/>
  <c r="BF98"/>
  <c r="T98"/>
  <c r="R98"/>
  <c r="P98"/>
  <c r="BI97"/>
  <c r="BH97"/>
  <c r="BG97"/>
  <c r="BF97"/>
  <c r="T97"/>
  <c r="R97"/>
  <c r="P97"/>
  <c r="F89"/>
  <c r="E87"/>
  <c r="F56"/>
  <c r="E54"/>
  <c r="J26"/>
  <c r="E26"/>
  <c r="J59"/>
  <c r="J25"/>
  <c r="J23"/>
  <c r="E23"/>
  <c r="J91"/>
  <c r="J22"/>
  <c r="J20"/>
  <c r="E20"/>
  <c r="F92"/>
  <c r="J19"/>
  <c r="J17"/>
  <c r="E17"/>
  <c r="F91"/>
  <c r="J16"/>
  <c r="J14"/>
  <c r="J89"/>
  <c r="E7"/>
  <c r="E83"/>
  <c i="9" r="J39"/>
  <c r="J38"/>
  <c i="1" r="AY65"/>
  <c i="9" r="J37"/>
  <c i="1" r="AX65"/>
  <c i="9"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F80"/>
  <c r="E78"/>
  <c r="F56"/>
  <c r="E54"/>
  <c r="J26"/>
  <c r="E26"/>
  <c r="J83"/>
  <c r="J25"/>
  <c r="J23"/>
  <c r="E23"/>
  <c r="J82"/>
  <c r="J22"/>
  <c r="J20"/>
  <c r="E20"/>
  <c r="F83"/>
  <c r="J19"/>
  <c r="J17"/>
  <c r="E17"/>
  <c r="F82"/>
  <c r="J16"/>
  <c r="J14"/>
  <c r="J80"/>
  <c r="E7"/>
  <c r="E74"/>
  <c i="8" r="J37"/>
  <c r="J36"/>
  <c i="1" r="AY63"/>
  <c i="8" r="J35"/>
  <c i="1" r="AX63"/>
  <c i="8"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8"/>
  <c r="BH88"/>
  <c r="BG88"/>
  <c r="BF88"/>
  <c r="T88"/>
  <c r="R88"/>
  <c r="P88"/>
  <c r="BI87"/>
  <c r="BH87"/>
  <c r="BG87"/>
  <c r="BF87"/>
  <c r="T87"/>
  <c r="R87"/>
  <c r="P87"/>
  <c r="BI86"/>
  <c r="BH86"/>
  <c r="BG86"/>
  <c r="BF86"/>
  <c r="T86"/>
  <c r="R86"/>
  <c r="P86"/>
  <c r="BI85"/>
  <c r="BH85"/>
  <c r="BG85"/>
  <c r="BF85"/>
  <c r="T85"/>
  <c r="R85"/>
  <c r="P85"/>
  <c r="BI84"/>
  <c r="BH84"/>
  <c r="BG84"/>
  <c r="BF84"/>
  <c r="T84"/>
  <c r="R84"/>
  <c r="P84"/>
  <c r="BI83"/>
  <c r="BH83"/>
  <c r="BG83"/>
  <c r="BF83"/>
  <c r="T83"/>
  <c r="R83"/>
  <c r="P83"/>
  <c r="F75"/>
  <c r="E73"/>
  <c r="F52"/>
  <c r="E50"/>
  <c r="J24"/>
  <c r="E24"/>
  <c r="J78"/>
  <c r="J23"/>
  <c r="J21"/>
  <c r="E21"/>
  <c r="J54"/>
  <c r="J20"/>
  <c r="J18"/>
  <c r="E18"/>
  <c r="F78"/>
  <c r="J17"/>
  <c r="J15"/>
  <c r="E15"/>
  <c r="F77"/>
  <c r="J14"/>
  <c r="J12"/>
  <c r="J52"/>
  <c r="E7"/>
  <c r="E48"/>
  <c i="7" r="J37"/>
  <c r="J36"/>
  <c i="1" r="AY62"/>
  <c i="7" r="J35"/>
  <c i="1" r="AX62"/>
  <c i="7" r="BI138"/>
  <c r="BH138"/>
  <c r="BG138"/>
  <c r="BF138"/>
  <c r="T138"/>
  <c r="T137"/>
  <c r="R138"/>
  <c r="R137"/>
  <c r="P138"/>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7"/>
  <c r="BH87"/>
  <c r="BG87"/>
  <c r="BF87"/>
  <c r="T87"/>
  <c r="R87"/>
  <c r="P87"/>
  <c r="BI86"/>
  <c r="BH86"/>
  <c r="BG86"/>
  <c r="BF86"/>
  <c r="T86"/>
  <c r="R86"/>
  <c r="P86"/>
  <c r="BI85"/>
  <c r="BH85"/>
  <c r="BG85"/>
  <c r="BF85"/>
  <c r="T85"/>
  <c r="R85"/>
  <c r="P85"/>
  <c r="BI84"/>
  <c r="BH84"/>
  <c r="BG84"/>
  <c r="BF84"/>
  <c r="T84"/>
  <c r="R84"/>
  <c r="P84"/>
  <c r="F76"/>
  <c r="E74"/>
  <c r="F52"/>
  <c r="E50"/>
  <c r="J24"/>
  <c r="E24"/>
  <c r="J79"/>
  <c r="J23"/>
  <c r="J21"/>
  <c r="E21"/>
  <c r="J54"/>
  <c r="J20"/>
  <c r="J18"/>
  <c r="E18"/>
  <c r="F79"/>
  <c r="J17"/>
  <c r="J15"/>
  <c r="E15"/>
  <c r="F78"/>
  <c r="J14"/>
  <c r="J12"/>
  <c r="J52"/>
  <c r="E7"/>
  <c r="E48"/>
  <c i="6" r="J37"/>
  <c r="J36"/>
  <c i="1" r="AY61"/>
  <c i="6" r="J35"/>
  <c i="1" r="AX61"/>
  <c i="6" r="BI335"/>
  <c r="BH335"/>
  <c r="BG335"/>
  <c r="BF335"/>
  <c r="T335"/>
  <c r="T334"/>
  <c r="R335"/>
  <c r="R334"/>
  <c r="P335"/>
  <c r="P334"/>
  <c r="BI332"/>
  <c r="BH332"/>
  <c r="BG332"/>
  <c r="BF332"/>
  <c r="T332"/>
  <c r="R332"/>
  <c r="P332"/>
  <c r="BI330"/>
  <c r="BH330"/>
  <c r="BG330"/>
  <c r="BF330"/>
  <c r="T330"/>
  <c r="R330"/>
  <c r="P330"/>
  <c r="BI328"/>
  <c r="BH328"/>
  <c r="BG328"/>
  <c r="BF328"/>
  <c r="T328"/>
  <c r="R328"/>
  <c r="P328"/>
  <c r="BI326"/>
  <c r="BH326"/>
  <c r="BG326"/>
  <c r="BF326"/>
  <c r="T326"/>
  <c r="R326"/>
  <c r="P326"/>
  <c r="BI322"/>
  <c r="BH322"/>
  <c r="BG322"/>
  <c r="BF322"/>
  <c r="T322"/>
  <c r="R322"/>
  <c r="P322"/>
  <c r="BI316"/>
  <c r="BH316"/>
  <c r="BG316"/>
  <c r="BF316"/>
  <c r="T316"/>
  <c r="R316"/>
  <c r="P316"/>
  <c r="BI315"/>
  <c r="BH315"/>
  <c r="BG315"/>
  <c r="BF315"/>
  <c r="T315"/>
  <c r="R315"/>
  <c r="P315"/>
  <c r="BI314"/>
  <c r="BH314"/>
  <c r="BG314"/>
  <c r="BF314"/>
  <c r="T314"/>
  <c r="R314"/>
  <c r="P314"/>
  <c r="BI310"/>
  <c r="BH310"/>
  <c r="BG310"/>
  <c r="BF310"/>
  <c r="T310"/>
  <c r="R310"/>
  <c r="P310"/>
  <c r="BI309"/>
  <c r="BH309"/>
  <c r="BG309"/>
  <c r="BF309"/>
  <c r="T309"/>
  <c r="R309"/>
  <c r="P309"/>
  <c r="BI305"/>
  <c r="BH305"/>
  <c r="BG305"/>
  <c r="BF305"/>
  <c r="T305"/>
  <c r="R305"/>
  <c r="P305"/>
  <c r="BI303"/>
  <c r="BH303"/>
  <c r="BG303"/>
  <c r="BF303"/>
  <c r="T303"/>
  <c r="R303"/>
  <c r="P303"/>
  <c r="BI302"/>
  <c r="BH302"/>
  <c r="BG302"/>
  <c r="BF302"/>
  <c r="T302"/>
  <c r="R302"/>
  <c r="P302"/>
  <c r="BI298"/>
  <c r="BH298"/>
  <c r="BG298"/>
  <c r="BF298"/>
  <c r="T298"/>
  <c r="R298"/>
  <c r="P298"/>
  <c r="BI297"/>
  <c r="BH297"/>
  <c r="BG297"/>
  <c r="BF297"/>
  <c r="T297"/>
  <c r="R297"/>
  <c r="P297"/>
  <c r="BI293"/>
  <c r="BH293"/>
  <c r="BG293"/>
  <c r="BF293"/>
  <c r="T293"/>
  <c r="R293"/>
  <c r="P293"/>
  <c r="BI292"/>
  <c r="BH292"/>
  <c r="BG292"/>
  <c r="BF292"/>
  <c r="T292"/>
  <c r="R292"/>
  <c r="P292"/>
  <c r="BI288"/>
  <c r="BH288"/>
  <c r="BG288"/>
  <c r="BF288"/>
  <c r="T288"/>
  <c r="R288"/>
  <c r="P288"/>
  <c r="BI287"/>
  <c r="BH287"/>
  <c r="BG287"/>
  <c r="BF287"/>
  <c r="T287"/>
  <c r="R287"/>
  <c r="P287"/>
  <c r="BI283"/>
  <c r="BH283"/>
  <c r="BG283"/>
  <c r="BF283"/>
  <c r="T283"/>
  <c r="R283"/>
  <c r="P283"/>
  <c r="BI280"/>
  <c r="BH280"/>
  <c r="BG280"/>
  <c r="BF280"/>
  <c r="T280"/>
  <c r="R280"/>
  <c r="P280"/>
  <c r="BI276"/>
  <c r="BH276"/>
  <c r="BG276"/>
  <c r="BF276"/>
  <c r="T276"/>
  <c r="R276"/>
  <c r="P276"/>
  <c r="BI275"/>
  <c r="BH275"/>
  <c r="BG275"/>
  <c r="BF275"/>
  <c r="T275"/>
  <c r="R275"/>
  <c r="P275"/>
  <c r="BI271"/>
  <c r="BH271"/>
  <c r="BG271"/>
  <c r="BF271"/>
  <c r="T271"/>
  <c r="R271"/>
  <c r="P271"/>
  <c r="BI270"/>
  <c r="BH270"/>
  <c r="BG270"/>
  <c r="BF270"/>
  <c r="T270"/>
  <c r="R270"/>
  <c r="P270"/>
  <c r="BI267"/>
  <c r="BH267"/>
  <c r="BG267"/>
  <c r="BF267"/>
  <c r="T267"/>
  <c r="R267"/>
  <c r="P267"/>
  <c r="BI263"/>
  <c r="BH263"/>
  <c r="BG263"/>
  <c r="BF263"/>
  <c r="T263"/>
  <c r="R263"/>
  <c r="P263"/>
  <c r="BI261"/>
  <c r="BH261"/>
  <c r="BG261"/>
  <c r="BF261"/>
  <c r="T261"/>
  <c r="R261"/>
  <c r="P261"/>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49"/>
  <c r="BH249"/>
  <c r="BG249"/>
  <c r="BF249"/>
  <c r="T249"/>
  <c r="R249"/>
  <c r="P249"/>
  <c r="BI244"/>
  <c r="BH244"/>
  <c r="BG244"/>
  <c r="BF244"/>
  <c r="T244"/>
  <c r="R244"/>
  <c r="P244"/>
  <c r="BI242"/>
  <c r="BH242"/>
  <c r="BG242"/>
  <c r="BF242"/>
  <c r="T242"/>
  <c r="R242"/>
  <c r="P242"/>
  <c r="BI238"/>
  <c r="BH238"/>
  <c r="BG238"/>
  <c r="BF238"/>
  <c r="T238"/>
  <c r="R238"/>
  <c r="P238"/>
  <c r="BI236"/>
  <c r="BH236"/>
  <c r="BG236"/>
  <c r="BF236"/>
  <c r="T236"/>
  <c r="R236"/>
  <c r="P236"/>
  <c r="BI232"/>
  <c r="BH232"/>
  <c r="BG232"/>
  <c r="BF232"/>
  <c r="T232"/>
  <c r="R232"/>
  <c r="P232"/>
  <c r="BI230"/>
  <c r="BH230"/>
  <c r="BG230"/>
  <c r="BF230"/>
  <c r="T230"/>
  <c r="R230"/>
  <c r="P230"/>
  <c r="BI226"/>
  <c r="BH226"/>
  <c r="BG226"/>
  <c r="BF226"/>
  <c r="T226"/>
  <c r="R226"/>
  <c r="P226"/>
  <c r="BI222"/>
  <c r="BH222"/>
  <c r="BG222"/>
  <c r="BF222"/>
  <c r="T222"/>
  <c r="R222"/>
  <c r="P222"/>
  <c r="BI219"/>
  <c r="BH219"/>
  <c r="BG219"/>
  <c r="BF219"/>
  <c r="T219"/>
  <c r="R219"/>
  <c r="P219"/>
  <c r="BI215"/>
  <c r="BH215"/>
  <c r="BG215"/>
  <c r="BF215"/>
  <c r="T215"/>
  <c r="R215"/>
  <c r="P215"/>
  <c r="BI213"/>
  <c r="BH213"/>
  <c r="BG213"/>
  <c r="BF213"/>
  <c r="T213"/>
  <c r="R213"/>
  <c r="P213"/>
  <c r="BI209"/>
  <c r="BH209"/>
  <c r="BG209"/>
  <c r="BF209"/>
  <c r="T209"/>
  <c r="R209"/>
  <c r="P209"/>
  <c r="BI205"/>
  <c r="BH205"/>
  <c r="BG205"/>
  <c r="BF205"/>
  <c r="T205"/>
  <c r="R205"/>
  <c r="P205"/>
  <c r="BI201"/>
  <c r="BH201"/>
  <c r="BG201"/>
  <c r="BF201"/>
  <c r="T201"/>
  <c r="R201"/>
  <c r="P201"/>
  <c r="BI198"/>
  <c r="BH198"/>
  <c r="BG198"/>
  <c r="BF198"/>
  <c r="T198"/>
  <c r="R198"/>
  <c r="P198"/>
  <c r="BI194"/>
  <c r="BH194"/>
  <c r="BG194"/>
  <c r="BF194"/>
  <c r="T194"/>
  <c r="R194"/>
  <c r="P194"/>
  <c r="BI187"/>
  <c r="BH187"/>
  <c r="BG187"/>
  <c r="BF187"/>
  <c r="T187"/>
  <c r="R187"/>
  <c r="P187"/>
  <c r="BI181"/>
  <c r="BH181"/>
  <c r="BG181"/>
  <c r="BF181"/>
  <c r="T181"/>
  <c r="T180"/>
  <c r="R181"/>
  <c r="R180"/>
  <c r="P181"/>
  <c r="P180"/>
  <c r="BI178"/>
  <c r="BH178"/>
  <c r="BG178"/>
  <c r="BF178"/>
  <c r="T178"/>
  <c r="R178"/>
  <c r="P178"/>
  <c r="BI167"/>
  <c r="BH167"/>
  <c r="BG167"/>
  <c r="BF167"/>
  <c r="T167"/>
  <c r="R167"/>
  <c r="P167"/>
  <c r="BI165"/>
  <c r="BH165"/>
  <c r="BG165"/>
  <c r="BF165"/>
  <c r="T165"/>
  <c r="R165"/>
  <c r="P165"/>
  <c r="BI146"/>
  <c r="BH146"/>
  <c r="BG146"/>
  <c r="BF146"/>
  <c r="T146"/>
  <c r="R146"/>
  <c r="P146"/>
  <c r="BI136"/>
  <c r="BH136"/>
  <c r="BG136"/>
  <c r="BF136"/>
  <c r="T136"/>
  <c r="R136"/>
  <c r="P136"/>
  <c r="BI130"/>
  <c r="BH130"/>
  <c r="BG130"/>
  <c r="BF130"/>
  <c r="T130"/>
  <c r="R130"/>
  <c r="P130"/>
  <c r="BI121"/>
  <c r="BH121"/>
  <c r="BG121"/>
  <c r="BF121"/>
  <c r="T121"/>
  <c r="R121"/>
  <c r="P121"/>
  <c r="BI113"/>
  <c r="BH113"/>
  <c r="BG113"/>
  <c r="BF113"/>
  <c r="T113"/>
  <c r="R113"/>
  <c r="P113"/>
  <c r="BI107"/>
  <c r="BH107"/>
  <c r="BG107"/>
  <c r="BF107"/>
  <c r="T107"/>
  <c r="R107"/>
  <c r="P107"/>
  <c r="BI105"/>
  <c r="BH105"/>
  <c r="BG105"/>
  <c r="BF105"/>
  <c r="T105"/>
  <c r="R105"/>
  <c r="P105"/>
  <c r="BI97"/>
  <c r="BH97"/>
  <c r="BG97"/>
  <c r="BF97"/>
  <c r="T97"/>
  <c r="R97"/>
  <c r="P97"/>
  <c r="BI89"/>
  <c r="BH89"/>
  <c r="BG89"/>
  <c r="BF89"/>
  <c r="T89"/>
  <c r="R89"/>
  <c r="P89"/>
  <c r="F80"/>
  <c r="E78"/>
  <c r="F52"/>
  <c r="E50"/>
  <c r="J24"/>
  <c r="E24"/>
  <c r="J55"/>
  <c r="J23"/>
  <c r="J21"/>
  <c r="E21"/>
  <c r="J54"/>
  <c r="J20"/>
  <c r="J18"/>
  <c r="E18"/>
  <c r="F83"/>
  <c r="J17"/>
  <c r="J15"/>
  <c r="E15"/>
  <c r="F82"/>
  <c r="J14"/>
  <c r="J12"/>
  <c r="J80"/>
  <c r="E7"/>
  <c r="E48"/>
  <c i="5" r="J39"/>
  <c r="J38"/>
  <c i="1" r="AY60"/>
  <c i="5" r="J37"/>
  <c i="1" r="AX60"/>
  <c i="5" r="BI286"/>
  <c r="BH286"/>
  <c r="BG286"/>
  <c r="BF286"/>
  <c r="T286"/>
  <c r="R286"/>
  <c r="P286"/>
  <c r="BI282"/>
  <c r="BH282"/>
  <c r="BG282"/>
  <c r="BF282"/>
  <c r="T282"/>
  <c r="R282"/>
  <c r="P282"/>
  <c r="BI279"/>
  <c r="BH279"/>
  <c r="BG279"/>
  <c r="BF279"/>
  <c r="T279"/>
  <c r="R279"/>
  <c r="P279"/>
  <c r="BI277"/>
  <c r="BH277"/>
  <c r="BG277"/>
  <c r="BF277"/>
  <c r="T277"/>
  <c r="R277"/>
  <c r="P277"/>
  <c r="BI273"/>
  <c r="BH273"/>
  <c r="BG273"/>
  <c r="BF273"/>
  <c r="T273"/>
  <c r="R273"/>
  <c r="P273"/>
  <c r="BI271"/>
  <c r="BH271"/>
  <c r="BG271"/>
  <c r="BF271"/>
  <c r="T271"/>
  <c r="R271"/>
  <c r="P271"/>
  <c r="BI268"/>
  <c r="BH268"/>
  <c r="BG268"/>
  <c r="BF268"/>
  <c r="T268"/>
  <c r="R268"/>
  <c r="P268"/>
  <c r="BI267"/>
  <c r="BH267"/>
  <c r="BG267"/>
  <c r="BF267"/>
  <c r="T267"/>
  <c r="R267"/>
  <c r="P267"/>
  <c r="BI264"/>
  <c r="BH264"/>
  <c r="BG264"/>
  <c r="BF264"/>
  <c r="T264"/>
  <c r="R264"/>
  <c r="P264"/>
  <c r="BI260"/>
  <c r="BH260"/>
  <c r="BG260"/>
  <c r="BF260"/>
  <c r="T260"/>
  <c r="R260"/>
  <c r="P260"/>
  <c r="BI256"/>
  <c r="BH256"/>
  <c r="BG256"/>
  <c r="BF256"/>
  <c r="T256"/>
  <c r="R256"/>
  <c r="P256"/>
  <c r="BI252"/>
  <c r="BH252"/>
  <c r="BG252"/>
  <c r="BF252"/>
  <c r="T252"/>
  <c r="R252"/>
  <c r="P252"/>
  <c r="BI248"/>
  <c r="BH248"/>
  <c r="BG248"/>
  <c r="BF248"/>
  <c r="T248"/>
  <c r="R248"/>
  <c r="P248"/>
  <c r="BI245"/>
  <c r="BH245"/>
  <c r="BG245"/>
  <c r="BF245"/>
  <c r="T245"/>
  <c r="R245"/>
  <c r="P245"/>
  <c r="BI241"/>
  <c r="BH241"/>
  <c r="BG241"/>
  <c r="BF241"/>
  <c r="T241"/>
  <c r="R241"/>
  <c r="P241"/>
  <c r="BI238"/>
  <c r="BH238"/>
  <c r="BG238"/>
  <c r="BF238"/>
  <c r="T238"/>
  <c r="R238"/>
  <c r="P238"/>
  <c r="BI234"/>
  <c r="BH234"/>
  <c r="BG234"/>
  <c r="BF234"/>
  <c r="T234"/>
  <c r="R234"/>
  <c r="P234"/>
  <c r="BI230"/>
  <c r="BH230"/>
  <c r="BG230"/>
  <c r="BF230"/>
  <c r="T230"/>
  <c r="R230"/>
  <c r="P230"/>
  <c r="BI226"/>
  <c r="BH226"/>
  <c r="BG226"/>
  <c r="BF226"/>
  <c r="T226"/>
  <c r="R226"/>
  <c r="P226"/>
  <c r="BI223"/>
  <c r="BH223"/>
  <c r="BG223"/>
  <c r="BF223"/>
  <c r="T223"/>
  <c r="R223"/>
  <c r="P223"/>
  <c r="BI221"/>
  <c r="BH221"/>
  <c r="BG221"/>
  <c r="BF221"/>
  <c r="T221"/>
  <c r="R221"/>
  <c r="P221"/>
  <c r="BI217"/>
  <c r="BH217"/>
  <c r="BG217"/>
  <c r="BF217"/>
  <c r="T217"/>
  <c r="R217"/>
  <c r="P217"/>
  <c r="BI213"/>
  <c r="BH213"/>
  <c r="BG213"/>
  <c r="BF213"/>
  <c r="T213"/>
  <c r="R213"/>
  <c r="P213"/>
  <c r="BI209"/>
  <c r="BH209"/>
  <c r="BG209"/>
  <c r="BF209"/>
  <c r="T209"/>
  <c r="R209"/>
  <c r="P209"/>
  <c r="BI205"/>
  <c r="BH205"/>
  <c r="BG205"/>
  <c r="BF205"/>
  <c r="T205"/>
  <c r="R205"/>
  <c r="P205"/>
  <c r="BI201"/>
  <c r="BH201"/>
  <c r="BG201"/>
  <c r="BF201"/>
  <c r="T201"/>
  <c r="R201"/>
  <c r="P201"/>
  <c r="BI199"/>
  <c r="BH199"/>
  <c r="BG199"/>
  <c r="BF199"/>
  <c r="T199"/>
  <c r="R199"/>
  <c r="P199"/>
  <c r="BI194"/>
  <c r="BH194"/>
  <c r="BG194"/>
  <c r="BF194"/>
  <c r="T194"/>
  <c r="R194"/>
  <c r="P194"/>
  <c r="BI189"/>
  <c r="BH189"/>
  <c r="BG189"/>
  <c r="BF189"/>
  <c r="T189"/>
  <c r="R189"/>
  <c r="P189"/>
  <c r="BI184"/>
  <c r="BH184"/>
  <c r="BG184"/>
  <c r="BF184"/>
  <c r="T184"/>
  <c r="R184"/>
  <c r="P184"/>
  <c r="BI182"/>
  <c r="BH182"/>
  <c r="BG182"/>
  <c r="BF182"/>
  <c r="T182"/>
  <c r="R182"/>
  <c r="P182"/>
  <c r="BI180"/>
  <c r="BH180"/>
  <c r="BG180"/>
  <c r="BF180"/>
  <c r="T180"/>
  <c r="R180"/>
  <c r="P180"/>
  <c r="BI175"/>
  <c r="BH175"/>
  <c r="BG175"/>
  <c r="BF175"/>
  <c r="T175"/>
  <c r="R175"/>
  <c r="P175"/>
  <c r="BI173"/>
  <c r="BH173"/>
  <c r="BG173"/>
  <c r="BF173"/>
  <c r="T173"/>
  <c r="R173"/>
  <c r="P173"/>
  <c r="BI171"/>
  <c r="BH171"/>
  <c r="BG171"/>
  <c r="BF171"/>
  <c r="T171"/>
  <c r="R171"/>
  <c r="P171"/>
  <c r="BI169"/>
  <c r="BH169"/>
  <c r="BG169"/>
  <c r="BF169"/>
  <c r="T169"/>
  <c r="R169"/>
  <c r="P169"/>
  <c r="BI165"/>
  <c r="BH165"/>
  <c r="BG165"/>
  <c r="BF165"/>
  <c r="T165"/>
  <c r="R165"/>
  <c r="P165"/>
  <c r="BI161"/>
  <c r="BH161"/>
  <c r="BG161"/>
  <c r="BF161"/>
  <c r="T161"/>
  <c r="T160"/>
  <c r="R161"/>
  <c r="R160"/>
  <c r="P161"/>
  <c r="P160"/>
  <c r="BI158"/>
  <c r="BH158"/>
  <c r="BG158"/>
  <c r="BF158"/>
  <c r="T158"/>
  <c r="R158"/>
  <c r="P158"/>
  <c r="BI156"/>
  <c r="BH156"/>
  <c r="BG156"/>
  <c r="BF156"/>
  <c r="T156"/>
  <c r="R156"/>
  <c r="P156"/>
  <c r="BI152"/>
  <c r="BH152"/>
  <c r="BG152"/>
  <c r="BF152"/>
  <c r="T152"/>
  <c r="R152"/>
  <c r="P152"/>
  <c r="BI148"/>
  <c r="BH148"/>
  <c r="BG148"/>
  <c r="BF148"/>
  <c r="T148"/>
  <c r="R148"/>
  <c r="P148"/>
  <c r="BI143"/>
  <c r="BH143"/>
  <c r="BG143"/>
  <c r="BF143"/>
  <c r="T143"/>
  <c r="R143"/>
  <c r="P143"/>
  <c r="BI139"/>
  <c r="BH139"/>
  <c r="BG139"/>
  <c r="BF139"/>
  <c r="T139"/>
  <c r="R139"/>
  <c r="P139"/>
  <c r="BI135"/>
  <c r="BH135"/>
  <c r="BG135"/>
  <c r="BF135"/>
  <c r="T135"/>
  <c r="R135"/>
  <c r="P135"/>
  <c r="BI130"/>
  <c r="BH130"/>
  <c r="BG130"/>
  <c r="BF130"/>
  <c r="T130"/>
  <c r="R130"/>
  <c r="P130"/>
  <c r="BI126"/>
  <c r="BH126"/>
  <c r="BG126"/>
  <c r="BF126"/>
  <c r="T126"/>
  <c r="R126"/>
  <c r="P126"/>
  <c r="BI121"/>
  <c r="BH121"/>
  <c r="BG121"/>
  <c r="BF121"/>
  <c r="T121"/>
  <c r="R121"/>
  <c r="P121"/>
  <c r="BI116"/>
  <c r="BH116"/>
  <c r="BG116"/>
  <c r="BF116"/>
  <c r="T116"/>
  <c r="R116"/>
  <c r="P116"/>
  <c r="BI111"/>
  <c r="BH111"/>
  <c r="BG111"/>
  <c r="BF111"/>
  <c r="T111"/>
  <c r="R111"/>
  <c r="P111"/>
  <c r="BI109"/>
  <c r="BH109"/>
  <c r="BG109"/>
  <c r="BF109"/>
  <c r="T109"/>
  <c r="R109"/>
  <c r="P109"/>
  <c r="BI105"/>
  <c r="BH105"/>
  <c r="BG105"/>
  <c r="BF105"/>
  <c r="T105"/>
  <c r="R105"/>
  <c r="P105"/>
  <c r="BI101"/>
  <c r="BH101"/>
  <c r="BG101"/>
  <c r="BF101"/>
  <c r="T101"/>
  <c r="R101"/>
  <c r="P101"/>
  <c r="F92"/>
  <c r="E90"/>
  <c r="F56"/>
  <c r="E54"/>
  <c r="J26"/>
  <c r="E26"/>
  <c r="J95"/>
  <c r="J25"/>
  <c r="J23"/>
  <c r="E23"/>
  <c r="J94"/>
  <c r="J22"/>
  <c r="J20"/>
  <c r="E20"/>
  <c r="F59"/>
  <c r="J19"/>
  <c r="J17"/>
  <c r="E17"/>
  <c r="F94"/>
  <c r="J16"/>
  <c r="J14"/>
  <c r="J92"/>
  <c r="E7"/>
  <c r="E50"/>
  <c i="4" r="J39"/>
  <c r="J38"/>
  <c i="1" r="AY59"/>
  <c i="4" r="J37"/>
  <c i="1" r="AX59"/>
  <c i="4" r="BI890"/>
  <c r="BH890"/>
  <c r="BG890"/>
  <c r="BF890"/>
  <c r="T890"/>
  <c r="R890"/>
  <c r="P890"/>
  <c r="BI886"/>
  <c r="BH886"/>
  <c r="BG886"/>
  <c r="BF886"/>
  <c r="T886"/>
  <c r="R886"/>
  <c r="P886"/>
  <c r="BI882"/>
  <c r="BH882"/>
  <c r="BG882"/>
  <c r="BF882"/>
  <c r="T882"/>
  <c r="R882"/>
  <c r="P882"/>
  <c r="BI878"/>
  <c r="BH878"/>
  <c r="BG878"/>
  <c r="BF878"/>
  <c r="T878"/>
  <c r="R878"/>
  <c r="P878"/>
  <c r="BI872"/>
  <c r="BH872"/>
  <c r="BG872"/>
  <c r="BF872"/>
  <c r="T872"/>
  <c r="R872"/>
  <c r="P872"/>
  <c r="BI867"/>
  <c r="BH867"/>
  <c r="BG867"/>
  <c r="BF867"/>
  <c r="T867"/>
  <c r="R867"/>
  <c r="P867"/>
  <c r="BI861"/>
  <c r="BH861"/>
  <c r="BG861"/>
  <c r="BF861"/>
  <c r="T861"/>
  <c r="R861"/>
  <c r="P861"/>
  <c r="BI855"/>
  <c r="BH855"/>
  <c r="BG855"/>
  <c r="BF855"/>
  <c r="T855"/>
  <c r="R855"/>
  <c r="P855"/>
  <c r="BI852"/>
  <c r="BH852"/>
  <c r="BG852"/>
  <c r="BF852"/>
  <c r="T852"/>
  <c r="R852"/>
  <c r="P852"/>
  <c r="BI850"/>
  <c r="BH850"/>
  <c r="BG850"/>
  <c r="BF850"/>
  <c r="T850"/>
  <c r="R850"/>
  <c r="P850"/>
  <c r="BI845"/>
  <c r="BH845"/>
  <c r="BG845"/>
  <c r="BF845"/>
  <c r="T845"/>
  <c r="R845"/>
  <c r="P845"/>
  <c r="BI843"/>
  <c r="BH843"/>
  <c r="BG843"/>
  <c r="BF843"/>
  <c r="T843"/>
  <c r="R843"/>
  <c r="P843"/>
  <c r="BI840"/>
  <c r="BH840"/>
  <c r="BG840"/>
  <c r="BF840"/>
  <c r="T840"/>
  <c r="R840"/>
  <c r="P840"/>
  <c r="BI838"/>
  <c r="BH838"/>
  <c r="BG838"/>
  <c r="BF838"/>
  <c r="T838"/>
  <c r="R838"/>
  <c r="P838"/>
  <c r="BI836"/>
  <c r="BH836"/>
  <c r="BG836"/>
  <c r="BF836"/>
  <c r="T836"/>
  <c r="R836"/>
  <c r="P836"/>
  <c r="BI830"/>
  <c r="BH830"/>
  <c r="BG830"/>
  <c r="BF830"/>
  <c r="T830"/>
  <c r="R830"/>
  <c r="P830"/>
  <c r="BI828"/>
  <c r="BH828"/>
  <c r="BG828"/>
  <c r="BF828"/>
  <c r="T828"/>
  <c r="R828"/>
  <c r="P828"/>
  <c r="BI822"/>
  <c r="BH822"/>
  <c r="BG822"/>
  <c r="BF822"/>
  <c r="T822"/>
  <c r="R822"/>
  <c r="P822"/>
  <c r="BI816"/>
  <c r="BH816"/>
  <c r="BG816"/>
  <c r="BF816"/>
  <c r="T816"/>
  <c r="R816"/>
  <c r="P816"/>
  <c r="BI810"/>
  <c r="BH810"/>
  <c r="BG810"/>
  <c r="BF810"/>
  <c r="T810"/>
  <c r="R810"/>
  <c r="P810"/>
  <c r="BI807"/>
  <c r="BH807"/>
  <c r="BG807"/>
  <c r="BF807"/>
  <c r="T807"/>
  <c r="R807"/>
  <c r="P807"/>
  <c r="BI805"/>
  <c r="BH805"/>
  <c r="BG805"/>
  <c r="BF805"/>
  <c r="T805"/>
  <c r="R805"/>
  <c r="P805"/>
  <c r="BI803"/>
  <c r="BH803"/>
  <c r="BG803"/>
  <c r="BF803"/>
  <c r="T803"/>
  <c r="R803"/>
  <c r="P803"/>
  <c r="BI801"/>
  <c r="BH801"/>
  <c r="BG801"/>
  <c r="BF801"/>
  <c r="T801"/>
  <c r="R801"/>
  <c r="P801"/>
  <c r="BI799"/>
  <c r="BH799"/>
  <c r="BG799"/>
  <c r="BF799"/>
  <c r="T799"/>
  <c r="R799"/>
  <c r="P799"/>
  <c r="BI797"/>
  <c r="BH797"/>
  <c r="BG797"/>
  <c r="BF797"/>
  <c r="T797"/>
  <c r="R797"/>
  <c r="P797"/>
  <c r="BI795"/>
  <c r="BH795"/>
  <c r="BG795"/>
  <c r="BF795"/>
  <c r="T795"/>
  <c r="R795"/>
  <c r="P795"/>
  <c r="BI793"/>
  <c r="BH793"/>
  <c r="BG793"/>
  <c r="BF793"/>
  <c r="T793"/>
  <c r="R793"/>
  <c r="P793"/>
  <c r="BI791"/>
  <c r="BH791"/>
  <c r="BG791"/>
  <c r="BF791"/>
  <c r="T791"/>
  <c r="R791"/>
  <c r="P791"/>
  <c r="BI789"/>
  <c r="BH789"/>
  <c r="BG789"/>
  <c r="BF789"/>
  <c r="T789"/>
  <c r="R789"/>
  <c r="P789"/>
  <c r="BI787"/>
  <c r="BH787"/>
  <c r="BG787"/>
  <c r="BF787"/>
  <c r="T787"/>
  <c r="R787"/>
  <c r="P787"/>
  <c r="BI785"/>
  <c r="BH785"/>
  <c r="BG785"/>
  <c r="BF785"/>
  <c r="T785"/>
  <c r="R785"/>
  <c r="P785"/>
  <c r="BI783"/>
  <c r="BH783"/>
  <c r="BG783"/>
  <c r="BF783"/>
  <c r="T783"/>
  <c r="R783"/>
  <c r="P783"/>
  <c r="BI781"/>
  <c r="BH781"/>
  <c r="BG781"/>
  <c r="BF781"/>
  <c r="T781"/>
  <c r="R781"/>
  <c r="P781"/>
  <c r="BI779"/>
  <c r="BH779"/>
  <c r="BG779"/>
  <c r="BF779"/>
  <c r="T779"/>
  <c r="R779"/>
  <c r="P779"/>
  <c r="BI777"/>
  <c r="BH777"/>
  <c r="BG777"/>
  <c r="BF777"/>
  <c r="T777"/>
  <c r="R777"/>
  <c r="P777"/>
  <c r="BI775"/>
  <c r="BH775"/>
  <c r="BG775"/>
  <c r="BF775"/>
  <c r="T775"/>
  <c r="R775"/>
  <c r="P775"/>
  <c r="BI772"/>
  <c r="BH772"/>
  <c r="BG772"/>
  <c r="BF772"/>
  <c r="T772"/>
  <c r="R772"/>
  <c r="P772"/>
  <c r="BI768"/>
  <c r="BH768"/>
  <c r="BG768"/>
  <c r="BF768"/>
  <c r="T768"/>
  <c r="R768"/>
  <c r="P768"/>
  <c r="BI764"/>
  <c r="BH764"/>
  <c r="BG764"/>
  <c r="BF764"/>
  <c r="T764"/>
  <c r="R764"/>
  <c r="P764"/>
  <c r="BI760"/>
  <c r="BH760"/>
  <c r="BG760"/>
  <c r="BF760"/>
  <c r="T760"/>
  <c r="R760"/>
  <c r="P760"/>
  <c r="BI756"/>
  <c r="BH756"/>
  <c r="BG756"/>
  <c r="BF756"/>
  <c r="T756"/>
  <c r="R756"/>
  <c r="P756"/>
  <c r="BI752"/>
  <c r="BH752"/>
  <c r="BG752"/>
  <c r="BF752"/>
  <c r="T752"/>
  <c r="R752"/>
  <c r="P752"/>
  <c r="BI748"/>
  <c r="BH748"/>
  <c r="BG748"/>
  <c r="BF748"/>
  <c r="T748"/>
  <c r="R748"/>
  <c r="P748"/>
  <c r="BI745"/>
  <c r="BH745"/>
  <c r="BG745"/>
  <c r="BF745"/>
  <c r="T745"/>
  <c r="R745"/>
  <c r="P745"/>
  <c r="BI741"/>
  <c r="BH741"/>
  <c r="BG741"/>
  <c r="BF741"/>
  <c r="T741"/>
  <c r="R741"/>
  <c r="P741"/>
  <c r="BI738"/>
  <c r="BH738"/>
  <c r="BG738"/>
  <c r="BF738"/>
  <c r="T738"/>
  <c r="R738"/>
  <c r="P738"/>
  <c r="BI737"/>
  <c r="BH737"/>
  <c r="BG737"/>
  <c r="BF737"/>
  <c r="T737"/>
  <c r="R737"/>
  <c r="P737"/>
  <c r="BI733"/>
  <c r="BH733"/>
  <c r="BG733"/>
  <c r="BF733"/>
  <c r="T733"/>
  <c r="R733"/>
  <c r="P733"/>
  <c r="BI732"/>
  <c r="BH732"/>
  <c r="BG732"/>
  <c r="BF732"/>
  <c r="T732"/>
  <c r="R732"/>
  <c r="P732"/>
  <c r="BI728"/>
  <c r="BH728"/>
  <c r="BG728"/>
  <c r="BF728"/>
  <c r="T728"/>
  <c r="R728"/>
  <c r="P728"/>
  <c r="BI725"/>
  <c r="BH725"/>
  <c r="BG725"/>
  <c r="BF725"/>
  <c r="T725"/>
  <c r="R725"/>
  <c r="P725"/>
  <c r="BI723"/>
  <c r="BH723"/>
  <c r="BG723"/>
  <c r="BF723"/>
  <c r="T723"/>
  <c r="R723"/>
  <c r="P723"/>
  <c r="BI719"/>
  <c r="BH719"/>
  <c r="BG719"/>
  <c r="BF719"/>
  <c r="T719"/>
  <c r="R719"/>
  <c r="P719"/>
  <c r="BI716"/>
  <c r="BH716"/>
  <c r="BG716"/>
  <c r="BF716"/>
  <c r="T716"/>
  <c r="R716"/>
  <c r="P716"/>
  <c r="BI712"/>
  <c r="BH712"/>
  <c r="BG712"/>
  <c r="BF712"/>
  <c r="T712"/>
  <c r="R712"/>
  <c r="P712"/>
  <c r="BI708"/>
  <c r="BH708"/>
  <c r="BG708"/>
  <c r="BF708"/>
  <c r="T708"/>
  <c r="R708"/>
  <c r="P708"/>
  <c r="BI704"/>
  <c r="BH704"/>
  <c r="BG704"/>
  <c r="BF704"/>
  <c r="T704"/>
  <c r="R704"/>
  <c r="P704"/>
  <c r="BI701"/>
  <c r="BH701"/>
  <c r="BG701"/>
  <c r="BF701"/>
  <c r="T701"/>
  <c r="R701"/>
  <c r="P701"/>
  <c r="BI699"/>
  <c r="BH699"/>
  <c r="BG699"/>
  <c r="BF699"/>
  <c r="T699"/>
  <c r="R699"/>
  <c r="P699"/>
  <c r="BI695"/>
  <c r="BH695"/>
  <c r="BG695"/>
  <c r="BF695"/>
  <c r="T695"/>
  <c r="R695"/>
  <c r="P695"/>
  <c r="BI691"/>
  <c r="BH691"/>
  <c r="BG691"/>
  <c r="BF691"/>
  <c r="T691"/>
  <c r="R691"/>
  <c r="P691"/>
  <c r="BI687"/>
  <c r="BH687"/>
  <c r="BG687"/>
  <c r="BF687"/>
  <c r="T687"/>
  <c r="R687"/>
  <c r="P687"/>
  <c r="BI683"/>
  <c r="BH683"/>
  <c r="BG683"/>
  <c r="BF683"/>
  <c r="T683"/>
  <c r="R683"/>
  <c r="P683"/>
  <c r="BI679"/>
  <c r="BH679"/>
  <c r="BG679"/>
  <c r="BF679"/>
  <c r="T679"/>
  <c r="R679"/>
  <c r="P679"/>
  <c r="BI677"/>
  <c r="BH677"/>
  <c r="BG677"/>
  <c r="BF677"/>
  <c r="T677"/>
  <c r="R677"/>
  <c r="P677"/>
  <c r="BI672"/>
  <c r="BH672"/>
  <c r="BG672"/>
  <c r="BF672"/>
  <c r="T672"/>
  <c r="R672"/>
  <c r="P672"/>
  <c r="BI667"/>
  <c r="BH667"/>
  <c r="BG667"/>
  <c r="BF667"/>
  <c r="T667"/>
  <c r="R667"/>
  <c r="P667"/>
  <c r="BI662"/>
  <c r="BH662"/>
  <c r="BG662"/>
  <c r="BF662"/>
  <c r="T662"/>
  <c r="R662"/>
  <c r="P662"/>
  <c r="BI660"/>
  <c r="BH660"/>
  <c r="BG660"/>
  <c r="BF660"/>
  <c r="T660"/>
  <c r="R660"/>
  <c r="P660"/>
  <c r="BI658"/>
  <c r="BH658"/>
  <c r="BG658"/>
  <c r="BF658"/>
  <c r="T658"/>
  <c r="R658"/>
  <c r="P658"/>
  <c r="BI653"/>
  <c r="BH653"/>
  <c r="BG653"/>
  <c r="BF653"/>
  <c r="T653"/>
  <c r="R653"/>
  <c r="P653"/>
  <c r="BI651"/>
  <c r="BH651"/>
  <c r="BG651"/>
  <c r="BF651"/>
  <c r="T651"/>
  <c r="R651"/>
  <c r="P651"/>
  <c r="BI649"/>
  <c r="BH649"/>
  <c r="BG649"/>
  <c r="BF649"/>
  <c r="T649"/>
  <c r="R649"/>
  <c r="P649"/>
  <c r="BI647"/>
  <c r="BH647"/>
  <c r="BG647"/>
  <c r="BF647"/>
  <c r="T647"/>
  <c r="R647"/>
  <c r="P647"/>
  <c r="BI643"/>
  <c r="BH643"/>
  <c r="BG643"/>
  <c r="BF643"/>
  <c r="T643"/>
  <c r="R643"/>
  <c r="P643"/>
  <c r="BI640"/>
  <c r="BH640"/>
  <c r="BG640"/>
  <c r="BF640"/>
  <c r="T640"/>
  <c r="R640"/>
  <c r="P640"/>
  <c r="BI638"/>
  <c r="BH638"/>
  <c r="BG638"/>
  <c r="BF638"/>
  <c r="T638"/>
  <c r="R638"/>
  <c r="P638"/>
  <c r="BI632"/>
  <c r="BH632"/>
  <c r="BG632"/>
  <c r="BF632"/>
  <c r="T632"/>
  <c r="R632"/>
  <c r="P632"/>
  <c r="BI630"/>
  <c r="BH630"/>
  <c r="BG630"/>
  <c r="BF630"/>
  <c r="T630"/>
  <c r="R630"/>
  <c r="P630"/>
  <c r="BI622"/>
  <c r="BH622"/>
  <c r="BG622"/>
  <c r="BF622"/>
  <c r="T622"/>
  <c r="R622"/>
  <c r="P622"/>
  <c r="BI618"/>
  <c r="BH618"/>
  <c r="BG618"/>
  <c r="BF618"/>
  <c r="T618"/>
  <c r="T617"/>
  <c r="R618"/>
  <c r="R617"/>
  <c r="P618"/>
  <c r="P617"/>
  <c r="BI616"/>
  <c r="BH616"/>
  <c r="BG616"/>
  <c r="BF616"/>
  <c r="T616"/>
  <c r="R616"/>
  <c r="P616"/>
  <c r="BI614"/>
  <c r="BH614"/>
  <c r="BG614"/>
  <c r="BF614"/>
  <c r="T614"/>
  <c r="R614"/>
  <c r="P614"/>
  <c r="BI613"/>
  <c r="BH613"/>
  <c r="BG613"/>
  <c r="BF613"/>
  <c r="T613"/>
  <c r="R613"/>
  <c r="P613"/>
  <c r="BI612"/>
  <c r="BH612"/>
  <c r="BG612"/>
  <c r="BF612"/>
  <c r="T612"/>
  <c r="R612"/>
  <c r="P612"/>
  <c r="BI610"/>
  <c r="BH610"/>
  <c r="BG610"/>
  <c r="BF610"/>
  <c r="T610"/>
  <c r="R610"/>
  <c r="P610"/>
  <c r="BI608"/>
  <c r="BH608"/>
  <c r="BG608"/>
  <c r="BF608"/>
  <c r="T608"/>
  <c r="R608"/>
  <c r="P608"/>
  <c r="BI604"/>
  <c r="BH604"/>
  <c r="BG604"/>
  <c r="BF604"/>
  <c r="T604"/>
  <c r="R604"/>
  <c r="P604"/>
  <c r="BI600"/>
  <c r="BH600"/>
  <c r="BG600"/>
  <c r="BF600"/>
  <c r="T600"/>
  <c r="R600"/>
  <c r="P600"/>
  <c r="BI596"/>
  <c r="BH596"/>
  <c r="BG596"/>
  <c r="BF596"/>
  <c r="T596"/>
  <c r="R596"/>
  <c r="P596"/>
  <c r="BI592"/>
  <c r="BH592"/>
  <c r="BG592"/>
  <c r="BF592"/>
  <c r="T592"/>
  <c r="R592"/>
  <c r="P592"/>
  <c r="BI588"/>
  <c r="BH588"/>
  <c r="BG588"/>
  <c r="BF588"/>
  <c r="T588"/>
  <c r="R588"/>
  <c r="P588"/>
  <c r="BI586"/>
  <c r="BH586"/>
  <c r="BG586"/>
  <c r="BF586"/>
  <c r="T586"/>
  <c r="R586"/>
  <c r="P586"/>
  <c r="BI584"/>
  <c r="BH584"/>
  <c r="BG584"/>
  <c r="BF584"/>
  <c r="T584"/>
  <c r="R584"/>
  <c r="P584"/>
  <c r="BI580"/>
  <c r="BH580"/>
  <c r="BG580"/>
  <c r="BF580"/>
  <c r="T580"/>
  <c r="R580"/>
  <c r="P580"/>
  <c r="BI573"/>
  <c r="BH573"/>
  <c r="BG573"/>
  <c r="BF573"/>
  <c r="T573"/>
  <c r="R573"/>
  <c r="P573"/>
  <c r="BI563"/>
  <c r="BH563"/>
  <c r="BG563"/>
  <c r="BF563"/>
  <c r="T563"/>
  <c r="R563"/>
  <c r="P563"/>
  <c r="BI556"/>
  <c r="BH556"/>
  <c r="BG556"/>
  <c r="BF556"/>
  <c r="T556"/>
  <c r="R556"/>
  <c r="P556"/>
  <c r="BI551"/>
  <c r="BH551"/>
  <c r="BG551"/>
  <c r="BF551"/>
  <c r="T551"/>
  <c r="R551"/>
  <c r="P551"/>
  <c r="BI547"/>
  <c r="BH547"/>
  <c r="BG547"/>
  <c r="BF547"/>
  <c r="T547"/>
  <c r="R547"/>
  <c r="P547"/>
  <c r="BI542"/>
  <c r="BH542"/>
  <c r="BG542"/>
  <c r="BF542"/>
  <c r="T542"/>
  <c r="R542"/>
  <c r="P542"/>
  <c r="BI538"/>
  <c r="BH538"/>
  <c r="BG538"/>
  <c r="BF538"/>
  <c r="T538"/>
  <c r="R538"/>
  <c r="P538"/>
  <c r="BI537"/>
  <c r="BH537"/>
  <c r="BG537"/>
  <c r="BF537"/>
  <c r="T537"/>
  <c r="R537"/>
  <c r="P537"/>
  <c r="BI533"/>
  <c r="BH533"/>
  <c r="BG533"/>
  <c r="BF533"/>
  <c r="T533"/>
  <c r="R533"/>
  <c r="P533"/>
  <c r="BI529"/>
  <c r="BH529"/>
  <c r="BG529"/>
  <c r="BF529"/>
  <c r="T529"/>
  <c r="R529"/>
  <c r="P529"/>
  <c r="BI525"/>
  <c r="BH525"/>
  <c r="BG525"/>
  <c r="BF525"/>
  <c r="T525"/>
  <c r="R525"/>
  <c r="P525"/>
  <c r="BI521"/>
  <c r="BH521"/>
  <c r="BG521"/>
  <c r="BF521"/>
  <c r="T521"/>
  <c r="R521"/>
  <c r="P521"/>
  <c r="BI519"/>
  <c r="BH519"/>
  <c r="BG519"/>
  <c r="BF519"/>
  <c r="T519"/>
  <c r="R519"/>
  <c r="P519"/>
  <c r="BI515"/>
  <c r="BH515"/>
  <c r="BG515"/>
  <c r="BF515"/>
  <c r="T515"/>
  <c r="R515"/>
  <c r="P515"/>
  <c r="BI513"/>
  <c r="BH513"/>
  <c r="BG513"/>
  <c r="BF513"/>
  <c r="T513"/>
  <c r="R513"/>
  <c r="P513"/>
  <c r="BI509"/>
  <c r="BH509"/>
  <c r="BG509"/>
  <c r="BF509"/>
  <c r="T509"/>
  <c r="R509"/>
  <c r="P509"/>
  <c r="BI507"/>
  <c r="BH507"/>
  <c r="BG507"/>
  <c r="BF507"/>
  <c r="T507"/>
  <c r="R507"/>
  <c r="P507"/>
  <c r="BI503"/>
  <c r="BH503"/>
  <c r="BG503"/>
  <c r="BF503"/>
  <c r="T503"/>
  <c r="R503"/>
  <c r="P503"/>
  <c r="BI498"/>
  <c r="BH498"/>
  <c r="BG498"/>
  <c r="BF498"/>
  <c r="T498"/>
  <c r="T497"/>
  <c r="R498"/>
  <c r="R497"/>
  <c r="P498"/>
  <c r="P497"/>
  <c r="BI493"/>
  <c r="BH493"/>
  <c r="BG493"/>
  <c r="BF493"/>
  <c r="T493"/>
  <c r="R493"/>
  <c r="P493"/>
  <c r="BI489"/>
  <c r="BH489"/>
  <c r="BG489"/>
  <c r="BF489"/>
  <c r="T489"/>
  <c r="R489"/>
  <c r="P489"/>
  <c r="BI484"/>
  <c r="BH484"/>
  <c r="BG484"/>
  <c r="BF484"/>
  <c r="T484"/>
  <c r="R484"/>
  <c r="P484"/>
  <c r="BI482"/>
  <c r="BH482"/>
  <c r="BG482"/>
  <c r="BF482"/>
  <c r="T482"/>
  <c r="R482"/>
  <c r="P482"/>
  <c r="BI473"/>
  <c r="BH473"/>
  <c r="BG473"/>
  <c r="BF473"/>
  <c r="T473"/>
  <c r="R473"/>
  <c r="P473"/>
  <c r="BI469"/>
  <c r="BH469"/>
  <c r="BG469"/>
  <c r="BF469"/>
  <c r="T469"/>
  <c r="R469"/>
  <c r="P469"/>
  <c r="BI465"/>
  <c r="BH465"/>
  <c r="BG465"/>
  <c r="BF465"/>
  <c r="T465"/>
  <c r="R465"/>
  <c r="P465"/>
  <c r="BI460"/>
  <c r="BH460"/>
  <c r="BG460"/>
  <c r="BF460"/>
  <c r="T460"/>
  <c r="R460"/>
  <c r="P460"/>
  <c r="BI454"/>
  <c r="BH454"/>
  <c r="BG454"/>
  <c r="BF454"/>
  <c r="T454"/>
  <c r="R454"/>
  <c r="P454"/>
  <c r="BI449"/>
  <c r="BH449"/>
  <c r="BG449"/>
  <c r="BF449"/>
  <c r="T449"/>
  <c r="R449"/>
  <c r="P449"/>
  <c r="BI443"/>
  <c r="BH443"/>
  <c r="BG443"/>
  <c r="BF443"/>
  <c r="T443"/>
  <c r="R443"/>
  <c r="P443"/>
  <c r="BI437"/>
  <c r="BH437"/>
  <c r="BG437"/>
  <c r="BF437"/>
  <c r="T437"/>
  <c r="R437"/>
  <c r="P437"/>
  <c r="BI433"/>
  <c r="BH433"/>
  <c r="BG433"/>
  <c r="BF433"/>
  <c r="T433"/>
  <c r="R433"/>
  <c r="P433"/>
  <c r="BI429"/>
  <c r="BH429"/>
  <c r="BG429"/>
  <c r="BF429"/>
  <c r="T429"/>
  <c r="R429"/>
  <c r="P429"/>
  <c r="BI425"/>
  <c r="BH425"/>
  <c r="BG425"/>
  <c r="BF425"/>
  <c r="T425"/>
  <c r="R425"/>
  <c r="P425"/>
  <c r="BI421"/>
  <c r="BH421"/>
  <c r="BG421"/>
  <c r="BF421"/>
  <c r="T421"/>
  <c r="R421"/>
  <c r="P421"/>
  <c r="BI417"/>
  <c r="BH417"/>
  <c r="BG417"/>
  <c r="BF417"/>
  <c r="T417"/>
  <c r="R417"/>
  <c r="P417"/>
  <c r="BI413"/>
  <c r="BH413"/>
  <c r="BG413"/>
  <c r="BF413"/>
  <c r="T413"/>
  <c r="R413"/>
  <c r="P413"/>
  <c r="BI408"/>
  <c r="BH408"/>
  <c r="BG408"/>
  <c r="BF408"/>
  <c r="T408"/>
  <c r="R408"/>
  <c r="P408"/>
  <c r="BI404"/>
  <c r="BH404"/>
  <c r="BG404"/>
  <c r="BF404"/>
  <c r="T404"/>
  <c r="R404"/>
  <c r="P404"/>
  <c r="BI400"/>
  <c r="BH400"/>
  <c r="BG400"/>
  <c r="BF400"/>
  <c r="T400"/>
  <c r="R400"/>
  <c r="P400"/>
  <c r="BI396"/>
  <c r="BH396"/>
  <c r="BG396"/>
  <c r="BF396"/>
  <c r="T396"/>
  <c r="R396"/>
  <c r="P396"/>
  <c r="BI391"/>
  <c r="BH391"/>
  <c r="BG391"/>
  <c r="BF391"/>
  <c r="T391"/>
  <c r="R391"/>
  <c r="P391"/>
  <c r="BI387"/>
  <c r="BH387"/>
  <c r="BG387"/>
  <c r="BF387"/>
  <c r="T387"/>
  <c r="R387"/>
  <c r="P387"/>
  <c r="BI382"/>
  <c r="BH382"/>
  <c r="BG382"/>
  <c r="BF382"/>
  <c r="T382"/>
  <c r="R382"/>
  <c r="P382"/>
  <c r="BI378"/>
  <c r="BH378"/>
  <c r="BG378"/>
  <c r="BF378"/>
  <c r="T378"/>
  <c r="R378"/>
  <c r="P378"/>
  <c r="BI374"/>
  <c r="BH374"/>
  <c r="BG374"/>
  <c r="BF374"/>
  <c r="T374"/>
  <c r="R374"/>
  <c r="P374"/>
  <c r="BI370"/>
  <c r="BH370"/>
  <c r="BG370"/>
  <c r="BF370"/>
  <c r="T370"/>
  <c r="R370"/>
  <c r="P370"/>
  <c r="BI366"/>
  <c r="BH366"/>
  <c r="BG366"/>
  <c r="BF366"/>
  <c r="T366"/>
  <c r="R366"/>
  <c r="P366"/>
  <c r="BI362"/>
  <c r="BH362"/>
  <c r="BG362"/>
  <c r="BF362"/>
  <c r="T362"/>
  <c r="R362"/>
  <c r="P362"/>
  <c r="BI358"/>
  <c r="BH358"/>
  <c r="BG358"/>
  <c r="BF358"/>
  <c r="T358"/>
  <c r="R358"/>
  <c r="P358"/>
  <c r="BI353"/>
  <c r="BH353"/>
  <c r="BG353"/>
  <c r="BF353"/>
  <c r="T353"/>
  <c r="R353"/>
  <c r="P353"/>
  <c r="BI351"/>
  <c r="BH351"/>
  <c r="BG351"/>
  <c r="BF351"/>
  <c r="T351"/>
  <c r="R351"/>
  <c r="P351"/>
  <c r="BI347"/>
  <c r="BH347"/>
  <c r="BG347"/>
  <c r="BF347"/>
  <c r="T347"/>
  <c r="R347"/>
  <c r="P347"/>
  <c r="BI343"/>
  <c r="BH343"/>
  <c r="BG343"/>
  <c r="BF343"/>
  <c r="T343"/>
  <c r="R343"/>
  <c r="P343"/>
  <c r="BI339"/>
  <c r="BH339"/>
  <c r="BG339"/>
  <c r="BF339"/>
  <c r="T339"/>
  <c r="R339"/>
  <c r="P339"/>
  <c r="BI336"/>
  <c r="BH336"/>
  <c r="BG336"/>
  <c r="BF336"/>
  <c r="T336"/>
  <c r="R336"/>
  <c r="P336"/>
  <c r="BI332"/>
  <c r="BH332"/>
  <c r="BG332"/>
  <c r="BF332"/>
  <c r="T332"/>
  <c r="R332"/>
  <c r="P332"/>
  <c r="BI330"/>
  <c r="BH330"/>
  <c r="BG330"/>
  <c r="BF330"/>
  <c r="T330"/>
  <c r="R330"/>
  <c r="P330"/>
  <c r="BI326"/>
  <c r="BH326"/>
  <c r="BG326"/>
  <c r="BF326"/>
  <c r="T326"/>
  <c r="R326"/>
  <c r="P326"/>
  <c r="BI324"/>
  <c r="BH324"/>
  <c r="BG324"/>
  <c r="BF324"/>
  <c r="T324"/>
  <c r="R324"/>
  <c r="P324"/>
  <c r="BI320"/>
  <c r="BH320"/>
  <c r="BG320"/>
  <c r="BF320"/>
  <c r="T320"/>
  <c r="R320"/>
  <c r="P320"/>
  <c r="BI315"/>
  <c r="BH315"/>
  <c r="BG315"/>
  <c r="BF315"/>
  <c r="T315"/>
  <c r="R315"/>
  <c r="P315"/>
  <c r="BI312"/>
  <c r="BH312"/>
  <c r="BG312"/>
  <c r="BF312"/>
  <c r="T312"/>
  <c r="R312"/>
  <c r="P312"/>
  <c r="BI309"/>
  <c r="BH309"/>
  <c r="BG309"/>
  <c r="BF309"/>
  <c r="T309"/>
  <c r="R309"/>
  <c r="P309"/>
  <c r="BI306"/>
  <c r="BH306"/>
  <c r="BG306"/>
  <c r="BF306"/>
  <c r="T306"/>
  <c r="R306"/>
  <c r="P306"/>
  <c r="BI302"/>
  <c r="BH302"/>
  <c r="BG302"/>
  <c r="BF302"/>
  <c r="T302"/>
  <c r="R302"/>
  <c r="P302"/>
  <c r="BI299"/>
  <c r="BH299"/>
  <c r="BG299"/>
  <c r="BF299"/>
  <c r="T299"/>
  <c r="R299"/>
  <c r="P299"/>
  <c r="BI296"/>
  <c r="BH296"/>
  <c r="BG296"/>
  <c r="BF296"/>
  <c r="T296"/>
  <c r="R296"/>
  <c r="P296"/>
  <c r="BI293"/>
  <c r="BH293"/>
  <c r="BG293"/>
  <c r="BF293"/>
  <c r="T293"/>
  <c r="R293"/>
  <c r="P293"/>
  <c r="BI288"/>
  <c r="BH288"/>
  <c r="BG288"/>
  <c r="BF288"/>
  <c r="T288"/>
  <c r="R288"/>
  <c r="P288"/>
  <c r="BI283"/>
  <c r="BH283"/>
  <c r="BG283"/>
  <c r="BF283"/>
  <c r="T283"/>
  <c r="R283"/>
  <c r="P283"/>
  <c r="BI275"/>
  <c r="BH275"/>
  <c r="BG275"/>
  <c r="BF275"/>
  <c r="T275"/>
  <c r="R275"/>
  <c r="P275"/>
  <c r="BI271"/>
  <c r="BH271"/>
  <c r="BG271"/>
  <c r="BF271"/>
  <c r="T271"/>
  <c r="R271"/>
  <c r="P271"/>
  <c r="BI267"/>
  <c r="BH267"/>
  <c r="BG267"/>
  <c r="BF267"/>
  <c r="T267"/>
  <c r="R267"/>
  <c r="P267"/>
  <c r="BI263"/>
  <c r="BH263"/>
  <c r="BG263"/>
  <c r="BF263"/>
  <c r="T263"/>
  <c r="R263"/>
  <c r="P263"/>
  <c r="BI259"/>
  <c r="BH259"/>
  <c r="BG259"/>
  <c r="BF259"/>
  <c r="T259"/>
  <c r="R259"/>
  <c r="P259"/>
  <c r="BI255"/>
  <c r="BH255"/>
  <c r="BG255"/>
  <c r="BF255"/>
  <c r="T255"/>
  <c r="R255"/>
  <c r="P255"/>
  <c r="BI251"/>
  <c r="BH251"/>
  <c r="BG251"/>
  <c r="BF251"/>
  <c r="T251"/>
  <c r="R251"/>
  <c r="P251"/>
  <c r="BI245"/>
  <c r="BH245"/>
  <c r="BG245"/>
  <c r="BF245"/>
  <c r="T245"/>
  <c r="R245"/>
  <c r="P245"/>
  <c r="BI240"/>
  <c r="BH240"/>
  <c r="BG240"/>
  <c r="BF240"/>
  <c r="T240"/>
  <c r="R240"/>
  <c r="P240"/>
  <c r="BI235"/>
  <c r="BH235"/>
  <c r="BG235"/>
  <c r="BF235"/>
  <c r="T235"/>
  <c r="R235"/>
  <c r="P235"/>
  <c r="BI231"/>
  <c r="BH231"/>
  <c r="BG231"/>
  <c r="BF231"/>
  <c r="T231"/>
  <c r="R231"/>
  <c r="P231"/>
  <c r="BI227"/>
  <c r="BH227"/>
  <c r="BG227"/>
  <c r="BF227"/>
  <c r="T227"/>
  <c r="R227"/>
  <c r="P227"/>
  <c r="BI223"/>
  <c r="BH223"/>
  <c r="BG223"/>
  <c r="BF223"/>
  <c r="T223"/>
  <c r="R223"/>
  <c r="P223"/>
  <c r="BI219"/>
  <c r="BH219"/>
  <c r="BG219"/>
  <c r="BF219"/>
  <c r="T219"/>
  <c r="R219"/>
  <c r="P219"/>
  <c r="BI217"/>
  <c r="BH217"/>
  <c r="BG217"/>
  <c r="BF217"/>
  <c r="T217"/>
  <c r="R217"/>
  <c r="P217"/>
  <c r="BI213"/>
  <c r="BH213"/>
  <c r="BG213"/>
  <c r="BF213"/>
  <c r="T213"/>
  <c r="R213"/>
  <c r="P213"/>
  <c r="BI210"/>
  <c r="BH210"/>
  <c r="BG210"/>
  <c r="BF210"/>
  <c r="T210"/>
  <c r="R210"/>
  <c r="P210"/>
  <c r="BI205"/>
  <c r="BH205"/>
  <c r="BG205"/>
  <c r="BF205"/>
  <c r="T205"/>
  <c r="R205"/>
  <c r="P205"/>
  <c r="BI200"/>
  <c r="BH200"/>
  <c r="BG200"/>
  <c r="BF200"/>
  <c r="T200"/>
  <c r="R200"/>
  <c r="P200"/>
  <c r="BI194"/>
  <c r="BH194"/>
  <c r="BG194"/>
  <c r="BF194"/>
  <c r="T194"/>
  <c r="R194"/>
  <c r="P194"/>
  <c r="BI175"/>
  <c r="BH175"/>
  <c r="BG175"/>
  <c r="BF175"/>
  <c r="T175"/>
  <c r="R175"/>
  <c r="P175"/>
  <c r="BI168"/>
  <c r="BH168"/>
  <c r="BG168"/>
  <c r="BF168"/>
  <c r="T168"/>
  <c r="R168"/>
  <c r="P168"/>
  <c r="BI149"/>
  <c r="BH149"/>
  <c r="BG149"/>
  <c r="BF149"/>
  <c r="T149"/>
  <c r="R149"/>
  <c r="P149"/>
  <c r="BI131"/>
  <c r="BH131"/>
  <c r="BG131"/>
  <c r="BF131"/>
  <c r="T131"/>
  <c r="R131"/>
  <c r="P131"/>
  <c r="BI124"/>
  <c r="BH124"/>
  <c r="BG124"/>
  <c r="BF124"/>
  <c r="T124"/>
  <c r="R124"/>
  <c r="P124"/>
  <c r="BI116"/>
  <c r="BH116"/>
  <c r="BG116"/>
  <c r="BF116"/>
  <c r="T116"/>
  <c r="R116"/>
  <c r="P116"/>
  <c r="BI111"/>
  <c r="BH111"/>
  <c r="BG111"/>
  <c r="BF111"/>
  <c r="T111"/>
  <c r="R111"/>
  <c r="P111"/>
  <c r="F102"/>
  <c r="E100"/>
  <c r="F56"/>
  <c r="E54"/>
  <c r="J26"/>
  <c r="E26"/>
  <c r="J105"/>
  <c r="J25"/>
  <c r="J23"/>
  <c r="E23"/>
  <c r="J104"/>
  <c r="J22"/>
  <c r="J20"/>
  <c r="E20"/>
  <c r="F105"/>
  <c r="J19"/>
  <c r="J17"/>
  <c r="E17"/>
  <c r="F58"/>
  <c r="J16"/>
  <c r="J14"/>
  <c r="J102"/>
  <c r="E7"/>
  <c r="E96"/>
  <c i="3" r="J39"/>
  <c r="J38"/>
  <c i="1" r="AY57"/>
  <c i="3" r="J37"/>
  <c i="1" r="AX57"/>
  <c i="3" r="BI185"/>
  <c r="BH185"/>
  <c r="BG185"/>
  <c r="BF185"/>
  <c r="T185"/>
  <c r="T184"/>
  <c r="R185"/>
  <c r="R184"/>
  <c r="P185"/>
  <c r="P184"/>
  <c r="BI180"/>
  <c r="BH180"/>
  <c r="BG180"/>
  <c r="BF180"/>
  <c r="T180"/>
  <c r="R180"/>
  <c r="P180"/>
  <c r="BI177"/>
  <c r="BH177"/>
  <c r="BG177"/>
  <c r="BF177"/>
  <c r="T177"/>
  <c r="R177"/>
  <c r="P177"/>
  <c r="BI173"/>
  <c r="BH173"/>
  <c r="BG173"/>
  <c r="BF173"/>
  <c r="T173"/>
  <c r="R173"/>
  <c r="P173"/>
  <c r="BI169"/>
  <c r="BH169"/>
  <c r="BG169"/>
  <c r="BF169"/>
  <c r="T169"/>
  <c r="R169"/>
  <c r="P169"/>
  <c r="BI165"/>
  <c r="BH165"/>
  <c r="BG165"/>
  <c r="BF165"/>
  <c r="T165"/>
  <c r="R165"/>
  <c r="P165"/>
  <c r="BI160"/>
  <c r="BH160"/>
  <c r="BG160"/>
  <c r="BF160"/>
  <c r="T160"/>
  <c r="R160"/>
  <c r="P160"/>
  <c r="BI156"/>
  <c r="BH156"/>
  <c r="BG156"/>
  <c r="BF156"/>
  <c r="T156"/>
  <c r="R156"/>
  <c r="P156"/>
  <c r="BI151"/>
  <c r="BH151"/>
  <c r="BG151"/>
  <c r="BF151"/>
  <c r="T151"/>
  <c r="R151"/>
  <c r="P151"/>
  <c r="BI147"/>
  <c r="BH147"/>
  <c r="BG147"/>
  <c r="BF147"/>
  <c r="T147"/>
  <c r="R147"/>
  <c r="P147"/>
  <c r="BI139"/>
  <c r="BH139"/>
  <c r="BG139"/>
  <c r="BF139"/>
  <c r="T139"/>
  <c r="R139"/>
  <c r="P139"/>
  <c r="BI135"/>
  <c r="BH135"/>
  <c r="BG135"/>
  <c r="BF135"/>
  <c r="T135"/>
  <c r="R135"/>
  <c r="P135"/>
  <c r="BI131"/>
  <c r="BH131"/>
  <c r="BG131"/>
  <c r="BF131"/>
  <c r="T131"/>
  <c r="R131"/>
  <c r="P131"/>
  <c r="BI128"/>
  <c r="BH128"/>
  <c r="BG128"/>
  <c r="BF128"/>
  <c r="T128"/>
  <c r="R128"/>
  <c r="P128"/>
  <c r="BI126"/>
  <c r="BH126"/>
  <c r="BG126"/>
  <c r="BF126"/>
  <c r="T126"/>
  <c r="R126"/>
  <c r="P126"/>
  <c r="BI124"/>
  <c r="BH124"/>
  <c r="BG124"/>
  <c r="BF124"/>
  <c r="T124"/>
  <c r="R124"/>
  <c r="P124"/>
  <c r="BI118"/>
  <c r="BH118"/>
  <c r="BG118"/>
  <c r="BF118"/>
  <c r="T118"/>
  <c r="R118"/>
  <c r="P118"/>
  <c r="BI114"/>
  <c r="BH114"/>
  <c r="BG114"/>
  <c r="BF114"/>
  <c r="T114"/>
  <c r="R114"/>
  <c r="P114"/>
  <c r="BI110"/>
  <c r="BH110"/>
  <c r="BG110"/>
  <c r="BF110"/>
  <c r="T110"/>
  <c r="R110"/>
  <c r="P110"/>
  <c r="BI105"/>
  <c r="BH105"/>
  <c r="BG105"/>
  <c r="BF105"/>
  <c r="T105"/>
  <c r="R105"/>
  <c r="P105"/>
  <c r="BI100"/>
  <c r="BH100"/>
  <c r="BG100"/>
  <c r="BF100"/>
  <c r="T100"/>
  <c r="R100"/>
  <c r="P100"/>
  <c r="BI96"/>
  <c r="BH96"/>
  <c r="BG96"/>
  <c r="BF96"/>
  <c r="T96"/>
  <c r="R96"/>
  <c r="P96"/>
  <c r="F87"/>
  <c r="E85"/>
  <c r="F56"/>
  <c r="E54"/>
  <c r="J26"/>
  <c r="E26"/>
  <c r="J90"/>
  <c r="J25"/>
  <c r="J23"/>
  <c r="E23"/>
  <c r="J89"/>
  <c r="J22"/>
  <c r="J20"/>
  <c r="E20"/>
  <c r="F59"/>
  <c r="J19"/>
  <c r="J17"/>
  <c r="E17"/>
  <c r="F89"/>
  <c r="J16"/>
  <c r="J14"/>
  <c r="J56"/>
  <c r="E7"/>
  <c r="E81"/>
  <c i="2" r="J39"/>
  <c r="J38"/>
  <c i="1" r="AY56"/>
  <c i="2" r="J37"/>
  <c i="1" r="AX56"/>
  <c i="2" r="BI668"/>
  <c r="BH668"/>
  <c r="BG668"/>
  <c r="BF668"/>
  <c r="T668"/>
  <c r="R668"/>
  <c r="P668"/>
  <c r="BI666"/>
  <c r="BH666"/>
  <c r="BG666"/>
  <c r="BF666"/>
  <c r="T666"/>
  <c r="R666"/>
  <c r="P666"/>
  <c r="BI662"/>
  <c r="BH662"/>
  <c r="BG662"/>
  <c r="BF662"/>
  <c r="T662"/>
  <c r="R662"/>
  <c r="P662"/>
  <c r="BI658"/>
  <c r="BH658"/>
  <c r="BG658"/>
  <c r="BF658"/>
  <c r="T658"/>
  <c r="R658"/>
  <c r="P658"/>
  <c r="BI655"/>
  <c r="BH655"/>
  <c r="BG655"/>
  <c r="BF655"/>
  <c r="T655"/>
  <c r="R655"/>
  <c r="P655"/>
  <c r="BI653"/>
  <c r="BH653"/>
  <c r="BG653"/>
  <c r="BF653"/>
  <c r="T653"/>
  <c r="R653"/>
  <c r="P653"/>
  <c r="BI651"/>
  <c r="BH651"/>
  <c r="BG651"/>
  <c r="BF651"/>
  <c r="T651"/>
  <c r="R651"/>
  <c r="P651"/>
  <c r="BI645"/>
  <c r="BH645"/>
  <c r="BG645"/>
  <c r="BF645"/>
  <c r="T645"/>
  <c r="R645"/>
  <c r="P645"/>
  <c r="BI640"/>
  <c r="BH640"/>
  <c r="BG640"/>
  <c r="BF640"/>
  <c r="T640"/>
  <c r="T639"/>
  <c r="R640"/>
  <c r="R639"/>
  <c r="P640"/>
  <c r="P639"/>
  <c r="BI635"/>
  <c r="BH635"/>
  <c r="BG635"/>
  <c r="BF635"/>
  <c r="T635"/>
  <c r="T634"/>
  <c r="R635"/>
  <c r="R634"/>
  <c r="P635"/>
  <c r="P634"/>
  <c r="BI631"/>
  <c r="BH631"/>
  <c r="BG631"/>
  <c r="BF631"/>
  <c r="T631"/>
  <c r="R631"/>
  <c r="P631"/>
  <c r="BI628"/>
  <c r="BH628"/>
  <c r="BG628"/>
  <c r="BF628"/>
  <c r="T628"/>
  <c r="R628"/>
  <c r="P628"/>
  <c r="BI625"/>
  <c r="BH625"/>
  <c r="BG625"/>
  <c r="BF625"/>
  <c r="T625"/>
  <c r="R625"/>
  <c r="P625"/>
  <c r="BI622"/>
  <c r="BH622"/>
  <c r="BG622"/>
  <c r="BF622"/>
  <c r="T622"/>
  <c r="R622"/>
  <c r="P622"/>
  <c r="BI619"/>
  <c r="BH619"/>
  <c r="BG619"/>
  <c r="BF619"/>
  <c r="T619"/>
  <c r="R619"/>
  <c r="P619"/>
  <c r="BI616"/>
  <c r="BH616"/>
  <c r="BG616"/>
  <c r="BF616"/>
  <c r="T616"/>
  <c r="R616"/>
  <c r="P616"/>
  <c r="BI612"/>
  <c r="BH612"/>
  <c r="BG612"/>
  <c r="BF612"/>
  <c r="T612"/>
  <c r="R612"/>
  <c r="P612"/>
  <c r="BI605"/>
  <c r="BH605"/>
  <c r="BG605"/>
  <c r="BF605"/>
  <c r="T605"/>
  <c r="R605"/>
  <c r="P605"/>
  <c r="BI601"/>
  <c r="BH601"/>
  <c r="BG601"/>
  <c r="BF601"/>
  <c r="T601"/>
  <c r="R601"/>
  <c r="P601"/>
  <c r="BI596"/>
  <c r="BH596"/>
  <c r="BG596"/>
  <c r="BF596"/>
  <c r="T596"/>
  <c r="R596"/>
  <c r="P596"/>
  <c r="BI591"/>
  <c r="BH591"/>
  <c r="BG591"/>
  <c r="BF591"/>
  <c r="T591"/>
  <c r="R591"/>
  <c r="P591"/>
  <c r="BI587"/>
  <c r="BH587"/>
  <c r="BG587"/>
  <c r="BF587"/>
  <c r="T587"/>
  <c r="R587"/>
  <c r="P587"/>
  <c r="BI583"/>
  <c r="BH583"/>
  <c r="BG583"/>
  <c r="BF583"/>
  <c r="T583"/>
  <c r="R583"/>
  <c r="P583"/>
  <c r="BI579"/>
  <c r="BH579"/>
  <c r="BG579"/>
  <c r="BF579"/>
  <c r="T579"/>
  <c r="R579"/>
  <c r="P579"/>
  <c r="BI574"/>
  <c r="BH574"/>
  <c r="BG574"/>
  <c r="BF574"/>
  <c r="T574"/>
  <c r="R574"/>
  <c r="P574"/>
  <c r="BI570"/>
  <c r="BH570"/>
  <c r="BG570"/>
  <c r="BF570"/>
  <c r="T570"/>
  <c r="R570"/>
  <c r="P570"/>
  <c r="BI566"/>
  <c r="BH566"/>
  <c r="BG566"/>
  <c r="BF566"/>
  <c r="T566"/>
  <c r="R566"/>
  <c r="P566"/>
  <c r="BI561"/>
  <c r="BH561"/>
  <c r="BG561"/>
  <c r="BF561"/>
  <c r="T561"/>
  <c r="R561"/>
  <c r="P561"/>
  <c r="BI557"/>
  <c r="BH557"/>
  <c r="BG557"/>
  <c r="BF557"/>
  <c r="T557"/>
  <c r="R557"/>
  <c r="P557"/>
  <c r="BI553"/>
  <c r="BH553"/>
  <c r="BG553"/>
  <c r="BF553"/>
  <c r="T553"/>
  <c r="R553"/>
  <c r="P553"/>
  <c r="BI548"/>
  <c r="BH548"/>
  <c r="BG548"/>
  <c r="BF548"/>
  <c r="T548"/>
  <c r="R548"/>
  <c r="P548"/>
  <c r="BI544"/>
  <c r="BH544"/>
  <c r="BG544"/>
  <c r="BF544"/>
  <c r="T544"/>
  <c r="R544"/>
  <c r="P544"/>
  <c r="BI540"/>
  <c r="BH540"/>
  <c r="BG540"/>
  <c r="BF540"/>
  <c r="T540"/>
  <c r="R540"/>
  <c r="P540"/>
  <c r="BI535"/>
  <c r="BH535"/>
  <c r="BG535"/>
  <c r="BF535"/>
  <c r="T535"/>
  <c r="R535"/>
  <c r="P535"/>
  <c r="BI531"/>
  <c r="BH531"/>
  <c r="BG531"/>
  <c r="BF531"/>
  <c r="T531"/>
  <c r="R531"/>
  <c r="P531"/>
  <c r="BI526"/>
  <c r="BH526"/>
  <c r="BG526"/>
  <c r="BF526"/>
  <c r="T526"/>
  <c r="R526"/>
  <c r="P526"/>
  <c r="BI522"/>
  <c r="BH522"/>
  <c r="BG522"/>
  <c r="BF522"/>
  <c r="T522"/>
  <c r="R522"/>
  <c r="P522"/>
  <c r="BI518"/>
  <c r="BH518"/>
  <c r="BG518"/>
  <c r="BF518"/>
  <c r="T518"/>
  <c r="T517"/>
  <c r="R518"/>
  <c r="R517"/>
  <c r="P518"/>
  <c r="P517"/>
  <c r="BI513"/>
  <c r="BH513"/>
  <c r="BG513"/>
  <c r="BF513"/>
  <c r="T513"/>
  <c r="R513"/>
  <c r="P513"/>
  <c r="BI509"/>
  <c r="BH509"/>
  <c r="BG509"/>
  <c r="BF509"/>
  <c r="T509"/>
  <c r="R509"/>
  <c r="P509"/>
  <c r="BI505"/>
  <c r="BH505"/>
  <c r="BG505"/>
  <c r="BF505"/>
  <c r="T505"/>
  <c r="R505"/>
  <c r="P505"/>
  <c r="BI499"/>
  <c r="BH499"/>
  <c r="BG499"/>
  <c r="BF499"/>
  <c r="T499"/>
  <c r="R499"/>
  <c r="P499"/>
  <c r="BI494"/>
  <c r="BH494"/>
  <c r="BG494"/>
  <c r="BF494"/>
  <c r="T494"/>
  <c r="R494"/>
  <c r="P494"/>
  <c r="BI489"/>
  <c r="BH489"/>
  <c r="BG489"/>
  <c r="BF489"/>
  <c r="T489"/>
  <c r="R489"/>
  <c r="P489"/>
  <c r="BI485"/>
  <c r="BH485"/>
  <c r="BG485"/>
  <c r="BF485"/>
  <c r="T485"/>
  <c r="R485"/>
  <c r="P485"/>
  <c r="BI481"/>
  <c r="BH481"/>
  <c r="BG481"/>
  <c r="BF481"/>
  <c r="T481"/>
  <c r="R481"/>
  <c r="P481"/>
  <c r="BI477"/>
  <c r="BH477"/>
  <c r="BG477"/>
  <c r="BF477"/>
  <c r="T477"/>
  <c r="R477"/>
  <c r="P477"/>
  <c r="BI473"/>
  <c r="BH473"/>
  <c r="BG473"/>
  <c r="BF473"/>
  <c r="T473"/>
  <c r="R473"/>
  <c r="P473"/>
  <c r="BI469"/>
  <c r="BH469"/>
  <c r="BG469"/>
  <c r="BF469"/>
  <c r="T469"/>
  <c r="R469"/>
  <c r="P469"/>
  <c r="BI465"/>
  <c r="BH465"/>
  <c r="BG465"/>
  <c r="BF465"/>
  <c r="T465"/>
  <c r="R465"/>
  <c r="P465"/>
  <c r="BI461"/>
  <c r="BH461"/>
  <c r="BG461"/>
  <c r="BF461"/>
  <c r="T461"/>
  <c r="R461"/>
  <c r="P461"/>
  <c r="BI457"/>
  <c r="BH457"/>
  <c r="BG457"/>
  <c r="BF457"/>
  <c r="T457"/>
  <c r="R457"/>
  <c r="P457"/>
  <c r="BI449"/>
  <c r="BH449"/>
  <c r="BG449"/>
  <c r="BF449"/>
  <c r="T449"/>
  <c r="R449"/>
  <c r="P449"/>
  <c r="BI442"/>
  <c r="BH442"/>
  <c r="BG442"/>
  <c r="BF442"/>
  <c r="T442"/>
  <c r="R442"/>
  <c r="P442"/>
  <c r="BI435"/>
  <c r="BH435"/>
  <c r="BG435"/>
  <c r="BF435"/>
  <c r="T435"/>
  <c r="R435"/>
  <c r="P435"/>
  <c r="BI429"/>
  <c r="BH429"/>
  <c r="BG429"/>
  <c r="BF429"/>
  <c r="T429"/>
  <c r="R429"/>
  <c r="P429"/>
  <c r="BI423"/>
  <c r="BH423"/>
  <c r="BG423"/>
  <c r="BF423"/>
  <c r="T423"/>
  <c r="R423"/>
  <c r="P423"/>
  <c r="BI407"/>
  <c r="BH407"/>
  <c r="BG407"/>
  <c r="BF407"/>
  <c r="T407"/>
  <c r="R407"/>
  <c r="P407"/>
  <c r="BI392"/>
  <c r="BH392"/>
  <c r="BG392"/>
  <c r="BF392"/>
  <c r="T392"/>
  <c r="R392"/>
  <c r="P392"/>
  <c r="BI387"/>
  <c r="BH387"/>
  <c r="BG387"/>
  <c r="BF387"/>
  <c r="T387"/>
  <c r="R387"/>
  <c r="P387"/>
  <c r="BI383"/>
  <c r="BH383"/>
  <c r="BG383"/>
  <c r="BF383"/>
  <c r="T383"/>
  <c r="R383"/>
  <c r="P383"/>
  <c r="BI379"/>
  <c r="BH379"/>
  <c r="BG379"/>
  <c r="BF379"/>
  <c r="T379"/>
  <c r="R379"/>
  <c r="P379"/>
  <c r="BI363"/>
  <c r="BH363"/>
  <c r="BG363"/>
  <c r="BF363"/>
  <c r="T363"/>
  <c r="R363"/>
  <c r="P363"/>
  <c r="BI357"/>
  <c r="BH357"/>
  <c r="BG357"/>
  <c r="BF357"/>
  <c r="T357"/>
  <c r="R357"/>
  <c r="P357"/>
  <c r="BI352"/>
  <c r="BH352"/>
  <c r="BG352"/>
  <c r="BF352"/>
  <c r="T352"/>
  <c r="R352"/>
  <c r="P352"/>
  <c r="BI346"/>
  <c r="BH346"/>
  <c r="BG346"/>
  <c r="BF346"/>
  <c r="T346"/>
  <c r="R346"/>
  <c r="P346"/>
  <c r="BI341"/>
  <c r="BH341"/>
  <c r="BG341"/>
  <c r="BF341"/>
  <c r="T341"/>
  <c r="R341"/>
  <c r="P341"/>
  <c r="BI337"/>
  <c r="BH337"/>
  <c r="BG337"/>
  <c r="BF337"/>
  <c r="T337"/>
  <c r="R337"/>
  <c r="P337"/>
  <c r="BI333"/>
  <c r="BH333"/>
  <c r="BG333"/>
  <c r="BF333"/>
  <c r="T333"/>
  <c r="R333"/>
  <c r="P333"/>
  <c r="BI329"/>
  <c r="BH329"/>
  <c r="BG329"/>
  <c r="BF329"/>
  <c r="T329"/>
  <c r="R329"/>
  <c r="P329"/>
  <c r="BI324"/>
  <c r="BH324"/>
  <c r="BG324"/>
  <c r="BF324"/>
  <c r="T324"/>
  <c r="R324"/>
  <c r="P324"/>
  <c r="BI319"/>
  <c r="BH319"/>
  <c r="BG319"/>
  <c r="BF319"/>
  <c r="T319"/>
  <c r="R319"/>
  <c r="P319"/>
  <c r="BI314"/>
  <c r="BH314"/>
  <c r="BG314"/>
  <c r="BF314"/>
  <c r="T314"/>
  <c r="R314"/>
  <c r="P314"/>
  <c r="BI310"/>
  <c r="BH310"/>
  <c r="BG310"/>
  <c r="BF310"/>
  <c r="T310"/>
  <c r="R310"/>
  <c r="P310"/>
  <c r="BI306"/>
  <c r="BH306"/>
  <c r="BG306"/>
  <c r="BF306"/>
  <c r="T306"/>
  <c r="R306"/>
  <c r="P306"/>
  <c r="BI302"/>
  <c r="BH302"/>
  <c r="BG302"/>
  <c r="BF302"/>
  <c r="T302"/>
  <c r="R302"/>
  <c r="P302"/>
  <c r="BI296"/>
  <c r="BH296"/>
  <c r="BG296"/>
  <c r="BF296"/>
  <c r="T296"/>
  <c r="R296"/>
  <c r="P296"/>
  <c r="BI292"/>
  <c r="BH292"/>
  <c r="BG292"/>
  <c r="BF292"/>
  <c r="T292"/>
  <c r="R292"/>
  <c r="P292"/>
  <c r="BI287"/>
  <c r="BH287"/>
  <c r="BG287"/>
  <c r="BF287"/>
  <c r="T287"/>
  <c r="R287"/>
  <c r="P287"/>
  <c r="BI283"/>
  <c r="BH283"/>
  <c r="BG283"/>
  <c r="BF283"/>
  <c r="T283"/>
  <c r="R283"/>
  <c r="P283"/>
  <c r="BI277"/>
  <c r="BH277"/>
  <c r="BG277"/>
  <c r="BF277"/>
  <c r="T277"/>
  <c r="R277"/>
  <c r="P277"/>
  <c r="BI268"/>
  <c r="BH268"/>
  <c r="BG268"/>
  <c r="BF268"/>
  <c r="T268"/>
  <c r="R268"/>
  <c r="P268"/>
  <c r="BI259"/>
  <c r="BH259"/>
  <c r="BG259"/>
  <c r="BF259"/>
  <c r="T259"/>
  <c r="R259"/>
  <c r="P259"/>
  <c r="BI254"/>
  <c r="BH254"/>
  <c r="BG254"/>
  <c r="BF254"/>
  <c r="T254"/>
  <c r="R254"/>
  <c r="P254"/>
  <c r="BI243"/>
  <c r="BH243"/>
  <c r="BG243"/>
  <c r="BF243"/>
  <c r="T243"/>
  <c r="R243"/>
  <c r="P243"/>
  <c r="BI239"/>
  <c r="BH239"/>
  <c r="BG239"/>
  <c r="BF239"/>
  <c r="T239"/>
  <c r="R239"/>
  <c r="P239"/>
  <c r="BI235"/>
  <c r="BH235"/>
  <c r="BG235"/>
  <c r="BF235"/>
  <c r="T235"/>
  <c r="R235"/>
  <c r="P235"/>
  <c r="BI228"/>
  <c r="BH228"/>
  <c r="BG228"/>
  <c r="BF228"/>
  <c r="T228"/>
  <c r="R228"/>
  <c r="P228"/>
  <c r="BI224"/>
  <c r="BH224"/>
  <c r="BG224"/>
  <c r="BF224"/>
  <c r="T224"/>
  <c r="R224"/>
  <c r="P224"/>
  <c r="BI222"/>
  <c r="BH222"/>
  <c r="BG222"/>
  <c r="BF222"/>
  <c r="T222"/>
  <c r="R222"/>
  <c r="P222"/>
  <c r="BI218"/>
  <c r="BH218"/>
  <c r="BG218"/>
  <c r="BF218"/>
  <c r="T218"/>
  <c r="R218"/>
  <c r="P218"/>
  <c r="BI214"/>
  <c r="BH214"/>
  <c r="BG214"/>
  <c r="BF214"/>
  <c r="T214"/>
  <c r="R214"/>
  <c r="P214"/>
  <c r="BI212"/>
  <c r="BH212"/>
  <c r="BG212"/>
  <c r="BF212"/>
  <c r="T212"/>
  <c r="R212"/>
  <c r="P212"/>
  <c r="BI208"/>
  <c r="BH208"/>
  <c r="BG208"/>
  <c r="BF208"/>
  <c r="T208"/>
  <c r="R208"/>
  <c r="P208"/>
  <c r="BI204"/>
  <c r="BH204"/>
  <c r="BG204"/>
  <c r="BF204"/>
  <c r="T204"/>
  <c r="R204"/>
  <c r="P204"/>
  <c r="BI199"/>
  <c r="BH199"/>
  <c r="BG199"/>
  <c r="BF199"/>
  <c r="T199"/>
  <c r="R199"/>
  <c r="P199"/>
  <c r="BI195"/>
  <c r="BH195"/>
  <c r="BG195"/>
  <c r="BF195"/>
  <c r="T195"/>
  <c r="R195"/>
  <c r="P195"/>
  <c r="BI190"/>
  <c r="BH190"/>
  <c r="BG190"/>
  <c r="BF190"/>
  <c r="T190"/>
  <c r="R190"/>
  <c r="P190"/>
  <c r="BI186"/>
  <c r="BH186"/>
  <c r="BG186"/>
  <c r="BF186"/>
  <c r="T186"/>
  <c r="R186"/>
  <c r="P186"/>
  <c r="BI180"/>
  <c r="BH180"/>
  <c r="BG180"/>
  <c r="BF180"/>
  <c r="T180"/>
  <c r="R180"/>
  <c r="P180"/>
  <c r="BI173"/>
  <c r="BH173"/>
  <c r="BG173"/>
  <c r="BF173"/>
  <c r="T173"/>
  <c r="R173"/>
  <c r="P173"/>
  <c r="BI166"/>
  <c r="BH166"/>
  <c r="BG166"/>
  <c r="BF166"/>
  <c r="T166"/>
  <c r="R166"/>
  <c r="P166"/>
  <c r="BI160"/>
  <c r="BH160"/>
  <c r="BG160"/>
  <c r="BF160"/>
  <c r="T160"/>
  <c r="R160"/>
  <c r="P160"/>
  <c r="BI155"/>
  <c r="BH155"/>
  <c r="BG155"/>
  <c r="BF155"/>
  <c r="T155"/>
  <c r="R155"/>
  <c r="P155"/>
  <c r="BI151"/>
  <c r="BH151"/>
  <c r="BG151"/>
  <c r="BF151"/>
  <c r="T151"/>
  <c r="R151"/>
  <c r="P151"/>
  <c r="BI146"/>
  <c r="BH146"/>
  <c r="BG146"/>
  <c r="BF146"/>
  <c r="T146"/>
  <c r="R146"/>
  <c r="P146"/>
  <c r="BI142"/>
  <c r="BH142"/>
  <c r="BG142"/>
  <c r="BF142"/>
  <c r="T142"/>
  <c r="R142"/>
  <c r="P142"/>
  <c r="BI138"/>
  <c r="BH138"/>
  <c r="BG138"/>
  <c r="BF138"/>
  <c r="T138"/>
  <c r="R138"/>
  <c r="P138"/>
  <c r="BI134"/>
  <c r="BH134"/>
  <c r="BG134"/>
  <c r="BF134"/>
  <c r="T134"/>
  <c r="R134"/>
  <c r="P134"/>
  <c r="BI130"/>
  <c r="BH130"/>
  <c r="BG130"/>
  <c r="BF130"/>
  <c r="T130"/>
  <c r="R130"/>
  <c r="P130"/>
  <c r="BI126"/>
  <c r="BH126"/>
  <c r="BG126"/>
  <c r="BF126"/>
  <c r="T126"/>
  <c r="R126"/>
  <c r="P126"/>
  <c r="BI122"/>
  <c r="BH122"/>
  <c r="BG122"/>
  <c r="BF122"/>
  <c r="T122"/>
  <c r="R122"/>
  <c r="P122"/>
  <c r="BI118"/>
  <c r="BH118"/>
  <c r="BG118"/>
  <c r="BF118"/>
  <c r="T118"/>
  <c r="R118"/>
  <c r="P118"/>
  <c r="BI114"/>
  <c r="BH114"/>
  <c r="BG114"/>
  <c r="BF114"/>
  <c r="T114"/>
  <c r="R114"/>
  <c r="P114"/>
  <c r="BI110"/>
  <c r="BH110"/>
  <c r="BG110"/>
  <c r="BF110"/>
  <c r="T110"/>
  <c r="R110"/>
  <c r="P110"/>
  <c r="BI106"/>
  <c r="BH106"/>
  <c r="BG106"/>
  <c r="BF106"/>
  <c r="T106"/>
  <c r="R106"/>
  <c r="P106"/>
  <c r="F97"/>
  <c r="E95"/>
  <c r="F56"/>
  <c r="E54"/>
  <c r="J26"/>
  <c r="E26"/>
  <c r="J100"/>
  <c r="J25"/>
  <c r="J23"/>
  <c r="E23"/>
  <c r="J99"/>
  <c r="J22"/>
  <c r="J20"/>
  <c r="E20"/>
  <c r="F100"/>
  <c r="J19"/>
  <c r="J17"/>
  <c r="E17"/>
  <c r="F58"/>
  <c r="J16"/>
  <c r="J14"/>
  <c r="J56"/>
  <c r="E7"/>
  <c r="E91"/>
  <c i="1" r="L50"/>
  <c r="AM50"/>
  <c r="AM49"/>
  <c r="L49"/>
  <c r="AM47"/>
  <c r="L47"/>
  <c r="L45"/>
  <c r="L44"/>
  <c i="9" r="BK136"/>
  <c r="BK107"/>
  <c i="10" r="BK300"/>
  <c r="BK245"/>
  <c r="J119"/>
  <c r="J220"/>
  <c r="J189"/>
  <c r="J273"/>
  <c r="J105"/>
  <c i="11" r="BK305"/>
  <c r="J179"/>
  <c r="BK237"/>
  <c r="J259"/>
  <c r="J160"/>
  <c r="BK310"/>
  <c r="BK251"/>
  <c r="BK296"/>
  <c i="4" r="BK210"/>
  <c i="5" r="BK109"/>
  <c i="6" r="BK330"/>
  <c r="BK271"/>
  <c i="7" r="J93"/>
  <c i="8" r="BK88"/>
  <c i="9" r="J102"/>
  <c r="J92"/>
  <c i="10" r="BK227"/>
  <c r="J176"/>
  <c r="J125"/>
  <c i="11" r="J390"/>
  <c r="BK174"/>
  <c r="J230"/>
  <c r="BK324"/>
  <c r="BK326"/>
  <c r="BK280"/>
  <c i="12" r="BK90"/>
  <c i="9" r="BK114"/>
  <c i="10" r="BK139"/>
  <c r="BK185"/>
  <c i="11" r="J401"/>
  <c r="BK154"/>
  <c r="J258"/>
  <c r="BK118"/>
  <c r="BK288"/>
  <c r="BK372"/>
  <c r="BK141"/>
  <c r="BK175"/>
  <c r="J129"/>
  <c i="4" r="J408"/>
  <c r="J822"/>
  <c r="J306"/>
  <c r="J366"/>
  <c r="J679"/>
  <c r="J396"/>
  <c r="J330"/>
  <c i="5" r="BK241"/>
  <c r="J121"/>
  <c i="6" r="J314"/>
  <c r="J316"/>
  <c i="9" r="BK148"/>
  <c r="BK140"/>
  <c r="J113"/>
  <c i="10" r="BK290"/>
  <c r="J215"/>
  <c r="J252"/>
  <c r="BK215"/>
  <c r="BK178"/>
  <c i="11" r="J277"/>
  <c r="J207"/>
  <c r="J184"/>
  <c r="BK162"/>
  <c r="BK393"/>
  <c i="12" r="BK99"/>
  <c i="2" r="J166"/>
  <c r="BK513"/>
  <c r="J379"/>
  <c i="3" r="BK156"/>
  <c i="4" r="J772"/>
  <c r="J828"/>
  <c r="J400"/>
  <c r="J756"/>
  <c r="BK219"/>
  <c i="5" r="BK194"/>
  <c i="6" r="J253"/>
  <c r="J198"/>
  <c i="7" r="J118"/>
  <c i="9" r="BK149"/>
  <c i="11" r="BK184"/>
  <c r="BK220"/>
  <c r="BK316"/>
  <c r="J426"/>
  <c r="BK206"/>
  <c i="2" r="BK596"/>
  <c r="J625"/>
  <c r="J429"/>
  <c r="BK214"/>
  <c i="4" r="J843"/>
  <c r="J275"/>
  <c r="J855"/>
  <c i="5" r="BK230"/>
  <c i="6" r="BK267"/>
  <c i="7" r="BK104"/>
  <c i="8" r="BK84"/>
  <c i="9" r="J148"/>
  <c i="10" r="J263"/>
  <c r="J127"/>
  <c i="11" r="J261"/>
  <c r="J151"/>
  <c r="BK104"/>
  <c r="BK347"/>
  <c r="BK459"/>
  <c r="J357"/>
  <c r="BK328"/>
  <c i="12" r="J101"/>
  <c i="10" r="J101"/>
  <c r="BK145"/>
  <c i="11" r="J382"/>
  <c r="J142"/>
  <c r="BK133"/>
  <c r="J138"/>
  <c r="J98"/>
  <c i="12" r="BK83"/>
  <c i="2" r="BK146"/>
  <c i="4" r="J584"/>
  <c r="J551"/>
  <c r="J799"/>
  <c r="J677"/>
  <c i="6" r="J259"/>
  <c r="J107"/>
  <c i="7" r="BK113"/>
  <c i="8" r="J98"/>
  <c i="11" r="J462"/>
  <c r="BK454"/>
  <c r="J395"/>
  <c i="2" r="J513"/>
  <c r="J566"/>
  <c r="J346"/>
  <c r="J306"/>
  <c i="3" r="J131"/>
  <c i="4" r="BK632"/>
  <c r="J425"/>
  <c r="BK691"/>
  <c r="BK111"/>
  <c i="5" r="J105"/>
  <c i="6" r="J263"/>
  <c r="BK222"/>
  <c i="7" r="BK109"/>
  <c i="2" r="BK509"/>
  <c r="BK228"/>
  <c i="4" r="J801"/>
  <c r="J783"/>
  <c r="BK855"/>
  <c r="BK519"/>
  <c r="BK259"/>
  <c i="5" r="J130"/>
  <c i="6" r="J275"/>
  <c r="BK107"/>
  <c i="7" r="BK118"/>
  <c i="8" r="J91"/>
  <c i="9" r="BK110"/>
  <c i="11" r="J182"/>
  <c r="BK403"/>
  <c r="J435"/>
  <c r="J352"/>
  <c r="BK302"/>
  <c i="12" r="J100"/>
  <c i="2" r="BK481"/>
  <c r="BK346"/>
  <c r="J526"/>
  <c i="4" r="BK852"/>
  <c r="J728"/>
  <c i="5" r="BK199"/>
  <c i="6" r="BK283"/>
  <c i="7" r="J129"/>
  <c i="11" r="BK436"/>
  <c r="BK311"/>
  <c r="BK194"/>
  <c r="BK412"/>
  <c r="J327"/>
  <c r="J281"/>
  <c r="J139"/>
  <c r="J152"/>
  <c r="BK359"/>
  <c i="9" r="BK118"/>
  <c r="J100"/>
  <c i="10" r="BK155"/>
  <c i="11" r="J449"/>
  <c r="BK132"/>
  <c r="J315"/>
  <c r="BK453"/>
  <c r="BK282"/>
  <c r="BK95"/>
  <c i="12" r="BK105"/>
  <c r="J106"/>
  <c i="2" r="J579"/>
  <c r="J505"/>
  <c r="BK423"/>
  <c r="J292"/>
  <c r="J204"/>
  <c r="J126"/>
  <c r="BK180"/>
  <c r="BK622"/>
  <c r="J324"/>
  <c r="J151"/>
  <c r="J296"/>
  <c r="BK628"/>
  <c r="J553"/>
  <c r="J489"/>
  <c r="J352"/>
  <c r="BK287"/>
  <c r="J666"/>
  <c r="BK570"/>
  <c r="J423"/>
  <c r="BK449"/>
  <c r="J160"/>
  <c i="4" r="J219"/>
  <c r="BK267"/>
  <c r="BK622"/>
  <c r="BK509"/>
  <c r="J777"/>
  <c r="J632"/>
  <c r="BK604"/>
  <c r="J618"/>
  <c i="5" r="BK267"/>
  <c r="J234"/>
  <c r="J241"/>
  <c i="6" r="BK316"/>
  <c r="J136"/>
  <c r="J287"/>
  <c r="J303"/>
  <c i="7" r="J120"/>
  <c r="BK133"/>
  <c r="J98"/>
  <c i="8" r="J101"/>
  <c i="9" r="J122"/>
  <c i="11" r="J101"/>
  <c r="BK456"/>
  <c r="J257"/>
  <c r="J162"/>
  <c r="BK295"/>
  <c r="BK425"/>
  <c r="J166"/>
  <c r="J389"/>
  <c i="12" r="BK104"/>
  <c i="9" r="J142"/>
  <c i="10" r="BK299"/>
  <c r="BK157"/>
  <c r="J237"/>
  <c r="J174"/>
  <c r="J213"/>
  <c i="11" r="BK308"/>
  <c r="BK122"/>
  <c r="J384"/>
  <c r="J181"/>
  <c r="BK445"/>
  <c r="J124"/>
  <c r="BK402"/>
  <c i="12" r="J99"/>
  <c r="J93"/>
  <c i="11" r="BK354"/>
  <c i="2" r="J155"/>
  <c i="3" r="BK96"/>
  <c i="4" r="BK764"/>
  <c r="BK768"/>
  <c r="BK484"/>
  <c r="J845"/>
  <c r="J745"/>
  <c r="BK449"/>
  <c r="BK547"/>
  <c r="BK525"/>
  <c r="BK425"/>
  <c i="5" r="J111"/>
  <c r="BK152"/>
  <c i="6" r="J213"/>
  <c r="BK280"/>
  <c r="J297"/>
  <c i="7" r="BK92"/>
  <c r="J91"/>
  <c i="8" r="J100"/>
  <c r="BK94"/>
  <c i="9" r="J106"/>
  <c r="J137"/>
  <c r="BK109"/>
  <c r="J88"/>
  <c i="10" r="J282"/>
  <c r="BK197"/>
  <c r="J225"/>
  <c r="J187"/>
  <c i="11" r="BK385"/>
  <c r="BK103"/>
  <c r="BK434"/>
  <c r="J278"/>
  <c r="BK143"/>
  <c r="BK106"/>
  <c r="BK144"/>
  <c r="BK263"/>
  <c i="2" r="J254"/>
  <c r="J138"/>
  <c r="BK306"/>
  <c r="BK314"/>
  <c i="3" r="J128"/>
  <c i="4" r="J861"/>
  <c i="7" r="BK128"/>
  <c r="BK103"/>
  <c i="10" r="J103"/>
  <c i="11" r="BK395"/>
  <c r="J267"/>
  <c r="J128"/>
  <c r="BK447"/>
  <c r="BK332"/>
  <c r="BK202"/>
  <c r="J189"/>
  <c r="BK247"/>
  <c r="J301"/>
  <c i="12" r="BK103"/>
  <c i="4" r="J789"/>
  <c r="BK245"/>
  <c r="J235"/>
  <c r="BK613"/>
  <c i="5" r="BK234"/>
  <c r="J194"/>
  <c i="6" r="BK232"/>
  <c r="J209"/>
  <c i="7" r="BK107"/>
  <c i="9" r="BK145"/>
  <c r="BK95"/>
  <c i="10" r="BK131"/>
  <c r="BK269"/>
  <c r="BK147"/>
  <c i="11" r="J218"/>
  <c i="12" r="J87"/>
  <c i="9" r="BK124"/>
  <c i="10" r="BK123"/>
  <c r="BK101"/>
  <c i="11" r="J397"/>
  <c r="BK270"/>
  <c r="J421"/>
  <c r="BK261"/>
  <c r="BK441"/>
  <c r="J289"/>
  <c r="J409"/>
  <c r="BK420"/>
  <c r="BK273"/>
  <c r="J135"/>
  <c i="2" r="BK494"/>
  <c i="3" r="J105"/>
  <c i="4" r="J302"/>
  <c r="J437"/>
  <c r="BK785"/>
  <c r="BK489"/>
  <c r="BK521"/>
  <c r="BK324"/>
  <c i="5" r="J267"/>
  <c i="6" r="BK105"/>
  <c r="BK167"/>
  <c i="7" r="J97"/>
  <c i="8" r="J88"/>
  <c i="9" r="BK144"/>
  <c i="11" r="J393"/>
  <c r="J308"/>
  <c r="BK252"/>
  <c r="J143"/>
  <c r="BK107"/>
  <c r="J235"/>
  <c i="2" r="BK268"/>
  <c r="J544"/>
  <c r="J601"/>
  <c r="J180"/>
  <c i="3" r="J124"/>
  <c i="4" r="BK293"/>
  <c r="J489"/>
  <c r="J797"/>
  <c r="BK194"/>
  <c r="BK302"/>
  <c r="J387"/>
  <c i="5" r="J209"/>
  <c r="J184"/>
  <c i="6" r="BK305"/>
  <c r="J121"/>
  <c i="7" r="BK99"/>
  <c r="BK100"/>
  <c i="8" r="BK103"/>
  <c i="10" r="BK251"/>
  <c r="J137"/>
  <c r="J167"/>
  <c r="J173"/>
  <c i="11" r="BK100"/>
  <c r="J227"/>
  <c r="J307"/>
  <c r="J96"/>
  <c i="2" r="J640"/>
  <c r="BK465"/>
  <c i="3" r="BK147"/>
  <c i="4" r="J586"/>
  <c r="BK596"/>
  <c r="BK861"/>
  <c r="J781"/>
  <c r="J370"/>
  <c r="J336"/>
  <c r="J588"/>
  <c i="6" r="J194"/>
  <c i="7" r="J107"/>
  <c r="J114"/>
  <c i="9" r="BK131"/>
  <c i="11" r="J431"/>
  <c r="BK446"/>
  <c r="J99"/>
  <c r="BK297"/>
  <c r="J106"/>
  <c r="BK249"/>
  <c r="BK93"/>
  <c r="BK383"/>
  <c i="2" r="BK553"/>
  <c r="BK387"/>
  <c r="BK518"/>
  <c r="BK190"/>
  <c i="4" r="BK822"/>
  <c r="BK370"/>
  <c r="J469"/>
  <c i="5" r="BK126"/>
  <c i="6" r="BK251"/>
  <c i="7" r="J85"/>
  <c i="8" r="J87"/>
  <c i="11" r="BK373"/>
  <c r="J262"/>
  <c r="J371"/>
  <c r="BK257"/>
  <c r="J95"/>
  <c r="BK158"/>
  <c r="BK243"/>
  <c r="J254"/>
  <c r="BK161"/>
  <c r="J323"/>
  <c r="BK210"/>
  <c r="BK102"/>
  <c r="J361"/>
  <c i="2" r="BK195"/>
  <c i="4" r="J791"/>
  <c r="J752"/>
  <c r="J315"/>
  <c r="BK573"/>
  <c r="BK537"/>
  <c i="5" r="BK221"/>
  <c r="BK189"/>
  <c i="6" r="J219"/>
  <c r="J215"/>
  <c i="7" r="BK105"/>
  <c i="8" r="J99"/>
  <c i="9" r="BK98"/>
  <c r="BK94"/>
  <c i="10" r="BK284"/>
  <c r="BK121"/>
  <c r="BK161"/>
  <c r="J139"/>
  <c i="11" r="J377"/>
  <c r="BK99"/>
  <c r="BK114"/>
  <c i="9" r="BK122"/>
  <c i="10" r="J218"/>
  <c r="BK278"/>
  <c i="11" r="J439"/>
  <c r="BK340"/>
  <c r="J97"/>
  <c r="BK139"/>
  <c r="BK345"/>
  <c i="12" r="BK96"/>
  <c i="11" r="J212"/>
  <c r="BK356"/>
  <c i="12" r="BK107"/>
  <c i="2" r="BK619"/>
  <c r="BK114"/>
  <c i="4" r="BK283"/>
  <c r="J240"/>
  <c r="J521"/>
  <c r="BK124"/>
  <c i="5" r="BK165"/>
  <c r="J182"/>
  <c i="6" r="BK230"/>
  <c r="J236"/>
  <c i="7" r="J125"/>
  <c r="J112"/>
  <c i="9" r="BK142"/>
  <c r="J153"/>
  <c r="BK123"/>
  <c r="BK112"/>
  <c i="10" r="J151"/>
  <c r="BK209"/>
  <c r="BK103"/>
  <c i="11" r="BK138"/>
  <c r="J120"/>
  <c r="J154"/>
  <c r="BK404"/>
  <c r="J437"/>
  <c i="2" r="J190"/>
  <c r="BK435"/>
  <c r="J122"/>
  <c i="4" r="BK235"/>
  <c r="J433"/>
  <c r="J793"/>
  <c r="BK772"/>
  <c r="BK679"/>
  <c r="J622"/>
  <c i="5" r="BK130"/>
  <c i="6" r="BK130"/>
  <c i="7" r="BK116"/>
  <c i="9" r="BK101"/>
  <c i="11" r="J420"/>
  <c r="BK192"/>
  <c r="J108"/>
  <c r="J111"/>
  <c r="BK433"/>
  <c i="12" r="BK88"/>
  <c i="2" r="BK329"/>
  <c r="J619"/>
  <c r="J142"/>
  <c i="4" r="BK131"/>
  <c r="J537"/>
  <c r="J737"/>
  <c r="BK708"/>
  <c r="J320"/>
  <c i="5" r="J271"/>
  <c i="6" r="BK297"/>
  <c r="J238"/>
  <c i="10" r="J211"/>
  <c r="BK201"/>
  <c i="11" r="BK444"/>
  <c r="BK303"/>
  <c r="BK452"/>
  <c r="BK224"/>
  <c r="J452"/>
  <c r="J107"/>
  <c r="J117"/>
  <c r="J295"/>
  <c r="BK298"/>
  <c r="J328"/>
  <c r="J112"/>
  <c r="BK450"/>
  <c i="4" r="BK320"/>
  <c r="J810"/>
  <c r="J695"/>
  <c r="BK513"/>
  <c i="6" r="BK236"/>
  <c i="11" r="J276"/>
  <c r="J350"/>
  <c i="2" r="BK212"/>
  <c r="BK292"/>
  <c r="J212"/>
  <c i="4" r="J421"/>
  <c r="J878"/>
  <c r="J638"/>
  <c r="BK332"/>
  <c i="5" r="BK226"/>
  <c r="BK260"/>
  <c i="6" r="BK89"/>
  <c i="7" r="J126"/>
  <c r="J84"/>
  <c i="9" r="BK135"/>
  <c r="BK143"/>
  <c i="10" r="J231"/>
  <c r="J169"/>
  <c r="BK207"/>
  <c r="J135"/>
  <c i="11" r="J427"/>
  <c r="BK111"/>
  <c r="BK171"/>
  <c r="J274"/>
  <c r="J209"/>
  <c r="J294"/>
  <c i="12" r="J97"/>
  <c i="2" r="BK118"/>
  <c r="J235"/>
  <c i="1" r="AS58"/>
  <c i="4" r="BK890"/>
  <c r="BK227"/>
  <c r="BK429"/>
  <c r="BK716"/>
  <c i="5" r="BK116"/>
  <c i="6" r="BK121"/>
  <c i="7" r="J133"/>
  <c r="BK134"/>
  <c i="8" r="J93"/>
  <c i="9" r="J103"/>
  <c i="11" r="BK147"/>
  <c r="J346"/>
  <c r="J320"/>
  <c r="BK343"/>
  <c r="J415"/>
  <c i="12" r="J88"/>
  <c i="2" r="BK383"/>
  <c r="J319"/>
  <c r="J622"/>
  <c r="BK319"/>
  <c r="J106"/>
  <c i="3" r="J118"/>
  <c r="J126"/>
  <c i="4" r="J200"/>
  <c r="BK799"/>
  <c r="J886"/>
  <c r="BK391"/>
  <c r="BK213"/>
  <c r="J175"/>
  <c r="J513"/>
  <c i="5" r="J213"/>
  <c i="11" r="J165"/>
  <c r="BK156"/>
  <c r="BK181"/>
  <c r="BK126"/>
  <c r="BK212"/>
  <c r="BK113"/>
  <c r="BK219"/>
  <c r="J310"/>
  <c i="12" r="BK106"/>
  <c i="9" r="J138"/>
  <c r="J111"/>
  <c r="BK130"/>
  <c i="10" r="J288"/>
  <c r="BK163"/>
  <c r="J209"/>
  <c r="BK261"/>
  <c r="BK183"/>
  <c r="BK149"/>
  <c i="11" r="J344"/>
  <c r="BK201"/>
  <c r="BK238"/>
  <c r="BK406"/>
  <c r="BK193"/>
  <c r="J457"/>
  <c r="BK380"/>
  <c r="J197"/>
  <c i="12" r="J92"/>
  <c i="2" r="J645"/>
  <c r="BK531"/>
  <c r="BK477"/>
  <c r="J329"/>
  <c r="J243"/>
  <c r="BK155"/>
  <c r="BK469"/>
  <c r="J118"/>
  <c r="BK337"/>
  <c r="J228"/>
  <c r="BK601"/>
  <c r="BK653"/>
  <c r="BK583"/>
  <c r="BK535"/>
  <c r="J469"/>
  <c r="BK333"/>
  <c r="BK666"/>
  <c r="J457"/>
  <c r="BK204"/>
  <c r="BK352"/>
  <c r="J110"/>
  <c i="3" r="BK124"/>
  <c r="J110"/>
  <c i="4" r="J890"/>
  <c r="BK886"/>
  <c r="J838"/>
  <c r="BK404"/>
  <c r="J460"/>
  <c r="J404"/>
  <c r="BK387"/>
  <c r="BK251"/>
  <c r="J116"/>
  <c r="BK306"/>
  <c i="9" r="J152"/>
  <c r="J116"/>
  <c r="J140"/>
  <c i="10" r="BK275"/>
  <c r="J133"/>
  <c r="J257"/>
  <c r="J247"/>
  <c r="J217"/>
  <c r="BK177"/>
  <c i="11" r="J461"/>
  <c r="BK130"/>
  <c r="J359"/>
  <c r="J330"/>
  <c r="BK140"/>
  <c r="BK275"/>
  <c r="BK146"/>
  <c r="BK387"/>
  <c r="BK253"/>
  <c r="J109"/>
  <c i="12" r="BK92"/>
  <c i="9" r="BK128"/>
  <c i="11" r="J442"/>
  <c r="BK112"/>
  <c r="J195"/>
  <c r="BK301"/>
  <c r="J268"/>
  <c r="BK331"/>
  <c r="BK191"/>
  <c r="BK98"/>
  <c r="BK451"/>
  <c r="BK276"/>
  <c r="BK384"/>
  <c r="BK307"/>
  <c i="12" r="BK91"/>
  <c i="2" r="BK544"/>
  <c r="BK429"/>
  <c i="4" r="BK830"/>
  <c r="J299"/>
  <c r="BK687"/>
  <c r="BK843"/>
  <c r="BK797"/>
  <c r="BK789"/>
  <c r="J533"/>
  <c r="BK660"/>
  <c r="J213"/>
  <c r="J592"/>
  <c i="5" r="J245"/>
  <c r="BK248"/>
  <c i="6" r="J261"/>
  <c r="BK209"/>
  <c r="J230"/>
  <c i="7" r="J100"/>
  <c r="J113"/>
  <c i="8" r="BK97"/>
  <c i="9" r="BK137"/>
  <c r="BK141"/>
  <c r="J130"/>
  <c r="BK105"/>
  <c i="10" r="J298"/>
  <c r="BK259"/>
  <c r="BK282"/>
  <c i="11" r="BK229"/>
  <c i="12" r="J86"/>
  <c i="2" r="BK363"/>
  <c r="J363"/>
  <c r="J662"/>
  <c i="3" r="BK151"/>
  <c i="4" r="BK288"/>
  <c r="BK299"/>
  <c r="BK672"/>
  <c r="J374"/>
  <c r="BK725"/>
  <c r="J498"/>
  <c i="5" r="BK286"/>
  <c r="J139"/>
  <c i="6" r="BK238"/>
  <c r="J309"/>
  <c i="7" r="J117"/>
  <c r="BK97"/>
  <c i="8" r="BK96"/>
  <c i="9" r="J151"/>
  <c i="11" r="J444"/>
  <c r="BK285"/>
  <c r="BK389"/>
  <c r="BK413"/>
  <c r="J121"/>
  <c r="BK188"/>
  <c r="J153"/>
  <c r="J272"/>
  <c r="BK392"/>
  <c r="J456"/>
  <c i="12" r="BK86"/>
  <c i="2" r="BK662"/>
  <c r="BK186"/>
  <c r="BK134"/>
  <c r="BK574"/>
  <c r="J548"/>
  <c i="3" r="BK135"/>
  <c i="4" r="J251"/>
  <c r="BK336"/>
  <c r="J296"/>
  <c r="J653"/>
  <c r="BK538"/>
  <c r="J339"/>
  <c r="BK704"/>
  <c i="5" r="J256"/>
  <c r="BK148"/>
  <c i="6" r="BK194"/>
  <c r="J330"/>
  <c i="7" r="J138"/>
  <c i="9" r="BK134"/>
  <c i="10" r="J253"/>
  <c r="BK105"/>
  <c r="J249"/>
  <c r="J203"/>
  <c i="11" r="J325"/>
  <c r="BK334"/>
  <c i="10" r="J286"/>
  <c r="J183"/>
  <c i="11" r="J204"/>
  <c i="2" r="J477"/>
  <c i="4" r="J840"/>
  <c r="BK339"/>
  <c r="J149"/>
  <c r="BK584"/>
  <c r="BK677"/>
  <c r="BK149"/>
  <c i="5" r="BK252"/>
  <c r="J217"/>
  <c i="6" r="J244"/>
  <c r="BK257"/>
  <c i="2" r="BK557"/>
  <c r="J461"/>
  <c r="BK254"/>
  <c i="12" r="J95"/>
  <c i="2" r="J583"/>
  <c i="3" r="BK177"/>
  <c i="4" r="BK836"/>
  <c r="BK638"/>
  <c r="J519"/>
  <c r="BK630"/>
  <c r="BK223"/>
  <c i="5" r="BK209"/>
  <c r="BK171"/>
  <c i="6" r="BK215"/>
  <c i="7" r="BK119"/>
  <c r="BK114"/>
  <c i="9" r="J141"/>
  <c i="11" r="J236"/>
  <c r="J376"/>
  <c r="BK255"/>
  <c r="BK170"/>
  <c i="2" r="BK208"/>
  <c r="J655"/>
  <c i="4" r="BK454"/>
  <c r="BK783"/>
  <c r="BK460"/>
  <c r="J596"/>
  <c i="5" r="J264"/>
  <c i="6" r="BK242"/>
  <c r="BK205"/>
  <c i="7" r="J127"/>
  <c i="8" r="BK92"/>
  <c i="9" r="BK120"/>
  <c i="11" r="BK378"/>
  <c r="J351"/>
  <c r="BK153"/>
  <c r="BK94"/>
  <c r="J284"/>
  <c r="J408"/>
  <c r="J340"/>
  <c r="BK421"/>
  <c i="12" r="J98"/>
  <c i="2" r="BK218"/>
  <c i="4" r="J358"/>
  <c r="J708"/>
  <c r="J787"/>
  <c r="BK493"/>
  <c r="J343"/>
  <c i="5" r="BK245"/>
  <c r="J109"/>
  <c i="6" r="J205"/>
  <c r="J105"/>
  <c i="7" r="J103"/>
  <c r="J108"/>
  <c i="9" r="BK88"/>
  <c i="10" r="BK195"/>
  <c i="11" r="BK408"/>
  <c r="BK225"/>
  <c r="BK200"/>
  <c r="BK222"/>
  <c r="BK245"/>
  <c r="J318"/>
  <c i="12" r="J91"/>
  <c i="10" r="J278"/>
  <c r="BK219"/>
  <c r="BK125"/>
  <c i="11" r="BK266"/>
  <c r="J329"/>
  <c r="BK124"/>
  <c r="J201"/>
  <c r="BK209"/>
  <c r="BK417"/>
  <c r="J282"/>
  <c r="BK318"/>
  <c i="12" r="J90"/>
  <c i="2" r="BK485"/>
  <c i="3" r="J135"/>
  <c i="4" r="J775"/>
  <c r="J608"/>
  <c r="J351"/>
  <c r="J658"/>
  <c i="5" r="BK268"/>
  <c i="6" r="J335"/>
  <c r="J146"/>
  <c r="BK276"/>
  <c i="7" r="BK125"/>
  <c r="BK121"/>
  <c i="9" r="J132"/>
  <c r="J94"/>
  <c r="BK125"/>
  <c r="BK93"/>
  <c i="10" r="BK220"/>
  <c r="J195"/>
  <c r="BK151"/>
  <c i="11" r="BK336"/>
  <c i="5" r="J221"/>
  <c i="6" r="J178"/>
  <c i="7" r="BK112"/>
  <c r="BK101"/>
  <c i="9" r="J150"/>
  <c i="10" r="J113"/>
  <c i="11" r="J311"/>
  <c r="J423"/>
  <c r="J319"/>
  <c r="J232"/>
  <c r="J176"/>
  <c r="J414"/>
  <c r="J215"/>
  <c r="J425"/>
  <c r="BK431"/>
  <c r="BK268"/>
  <c r="BK183"/>
  <c r="J130"/>
  <c r="J291"/>
  <c r="J279"/>
  <c r="J451"/>
  <c r="J199"/>
  <c i="10" r="BK255"/>
  <c r="J107"/>
  <c r="J251"/>
  <c r="J117"/>
  <c i="11" r="BK259"/>
  <c r="BK216"/>
  <c r="J149"/>
  <c i="3" r="J147"/>
  <c i="4" r="BK469"/>
  <c r="BK503"/>
  <c r="BK653"/>
  <c r="BK667"/>
  <c r="BK719"/>
  <c i="5" r="BK175"/>
  <c r="BK135"/>
  <c i="6" r="BK303"/>
  <c r="J165"/>
  <c i="7" r="BK98"/>
  <c r="BK127"/>
  <c i="9" r="J107"/>
  <c i="10" r="J300"/>
  <c r="J145"/>
  <c r="J259"/>
  <c r="BK119"/>
  <c i="11" r="J324"/>
  <c r="BK195"/>
  <c r="BK157"/>
  <c r="BK223"/>
  <c r="J280"/>
  <c i="10" r="BK253"/>
  <c i="11" r="J443"/>
  <c r="J402"/>
  <c r="BK199"/>
  <c r="J163"/>
  <c r="BK327"/>
  <c r="BK442"/>
  <c r="J248"/>
  <c r="BK159"/>
  <c r="BK109"/>
  <c r="J125"/>
  <c r="J450"/>
  <c i="12" r="J96"/>
  <c i="2" r="BK259"/>
  <c i="3" r="BK165"/>
  <c i="4" r="BK116"/>
  <c r="BK533"/>
  <c r="J816"/>
  <c r="BK315"/>
  <c r="J454"/>
  <c r="J378"/>
  <c r="J701"/>
  <c i="5" r="J199"/>
  <c i="7" r="BK115"/>
  <c r="J87"/>
  <c i="8" r="BK83"/>
  <c i="9" r="BK102"/>
  <c r="BK132"/>
  <c r="BK119"/>
  <c i="10" r="J109"/>
  <c i="11" r="J422"/>
  <c r="J353"/>
  <c r="BK211"/>
  <c r="BK312"/>
  <c i="2" r="BK522"/>
  <c r="J357"/>
  <c i="4" r="J529"/>
  <c r="J748"/>
  <c i="6" r="BK292"/>
  <c r="BK275"/>
  <c r="BK270"/>
  <c i="8" r="J85"/>
  <c i="11" r="BK148"/>
  <c r="J306"/>
  <c r="J136"/>
  <c r="BK364"/>
  <c r="BK227"/>
  <c r="J233"/>
  <c r="BK429"/>
  <c r="BK260"/>
  <c i="12" r="BK95"/>
  <c i="2" r="J287"/>
  <c r="J383"/>
  <c r="J435"/>
  <c i="3" r="BK100"/>
  <c i="4" r="J836"/>
  <c r="BK872"/>
  <c i="5" r="BK111"/>
  <c i="6" r="J305"/>
  <c i="7" r="J128"/>
  <c i="9" r="BK104"/>
  <c i="10" r="BK233"/>
  <c r="BK211"/>
  <c r="J180"/>
  <c i="11" r="J445"/>
  <c r="J178"/>
  <c r="BK410"/>
  <c r="BK218"/>
  <c r="J263"/>
  <c r="BK168"/>
  <c r="BK365"/>
  <c i="9" r="J120"/>
  <c i="10" r="BK213"/>
  <c i="11" r="BK460"/>
  <c r="J321"/>
  <c r="BK242"/>
  <c r="BK439"/>
  <c i="2" r="J518"/>
  <c i="4" r="J872"/>
  <c r="J719"/>
  <c r="J649"/>
  <c r="BK378"/>
  <c r="BK433"/>
  <c r="BK551"/>
  <c i="5" r="J189"/>
  <c i="6" r="BK201"/>
  <c i="7" r="BK126"/>
  <c r="BK135"/>
  <c i="8" r="J86"/>
  <c i="9" r="BK111"/>
  <c i="11" r="BK265"/>
  <c r="BK119"/>
  <c i="2" r="BK591"/>
  <c r="J146"/>
  <c r="BK587"/>
  <c r="J635"/>
  <c i="3" r="BK110"/>
  <c i="4" r="BK175"/>
  <c i="9" r="BK115"/>
  <c r="J114"/>
  <c i="10" r="J235"/>
  <c r="BK189"/>
  <c r="BK153"/>
  <c r="J199"/>
  <c i="11" r="BK375"/>
  <c r="J185"/>
  <c r="BK97"/>
  <c r="BK228"/>
  <c r="BK248"/>
  <c i="4" r="BK498"/>
  <c i="5" r="BK158"/>
  <c i="7" r="J116"/>
  <c i="9" r="J136"/>
  <c r="BK106"/>
  <c i="10" r="J239"/>
  <c r="BK193"/>
  <c r="J165"/>
  <c r="J129"/>
  <c i="11" r="J322"/>
  <c r="J177"/>
  <c r="J155"/>
  <c r="BK101"/>
  <c r="BK287"/>
  <c i="12" r="BK89"/>
  <c i="9" r="BK91"/>
  <c i="10" r="J115"/>
  <c r="J197"/>
  <c i="11" r="BK322"/>
  <c r="BK196"/>
  <c r="BK185"/>
  <c r="BK129"/>
  <c r="BK207"/>
  <c r="BK283"/>
  <c i="12" r="J104"/>
  <c i="11" r="BK241"/>
  <c r="BK427"/>
  <c r="J240"/>
  <c r="J250"/>
  <c i="4" r="BK382"/>
  <c i="6" r="J271"/>
  <c i="7" r="J130"/>
  <c i="9" r="J109"/>
  <c i="11" r="J356"/>
  <c r="J392"/>
  <c r="J283"/>
  <c r="J115"/>
  <c r="BK299"/>
  <c r="J239"/>
  <c r="J205"/>
  <c r="J110"/>
  <c r="J416"/>
  <c r="BK177"/>
  <c r="J192"/>
  <c i="9" r="J124"/>
  <c r="J95"/>
  <c i="10" r="BK280"/>
  <c r="J141"/>
  <c r="J159"/>
  <c r="BK222"/>
  <c r="BK133"/>
  <c i="11" r="BK461"/>
  <c r="J122"/>
  <c r="J417"/>
  <c r="BK358"/>
  <c i="4" r="BK779"/>
  <c r="BK482"/>
  <c i="5" r="BK156"/>
  <c i="6" r="J293"/>
  <c r="J167"/>
  <c r="J280"/>
  <c i="7" r="J131"/>
  <c i="8" r="BK93"/>
  <c i="9" r="J93"/>
  <c i="10" r="BK297"/>
  <c r="J111"/>
  <c r="BK229"/>
  <c r="J201"/>
  <c i="11" r="BK294"/>
  <c r="J411"/>
  <c r="J123"/>
  <c i="9" r="J108"/>
  <c i="10" r="J271"/>
  <c r="BK249"/>
  <c i="11" r="BK338"/>
  <c r="J146"/>
  <c r="BK137"/>
  <c r="BK361"/>
  <c r="J186"/>
  <c r="J119"/>
  <c r="BK172"/>
  <c r="J266"/>
  <c i="2" r="J570"/>
  <c r="J173"/>
  <c i="4" r="J482"/>
  <c r="BK580"/>
  <c r="BK756"/>
  <c r="BK651"/>
  <c i="5" r="J201"/>
  <c r="J143"/>
  <c r="J152"/>
  <c i="6" r="J283"/>
  <c r="J181"/>
  <c i="7" r="J135"/>
  <c r="BK130"/>
  <c i="8" r="J96"/>
  <c i="9" r="BK117"/>
  <c r="J129"/>
  <c r="BK97"/>
  <c i="10" r="J269"/>
  <c r="J267"/>
  <c r="J245"/>
  <c r="J131"/>
  <c i="11" r="J237"/>
  <c r="BK363"/>
  <c r="BK136"/>
  <c r="J387"/>
  <c i="12" r="BK102"/>
  <c i="2" r="BK461"/>
  <c r="J561"/>
  <c r="BK566"/>
  <c i="4" r="BK838"/>
  <c r="J413"/>
  <c r="BK417"/>
  <c i="6" r="BK326"/>
  <c r="BK181"/>
  <c i="7" r="J94"/>
  <c i="8" r="J94"/>
  <c i="11" r="BK231"/>
  <c r="J243"/>
  <c r="J413"/>
  <c r="BK272"/>
  <c r="J286"/>
  <c i="12" r="J103"/>
  <c i="2" r="BK499"/>
  <c r="J333"/>
  <c r="J531"/>
  <c r="BK489"/>
  <c i="3" r="J165"/>
  <c i="4" r="BK600"/>
  <c r="J429"/>
  <c r="J417"/>
  <c r="J651"/>
  <c r="J131"/>
  <c i="7" r="BK94"/>
  <c r="BK132"/>
  <c i="9" r="BK146"/>
  <c i="11" r="J275"/>
  <c r="J244"/>
  <c r="J156"/>
  <c r="J145"/>
  <c r="J368"/>
  <c r="BK267"/>
  <c r="J424"/>
  <c r="BK397"/>
  <c r="J175"/>
  <c r="J172"/>
  <c r="J231"/>
  <c r="J298"/>
  <c i="12" r="J105"/>
  <c i="2" r="BK324"/>
  <c i="4" r="J205"/>
  <c r="J612"/>
  <c r="J867"/>
  <c r="BK701"/>
  <c r="J362"/>
  <c r="BK465"/>
  <c i="5" r="BK161"/>
  <c i="6" r="BK298"/>
  <c r="BK213"/>
  <c i="7" r="J101"/>
  <c i="8" r="J97"/>
  <c i="9" r="BK133"/>
  <c i="11" r="BK348"/>
  <c r="J180"/>
  <c r="BK271"/>
  <c i="2" r="BK357"/>
  <c r="BK645"/>
  <c r="BK658"/>
  <c i="3" r="BK173"/>
  <c i="4" r="BK231"/>
  <c r="BK347"/>
  <c r="BK728"/>
  <c r="J449"/>
  <c r="BK592"/>
  <c i="5" r="J252"/>
  <c i="6" r="J222"/>
  <c r="J251"/>
  <c i="7" r="J119"/>
  <c i="8" r="BK91"/>
  <c i="9" r="J105"/>
  <c i="10" r="BK288"/>
  <c r="J222"/>
  <c r="BK175"/>
  <c r="BK239"/>
  <c i="11" r="BK438"/>
  <c r="J362"/>
  <c r="J441"/>
  <c r="J336"/>
  <c r="BK371"/>
  <c r="BK443"/>
  <c r="BK320"/>
  <c i="2" r="BK224"/>
  <c r="BK243"/>
  <c r="J616"/>
  <c i="3" r="J151"/>
  <c r="J114"/>
  <c i="4" r="BK351"/>
  <c r="J515"/>
  <c r="J610"/>
  <c r="BK396"/>
  <c r="J630"/>
  <c i="11" r="BK422"/>
  <c r="BK163"/>
  <c i="12" r="J83"/>
  <c i="2" r="J612"/>
  <c i="4" r="J283"/>
  <c r="BK723"/>
  <c r="BK867"/>
  <c r="J741"/>
  <c r="J312"/>
  <c r="BK515"/>
  <c r="BK647"/>
  <c r="J647"/>
  <c i="5" r="BK264"/>
  <c r="J135"/>
  <c i="6" r="BK178"/>
  <c r="J113"/>
  <c r="BK249"/>
  <c i="7" r="J102"/>
  <c r="J115"/>
  <c i="9" r="BK100"/>
  <c i="11" r="J381"/>
  <c r="J339"/>
  <c r="J459"/>
  <c r="J358"/>
  <c r="J273"/>
  <c r="BK217"/>
  <c r="J137"/>
  <c r="J404"/>
  <c r="J343"/>
  <c r="J349"/>
  <c r="J194"/>
  <c r="BK145"/>
  <c r="BK409"/>
  <c r="BK105"/>
  <c r="J167"/>
  <c r="J246"/>
  <c r="J374"/>
  <c r="J102"/>
  <c i="9" r="J143"/>
  <c r="BK92"/>
  <c i="10" r="BK294"/>
  <c r="J219"/>
  <c r="J255"/>
  <c r="J233"/>
  <c r="BK113"/>
  <c i="11" r="BK411"/>
  <c r="BK234"/>
  <c r="BK164"/>
  <c r="BK151"/>
  <c r="BK350"/>
  <c r="BK323"/>
  <c i="2" r="BK605"/>
  <c r="J631"/>
  <c r="J224"/>
  <c i="3" r="J100"/>
  <c r="J139"/>
  <c i="4" r="BK810"/>
  <c r="J347"/>
  <c r="BK443"/>
  <c r="BK255"/>
  <c r="BK738"/>
  <c r="BK586"/>
  <c r="J391"/>
  <c r="J324"/>
  <c r="J538"/>
  <c i="5" r="J286"/>
  <c r="J180"/>
  <c r="J175"/>
  <c i="6" r="BK226"/>
  <c r="BK315"/>
  <c r="J226"/>
  <c r="J270"/>
  <c i="7" r="J110"/>
  <c r="J89"/>
  <c i="8" r="J102"/>
  <c i="9" r="BK129"/>
  <c r="BK121"/>
  <c r="J115"/>
  <c i="10" r="J261"/>
  <c r="J229"/>
  <c r="BK203"/>
  <c r="BK191"/>
  <c r="BK171"/>
  <c i="11" r="BK435"/>
  <c r="BK399"/>
  <c i="9" r="J99"/>
  <c i="10" r="J292"/>
  <c r="J185"/>
  <c r="BK129"/>
  <c i="11" r="J229"/>
  <c r="BK226"/>
  <c r="BK430"/>
  <c r="BK150"/>
  <c r="BK309"/>
  <c r="J234"/>
  <c r="J297"/>
  <c i="12" r="BK82"/>
  <c i="11" r="J317"/>
  <c i="2" r="BK173"/>
  <c i="3" r="BK105"/>
  <c i="4" r="BK845"/>
  <c r="BK271"/>
  <c r="BK614"/>
  <c r="BK882"/>
  <c r="BK168"/>
  <c r="J687"/>
  <c r="J785"/>
  <c r="J484"/>
  <c r="BK358"/>
  <c i="5" r="BK271"/>
  <c r="J223"/>
  <c r="BK180"/>
  <c i="6" r="J89"/>
  <c r="J255"/>
  <c r="J276"/>
  <c i="7" r="BK84"/>
  <c r="J95"/>
  <c r="J92"/>
  <c i="8" r="BK90"/>
  <c i="9" r="BK99"/>
  <c r="J135"/>
  <c r="J117"/>
  <c r="J89"/>
  <c i="10" r="BK247"/>
  <c r="BK167"/>
  <c r="J177"/>
  <c r="J290"/>
  <c r="BK137"/>
  <c i="11" r="J198"/>
  <c r="J161"/>
  <c r="BK204"/>
  <c r="J440"/>
  <c r="J347"/>
  <c r="J373"/>
  <c i="2" r="BK561"/>
  <c r="BK138"/>
  <c r="J651"/>
  <c r="BK277"/>
  <c r="BK126"/>
  <c i="3" r="J180"/>
  <c i="4" r="J662"/>
  <c r="J604"/>
  <c r="J882"/>
  <c r="J271"/>
  <c r="J643"/>
  <c r="J509"/>
  <c r="J725"/>
  <c i="5" r="J248"/>
  <c i="6" r="J315"/>
  <c r="BK219"/>
  <c i="7" r="J121"/>
  <c i="8" r="BK85"/>
  <c i="9" r="J91"/>
  <c i="11" r="J326"/>
  <c r="BK160"/>
  <c r="J265"/>
  <c r="BK291"/>
  <c r="BK244"/>
  <c r="J94"/>
  <c r="J216"/>
  <c r="BK362"/>
  <c r="BK264"/>
  <c i="12" r="BK87"/>
  <c i="2" r="BK526"/>
  <c r="J218"/>
  <c r="BK616"/>
  <c r="BK668"/>
  <c i="1" r="AS55"/>
  <c i="4" r="BK608"/>
  <c r="J807"/>
  <c r="BK649"/>
  <c r="BK400"/>
  <c r="J111"/>
  <c i="5" r="J279"/>
  <c r="J156"/>
  <c r="BK182"/>
  <c i="6" r="BK332"/>
  <c i="7" r="J134"/>
  <c r="BK117"/>
  <c i="9" r="BK113"/>
  <c i="10" r="BK267"/>
  <c r="J155"/>
  <c r="BK187"/>
  <c r="J123"/>
  <c i="11" r="BK405"/>
  <c r="J164"/>
  <c r="BK215"/>
  <c r="BK339"/>
  <c r="BK190"/>
  <c r="J288"/>
  <c r="J345"/>
  <c r="J447"/>
  <c r="J453"/>
  <c i="12" r="J94"/>
  <c i="9" r="J98"/>
  <c i="10" r="BK231"/>
  <c r="J121"/>
  <c i="11" r="J134"/>
  <c r="J170"/>
  <c r="J428"/>
  <c r="J193"/>
  <c r="BK173"/>
  <c r="BK278"/>
  <c r="J264"/>
  <c r="BK382"/>
  <c r="BK304"/>
  <c i="2" r="J574"/>
  <c r="J195"/>
  <c i="4" r="J852"/>
  <c r="BK217"/>
  <c r="J259"/>
  <c r="J760"/>
  <c r="BK240"/>
  <c r="J712"/>
  <c i="5" r="J205"/>
  <c r="J116"/>
  <c i="6" r="BK288"/>
  <c r="J298"/>
  <c i="7" r="BK122"/>
  <c r="BK106"/>
  <c i="8" r="BK87"/>
  <c i="9" r="J123"/>
  <c i="11" r="J380"/>
  <c r="J418"/>
  <c r="J436"/>
  <c r="J332"/>
  <c i="2" r="J653"/>
  <c r="BK302"/>
  <c r="J509"/>
  <c r="BK655"/>
  <c r="J130"/>
  <c i="4" r="J288"/>
  <c r="J573"/>
  <c r="BK840"/>
  <c r="J231"/>
  <c r="J503"/>
  <c r="BK200"/>
  <c i="5" r="BK282"/>
  <c r="J165"/>
  <c i="6" r="J130"/>
  <c r="BK136"/>
  <c i="7" r="BK87"/>
  <c r="BK102"/>
  <c i="8" r="BK95"/>
  <c i="9" r="J97"/>
  <c i="10" r="BK263"/>
  <c r="BK98"/>
  <c r="J241"/>
  <c r="J178"/>
  <c i="11" r="J296"/>
  <c r="J313"/>
  <c r="BK317"/>
  <c r="J208"/>
  <c i="2" r="BK160"/>
  <c r="J485"/>
  <c i="3" r="BK126"/>
  <c i="4" r="BK275"/>
  <c r="J332"/>
  <c r="J738"/>
  <c r="J683"/>
  <c r="J493"/>
  <c i="5" r="J169"/>
  <c r="J126"/>
  <c i="6" r="J288"/>
  <c i="7" r="J90"/>
  <c i="8" r="J90"/>
  <c i="9" r="J96"/>
  <c i="11" r="J399"/>
  <c r="J221"/>
  <c r="BK414"/>
  <c r="BK274"/>
  <c r="BK254"/>
  <c i="2" r="J587"/>
  <c r="BK142"/>
  <c r="BK579"/>
  <c i="4" r="J563"/>
  <c r="J326"/>
  <c i="5" r="J101"/>
  <c i="6" r="BK293"/>
  <c i="7" r="J104"/>
  <c i="8" r="BK99"/>
  <c i="11" r="J394"/>
  <c r="BK205"/>
  <c r="J118"/>
  <c r="J403"/>
  <c r="BK189"/>
  <c r="BK120"/>
  <c r="J150"/>
  <c r="J454"/>
  <c r="J335"/>
  <c i="9" r="J126"/>
  <c r="J145"/>
  <c i="10" r="J265"/>
  <c r="BK273"/>
  <c r="J275"/>
  <c r="J193"/>
  <c r="BK176"/>
  <c i="11" r="BK391"/>
  <c r="BK149"/>
  <c r="J211"/>
  <c r="J217"/>
  <c r="J104"/>
  <c r="J255"/>
  <c r="J354"/>
  <c r="J366"/>
  <c i="4" r="BK699"/>
  <c i="6" r="BK198"/>
  <c i="7" r="J86"/>
  <c i="8" r="J92"/>
  <c i="9" r="J110"/>
  <c i="10" r="BK252"/>
  <c r="BK218"/>
  <c r="BK243"/>
  <c i="11" r="BK377"/>
  <c r="BK426"/>
  <c r="J219"/>
  <c r="BK437"/>
  <c r="BK92"/>
  <c r="J348"/>
  <c r="J304"/>
  <c i="12" r="BK85"/>
  <c i="11" r="J410"/>
  <c r="J203"/>
  <c r="BK418"/>
  <c r="J385"/>
  <c r="BK388"/>
  <c i="12" r="J107"/>
  <c i="11" r="J168"/>
  <c r="J132"/>
  <c r="BK250"/>
  <c r="J187"/>
  <c r="BK230"/>
  <c r="J293"/>
  <c i="12" r="J102"/>
  <c i="2" r="J208"/>
  <c i="4" r="J223"/>
  <c r="BK791"/>
  <c r="BK408"/>
  <c r="BK640"/>
  <c r="BK732"/>
  <c r="BK330"/>
  <c r="BK695"/>
  <c r="J600"/>
  <c r="J525"/>
  <c i="5" r="J161"/>
  <c r="BK201"/>
  <c i="6" r="BK165"/>
  <c r="J201"/>
  <c r="J232"/>
  <c i="7" r="J109"/>
  <c i="8" r="J103"/>
  <c i="9" r="J125"/>
  <c r="J139"/>
  <c r="J119"/>
  <c i="10" r="J296"/>
  <c r="BK237"/>
  <c r="BK235"/>
  <c r="BK174"/>
  <c i="11" r="BK400"/>
  <c r="J406"/>
  <c r="BK292"/>
  <c r="J100"/>
  <c r="BK246"/>
  <c r="J292"/>
  <c i="2" r="BK457"/>
  <c r="J591"/>
  <c r="J596"/>
  <c r="J199"/>
  <c i="4" r="BK816"/>
  <c r="BK745"/>
  <c r="J704"/>
  <c r="J443"/>
  <c r="BK618"/>
  <c i="5" r="J273"/>
  <c r="J173"/>
  <c i="6" r="J242"/>
  <c i="7" r="BK136"/>
  <c i="8" r="BK86"/>
  <c i="9" r="J112"/>
  <c i="11" r="BK374"/>
  <c r="J148"/>
  <c r="J157"/>
  <c r="BK381"/>
  <c r="J223"/>
  <c r="BK370"/>
  <c r="J338"/>
  <c r="BK187"/>
  <c i="2" r="BK296"/>
  <c r="J222"/>
  <c r="J481"/>
  <c r="J268"/>
  <c i="3" r="BK118"/>
  <c i="4" r="BK801"/>
  <c r="J217"/>
  <c r="J507"/>
  <c r="BK507"/>
  <c i="5" r="J238"/>
  <c i="6" r="BK113"/>
  <c r="BK244"/>
  <c i="7" r="BK111"/>
  <c i="8" r="BK101"/>
  <c i="10" r="J284"/>
  <c r="BK225"/>
  <c r="J191"/>
  <c r="BK117"/>
  <c i="11" r="J372"/>
  <c r="BK127"/>
  <c r="BK208"/>
  <c r="BK169"/>
  <c r="BK415"/>
  <c r="J169"/>
  <c r="BK315"/>
  <c i="9" r="BK96"/>
  <c i="10" r="J299"/>
  <c r="BK107"/>
  <c i="11" r="J202"/>
  <c r="J220"/>
  <c r="J241"/>
  <c r="J355"/>
  <c r="BK351"/>
  <c i="2" r="BK625"/>
  <c r="J392"/>
  <c i="4" r="J723"/>
  <c r="BK643"/>
  <c i="5" r="BK121"/>
  <c i="6" r="BK187"/>
  <c r="J328"/>
  <c i="7" r="BK89"/>
  <c r="BK123"/>
  <c i="9" r="BK152"/>
  <c i="11" r="J183"/>
  <c r="J287"/>
  <c i="2" r="BK548"/>
  <c r="J214"/>
  <c r="BK392"/>
  <c r="J387"/>
  <c i="3" r="J169"/>
  <c i="4" r="J805"/>
  <c r="BK752"/>
  <c r="J465"/>
  <c r="BK616"/>
  <c r="J614"/>
  <c i="5" r="J171"/>
  <c i="6" r="J302"/>
  <c i="7" r="J124"/>
  <c i="8" r="BK100"/>
  <c i="9" r="J128"/>
  <c r="J104"/>
  <c i="10" r="BK127"/>
  <c r="BK241"/>
  <c i="11" r="J260"/>
  <c r="BK428"/>
  <c r="BK233"/>
  <c r="BK198"/>
  <c i="2" r="J310"/>
  <c r="BK110"/>
  <c r="J449"/>
  <c i="4" r="BK775"/>
  <c i="5" r="J282"/>
  <c r="BK223"/>
  <c i="8" r="J84"/>
  <c i="9" r="J149"/>
  <c i="11" r="J379"/>
  <c r="BK125"/>
  <c r="BK179"/>
  <c r="J127"/>
  <c r="J196"/>
  <c i="2" r="BK540"/>
  <c r="BK235"/>
  <c r="BK505"/>
  <c r="BK283"/>
  <c i="4" r="J616"/>
  <c r="J716"/>
  <c i="5" r="BK238"/>
  <c i="6" r="BK322"/>
  <c r="BK309"/>
  <c i="7" r="BK85"/>
  <c i="8" r="BK102"/>
  <c i="11" r="BK432"/>
  <c r="BK258"/>
  <c r="J383"/>
  <c r="BK300"/>
  <c r="J200"/>
  <c r="BK390"/>
  <c r="BK214"/>
  <c r="J242"/>
  <c r="J140"/>
  <c i="2" r="J407"/>
  <c r="J259"/>
  <c i="3" r="BK160"/>
  <c r="BK131"/>
  <c r="BK169"/>
  <c r="J96"/>
  <c i="4" r="J255"/>
  <c r="BK296"/>
  <c r="BK588"/>
  <c r="BK850"/>
  <c r="J309"/>
  <c r="BK737"/>
  <c r="BK437"/>
  <c r="J691"/>
  <c i="5" r="J277"/>
  <c r="BK205"/>
  <c r="J158"/>
  <c i="6" r="J257"/>
  <c r="BK253"/>
  <c i="7" r="BK110"/>
  <c r="BK124"/>
  <c r="BK90"/>
  <c i="9" r="J147"/>
  <c r="BK116"/>
  <c r="J101"/>
  <c i="10" r="J294"/>
  <c r="BK159"/>
  <c r="BK97"/>
  <c r="BK286"/>
  <c r="BK180"/>
  <c r="J280"/>
  <c r="BK115"/>
  <c i="11" r="BK355"/>
  <c r="J147"/>
  <c r="BK379"/>
  <c r="BK186"/>
  <c r="BK108"/>
  <c r="J126"/>
  <c r="J173"/>
  <c r="J93"/>
  <c r="BK457"/>
  <c r="BK232"/>
  <c r="J188"/>
  <c i="12" r="BK97"/>
  <c i="9" r="J127"/>
  <c r="BK108"/>
  <c i="10" r="J243"/>
  <c r="J216"/>
  <c r="J175"/>
  <c r="BK111"/>
  <c i="11" r="BK279"/>
  <c r="J460"/>
  <c r="BK330"/>
  <c r="BK236"/>
  <c r="J213"/>
  <c r="BK281"/>
  <c r="J446"/>
  <c r="J247"/>
  <c r="J405"/>
  <c r="J171"/>
  <c r="BK284"/>
  <c r="BK180"/>
  <c r="J314"/>
  <c r="BK367"/>
  <c r="J92"/>
  <c r="J378"/>
  <c i="12" r="BK94"/>
  <c r="J82"/>
  <c i="2" r="BK442"/>
  <c r="J36"/>
  <c i="10" r="J98"/>
  <c i="11" r="J302"/>
  <c r="J300"/>
  <c r="J226"/>
  <c r="BK116"/>
  <c r="J190"/>
  <c r="BK357"/>
  <c r="J341"/>
  <c i="2" r="BK341"/>
  <c r="BK239"/>
  <c r="J658"/>
  <c r="BK222"/>
  <c i="3" r="BK180"/>
  <c i="4" r="J293"/>
  <c r="BK683"/>
  <c r="J830"/>
  <c r="J672"/>
  <c r="J547"/>
  <c r="BK326"/>
  <c r="J580"/>
  <c i="5" r="BK217"/>
  <c i="6" r="BK146"/>
  <c r="J310"/>
  <c i="7" r="BK91"/>
  <c r="BK95"/>
  <c i="9" r="BK139"/>
  <c i="11" r="BK440"/>
  <c r="BK349"/>
  <c r="J206"/>
  <c r="BK407"/>
  <c r="BK329"/>
  <c r="J270"/>
  <c r="J290"/>
  <c r="BK341"/>
  <c r="BK131"/>
  <c r="BK321"/>
  <c r="J312"/>
  <c i="2" r="BK379"/>
  <c r="BK473"/>
  <c r="BK151"/>
  <c r="J668"/>
  <c r="BK640"/>
  <c i="3" r="BK114"/>
  <c i="6" r="J187"/>
  <c i="7" r="J123"/>
  <c r="J132"/>
  <c i="9" r="BK126"/>
  <c r="BK147"/>
  <c i="10" r="BK216"/>
  <c r="BK292"/>
  <c r="BK169"/>
  <c r="BK141"/>
  <c i="11" r="J407"/>
  <c r="J249"/>
  <c r="J400"/>
  <c r="J251"/>
  <c r="BK128"/>
  <c r="BK178"/>
  <c r="J271"/>
  <c r="BK394"/>
  <c i="12" r="J85"/>
  <c i="9" r="J144"/>
  <c i="10" r="J147"/>
  <c r="J161"/>
  <c i="11" r="BK319"/>
  <c r="BK239"/>
  <c r="BK121"/>
  <c r="J334"/>
  <c r="BK152"/>
  <c r="BK134"/>
  <c r="J141"/>
  <c r="BK235"/>
  <c r="J133"/>
  <c r="BK325"/>
  <c i="12" r="BK93"/>
  <c i="2" r="J239"/>
  <c r="F37"/>
  <c i="4" r="BK807"/>
  <c r="BK781"/>
  <c r="J210"/>
  <c r="J779"/>
  <c r="J764"/>
  <c r="BK741"/>
  <c r="BK366"/>
  <c r="BK529"/>
  <c i="5" r="J268"/>
  <c r="BK139"/>
  <c i="6" r="J332"/>
  <c r="J249"/>
  <c r="BK287"/>
  <c i="7" r="J136"/>
  <c r="BK131"/>
  <c i="8" r="J83"/>
  <c i="9" r="J118"/>
  <c r="BK89"/>
  <c i="10" r="J297"/>
  <c r="BK165"/>
  <c r="J205"/>
  <c r="BK205"/>
  <c r="BK296"/>
  <c r="J97"/>
  <c i="11" r="J391"/>
  <c r="BK286"/>
  <c r="J430"/>
  <c r="BK117"/>
  <c r="J364"/>
  <c r="J253"/>
  <c r="BK142"/>
  <c r="BK262"/>
  <c i="12" r="BK101"/>
  <c i="2" r="J557"/>
  <c r="BK122"/>
  <c r="BK166"/>
  <c r="BK635"/>
  <c r="J522"/>
  <c i="1" r="AS64"/>
  <c i="4" r="J227"/>
  <c r="J194"/>
  <c r="BK421"/>
  <c r="J803"/>
  <c r="BK748"/>
  <c r="BK733"/>
  <c r="J613"/>
  <c i="5" r="J260"/>
  <c r="BK256"/>
  <c r="BK105"/>
  <c i="6" r="J267"/>
  <c r="BK259"/>
  <c i="7" r="BK138"/>
  <c r="BK120"/>
  <c i="8" r="BK98"/>
  <c i="9" r="J121"/>
  <c i="11" r="BK306"/>
  <c r="J367"/>
  <c r="BK182"/>
  <c r="J331"/>
  <c r="BK449"/>
  <c r="BK360"/>
  <c r="J245"/>
  <c r="J285"/>
  <c r="J103"/>
  <c i="2" r="J283"/>
  <c r="J134"/>
  <c r="J186"/>
  <c r="J341"/>
  <c r="J628"/>
  <c r="J535"/>
  <c r="BK106"/>
  <c i="3" r="J156"/>
  <c r="J173"/>
  <c i="4" r="BK878"/>
  <c r="J263"/>
  <c r="J850"/>
  <c r="BK563"/>
  <c r="BK805"/>
  <c r="J667"/>
  <c r="BK662"/>
  <c r="BK542"/>
  <c r="J267"/>
  <c i="5" r="BK279"/>
  <c r="BK213"/>
  <c i="6" r="BK314"/>
  <c r="BK263"/>
  <c i="7" r="J105"/>
  <c r="BK86"/>
  <c i="9" r="BK138"/>
  <c r="BK150"/>
  <c i="11" r="J360"/>
  <c r="J299"/>
  <c r="J191"/>
  <c r="BK344"/>
  <c r="BK290"/>
  <c r="BK213"/>
  <c r="BK123"/>
  <c r="J375"/>
  <c r="J438"/>
  <c r="BK314"/>
  <c r="BK423"/>
  <c r="J225"/>
  <c r="J174"/>
  <c r="J429"/>
  <c r="J238"/>
  <c r="J159"/>
  <c r="J224"/>
  <c r="BK398"/>
  <c r="BK110"/>
  <c i="9" r="J133"/>
  <c r="BK103"/>
  <c i="10" r="BK298"/>
  <c r="J153"/>
  <c r="BK173"/>
  <c r="J207"/>
  <c r="BK199"/>
  <c i="11" r="BK366"/>
  <c r="BK416"/>
  <c r="J105"/>
  <c r="J144"/>
  <c r="BK221"/>
  <c r="BK313"/>
  <c i="3" r="J160"/>
  <c i="4" r="BK793"/>
  <c r="BK309"/>
  <c r="J542"/>
  <c r="J353"/>
  <c r="BK413"/>
  <c i="5" r="BK101"/>
  <c r="J148"/>
  <c i="6" r="BK97"/>
  <c r="BK255"/>
  <c i="9" r="J146"/>
  <c i="10" r="BK217"/>
  <c r="BK271"/>
  <c r="J157"/>
  <c i="11" r="BK277"/>
  <c r="BK419"/>
  <c r="BK115"/>
  <c r="BK269"/>
  <c r="J305"/>
  <c i="9" r="J131"/>
  <c i="10" r="BK257"/>
  <c r="J227"/>
  <c i="11" r="BK167"/>
  <c r="J363"/>
  <c i="12" r="BK98"/>
  <c i="11" r="BK135"/>
  <c r="BK401"/>
  <c r="J114"/>
  <c i="2" r="J337"/>
  <c i="4" r="J168"/>
  <c r="BK787"/>
  <c r="BK760"/>
  <c r="J732"/>
  <c r="BK263"/>
  <c i="5" r="J230"/>
  <c i="6" r="J326"/>
  <c i="7" r="BK108"/>
  <c r="J122"/>
  <c i="9" r="J134"/>
  <c i="10" r="BK135"/>
  <c r="J163"/>
  <c r="J171"/>
  <c i="11" r="J158"/>
  <c r="J432"/>
  <c r="J252"/>
  <c i="2" r="J605"/>
  <c r="BK631"/>
  <c r="J499"/>
  <c i="3" r="J177"/>
  <c i="4" r="BK343"/>
  <c r="BK205"/>
  <c i="5" r="BK273"/>
  <c i="6" r="J97"/>
  <c i="7" r="J106"/>
  <c i="9" r="BK127"/>
  <c i="11" r="J303"/>
  <c r="BK293"/>
  <c r="BK96"/>
  <c r="BK240"/>
  <c r="J210"/>
  <c r="J365"/>
  <c r="BK155"/>
  <c r="BK353"/>
  <c i="12" r="J89"/>
  <c i="2" r="BK130"/>
  <c r="J302"/>
  <c r="BK310"/>
  <c i="4" r="BK353"/>
  <c r="BK712"/>
  <c r="BK658"/>
  <c r="J473"/>
  <c r="BK362"/>
  <c i="5" r="BK184"/>
  <c i="6" r="BK335"/>
  <c r="J292"/>
  <c i="11" r="J309"/>
  <c r="J388"/>
  <c r="BK376"/>
  <c i="12" r="BK100"/>
  <c i="11" r="BK197"/>
  <c r="BK346"/>
  <c r="J398"/>
  <c r="BK176"/>
  <c r="BK352"/>
  <c i="2" r="BK407"/>
  <c i="4" r="BK803"/>
  <c r="BK612"/>
  <c r="BK312"/>
  <c r="J124"/>
  <c i="5" r="BK277"/>
  <c r="BK143"/>
  <c i="6" r="J322"/>
  <c i="7" r="J111"/>
  <c r="BK129"/>
  <c i="8" r="J95"/>
  <c i="11" r="BK368"/>
  <c r="J214"/>
  <c r="BK424"/>
  <c i="2" r="J473"/>
  <c r="J277"/>
  <c r="J494"/>
  <c i="3" r="BK139"/>
  <c i="4" r="J733"/>
  <c r="J795"/>
  <c r="J245"/>
  <c r="J660"/>
  <c i="5" r="BK173"/>
  <c i="6" r="BK302"/>
  <c r="BK261"/>
  <c i="7" r="J96"/>
  <c r="BK93"/>
  <c i="9" r="BK151"/>
  <c r="BK90"/>
  <c i="10" r="J149"/>
  <c r="BK265"/>
  <c r="BK109"/>
  <c i="11" r="BK166"/>
  <c r="J228"/>
  <c r="J269"/>
  <c r="BK165"/>
  <c r="BK289"/>
  <c r="J113"/>
  <c r="J434"/>
  <c i="2" r="J465"/>
  <c r="BK612"/>
  <c r="J540"/>
  <c r="J114"/>
  <c i="3" r="J185"/>
  <c i="4" r="BK828"/>
  <c r="BK795"/>
  <c r="J699"/>
  <c r="J640"/>
  <c r="BK473"/>
  <c i="5" r="J226"/>
  <c i="6" r="BK328"/>
  <c r="BK310"/>
  <c i="7" r="BK96"/>
  <c r="J99"/>
  <c i="9" r="BK153"/>
  <c i="11" r="BK462"/>
  <c r="J419"/>
  <c r="J433"/>
  <c r="J131"/>
  <c r="J222"/>
  <c r="J316"/>
  <c i="2" r="BK651"/>
  <c r="BK199"/>
  <c r="J442"/>
  <c r="J314"/>
  <c i="3" r="BK185"/>
  <c r="BK128"/>
  <c i="4" r="J556"/>
  <c r="BK374"/>
  <c r="J768"/>
  <c r="BK777"/>
  <c r="BK556"/>
  <c r="J382"/>
  <c r="BK610"/>
  <c i="5" r="BK169"/>
  <c i="9" r="J90"/>
  <c i="11" r="BK335"/>
  <c r="J412"/>
  <c r="J370"/>
  <c r="BK203"/>
  <c r="J116"/>
  <c i="2" l="1" r="BK203"/>
  <c r="J203"/>
  <c r="J68"/>
  <c r="P530"/>
  <c r="T539"/>
  <c r="BK595"/>
  <c r="J595"/>
  <c r="J77"/>
  <c r="R657"/>
  <c i="3" r="P123"/>
  <c r="T155"/>
  <c i="2" r="BK105"/>
  <c r="BK185"/>
  <c r="J185"/>
  <c r="J66"/>
  <c r="BK194"/>
  <c r="J194"/>
  <c r="J67"/>
  <c r="R434"/>
  <c r="BK530"/>
  <c r="J530"/>
  <c r="J73"/>
  <c r="R552"/>
  <c r="T565"/>
  <c r="P644"/>
  <c i="3" r="T95"/>
  <c r="BK164"/>
  <c r="J164"/>
  <c r="J70"/>
  <c i="2" r="R203"/>
  <c r="P539"/>
  <c r="R595"/>
  <c r="R644"/>
  <c i="3" r="BK123"/>
  <c r="J123"/>
  <c r="J66"/>
  <c r="R155"/>
  <c i="4" r="BK212"/>
  <c r="J212"/>
  <c r="J66"/>
  <c r="BK250"/>
  <c r="J250"/>
  <c r="J67"/>
  <c r="BK357"/>
  <c r="J357"/>
  <c r="J69"/>
  <c r="P386"/>
  <c r="R502"/>
  <c r="BK621"/>
  <c r="J621"/>
  <c r="J75"/>
  <c r="P642"/>
  <c r="T703"/>
  <c r="P718"/>
  <c r="T727"/>
  <c r="BK747"/>
  <c r="J747"/>
  <c r="J81"/>
  <c r="BK774"/>
  <c r="J774"/>
  <c r="J82"/>
  <c r="BK809"/>
  <c r="J809"/>
  <c r="J83"/>
  <c r="R842"/>
  <c r="P854"/>
  <c r="T877"/>
  <c i="5" r="BK115"/>
  <c r="J115"/>
  <c r="J66"/>
  <c r="R115"/>
  <c r="BK147"/>
  <c r="J147"/>
  <c r="J67"/>
  <c r="P147"/>
  <c r="R147"/>
  <c r="BK225"/>
  <c r="J225"/>
  <c r="J71"/>
  <c r="T225"/>
  <c r="BK247"/>
  <c r="J247"/>
  <c r="J73"/>
  <c r="BK266"/>
  <c r="J266"/>
  <c r="J74"/>
  <c r="P270"/>
  <c r="R281"/>
  <c i="6" r="P88"/>
  <c r="P221"/>
  <c r="R325"/>
  <c i="7" r="P88"/>
  <c i="8" r="R82"/>
  <c r="T89"/>
  <c i="9" r="BK87"/>
  <c r="J87"/>
  <c r="J64"/>
  <c i="10" r="P96"/>
  <c r="R100"/>
  <c r="R182"/>
  <c r="BK264"/>
  <c r="J264"/>
  <c r="J72"/>
  <c r="T264"/>
  <c i="2" r="P203"/>
  <c r="R521"/>
  <c r="BK539"/>
  <c r="J539"/>
  <c r="J74"/>
  <c r="P595"/>
  <c r="P657"/>
  <c i="3" r="BK95"/>
  <c r="BK94"/>
  <c r="BK146"/>
  <c r="J146"/>
  <c r="J68"/>
  <c r="P164"/>
  <c i="4" r="R110"/>
  <c r="P250"/>
  <c r="T386"/>
  <c r="T642"/>
  <c r="P727"/>
  <c r="R747"/>
  <c r="R809"/>
  <c r="R854"/>
  <c i="5" r="R100"/>
  <c r="R99"/>
  <c r="T164"/>
  <c r="P247"/>
  <c r="T270"/>
  <c i="6" r="R221"/>
  <c i="7" r="T88"/>
  <c i="8" r="BK82"/>
  <c r="J82"/>
  <c r="J60"/>
  <c r="R89"/>
  <c i="9" r="P87"/>
  <c r="P86"/>
  <c i="1" r="AU65"/>
  <c i="10" r="R96"/>
  <c r="T144"/>
  <c r="P224"/>
  <c r="T254"/>
  <c r="R264"/>
  <c i="11" r="BK91"/>
  <c r="J91"/>
  <c r="J60"/>
  <c i="2" r="R105"/>
  <c r="R104"/>
  <c r="T185"/>
  <c r="R194"/>
  <c r="T434"/>
  <c r="T521"/>
  <c r="R539"/>
  <c r="BK565"/>
  <c r="J565"/>
  <c r="J76"/>
  <c r="T644"/>
  <c i="3" r="R123"/>
  <c r="P155"/>
  <c i="11" r="R91"/>
  <c r="R333"/>
  <c i="2" r="T105"/>
  <c r="R185"/>
  <c r="P434"/>
  <c r="BK521"/>
  <c r="J521"/>
  <c r="J72"/>
  <c r="BK552"/>
  <c r="J552"/>
  <c r="J75"/>
  <c r="P565"/>
  <c r="BK644"/>
  <c r="J644"/>
  <c r="J80"/>
  <c i="3" r="T146"/>
  <c i="4" r="BK110"/>
  <c r="J110"/>
  <c r="J65"/>
  <c r="R212"/>
  <c r="BK338"/>
  <c r="J338"/>
  <c r="J68"/>
  <c r="R386"/>
  <c r="BK642"/>
  <c r="J642"/>
  <c r="J76"/>
  <c r="R703"/>
  <c r="T718"/>
  <c r="T747"/>
  <c r="T809"/>
  <c r="T854"/>
  <c i="5" r="BK100"/>
  <c r="J100"/>
  <c r="J65"/>
  <c r="T115"/>
  <c r="T147"/>
  <c r="R225"/>
  <c r="R240"/>
  <c r="R270"/>
  <c i="6" r="R88"/>
  <c r="R87"/>
  <c r="R86"/>
  <c r="P186"/>
  <c r="R186"/>
  <c r="P325"/>
  <c i="7" r="BK83"/>
  <c r="J83"/>
  <c r="J60"/>
  <c r="R83"/>
  <c i="10" r="T96"/>
  <c r="R144"/>
  <c r="BK224"/>
  <c r="J224"/>
  <c r="J70"/>
  <c r="P254"/>
  <c r="T277"/>
  <c i="11" r="T256"/>
  <c r="P337"/>
  <c r="BK369"/>
  <c r="J369"/>
  <c r="J65"/>
  <c i="2" r="P105"/>
  <c r="P185"/>
  <c r="P194"/>
  <c r="T194"/>
  <c r="BK434"/>
  <c r="J434"/>
  <c r="J69"/>
  <c r="P521"/>
  <c r="R530"/>
  <c r="P552"/>
  <c r="T595"/>
  <c r="T657"/>
  <c i="3" r="P95"/>
  <c r="P94"/>
  <c r="P93"/>
  <c i="1" r="AU57"/>
  <c i="3" r="P146"/>
  <c r="P145"/>
  <c r="R164"/>
  <c i="11" r="T91"/>
  <c r="BK342"/>
  <c r="J342"/>
  <c r="J64"/>
  <c r="T396"/>
  <c r="T455"/>
  <c r="P396"/>
  <c r="BK458"/>
  <c r="J458"/>
  <c r="J70"/>
  <c i="4" r="T110"/>
  <c r="P212"/>
  <c r="T250"/>
  <c r="P338"/>
  <c r="T338"/>
  <c r="BK386"/>
  <c r="J386"/>
  <c r="J70"/>
  <c r="P502"/>
  <c r="P621"/>
  <c r="R642"/>
  <c r="BK718"/>
  <c r="J718"/>
  <c r="J78"/>
  <c r="BK727"/>
  <c r="J727"/>
  <c r="J79"/>
  <c r="BK740"/>
  <c r="J740"/>
  <c r="J80"/>
  <c r="P747"/>
  <c r="P774"/>
  <c r="P809"/>
  <c r="P842"/>
  <c r="BK854"/>
  <c r="J854"/>
  <c r="J85"/>
  <c r="P877"/>
  <c i="5" r="T100"/>
  <c r="T99"/>
  <c r="P115"/>
  <c r="BK164"/>
  <c r="J164"/>
  <c r="J70"/>
  <c r="P225"/>
  <c r="BK240"/>
  <c r="J240"/>
  <c r="J72"/>
  <c r="R247"/>
  <c r="P266"/>
  <c r="BK270"/>
  <c r="J270"/>
  <c r="J75"/>
  <c r="P281"/>
  <c i="6" r="T88"/>
  <c r="BK221"/>
  <c r="J221"/>
  <c r="J64"/>
  <c r="BK325"/>
  <c r="J325"/>
  <c r="J65"/>
  <c i="7" r="BK88"/>
  <c r="J88"/>
  <c r="J61"/>
  <c i="8" r="T82"/>
  <c r="T81"/>
  <c i="10" r="BK96"/>
  <c r="J96"/>
  <c r="J64"/>
  <c r="T100"/>
  <c r="T182"/>
  <c r="BK254"/>
  <c r="J254"/>
  <c r="J71"/>
  <c r="BK277"/>
  <c r="J277"/>
  <c r="J73"/>
  <c i="11" r="P91"/>
  <c r="P256"/>
  <c r="BK333"/>
  <c r="J333"/>
  <c r="J62"/>
  <c r="T333"/>
  <c r="R337"/>
  <c r="T342"/>
  <c r="R369"/>
  <c r="R396"/>
  <c r="R448"/>
  <c r="P455"/>
  <c r="T458"/>
  <c i="2" r="T203"/>
  <c r="T530"/>
  <c r="T552"/>
  <c r="R565"/>
  <c r="BK657"/>
  <c r="J657"/>
  <c r="J81"/>
  <c i="3" r="T123"/>
  <c r="BK155"/>
  <c r="J155"/>
  <c r="J69"/>
  <c i="4" r="P110"/>
  <c r="T212"/>
  <c r="R338"/>
  <c r="R357"/>
  <c r="BK502"/>
  <c r="J502"/>
  <c r="J72"/>
  <c r="R621"/>
  <c r="BK703"/>
  <c r="J703"/>
  <c r="J77"/>
  <c r="R727"/>
  <c r="T740"/>
  <c r="T774"/>
  <c r="T842"/>
  <c r="R877"/>
  <c i="5" r="P100"/>
  <c r="P99"/>
  <c r="R164"/>
  <c r="T247"/>
  <c r="T266"/>
  <c r="T281"/>
  <c i="6" r="T221"/>
  <c i="7" r="R88"/>
  <c r="R82"/>
  <c i="8" r="P82"/>
  <c r="P89"/>
  <c i="9" r="R87"/>
  <c r="R86"/>
  <c i="10" r="P100"/>
  <c r="BK144"/>
  <c r="BK182"/>
  <c r="J182"/>
  <c r="J69"/>
  <c r="R224"/>
  <c r="P264"/>
  <c r="R277"/>
  <c i="11" r="BK256"/>
  <c r="J256"/>
  <c r="J61"/>
  <c r="P333"/>
  <c r="BK337"/>
  <c r="J337"/>
  <c r="J63"/>
  <c r="T337"/>
  <c r="R342"/>
  <c r="P369"/>
  <c r="T369"/>
  <c r="BK386"/>
  <c r="J386"/>
  <c r="J66"/>
  <c r="P386"/>
  <c r="R386"/>
  <c r="T386"/>
  <c r="BK448"/>
  <c r="J448"/>
  <c r="J68"/>
  <c r="P448"/>
  <c r="BK455"/>
  <c r="J455"/>
  <c r="J69"/>
  <c r="R455"/>
  <c r="R458"/>
  <c i="12" r="P81"/>
  <c r="P80"/>
  <c i="1" r="AU68"/>
  <c i="12" r="R81"/>
  <c r="R80"/>
  <c i="3" r="R95"/>
  <c r="R94"/>
  <c r="R93"/>
  <c r="R146"/>
  <c r="R145"/>
  <c r="T164"/>
  <c i="4" r="R250"/>
  <c r="P357"/>
  <c r="T357"/>
  <c r="T502"/>
  <c r="T621"/>
  <c r="T620"/>
  <c r="P703"/>
  <c r="R718"/>
  <c r="P740"/>
  <c r="R740"/>
  <c r="R774"/>
  <c r="BK842"/>
  <c r="J842"/>
  <c r="J84"/>
  <c r="BK877"/>
  <c r="J877"/>
  <c r="J86"/>
  <c i="5" r="P164"/>
  <c r="P163"/>
  <c r="P98"/>
  <c i="1" r="AU60"/>
  <c i="5" r="P240"/>
  <c r="T240"/>
  <c r="R266"/>
  <c r="BK281"/>
  <c r="J281"/>
  <c r="J76"/>
  <c i="6" r="BK88"/>
  <c r="J88"/>
  <c r="J61"/>
  <c r="BK186"/>
  <c r="J186"/>
  <c r="J63"/>
  <c r="T186"/>
  <c r="T325"/>
  <c i="7" r="P83"/>
  <c r="T83"/>
  <c i="8" r="BK89"/>
  <c r="J89"/>
  <c r="J61"/>
  <c i="9" r="T87"/>
  <c r="T86"/>
  <c i="10" r="BK100"/>
  <c r="J100"/>
  <c r="J66"/>
  <c r="P144"/>
  <c r="P143"/>
  <c r="P182"/>
  <c r="T224"/>
  <c r="R254"/>
  <c r="P277"/>
  <c i="11" r="R256"/>
  <c r="P342"/>
  <c r="BK396"/>
  <c r="J396"/>
  <c r="J67"/>
  <c r="T448"/>
  <c r="P458"/>
  <c i="12" r="BK81"/>
  <c r="J81"/>
  <c r="J60"/>
  <c r="T81"/>
  <c r="T80"/>
  <c i="2" r="BK639"/>
  <c r="J639"/>
  <c r="J79"/>
  <c i="5" r="BK160"/>
  <c r="J160"/>
  <c r="J68"/>
  <c i="6" r="BK180"/>
  <c r="J180"/>
  <c r="J62"/>
  <c i="7" r="BK137"/>
  <c r="J137"/>
  <c r="J62"/>
  <c i="2" r="BK517"/>
  <c r="J517"/>
  <c r="J70"/>
  <c i="4" r="BK617"/>
  <c r="J617"/>
  <c r="J73"/>
  <c i="3" r="BK184"/>
  <c r="J184"/>
  <c r="J71"/>
  <c i="4" r="BK497"/>
  <c r="J497"/>
  <c r="J71"/>
  <c i="6" r="BK334"/>
  <c r="J334"/>
  <c r="J66"/>
  <c i="2" r="BK634"/>
  <c r="J634"/>
  <c r="J78"/>
  <c i="12" r="F55"/>
  <c r="BE89"/>
  <c i="11" r="BK90"/>
  <c r="J90"/>
  <c r="J59"/>
  <c i="12" r="E70"/>
  <c r="J52"/>
  <c r="J54"/>
  <c r="F76"/>
  <c r="BE83"/>
  <c r="BE87"/>
  <c r="BE88"/>
  <c r="BE93"/>
  <c r="BE94"/>
  <c r="BE95"/>
  <c r="BE96"/>
  <c r="BE99"/>
  <c r="BE102"/>
  <c r="J77"/>
  <c r="BE90"/>
  <c r="BE91"/>
  <c r="BE97"/>
  <c r="BE107"/>
  <c r="BE85"/>
  <c r="BE104"/>
  <c r="BE105"/>
  <c r="BE106"/>
  <c r="BE82"/>
  <c r="BE86"/>
  <c r="BE92"/>
  <c r="BE98"/>
  <c r="BE100"/>
  <c r="BE101"/>
  <c r="BE103"/>
  <c i="11" r="J55"/>
  <c r="F87"/>
  <c r="BE93"/>
  <c r="BE98"/>
  <c r="BE99"/>
  <c r="BE106"/>
  <c r="BE107"/>
  <c r="BE121"/>
  <c r="BE123"/>
  <c r="BE132"/>
  <c r="BE133"/>
  <c r="BE170"/>
  <c r="BE174"/>
  <c r="BE175"/>
  <c r="BE177"/>
  <c r="BE179"/>
  <c r="BE181"/>
  <c r="BE207"/>
  <c r="BE208"/>
  <c r="BE214"/>
  <c r="BE224"/>
  <c r="BE242"/>
  <c r="BE247"/>
  <c r="BE252"/>
  <c r="BE258"/>
  <c r="BE261"/>
  <c r="BE299"/>
  <c r="BE308"/>
  <c r="BE314"/>
  <c r="BE321"/>
  <c r="BE356"/>
  <c r="BE372"/>
  <c r="BE440"/>
  <c r="BE445"/>
  <c r="BE228"/>
  <c r="BE233"/>
  <c r="BE234"/>
  <c r="BE249"/>
  <c r="BE255"/>
  <c r="BE265"/>
  <c r="BE275"/>
  <c r="BE278"/>
  <c r="BE282"/>
  <c r="BE287"/>
  <c r="BE288"/>
  <c r="BE303"/>
  <c r="BE306"/>
  <c r="BE317"/>
  <c r="BE336"/>
  <c r="BE343"/>
  <c r="BE350"/>
  <c r="BE352"/>
  <c r="BE375"/>
  <c r="BE376"/>
  <c r="BE378"/>
  <c r="BE383"/>
  <c r="BE423"/>
  <c r="BE449"/>
  <c r="BE456"/>
  <c r="BE108"/>
  <c r="BE122"/>
  <c r="BE145"/>
  <c r="BE152"/>
  <c r="BE156"/>
  <c r="BE164"/>
  <c r="BE194"/>
  <c r="BE236"/>
  <c r="BE239"/>
  <c r="BE248"/>
  <c r="BE254"/>
  <c r="BE280"/>
  <c r="BE281"/>
  <c r="BE290"/>
  <c r="BE298"/>
  <c r="BE304"/>
  <c r="BE313"/>
  <c r="BE324"/>
  <c r="BE331"/>
  <c r="BE359"/>
  <c r="BE362"/>
  <c r="BE366"/>
  <c r="BE374"/>
  <c r="BE397"/>
  <c r="BE149"/>
  <c r="BE171"/>
  <c r="BE229"/>
  <c r="BE238"/>
  <c r="BE250"/>
  <c r="BE257"/>
  <c r="BE269"/>
  <c r="BE283"/>
  <c r="BE284"/>
  <c r="BE322"/>
  <c r="BE344"/>
  <c r="BE358"/>
  <c r="BE367"/>
  <c r="BE393"/>
  <c r="BE399"/>
  <c r="BE405"/>
  <c r="BE420"/>
  <c r="BE432"/>
  <c r="BE433"/>
  <c r="BE436"/>
  <c r="BE437"/>
  <c r="BE438"/>
  <c r="BE444"/>
  <c r="BE451"/>
  <c i="10" r="J144"/>
  <c r="J68"/>
  <c i="11" r="E80"/>
  <c r="BE101"/>
  <c r="BE104"/>
  <c r="BE119"/>
  <c r="BE137"/>
  <c r="BE138"/>
  <c r="BE153"/>
  <c r="BE157"/>
  <c r="BE167"/>
  <c r="BE264"/>
  <c r="BE268"/>
  <c r="BE270"/>
  <c r="BE285"/>
  <c r="BE293"/>
  <c r="BE311"/>
  <c r="BE323"/>
  <c r="BE368"/>
  <c r="BE379"/>
  <c r="BE442"/>
  <c r="F86"/>
  <c r="BE96"/>
  <c r="BE97"/>
  <c r="BE110"/>
  <c r="BE111"/>
  <c r="BE112"/>
  <c r="BE126"/>
  <c r="BE136"/>
  <c r="BE141"/>
  <c r="BE143"/>
  <c r="BE147"/>
  <c r="BE154"/>
  <c r="BE165"/>
  <c r="BE176"/>
  <c r="BE184"/>
  <c r="BE188"/>
  <c r="BE216"/>
  <c r="BE219"/>
  <c r="BE421"/>
  <c r="BE426"/>
  <c r="BE453"/>
  <c r="BE454"/>
  <c r="BE94"/>
  <c r="BE95"/>
  <c r="BE103"/>
  <c r="BE113"/>
  <c r="BE117"/>
  <c r="BE120"/>
  <c r="BE146"/>
  <c r="BE169"/>
  <c r="BE189"/>
  <c r="BE195"/>
  <c r="BE205"/>
  <c r="BE220"/>
  <c r="BE230"/>
  <c r="BE235"/>
  <c r="BE243"/>
  <c r="BE260"/>
  <c r="BE262"/>
  <c r="BE316"/>
  <c r="BE318"/>
  <c r="BE325"/>
  <c r="BE327"/>
  <c r="BE349"/>
  <c r="BE355"/>
  <c r="BE400"/>
  <c r="BE402"/>
  <c r="BE410"/>
  <c r="BE412"/>
  <c r="J54"/>
  <c r="BE102"/>
  <c r="BE124"/>
  <c r="BE127"/>
  <c r="BE134"/>
  <c r="BE135"/>
  <c r="BE148"/>
  <c r="BE160"/>
  <c r="BE163"/>
  <c r="BE166"/>
  <c r="BE168"/>
  <c r="BE173"/>
  <c r="BE187"/>
  <c r="BE190"/>
  <c r="BE193"/>
  <c r="BE197"/>
  <c r="BE203"/>
  <c r="BE218"/>
  <c r="BE222"/>
  <c r="BE223"/>
  <c r="BE259"/>
  <c r="BE263"/>
  <c r="BE266"/>
  <c r="BE267"/>
  <c r="BE273"/>
  <c r="BE276"/>
  <c r="BE277"/>
  <c r="BE279"/>
  <c r="BE289"/>
  <c r="BE291"/>
  <c r="BE300"/>
  <c r="BE302"/>
  <c r="BE310"/>
  <c r="BE326"/>
  <c r="BE335"/>
  <c r="BE346"/>
  <c r="BE351"/>
  <c r="BE360"/>
  <c r="BE395"/>
  <c r="BE398"/>
  <c r="BE401"/>
  <c r="BE407"/>
  <c r="BE408"/>
  <c r="BE424"/>
  <c r="BE92"/>
  <c r="BE100"/>
  <c r="BE105"/>
  <c r="BE109"/>
  <c r="BE115"/>
  <c r="BE116"/>
  <c r="BE128"/>
  <c r="BE130"/>
  <c r="BE182"/>
  <c r="BE191"/>
  <c r="BE192"/>
  <c r="BE200"/>
  <c r="BE201"/>
  <c r="BE204"/>
  <c r="BE206"/>
  <c r="BE215"/>
  <c r="BE231"/>
  <c r="BE241"/>
  <c r="BE245"/>
  <c r="BE309"/>
  <c r="BE319"/>
  <c r="BE334"/>
  <c r="BE339"/>
  <c r="BE340"/>
  <c r="BE361"/>
  <c r="BE365"/>
  <c r="BE380"/>
  <c r="BE382"/>
  <c r="BE388"/>
  <c r="BE391"/>
  <c r="BE411"/>
  <c r="BE417"/>
  <c r="BE419"/>
  <c r="BE422"/>
  <c r="BE427"/>
  <c r="BE429"/>
  <c r="BE431"/>
  <c r="BE435"/>
  <c r="BE460"/>
  <c r="BE125"/>
  <c r="BE139"/>
  <c r="BE142"/>
  <c r="BE150"/>
  <c r="BE159"/>
  <c r="BE162"/>
  <c r="BE172"/>
  <c r="BE183"/>
  <c r="BE196"/>
  <c r="BE271"/>
  <c r="BE296"/>
  <c r="BE301"/>
  <c r="BE312"/>
  <c r="BE341"/>
  <c r="BE385"/>
  <c r="BE392"/>
  <c r="BE416"/>
  <c r="BE418"/>
  <c r="BE441"/>
  <c r="BE443"/>
  <c r="BE459"/>
  <c r="J52"/>
  <c r="BE114"/>
  <c r="BE118"/>
  <c r="BE129"/>
  <c r="BE131"/>
  <c r="BE199"/>
  <c r="BE209"/>
  <c r="BE210"/>
  <c r="BE211"/>
  <c r="BE212"/>
  <c r="BE221"/>
  <c r="BE225"/>
  <c r="BE227"/>
  <c r="BE246"/>
  <c r="BE272"/>
  <c r="BE274"/>
  <c r="BE286"/>
  <c r="BE292"/>
  <c r="BE294"/>
  <c r="BE297"/>
  <c r="BE305"/>
  <c r="BE307"/>
  <c r="BE315"/>
  <c r="BE320"/>
  <c r="BE328"/>
  <c r="BE329"/>
  <c r="BE332"/>
  <c r="BE345"/>
  <c r="BE348"/>
  <c r="BE373"/>
  <c r="BE377"/>
  <c r="BE381"/>
  <c r="BE390"/>
  <c r="BE394"/>
  <c r="BE403"/>
  <c r="BE406"/>
  <c r="BE413"/>
  <c r="BE414"/>
  <c r="BE415"/>
  <c r="BE425"/>
  <c r="BE447"/>
  <c r="BE450"/>
  <c r="BE457"/>
  <c r="BE140"/>
  <c r="BE144"/>
  <c r="BE151"/>
  <c r="BE155"/>
  <c r="BE158"/>
  <c r="BE161"/>
  <c r="BE178"/>
  <c r="BE180"/>
  <c r="BE185"/>
  <c r="BE186"/>
  <c r="BE198"/>
  <c r="BE202"/>
  <c r="BE213"/>
  <c r="BE217"/>
  <c r="BE226"/>
  <c r="BE232"/>
  <c r="BE237"/>
  <c r="BE240"/>
  <c r="BE244"/>
  <c r="BE251"/>
  <c r="BE253"/>
  <c r="BE295"/>
  <c r="BE330"/>
  <c r="BE338"/>
  <c r="BE347"/>
  <c r="BE353"/>
  <c r="BE354"/>
  <c r="BE357"/>
  <c r="BE363"/>
  <c r="BE364"/>
  <c r="BE370"/>
  <c r="BE371"/>
  <c r="BE384"/>
  <c r="BE387"/>
  <c r="BE389"/>
  <c r="BE404"/>
  <c r="BE409"/>
  <c r="BE428"/>
  <c r="BE430"/>
  <c r="BE434"/>
  <c r="BE439"/>
  <c r="BE446"/>
  <c r="BE452"/>
  <c r="BE461"/>
  <c r="BE462"/>
  <c i="10" r="E50"/>
  <c r="BE103"/>
  <c i="9" r="BK86"/>
  <c r="J86"/>
  <c r="J63"/>
  <c i="10" r="BE98"/>
  <c r="BE105"/>
  <c r="BE115"/>
  <c r="BE135"/>
  <c r="J58"/>
  <c r="BE97"/>
  <c r="BE107"/>
  <c r="BE109"/>
  <c r="BE119"/>
  <c r="BE121"/>
  <c r="BE129"/>
  <c r="BE133"/>
  <c r="BE141"/>
  <c r="BE145"/>
  <c r="J56"/>
  <c r="J92"/>
  <c r="BE151"/>
  <c r="BE176"/>
  <c r="BE177"/>
  <c r="BE185"/>
  <c r="BE197"/>
  <c r="BE101"/>
  <c r="BE111"/>
  <c r="BE167"/>
  <c r="BE171"/>
  <c r="BE193"/>
  <c r="BE209"/>
  <c r="BE247"/>
  <c r="BE255"/>
  <c r="BE257"/>
  <c r="BE288"/>
  <c r="BE294"/>
  <c r="BE125"/>
  <c r="BE139"/>
  <c r="BE159"/>
  <c r="BE163"/>
  <c r="BE165"/>
  <c r="BE169"/>
  <c r="BE173"/>
  <c r="BE180"/>
  <c r="BE187"/>
  <c r="BE189"/>
  <c r="BE216"/>
  <c r="BE229"/>
  <c r="BE249"/>
  <c r="F59"/>
  <c r="BE149"/>
  <c r="BE161"/>
  <c r="BE178"/>
  <c r="BE191"/>
  <c r="BE199"/>
  <c r="BE203"/>
  <c r="BE205"/>
  <c r="BE207"/>
  <c r="BE211"/>
  <c r="BE218"/>
  <c r="BE219"/>
  <c r="BE220"/>
  <c r="BE243"/>
  <c r="BE252"/>
  <c r="BE259"/>
  <c r="BE261"/>
  <c r="BE263"/>
  <c r="BE269"/>
  <c r="BE271"/>
  <c r="BE278"/>
  <c r="BE282"/>
  <c r="BE284"/>
  <c r="BE131"/>
  <c r="BE155"/>
  <c r="BE157"/>
  <c r="BE174"/>
  <c r="BE175"/>
  <c r="BE183"/>
  <c r="BE195"/>
  <c r="BE201"/>
  <c r="BE215"/>
  <c r="BE253"/>
  <c r="F58"/>
  <c r="BE113"/>
  <c r="BE117"/>
  <c r="BE123"/>
  <c r="BE127"/>
  <c r="BE137"/>
  <c r="BE147"/>
  <c r="BE153"/>
  <c r="BE213"/>
  <c r="BE217"/>
  <c r="BE222"/>
  <c r="BE225"/>
  <c r="BE227"/>
  <c r="BE231"/>
  <c r="BE233"/>
  <c r="BE235"/>
  <c r="BE237"/>
  <c r="BE239"/>
  <c r="BE241"/>
  <c r="BE245"/>
  <c r="BE251"/>
  <c r="BE265"/>
  <c r="BE267"/>
  <c r="BE273"/>
  <c r="BE275"/>
  <c r="BE280"/>
  <c r="BE286"/>
  <c r="BE290"/>
  <c r="BE292"/>
  <c r="BE296"/>
  <c r="BE297"/>
  <c r="BE298"/>
  <c r="BE299"/>
  <c r="BE300"/>
  <c i="9" r="J56"/>
  <c r="BE89"/>
  <c r="BE91"/>
  <c r="BE99"/>
  <c r="BE107"/>
  <c r="BE111"/>
  <c r="BE113"/>
  <c r="BE118"/>
  <c r="BE127"/>
  <c r="BE139"/>
  <c r="BE148"/>
  <c r="BE149"/>
  <c r="BE150"/>
  <c r="E50"/>
  <c r="J58"/>
  <c r="J59"/>
  <c r="BE88"/>
  <c r="BE94"/>
  <c r="BE95"/>
  <c r="BE98"/>
  <c r="BE100"/>
  <c r="BE101"/>
  <c r="BE102"/>
  <c r="BE103"/>
  <c r="BE104"/>
  <c r="BE112"/>
  <c r="BE115"/>
  <c r="BE116"/>
  <c r="BE123"/>
  <c r="BE125"/>
  <c r="BE128"/>
  <c r="BE129"/>
  <c r="BE132"/>
  <c r="BE133"/>
  <c r="BE134"/>
  <c r="BE135"/>
  <c r="BE136"/>
  <c r="BE137"/>
  <c r="BE138"/>
  <c r="BE141"/>
  <c r="BE143"/>
  <c r="BE144"/>
  <c r="BE153"/>
  <c r="F58"/>
  <c r="F59"/>
  <c r="BE90"/>
  <c r="BE92"/>
  <c r="BE93"/>
  <c r="BE96"/>
  <c r="BE97"/>
  <c r="BE105"/>
  <c r="BE106"/>
  <c r="BE108"/>
  <c r="BE109"/>
  <c r="BE110"/>
  <c r="BE114"/>
  <c r="BE117"/>
  <c r="BE119"/>
  <c r="BE120"/>
  <c r="BE121"/>
  <c r="BE122"/>
  <c r="BE124"/>
  <c r="BE126"/>
  <c r="BE130"/>
  <c r="BE131"/>
  <c r="BE140"/>
  <c r="BE142"/>
  <c r="BE145"/>
  <c r="BE146"/>
  <c r="BE147"/>
  <c r="BE151"/>
  <c r="BE152"/>
  <c i="8" r="F54"/>
  <c r="J75"/>
  <c r="BE84"/>
  <c r="BE86"/>
  <c r="BE93"/>
  <c r="BE96"/>
  <c r="BE103"/>
  <c r="J77"/>
  <c r="BE85"/>
  <c r="BE91"/>
  <c r="BE92"/>
  <c r="BE95"/>
  <c r="BE97"/>
  <c r="BE99"/>
  <c r="BE100"/>
  <c r="BE101"/>
  <c r="E71"/>
  <c r="BE83"/>
  <c r="BE87"/>
  <c r="BE88"/>
  <c r="BE90"/>
  <c r="BE94"/>
  <c i="7" r="BK82"/>
  <c r="J82"/>
  <c i="8" r="F55"/>
  <c r="BE98"/>
  <c r="J55"/>
  <c r="BE102"/>
  <c i="7" r="E72"/>
  <c r="J78"/>
  <c r="BE89"/>
  <c r="BE95"/>
  <c r="BE119"/>
  <c r="BE120"/>
  <c r="BE124"/>
  <c r="BE125"/>
  <c r="BE126"/>
  <c r="J76"/>
  <c r="BE90"/>
  <c r="BE97"/>
  <c r="BE110"/>
  <c r="BE123"/>
  <c r="BE135"/>
  <c r="BE86"/>
  <c r="BE87"/>
  <c r="BE93"/>
  <c r="BE102"/>
  <c r="BE115"/>
  <c r="F54"/>
  <c r="F55"/>
  <c r="BE84"/>
  <c r="BE85"/>
  <c r="BE98"/>
  <c r="BE99"/>
  <c r="BE103"/>
  <c r="BE104"/>
  <c r="BE105"/>
  <c r="BE107"/>
  <c r="BE108"/>
  <c r="BE111"/>
  <c r="BE113"/>
  <c r="BE116"/>
  <c r="BE118"/>
  <c r="BE122"/>
  <c r="BE128"/>
  <c r="BE131"/>
  <c r="BE132"/>
  <c r="BE134"/>
  <c r="BE136"/>
  <c i="6" r="BK87"/>
  <c r="J87"/>
  <c r="J60"/>
  <c i="7" r="J55"/>
  <c r="BE91"/>
  <c r="BE92"/>
  <c r="BE94"/>
  <c r="BE96"/>
  <c r="BE100"/>
  <c r="BE101"/>
  <c r="BE106"/>
  <c r="BE109"/>
  <c r="BE112"/>
  <c r="BE114"/>
  <c r="BE117"/>
  <c r="BE121"/>
  <c r="BE127"/>
  <c r="BE129"/>
  <c r="BE130"/>
  <c r="BE133"/>
  <c r="BE138"/>
  <c i="5" r="BK163"/>
  <c r="J163"/>
  <c r="J69"/>
  <c r="BK99"/>
  <c r="J99"/>
  <c r="J64"/>
  <c i="6" r="E76"/>
  <c r="BE181"/>
  <c r="BE213"/>
  <c r="BE215"/>
  <c r="BE219"/>
  <c r="BE271"/>
  <c r="BE292"/>
  <c r="BE263"/>
  <c r="BE298"/>
  <c r="BE302"/>
  <c r="BE315"/>
  <c r="J83"/>
  <c r="BE105"/>
  <c r="BE107"/>
  <c r="F54"/>
  <c r="F55"/>
  <c r="J82"/>
  <c r="BE89"/>
  <c r="BE113"/>
  <c r="BE146"/>
  <c r="BE165"/>
  <c r="BE167"/>
  <c r="BE209"/>
  <c r="BE236"/>
  <c r="BE238"/>
  <c r="BE253"/>
  <c r="BE255"/>
  <c r="BE261"/>
  <c r="BE267"/>
  <c r="BE280"/>
  <c r="BE288"/>
  <c r="BE303"/>
  <c r="BE309"/>
  <c r="BE310"/>
  <c r="BE314"/>
  <c r="BE326"/>
  <c r="BE328"/>
  <c r="J52"/>
  <c r="BE121"/>
  <c r="BE130"/>
  <c r="BE136"/>
  <c r="BE187"/>
  <c r="BE194"/>
  <c r="BE222"/>
  <c r="BE226"/>
  <c r="BE230"/>
  <c r="BE293"/>
  <c r="BE297"/>
  <c r="BE330"/>
  <c r="BE97"/>
  <c r="BE178"/>
  <c r="BE198"/>
  <c r="BE201"/>
  <c r="BE205"/>
  <c r="BE232"/>
  <c r="BE242"/>
  <c r="BE244"/>
  <c r="BE249"/>
  <c r="BE251"/>
  <c r="BE257"/>
  <c r="BE259"/>
  <c r="BE270"/>
  <c r="BE275"/>
  <c r="BE276"/>
  <c r="BE283"/>
  <c r="BE287"/>
  <c r="BE305"/>
  <c r="BE316"/>
  <c r="BE322"/>
  <c r="BE332"/>
  <c r="BE335"/>
  <c i="4" r="BK620"/>
  <c r="J620"/>
  <c r="J74"/>
  <c i="5" r="J58"/>
  <c r="E86"/>
  <c r="F95"/>
  <c r="BE109"/>
  <c r="BE241"/>
  <c r="BE248"/>
  <c r="BE252"/>
  <c r="BE256"/>
  <c r="BE260"/>
  <c r="BE277"/>
  <c r="BE126"/>
  <c r="BE148"/>
  <c r="BE161"/>
  <c r="BE194"/>
  <c r="BE199"/>
  <c r="BE201"/>
  <c i="4" r="BK109"/>
  <c r="J109"/>
  <c r="J64"/>
  <c i="5" r="BE105"/>
  <c r="BE116"/>
  <c r="BE130"/>
  <c r="BE135"/>
  <c r="BE139"/>
  <c r="BE143"/>
  <c r="BE152"/>
  <c r="BE158"/>
  <c r="BE165"/>
  <c r="BE169"/>
  <c r="BE171"/>
  <c r="BE175"/>
  <c r="BE180"/>
  <c r="BE184"/>
  <c r="BE209"/>
  <c r="BE213"/>
  <c r="BE223"/>
  <c r="BE226"/>
  <c r="BE238"/>
  <c r="BE267"/>
  <c r="J56"/>
  <c r="F58"/>
  <c r="J59"/>
  <c r="BE101"/>
  <c r="BE111"/>
  <c r="BE121"/>
  <c r="BE156"/>
  <c r="BE173"/>
  <c r="BE182"/>
  <c r="BE189"/>
  <c r="BE205"/>
  <c r="BE217"/>
  <c r="BE221"/>
  <c r="BE230"/>
  <c r="BE234"/>
  <c r="BE245"/>
  <c r="BE264"/>
  <c r="BE268"/>
  <c r="BE271"/>
  <c r="BE273"/>
  <c r="BE279"/>
  <c r="BE282"/>
  <c r="BE286"/>
  <c i="3" r="J94"/>
  <c r="J64"/>
  <c r="J95"/>
  <c r="J65"/>
  <c i="4" r="J56"/>
  <c r="F104"/>
  <c r="BE235"/>
  <c r="BE267"/>
  <c r="BE283"/>
  <c r="BE326"/>
  <c r="BE489"/>
  <c r="BE651"/>
  <c r="BE653"/>
  <c r="BE662"/>
  <c r="BE672"/>
  <c r="BE695"/>
  <c r="BE699"/>
  <c r="BE168"/>
  <c r="BE210"/>
  <c r="BE271"/>
  <c r="BE275"/>
  <c r="BE296"/>
  <c r="BE309"/>
  <c r="BE370"/>
  <c r="BE503"/>
  <c r="BE509"/>
  <c r="BE538"/>
  <c r="BE556"/>
  <c r="BE608"/>
  <c r="BE630"/>
  <c r="BE728"/>
  <c r="BE760"/>
  <c r="E50"/>
  <c r="F59"/>
  <c r="BE116"/>
  <c r="BE217"/>
  <c r="BE227"/>
  <c r="BE299"/>
  <c r="BE347"/>
  <c r="BE391"/>
  <c r="BE408"/>
  <c r="BE425"/>
  <c r="BE429"/>
  <c r="BE614"/>
  <c r="BE687"/>
  <c r="BE712"/>
  <c r="BE719"/>
  <c r="BE748"/>
  <c r="BE460"/>
  <c r="BE482"/>
  <c r="BE513"/>
  <c r="BE551"/>
  <c r="BE616"/>
  <c r="BE691"/>
  <c r="BE737"/>
  <c r="BE745"/>
  <c r="BE124"/>
  <c r="BE131"/>
  <c r="BE149"/>
  <c r="BE205"/>
  <c r="BE231"/>
  <c r="BE320"/>
  <c r="BE358"/>
  <c r="BE443"/>
  <c r="BE449"/>
  <c r="BE473"/>
  <c r="BE525"/>
  <c r="BE529"/>
  <c r="BE537"/>
  <c r="BE580"/>
  <c r="BE610"/>
  <c r="BE632"/>
  <c r="BE660"/>
  <c r="BE752"/>
  <c r="BE756"/>
  <c r="BE764"/>
  <c r="BE781"/>
  <c r="BE783"/>
  <c r="BE791"/>
  <c r="BE799"/>
  <c r="J58"/>
  <c r="BE200"/>
  <c r="BE251"/>
  <c r="BE263"/>
  <c r="BE315"/>
  <c r="BE332"/>
  <c r="BE433"/>
  <c r="BE469"/>
  <c r="BE519"/>
  <c r="BE547"/>
  <c r="BE596"/>
  <c r="BE604"/>
  <c r="BE638"/>
  <c r="BE649"/>
  <c r="BE716"/>
  <c r="BE733"/>
  <c r="BE741"/>
  <c r="BE772"/>
  <c r="J59"/>
  <c r="BE111"/>
  <c r="BE213"/>
  <c r="BE288"/>
  <c r="BE324"/>
  <c r="BE437"/>
  <c r="BE465"/>
  <c r="BE484"/>
  <c r="BE493"/>
  <c r="BE533"/>
  <c r="BE542"/>
  <c r="BE563"/>
  <c r="BE586"/>
  <c r="BE600"/>
  <c r="BE612"/>
  <c r="BE701"/>
  <c r="BE768"/>
  <c r="BE779"/>
  <c r="BE830"/>
  <c r="BE175"/>
  <c r="BE219"/>
  <c r="BE223"/>
  <c r="BE255"/>
  <c r="BE306"/>
  <c r="BE330"/>
  <c r="BE339"/>
  <c r="BE400"/>
  <c r="BE413"/>
  <c r="BE521"/>
  <c r="BE573"/>
  <c r="BE584"/>
  <c r="BE592"/>
  <c r="BE613"/>
  <c r="BE647"/>
  <c r="BE777"/>
  <c r="BE789"/>
  <c r="BE797"/>
  <c r="BE801"/>
  <c r="BE805"/>
  <c r="BE807"/>
  <c r="BE810"/>
  <c r="BE822"/>
  <c r="BE836"/>
  <c r="BE840"/>
  <c r="BE845"/>
  <c r="BE852"/>
  <c r="BE861"/>
  <c r="BE677"/>
  <c r="BE723"/>
  <c r="BE732"/>
  <c r="BE738"/>
  <c r="BE787"/>
  <c r="BE872"/>
  <c r="BE878"/>
  <c r="BE882"/>
  <c r="BE890"/>
  <c r="BE293"/>
  <c r="BE302"/>
  <c r="BE312"/>
  <c r="BE336"/>
  <c r="BE343"/>
  <c r="BE351"/>
  <c r="BE362"/>
  <c r="BE366"/>
  <c r="BE417"/>
  <c r="BE507"/>
  <c r="BE618"/>
  <c r="BE640"/>
  <c r="BE643"/>
  <c r="BE679"/>
  <c r="BE704"/>
  <c r="BE725"/>
  <c r="BE785"/>
  <c r="BE795"/>
  <c r="BE816"/>
  <c r="BE828"/>
  <c r="BE838"/>
  <c r="BE843"/>
  <c r="BE850"/>
  <c r="BE855"/>
  <c r="BE353"/>
  <c r="BE382"/>
  <c r="BE387"/>
  <c r="BE404"/>
  <c r="BE454"/>
  <c r="BE498"/>
  <c r="BE515"/>
  <c r="BE588"/>
  <c r="BE622"/>
  <c r="BE658"/>
  <c r="BE667"/>
  <c r="BE683"/>
  <c r="BE708"/>
  <c r="BE775"/>
  <c r="BE793"/>
  <c r="BE194"/>
  <c r="BE240"/>
  <c r="BE245"/>
  <c r="BE259"/>
  <c r="BE374"/>
  <c r="BE378"/>
  <c r="BE396"/>
  <c r="BE421"/>
  <c r="BE803"/>
  <c r="BE867"/>
  <c r="BE886"/>
  <c i="3" r="F58"/>
  <c r="J87"/>
  <c i="2" r="J105"/>
  <c r="J65"/>
  <c i="3" r="J59"/>
  <c r="BE165"/>
  <c r="J58"/>
  <c r="F90"/>
  <c r="BE126"/>
  <c r="BE139"/>
  <c r="BE151"/>
  <c r="BE173"/>
  <c r="BE177"/>
  <c r="BE180"/>
  <c i="2" r="BK520"/>
  <c r="J520"/>
  <c r="J71"/>
  <c i="3" r="E50"/>
  <c r="BE96"/>
  <c r="BE100"/>
  <c r="BE105"/>
  <c r="BE110"/>
  <c r="BE114"/>
  <c r="BE118"/>
  <c r="BE124"/>
  <c r="BE128"/>
  <c r="BE131"/>
  <c r="BE135"/>
  <c r="BE147"/>
  <c r="BE156"/>
  <c r="BE160"/>
  <c r="BE169"/>
  <c r="BE185"/>
  <c i="2" r="E50"/>
  <c r="J58"/>
  <c r="F99"/>
  <c r="BE130"/>
  <c r="BE138"/>
  <c r="F59"/>
  <c r="BE204"/>
  <c r="BE208"/>
  <c r="BE461"/>
  <c r="BE465"/>
  <c r="BE499"/>
  <c r="BE526"/>
  <c r="BE548"/>
  <c r="BE601"/>
  <c r="BE651"/>
  <c r="BE658"/>
  <c r="J97"/>
  <c r="BE110"/>
  <c r="BE151"/>
  <c r="BE190"/>
  <c r="BE214"/>
  <c r="BE218"/>
  <c r="BE222"/>
  <c r="BE239"/>
  <c r="BE243"/>
  <c r="BE277"/>
  <c r="BE287"/>
  <c r="BE477"/>
  <c r="BE505"/>
  <c r="BE513"/>
  <c r="BE574"/>
  <c r="BE583"/>
  <c r="BE668"/>
  <c r="BE622"/>
  <c r="BE640"/>
  <c r="BE662"/>
  <c r="BE666"/>
  <c r="BE306"/>
  <c r="BE310"/>
  <c r="BE314"/>
  <c r="BE346"/>
  <c r="BE363"/>
  <c r="BE379"/>
  <c r="BE392"/>
  <c r="BE423"/>
  <c r="BE442"/>
  <c r="BE449"/>
  <c r="BE473"/>
  <c r="BE481"/>
  <c r="BE494"/>
  <c r="BE557"/>
  <c r="BE566"/>
  <c r="BE587"/>
  <c r="BE616"/>
  <c r="BE631"/>
  <c r="BE635"/>
  <c r="BE114"/>
  <c r="BE155"/>
  <c r="BE180"/>
  <c r="BE254"/>
  <c r="BE259"/>
  <c r="BE469"/>
  <c r="BE509"/>
  <c r="BE518"/>
  <c r="BE522"/>
  <c r="BE544"/>
  <c r="BE553"/>
  <c r="BE612"/>
  <c r="BE628"/>
  <c r="J59"/>
  <c r="BE142"/>
  <c r="BE235"/>
  <c r="BE268"/>
  <c r="BE341"/>
  <c r="BE429"/>
  <c r="BE485"/>
  <c r="BE535"/>
  <c r="BE540"/>
  <c r="BE596"/>
  <c r="BE126"/>
  <c r="BE186"/>
  <c r="BE195"/>
  <c r="BE199"/>
  <c r="BE212"/>
  <c r="BE228"/>
  <c r="BE302"/>
  <c r="BE337"/>
  <c r="BE407"/>
  <c r="BE489"/>
  <c i="1" r="BB56"/>
  <c i="2" r="BE106"/>
  <c r="BE118"/>
  <c r="BE122"/>
  <c r="BE134"/>
  <c r="BE146"/>
  <c r="BE160"/>
  <c r="BE166"/>
  <c r="BE173"/>
  <c r="BE224"/>
  <c r="BE283"/>
  <c r="BE292"/>
  <c r="BE296"/>
  <c r="BE319"/>
  <c r="BE324"/>
  <c r="BE329"/>
  <c r="BE333"/>
  <c r="BE352"/>
  <c r="BE357"/>
  <c r="BE383"/>
  <c r="BE387"/>
  <c r="BE435"/>
  <c r="BE457"/>
  <c r="BE531"/>
  <c r="BE561"/>
  <c r="BE570"/>
  <c r="BE579"/>
  <c r="BE591"/>
  <c r="BE605"/>
  <c r="BE619"/>
  <c r="BE625"/>
  <c r="BE645"/>
  <c r="BE653"/>
  <c r="BE655"/>
  <c i="1" r="AW56"/>
  <c i="11" r="J34"/>
  <c i="1" r="AW67"/>
  <c i="3" r="J36"/>
  <c i="1" r="AW57"/>
  <c i="8" r="F36"/>
  <c i="1" r="BC63"/>
  <c i="9" r="F38"/>
  <c i="1" r="BC65"/>
  <c i="7" r="J34"/>
  <c i="1" r="AW62"/>
  <c i="5" r="F37"/>
  <c i="1" r="BB60"/>
  <c i="5" r="F39"/>
  <c i="1" r="BD60"/>
  <c i="12" r="F37"/>
  <c i="1" r="BD68"/>
  <c i="8" r="F34"/>
  <c i="1" r="BA63"/>
  <c i="2" r="F38"/>
  <c i="1" r="BC56"/>
  <c i="6" r="F35"/>
  <c i="1" r="BB61"/>
  <c i="5" r="F36"/>
  <c i="1" r="BA60"/>
  <c i="2" r="F39"/>
  <c i="1" r="BD56"/>
  <c i="11" r="F36"/>
  <c i="1" r="BC67"/>
  <c i="10" r="F37"/>
  <c i="1" r="BB66"/>
  <c i="10" r="F38"/>
  <c i="1" r="BC66"/>
  <c i="7" r="J30"/>
  <c i="10" r="J36"/>
  <c i="1" r="AW66"/>
  <c i="2" r="F36"/>
  <c i="1" r="BA56"/>
  <c i="8" r="F37"/>
  <c i="1" r="BD63"/>
  <c i="3" r="F38"/>
  <c i="1" r="BC57"/>
  <c i="4" r="F36"/>
  <c i="1" r="BA59"/>
  <c i="12" r="F35"/>
  <c i="1" r="BB68"/>
  <c i="5" r="J36"/>
  <c i="1" r="AW60"/>
  <c i="9" r="F37"/>
  <c i="1" r="BB65"/>
  <c i="7" r="F36"/>
  <c i="1" r="BC62"/>
  <c i="6" r="F34"/>
  <c i="1" r="BA61"/>
  <c i="6" r="J34"/>
  <c i="1" r="AW61"/>
  <c i="7" r="F34"/>
  <c i="1" r="BA62"/>
  <c i="9" r="F36"/>
  <c i="1" r="BA65"/>
  <c i="11" r="F35"/>
  <c i="1" r="BB67"/>
  <c i="6" r="F37"/>
  <c i="1" r="BD61"/>
  <c i="8" r="J34"/>
  <c i="1" r="AW63"/>
  <c i="6" r="F36"/>
  <c i="1" r="BC61"/>
  <c i="3" r="F36"/>
  <c i="1" r="BA57"/>
  <c i="9" r="F39"/>
  <c i="1" r="BD65"/>
  <c i="12" r="J34"/>
  <c i="1" r="AW68"/>
  <c i="4" r="F37"/>
  <c i="1" r="BB59"/>
  <c r="AS54"/>
  <c i="3" r="F39"/>
  <c i="1" r="BD57"/>
  <c i="11" r="F34"/>
  <c i="1" r="BA67"/>
  <c i="4" r="F38"/>
  <c i="1" r="BC59"/>
  <c i="9" r="J36"/>
  <c i="1" r="AW65"/>
  <c i="8" r="F35"/>
  <c i="1" r="BB63"/>
  <c i="3" r="F37"/>
  <c i="1" r="BB57"/>
  <c r="BB55"/>
  <c r="AX55"/>
  <c i="7" r="F35"/>
  <c i="1" r="BB62"/>
  <c i="7" r="F37"/>
  <c i="1" r="BD62"/>
  <c i="12" r="F36"/>
  <c i="1" r="BC68"/>
  <c i="10" r="F39"/>
  <c i="1" r="BD66"/>
  <c i="10" r="F36"/>
  <c i="1" r="BA66"/>
  <c i="12" r="F34"/>
  <c i="1" r="BA68"/>
  <c i="5" r="F38"/>
  <c i="1" r="BC60"/>
  <c i="11" r="F37"/>
  <c i="1" r="BD67"/>
  <c i="4" r="F39"/>
  <c i="1" r="BD59"/>
  <c i="4" r="J36"/>
  <c i="1" r="AW59"/>
  <c i="2" l="1" r="P104"/>
  <c r="P520"/>
  <c r="P103"/>
  <c i="1" r="AU56"/>
  <c i="10" r="BK143"/>
  <c r="J143"/>
  <c r="J67"/>
  <c i="5" r="T163"/>
  <c r="T98"/>
  <c i="7" r="P82"/>
  <c i="1" r="AU62"/>
  <c i="10" r="P99"/>
  <c r="P95"/>
  <c i="1" r="AU66"/>
  <c i="11" r="T90"/>
  <c i="5" r="R163"/>
  <c r="R98"/>
  <c i="11" r="R90"/>
  <c i="6" r="P87"/>
  <c r="P86"/>
  <c i="1" r="AU61"/>
  <c i="3" r="T94"/>
  <c i="11" r="P90"/>
  <c i="1" r="AU67"/>
  <c i="4" r="T109"/>
  <c r="T108"/>
  <c i="10" r="T143"/>
  <c r="T99"/>
  <c r="T95"/>
  <c i="4" r="R109"/>
  <c i="2" r="R520"/>
  <c i="8" r="R81"/>
  <c r="P81"/>
  <c i="1" r="AU63"/>
  <c i="4" r="R620"/>
  <c i="3" r="T145"/>
  <c i="2" r="T104"/>
  <c r="T520"/>
  <c i="7" r="T82"/>
  <c i="4" r="P620"/>
  <c r="P109"/>
  <c i="6" r="T87"/>
  <c r="T86"/>
  <c i="10" r="R143"/>
  <c r="R99"/>
  <c r="R95"/>
  <c i="2" r="BK104"/>
  <c r="J104"/>
  <c r="J64"/>
  <c r="R103"/>
  <c i="3" r="BK145"/>
  <c r="J145"/>
  <c r="J67"/>
  <c i="8" r="BK81"/>
  <c r="J81"/>
  <c r="J59"/>
  <c i="12" r="BK80"/>
  <c r="J80"/>
  <c r="J59"/>
  <c i="1" r="AG62"/>
  <c i="7" r="J59"/>
  <c i="6" r="BK86"/>
  <c r="J86"/>
  <c r="J59"/>
  <c i="5" r="BK98"/>
  <c r="J98"/>
  <c i="4" r="BK108"/>
  <c r="J108"/>
  <c r="J63"/>
  <c i="2" r="BK103"/>
  <c r="J103"/>
  <c r="J63"/>
  <c i="1" r="BD55"/>
  <c r="AU64"/>
  <c i="5" r="J32"/>
  <c i="1" r="AG60"/>
  <c i="9" r="F35"/>
  <c i="1" r="AZ65"/>
  <c i="11" r="F33"/>
  <c i="1" r="AZ67"/>
  <c i="8" r="F33"/>
  <c i="1" r="AZ63"/>
  <c i="3" r="F35"/>
  <c i="1" r="AZ57"/>
  <c i="12" r="F33"/>
  <c i="1" r="AZ68"/>
  <c r="BD58"/>
  <c r="BA64"/>
  <c r="AW64"/>
  <c i="9" r="J32"/>
  <c i="1" r="AG65"/>
  <c i="10" r="J35"/>
  <c i="1" r="AV66"/>
  <c r="AT66"/>
  <c i="5" r="J35"/>
  <c i="1" r="AV60"/>
  <c r="AT60"/>
  <c r="BC64"/>
  <c r="AY64"/>
  <c i="7" r="J33"/>
  <c i="1" r="AV62"/>
  <c r="AT62"/>
  <c r="AN62"/>
  <c r="BA58"/>
  <c r="AW58"/>
  <c i="4" r="J35"/>
  <c i="1" r="AV59"/>
  <c r="AT59"/>
  <c i="12" r="J33"/>
  <c i="1" r="AV68"/>
  <c r="AT68"/>
  <c r="BA55"/>
  <c r="BB58"/>
  <c r="AX58"/>
  <c r="BC55"/>
  <c r="AY55"/>
  <c i="2" r="J35"/>
  <c i="1" r="AV56"/>
  <c r="AT56"/>
  <c i="4" r="F35"/>
  <c i="1" r="AZ59"/>
  <c r="AU55"/>
  <c r="BC58"/>
  <c r="AY58"/>
  <c i="8" r="J33"/>
  <c i="1" r="AV63"/>
  <c r="AT63"/>
  <c i="9" r="J35"/>
  <c i="1" r="AV65"/>
  <c r="AT65"/>
  <c i="6" r="F33"/>
  <c i="1" r="AZ61"/>
  <c i="2" r="F35"/>
  <c i="1" r="AZ56"/>
  <c i="3" r="J35"/>
  <c i="1" r="AV57"/>
  <c r="AT57"/>
  <c r="BB64"/>
  <c r="AX64"/>
  <c r="BD64"/>
  <c i="11" r="J30"/>
  <c i="1" r="AG67"/>
  <c i="7" r="F33"/>
  <c i="1" r="AZ62"/>
  <c i="5" r="F35"/>
  <c i="1" r="AZ60"/>
  <c i="10" r="F35"/>
  <c i="1" r="AZ66"/>
  <c i="11" r="J33"/>
  <c i="1" r="AV67"/>
  <c r="AT67"/>
  <c i="6" r="J33"/>
  <c i="1" r="AV61"/>
  <c r="AT61"/>
  <c i="4" l="1" r="P108"/>
  <c i="1" r="AU59"/>
  <c i="4" r="R108"/>
  <c i="2" r="T103"/>
  <c i="3" r="T93"/>
  <c i="10" r="BK99"/>
  <c r="J99"/>
  <c r="J65"/>
  <c i="3" r="BK93"/>
  <c r="J93"/>
  <c i="1" r="AN67"/>
  <c i="11" r="J39"/>
  <c i="1" r="AN65"/>
  <c i="9" r="J41"/>
  <c i="7" r="J39"/>
  <c i="1" r="AN60"/>
  <c i="5" r="J63"/>
  <c r="J41"/>
  <c i="1" r="AU58"/>
  <c i="12" r="J30"/>
  <c i="1" r="AG68"/>
  <c r="AW55"/>
  <c r="AZ64"/>
  <c r="AV64"/>
  <c r="AT64"/>
  <c i="4" r="J32"/>
  <c i="1" r="AG59"/>
  <c r="AG58"/>
  <c r="BB54"/>
  <c r="AX54"/>
  <c r="BC54"/>
  <c r="W32"/>
  <c i="2" r="J32"/>
  <c i="1" r="AG56"/>
  <c r="BA54"/>
  <c r="W30"/>
  <c r="BD54"/>
  <c r="W33"/>
  <c i="3" r="J32"/>
  <c i="1" r="AG57"/>
  <c i="8" r="J30"/>
  <c i="1" r="AG63"/>
  <c i="6" r="J30"/>
  <c i="1" r="AG61"/>
  <c r="AN61"/>
  <c r="AZ58"/>
  <c r="AV58"/>
  <c r="AT58"/>
  <c r="AZ55"/>
  <c r="AV55"/>
  <c i="3" l="1" r="J41"/>
  <c i="12" r="J39"/>
  <c i="8" r="J39"/>
  <c i="3" r="J63"/>
  <c i="10" r="BK95"/>
  <c r="J95"/>
  <c r="J63"/>
  <c i="6" r="J39"/>
  <c i="4" r="J41"/>
  <c i="1" r="AN59"/>
  <c i="2" r="J41"/>
  <c i="1" r="AN56"/>
  <c r="AN58"/>
  <c r="AN57"/>
  <c r="AN68"/>
  <c r="AN63"/>
  <c r="AU54"/>
  <c r="AW54"/>
  <c r="AK30"/>
  <c r="AZ54"/>
  <c r="W29"/>
  <c r="AG55"/>
  <c r="W31"/>
  <c r="AT55"/>
  <c r="AY54"/>
  <c l="1" r="AN55"/>
  <c i="10" r="J32"/>
  <c i="1" r="AG66"/>
  <c r="AN66"/>
  <c r="AV54"/>
  <c r="AK29"/>
  <c i="10" l="1" r="J41"/>
  <c i="1" r="AG64"/>
  <c r="AN64"/>
  <c r="AT54"/>
  <c l="1" r="AG54"/>
  <c r="AK26"/>
  <c l="1" r="AN54"/>
  <c r="AK35"/>
</calcChain>
</file>

<file path=xl/sharedStrings.xml><?xml version="1.0" encoding="utf-8"?>
<sst xmlns="http://schemas.openxmlformats.org/spreadsheetml/2006/main">
  <si>
    <t>Export Komplet</t>
  </si>
  <si>
    <t>VZ</t>
  </si>
  <si>
    <t>2.0</t>
  </si>
  <si>
    <t>ZAMOK</t>
  </si>
  <si>
    <t>False</t>
  </si>
  <si>
    <t>{5bd321ab-aa7d-4d54-aab1-deb808ea8e76}</t>
  </si>
  <si>
    <t>0,01</t>
  </si>
  <si>
    <t>21</t>
  </si>
  <si>
    <t>12</t>
  </si>
  <si>
    <t>REKAPITULACE STAVBY</t>
  </si>
  <si>
    <t xml:space="preserve">v ---  níže se nacházejí doplnkové a pomocné údaje k sestavám  --- v</t>
  </si>
  <si>
    <t>Návod na vyplnění</t>
  </si>
  <si>
    <t>0,001</t>
  </si>
  <si>
    <t>Kód:</t>
  </si>
  <si>
    <t>2025/022</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</si>
  <si>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</si>
  <si>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</si>
  <si>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BRNO, VDJ MYSLIVNA 2x4 000 m3 - REKONSTRUKCE STAVEBNÍ ČÁSTI A TECHNOLOGIE</t>
  </si>
  <si>
    <t>KSO:</t>
  </si>
  <si>
    <t/>
  </si>
  <si>
    <t>CC-CZ:</t>
  </si>
  <si>
    <t>Místo:</t>
  </si>
  <si>
    <t xml:space="preserve">Brno, k.ú. Kohoutovice [610313] </t>
  </si>
  <si>
    <t>Datum:</t>
  </si>
  <si>
    <t>5. 3. 2025</t>
  </si>
  <si>
    <t>Zadavatel:</t>
  </si>
  <si>
    <t>IČ:</t>
  </si>
  <si>
    <t xml:space="preserve"> </t>
  </si>
  <si>
    <t>DIČ:</t>
  </si>
  <si>
    <t>Účastník:</t>
  </si>
  <si>
    <t>Vyplň údaj</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</si>
  <si>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</si>
  <si>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</si>
  <si>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</si>
  <si>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</si>
  <si>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</si>
  <si>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</si>
  <si>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</si>
  <si>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</si>
  <si>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</si>
  <si>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</si>
  <si>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</si>
  <si>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</si>
  <si>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</si>
  <si>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</si>
  <si>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</si>
  <si>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</si>
  <si>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</si>
  <si>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</si>
  <si>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</si>
  <si>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</si>
  <si>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</si>
  <si>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</si>
  <si>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</si>
  <si>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</si>
  <si>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</si>
  <si>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</si>
  <si>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</si>
  <si>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</si>
  <si>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</si>
  <si>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</si>
  <si>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</si>
  <si>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</si>
  <si>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</si>
  <si>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</si>
  <si>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</si>
  <si>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</si>
  <si>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</si>
  <si>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</si>
  <si>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</si>
  <si>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</si>
  <si>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</si>
  <si>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</si>
  <si>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</si>
  <si>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SO01</t>
  </si>
  <si>
    <t>Bourací práce</t>
  </si>
  <si>
    <t>STA</t>
  </si>
  <si>
    <t>1</t>
  </si>
  <si>
    <t>{f29f2197-379b-485c-9b9f-0e4b247c3bbf}</t>
  </si>
  <si>
    <t>2</t>
  </si>
  <si>
    <t>/</t>
  </si>
  <si>
    <t>DSO01.1</t>
  </si>
  <si>
    <t>Objekt VDJ</t>
  </si>
  <si>
    <t>Soupis</t>
  </si>
  <si>
    <t>{55607346-e941-4fe0-aa18-afc2f48367a6}</t>
  </si>
  <si>
    <t>DSO01.2</t>
  </si>
  <si>
    <t>Objekt vstupu do AN</t>
  </si>
  <si>
    <t>{2204bc09-bee2-4db0-83c7-71a71d309fa5}</t>
  </si>
  <si>
    <t>SO02</t>
  </si>
  <si>
    <t>Stavební práce</t>
  </si>
  <si>
    <t>{cdaffd22-d606-4738-b3e5-63169d8a3fdd}</t>
  </si>
  <si>
    <t>DSO02.1</t>
  </si>
  <si>
    <t>{caf1cbc0-e8c0-418f-a4a0-2cc262ac0296}</t>
  </si>
  <si>
    <t>DSO02.2</t>
  </si>
  <si>
    <t>{c6773d03-ec14-47ae-937b-0eda61df2e6a}</t>
  </si>
  <si>
    <t>SO03</t>
  </si>
  <si>
    <t>Oprava areálové kanalizace</t>
  </si>
  <si>
    <t>{3bf61f67-5b1c-4126-a5bf-bdf2b0c7cfb6}</t>
  </si>
  <si>
    <t>SO04</t>
  </si>
  <si>
    <t>Stavební elektroinstalace</t>
  </si>
  <si>
    <t>{7a81687a-11ad-46a1-8d35-5ce225fd2314}</t>
  </si>
  <si>
    <t>SO05</t>
  </si>
  <si>
    <t>Areálový rozvod NN</t>
  </si>
  <si>
    <t>{a3fcb6b1-c6ed-4386-8c48-1e0c181d942b}</t>
  </si>
  <si>
    <t>PS01</t>
  </si>
  <si>
    <t>Rekonstrukce technologie</t>
  </si>
  <si>
    <t>{6057b1f4-e244-4867-aeb6-def54774a5e4}</t>
  </si>
  <si>
    <t>PS01.01</t>
  </si>
  <si>
    <t>Demontážní práce</t>
  </si>
  <si>
    <t>{3fc8ec2d-65db-4112-99d9-7981fff8914a}</t>
  </si>
  <si>
    <t>PS01.02</t>
  </si>
  <si>
    <t>Dodávka a montáž strojů, zařízení a potrubí</t>
  </si>
  <si>
    <t>{ffb30eff-17f1-4732-a4da-8c1353cc155b}</t>
  </si>
  <si>
    <t>PS02</t>
  </si>
  <si>
    <t>Elektroinstalace a MaR</t>
  </si>
  <si>
    <t>{56cfbcef-bd5b-402f-aa40-3ec7476fb394}</t>
  </si>
  <si>
    <t>OVN</t>
  </si>
  <si>
    <t>Ostatní a vedlejší náklady</t>
  </si>
  <si>
    <t>{4d4c60d4-a11a-448e-8c4b-b18310d43d98}</t>
  </si>
  <si>
    <t>KRYCÍ LIST SOUPISU PRACÍ</t>
  </si>
  <si>
    <t>Objekt:</t>
  </si>
  <si>
    <t>SO01 - Bourací práce</t>
  </si>
  <si>
    <t>Soupis:</t>
  </si>
  <si>
    <t>DSO01.1 - Objekt VDJ</t>
  </si>
  <si>
    <t>REKAPITULACE ČLENĚNÍ SOUPISU PRACÍ</t>
  </si>
  <si>
    <t>Kód dílu - Popis</t>
  </si>
  <si>
    <t>Cena celkem [CZK]</t>
  </si>
  <si>
    <t>-1</t>
  </si>
  <si>
    <t>HSV - Práce a dodávky HSV</t>
  </si>
  <si>
    <t xml:space="preserve">    1 - Zemní práce</t>
  </si>
  <si>
    <t xml:space="preserve">    3 - Svislé a kompletní konstrukce</t>
  </si>
  <si>
    <t xml:space="preserve">    8 - Vedení trubní dálková a přípojná</t>
  </si>
  <si>
    <t xml:space="preserve">    9 - Ostatní konstrukce a práce, bourání</t>
  </si>
  <si>
    <t xml:space="preserve">    997 - Doprava suti a vybouraných hmot</t>
  </si>
  <si>
    <t xml:space="preserve">    998 - Přesun hmot</t>
  </si>
  <si>
    <t>PSV - Práce a dodávky PSV</t>
  </si>
  <si>
    <t xml:space="preserve">    712 - Povlakové krytiny</t>
  </si>
  <si>
    <t xml:space="preserve">    713 - Izolace tepelné</t>
  </si>
  <si>
    <t xml:space="preserve">    721 - Zdravotechnika - vnitřní kanalizace</t>
  </si>
  <si>
    <t xml:space="preserve">    751 - Vzduchotechnika</t>
  </si>
  <si>
    <t xml:space="preserve">    764 - Konstrukce klempířské</t>
  </si>
  <si>
    <t xml:space="preserve">    767 - Konstrukce zámečnické</t>
  </si>
  <si>
    <t xml:space="preserve">    776 - Podlahy povlakové</t>
  </si>
  <si>
    <t xml:space="preserve">    781 - Dokončovací práce - obklady</t>
  </si>
  <si>
    <t xml:space="preserve">    783 - Dokončovací práce - nátěry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</si>
  <si>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</si>
  <si>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</si>
  <si>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</si>
  <si>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</si>
  <si>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</si>
  <si>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</si>
  <si>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</si>
  <si>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</si>
  <si>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</si>
  <si>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</si>
  <si>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</si>
  <si>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</si>
  <si>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</si>
  <si>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</si>
  <si>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</si>
  <si>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</si>
  <si>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</si>
  <si>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</si>
  <si>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</si>
  <si>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111151101</t>
  </si>
  <si>
    <t>Odstranění travin a rákosu strojně travin, při celkové ploše do 100 m2</t>
  </si>
  <si>
    <t>m2</t>
  </si>
  <si>
    <t>CS ÚRS 2025 01</t>
  </si>
  <si>
    <t>4</t>
  </si>
  <si>
    <t>1037229103</t>
  </si>
  <si>
    <t>Online PSC</t>
  </si>
  <si>
    <t>https://podminky.urs.cz/item/CS_URS_2025_01/111151101</t>
  </si>
  <si>
    <t>VV</t>
  </si>
  <si>
    <t>"BS85 dle legendy bouracích prací D1.1.2, a výkresů D1.1.10:" 2*70</t>
  </si>
  <si>
    <t>Součet</t>
  </si>
  <si>
    <t>111251102</t>
  </si>
  <si>
    <t>Odstranění křovin a stromů s odstraněním kořenů strojně průměru kmene do 100 mm v rovině nebo ve svahu sklonu terénu do 1:5, při celkové ploše přes 100 do 500 m2</t>
  </si>
  <si>
    <t>968536843</t>
  </si>
  <si>
    <t>https://podminky.urs.cz/item/CS_URS_2025_01/111251102</t>
  </si>
  <si>
    <t>"BS109 dle legendy bouracích prací D1.1.2, a výkresů D1.1.10:" 206*3</t>
  </si>
  <si>
    <t>3</t>
  </si>
  <si>
    <t>113106121</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</si>
  <si>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</si>
  <si>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-685245365</t>
  </si>
  <si>
    <t>https://podminky.urs.cz/item/CS_URS_2025_01/113106121</t>
  </si>
  <si>
    <t>"BS93 dle legendy bouracích prací D1.1.2, a výkresů D1.1.10:" 20</t>
  </si>
  <si>
    <t>113107212</t>
  </si>
  <si>
    <t>Odstranění podkladů nebo krytů strojně plochy jednotlivě přes 200 m2 s přemístěním hmot na skládku na vzdálenost do 20 m nebo s naložením na dopravní prostředek z kameniva těženého, o tl. vrstvy přes 100 do 200 mm</t>
  </si>
  <si>
    <t>-484198385</t>
  </si>
  <si>
    <t>https://podminky.urs.cz/item/CS_URS_2025_01/113107212</t>
  </si>
  <si>
    <t>"BS91 dle legendy bouracích prací D1.1.2, a výkresů D1.1.10 (štěrkopísek):" 671*1,05</t>
  </si>
  <si>
    <t>5</t>
  </si>
  <si>
    <t>113107223</t>
  </si>
  <si>
    <t>Odstranění podkladů nebo krytů strojně plochy jednotlivě přes 200 m2 s přemístěním hmot na skládku na vzdálenost do 20 m nebo s naložením na dopravní prostředek z kameniva hrubého drceného, o tl. vrstvy přes 200 do 300 mm</t>
  </si>
  <si>
    <t>433883616</t>
  </si>
  <si>
    <t>https://podminky.urs.cz/item/CS_URS_2025_01/113107223</t>
  </si>
  <si>
    <t>"BS91 dle legendy bouracích prací D1.1.2, a výkresů D1.1.10 (makadam):" 671*1,05</t>
  </si>
  <si>
    <t>6</t>
  </si>
  <si>
    <t>113107232</t>
  </si>
  <si>
    <t>Odstranění podkladů nebo krytů strojně plochy jednotlivě přes 200 m2 s přemístěním hmot na skládku na vzdálenost do 20 m nebo s naložením na dopravní prostředek z betonu prostého, o tl. vrstvy přes 150 do 300 mm</t>
  </si>
  <si>
    <t>258542979</t>
  </si>
  <si>
    <t>https://podminky.urs.cz/item/CS_URS_2025_01/113107232</t>
  </si>
  <si>
    <t>"BS100 dle legendy bouracích prací D1.1.2, a výkresů D1.1.10:" 10</t>
  </si>
  <si>
    <t>7</t>
  </si>
  <si>
    <t>113107243</t>
  </si>
  <si>
    <t>Odstranění podkladů nebo krytů strojně plochy jednotlivě přes 200 m2 s přemístěním hmot na skládku na vzdálenost do 20 m nebo s naložením na dopravní prostředek živičných, o tl. vrstvy přes 100 do 150 mm</t>
  </si>
  <si>
    <t>-786580557</t>
  </si>
  <si>
    <t>https://podminky.urs.cz/item/CS_URS_2025_01/113107243</t>
  </si>
  <si>
    <t>"BS91 dle legendy bouracích prací D1.1.2, a výkresů D1.1.10 (živice):" 671</t>
  </si>
  <si>
    <t>8</t>
  </si>
  <si>
    <t>113201112</t>
  </si>
  <si>
    <t>Vytrhání obrub s vybouráním lože, s přemístěním hmot na skládku na vzdálenost do 3 m nebo s naložením na dopravní prostředek silničních ležatých</t>
  </si>
  <si>
    <t>m</t>
  </si>
  <si>
    <t>839370481</t>
  </si>
  <si>
    <t>https://podminky.urs.cz/item/CS_URS_2025_01/113201112</t>
  </si>
  <si>
    <t>"BS94 dle legendy bouracích prací D1.1.2, a výkresů D1.1.10:" 79</t>
  </si>
  <si>
    <t>9</t>
  </si>
  <si>
    <t>113202111</t>
  </si>
  <si>
    <t>Vytrhání obrub s vybouráním lože, s přemístěním hmot na skládku na vzdálenost do 3 m nebo s naložením na dopravní prostředek z krajníků nebo obrubníků stojatých</t>
  </si>
  <si>
    <t>459819759</t>
  </si>
  <si>
    <t>https://podminky.urs.cz/item/CS_URS_2025_01/113202111</t>
  </si>
  <si>
    <t xml:space="preserve">"BS92 dle legendy bouracích prací D1.1.2, a výkresů D1.1.10:" 47 </t>
  </si>
  <si>
    <t>10</t>
  </si>
  <si>
    <t>121151113</t>
  </si>
  <si>
    <t>Sejmutí ornice strojně při souvislé ploše přes 100 do 500 m2, tl. vrstvy do 200 mm</t>
  </si>
  <si>
    <t>824311464</t>
  </si>
  <si>
    <t>https://podminky.urs.cz/item/CS_URS_2025_01/121151113</t>
  </si>
  <si>
    <t>"BS99 dle legendy bouracích prací D1.1.2, a výkresů D1.1.10:" 60*5</t>
  </si>
  <si>
    <t>11</t>
  </si>
  <si>
    <t>132212131</t>
  </si>
  <si>
    <t>Hloubení nezapažených rýh šířky do 800 mm ručně s urovnáním dna do předepsaného profilu a spádu v hornině třídy těžitelnosti I skupiny 3 soudržných</t>
  </si>
  <si>
    <t>m3</t>
  </si>
  <si>
    <t>1628959331</t>
  </si>
  <si>
    <t>https://podminky.urs.cz/item/CS_URS_2025_01/132212131</t>
  </si>
  <si>
    <t>"BS83 dle legendy bouracích prací D1.1.2, a výkresů D1.1.10:" 33*1*0,6</t>
  </si>
  <si>
    <t>"BS84 dle legendy bouracích prací D1.1.2, a výkresů D1.1.10:" 1</t>
  </si>
  <si>
    <t>132251104</t>
  </si>
  <si>
    <t>Hloubení nezapažených rýh šířky do 800 mm strojně s urovnáním dna do předepsaného profilu a spádu v hornině třídy těžitelnosti I skupiny 3 přes 100 m3</t>
  </si>
  <si>
    <t>6444600</t>
  </si>
  <si>
    <t>https://podminky.urs.cz/item/CS_URS_2025_01/132251104</t>
  </si>
  <si>
    <t>"BS81 dle legendy bouracích prací D1.1.2, a výkresů D1.1.10:" 132</t>
  </si>
  <si>
    <t>13</t>
  </si>
  <si>
    <t>162301501</t>
  </si>
  <si>
    <t>Vodorovné přemístění smýcených křovin do průměru kmene 100 mm na vzdálenost do 5 000 m</t>
  </si>
  <si>
    <t>30328829</t>
  </si>
  <si>
    <t>https://podminky.urs.cz/item/CS_URS_2025_01/162301501</t>
  </si>
  <si>
    <t>14</t>
  </si>
  <si>
    <t>162301981</t>
  </si>
  <si>
    <t>Vodorovné přemístění smýcených křovin Příplatek k ceně za každých dalších i započatých 1 000 m</t>
  </si>
  <si>
    <t>-748120349</t>
  </si>
  <si>
    <t>https://podminky.urs.cz/item/CS_URS_2025_01/162301981</t>
  </si>
  <si>
    <t>758*15 'Přepočtené koeficientem množství</t>
  </si>
  <si>
    <t>15</t>
  </si>
  <si>
    <t>162351103</t>
  </si>
  <si>
    <t>Vodorovné přemístění výkopku nebo sypaniny po suchu na obvyklém dopravním prostředku, bez naložení výkopku, avšak se složením bez rozhrnutí z horniny třídy těžitelnosti I skupiny 1 až 3 na vzdálenost přes 50 do 500 m</t>
  </si>
  <si>
    <t>371685504</t>
  </si>
  <si>
    <t>https://podminky.urs.cz/item/CS_URS_2025_01/162351103</t>
  </si>
  <si>
    <t>"Přesun výkopku na staveništní deponii."</t>
  </si>
  <si>
    <t>16</t>
  </si>
  <si>
    <t>171251201</t>
  </si>
  <si>
    <t>Uložení sypaniny na skládky nebo meziskládky bez hutnění s upravením uložené sypaniny do předepsaného tvaru</t>
  </si>
  <si>
    <t>303894193</t>
  </si>
  <si>
    <t>https://podminky.urs.cz/item/CS_URS_2025_01/171251201</t>
  </si>
  <si>
    <t>17</t>
  </si>
  <si>
    <t>181152302</t>
  </si>
  <si>
    <t>Úprava pláně na stavbách silnic a dálnic strojně v zářezech mimo skalních se zhutněním</t>
  </si>
  <si>
    <t>-1159996216</t>
  </si>
  <si>
    <t>https://podminky.urs.cz/item/CS_URS_2025_01/181152302</t>
  </si>
  <si>
    <t>"BS91 dle legendy bouracích prací D1.1.2, a výkresů D1.1.10:" 671*1,05</t>
  </si>
  <si>
    <t>Svislé a kompletní konstrukce</t>
  </si>
  <si>
    <t>18</t>
  </si>
  <si>
    <t>359901111</t>
  </si>
  <si>
    <t>Vyčištění stok jakékoliv výšky</t>
  </si>
  <si>
    <t>908117893</t>
  </si>
  <si>
    <t>https://podminky.urs.cz/item/CS_URS_2025_01/359901111</t>
  </si>
  <si>
    <t>"BS74 dle legendy bouracích prací D1.1.2, a výkresů D1.3.3-9:" 11+13</t>
  </si>
  <si>
    <t>19</t>
  </si>
  <si>
    <t>359901212</t>
  </si>
  <si>
    <t>Monitoring stok (kamerový systém) jakékoli výšky stávající kanalizace</t>
  </si>
  <si>
    <t>812081819</t>
  </si>
  <si>
    <t>https://podminky.urs.cz/item/CS_URS_2025_01/359901212</t>
  </si>
  <si>
    <t>Vedení trubní dálková a přípojná</t>
  </si>
  <si>
    <t>20</t>
  </si>
  <si>
    <t>892383122</t>
  </si>
  <si>
    <t>Proplach a dezinfekce vodovodního potrubí DN 250, 300 nebo 350</t>
  </si>
  <si>
    <t>-1410682137</t>
  </si>
  <si>
    <t>https://podminky.urs.cz/item/CS_URS_2025_01/892383122</t>
  </si>
  <si>
    <t>"BS74 dle legendy bouracích prací D1.1.2, a výkresů D1.3.3-9 (pročištění stávajícího potrubí):" 11</t>
  </si>
  <si>
    <t>892423122</t>
  </si>
  <si>
    <t>Proplach a dezinfekce vodovodního potrubí DN 400 nebo 500</t>
  </si>
  <si>
    <t>-1864484730</t>
  </si>
  <si>
    <t>https://podminky.urs.cz/item/CS_URS_2025_01/892423122</t>
  </si>
  <si>
    <t>"BS74 dle legendy bouracích prací D1.1.2, a výkresů D1.3.3-9 (pročištění stávajícího potrubí):" 13</t>
  </si>
  <si>
    <t>Ostatní konstrukce a práce, bourání</t>
  </si>
  <si>
    <t>22</t>
  </si>
  <si>
    <t>941111121</t>
  </si>
  <si>
    <t>Lešení řadové trubkové lehké pracovní s podlahami s provozním zatížením tř. 3 do 200 kg/m2 šířky tř. W09 od 0,9 do 1,2 m, výšky výšky do 10 m montáž</t>
  </si>
  <si>
    <t>-2008779081</t>
  </si>
  <si>
    <t>https://podminky.urs.cz/item/CS_URS_2025_01/941111121</t>
  </si>
  <si>
    <t>"Předpokládané použití v rámci prací na fasádách:" 80+80+225</t>
  </si>
  <si>
    <t>23</t>
  </si>
  <si>
    <t>941111221</t>
  </si>
  <si>
    <t>Lešení řadové trubkové lehké pracovní s podlahami s provozním zatížením tř. 3 do 200 kg/m2 šířky tř. W09 od 0,9 do 1,2 m, výšky výšky do 10 m příplatek k ceně za každý den použití</t>
  </si>
  <si>
    <t>1480978037</t>
  </si>
  <si>
    <t>https://podminky.urs.cz/item/CS_URS_2025_01/941111221</t>
  </si>
  <si>
    <t>"Předpokládané použití v rámci prací na fasádách:" 60*(80+80+225)</t>
  </si>
  <si>
    <t>24</t>
  </si>
  <si>
    <t>941111821</t>
  </si>
  <si>
    <t>Lešení řadové trubkové lehké pracovní s podlahami s provozním zatížením tř. 3 do 200 kg/m2 šířky tř. W09 od 0,9 do 1,2 m, výšky výšky do 10 m demontáž</t>
  </si>
  <si>
    <t>-114358805</t>
  </si>
  <si>
    <t>https://podminky.urs.cz/item/CS_URS_2025_01/941111821</t>
  </si>
  <si>
    <t>25</t>
  </si>
  <si>
    <t>946111118</t>
  </si>
  <si>
    <t>Věže pojízdné trubkové nebo dílcové s maximálním zatížením podlahy do 200 kg/m2 šířky od 0,6 do 0,9 m, délky do 3,2 m výšky přes 7,6 m do 8,6 m montáž</t>
  </si>
  <si>
    <t>kus</t>
  </si>
  <si>
    <t>668432188</t>
  </si>
  <si>
    <t>https://podminky.urs.cz/item/CS_URS_2025_01/946111118</t>
  </si>
  <si>
    <t>"Předpokládané použití v rámci prací uvnitř VDJ:" 5</t>
  </si>
  <si>
    <t>26</t>
  </si>
  <si>
    <t>946111218</t>
  </si>
  <si>
    <t>Věže pojízdné trubkové nebo dílcové s maximálním zatížením podlahy do 200 kg/m2 šířky od 0,6 do 0,9 m, délky do 3,2 m výšky přes 7,6 m do 8,6 m příplatek k ceně za každý den použití</t>
  </si>
  <si>
    <t>-1765140857</t>
  </si>
  <si>
    <t>https://podminky.urs.cz/item/CS_URS_2025_01/946111218</t>
  </si>
  <si>
    <t>"Předpokládané použití v rámci prací uvnitř VDJ:" 5*60</t>
  </si>
  <si>
    <t>27</t>
  </si>
  <si>
    <t>946111818</t>
  </si>
  <si>
    <t>Věže pojízdné trubkové nebo dílcové s maximálním zatížením podlahy do 200 kg/m2 šířky od 0,6 do 0,9 m, délky do 3,2 m výšky přes 7,6 m do 8,6 m demontáž</t>
  </si>
  <si>
    <t>1169503384</t>
  </si>
  <si>
    <t>https://podminky.urs.cz/item/CS_URS_2025_01/946111818</t>
  </si>
  <si>
    <t>28</t>
  </si>
  <si>
    <t>949101112</t>
  </si>
  <si>
    <t>Lešení pomocné pracovní pro objekty pozemních staveb pro zatížení do 150 kg/m2, o výšce lešeňové podlahy přes 1,9 do 3,5 m</t>
  </si>
  <si>
    <t>1366714904</t>
  </si>
  <si>
    <t>https://podminky.urs.cz/item/CS_URS_2025_01/949101112</t>
  </si>
  <si>
    <t>"Lešení opěrná stěna a podobně:" 100</t>
  </si>
  <si>
    <t>29</t>
  </si>
  <si>
    <t>962052210</t>
  </si>
  <si>
    <t>Bourání zdiva železobetonového nadzákladového, objemu do 1 m3</t>
  </si>
  <si>
    <t>-1622063872</t>
  </si>
  <si>
    <t>https://podminky.urs.cz/item/CS_URS_2025_01/962052210</t>
  </si>
  <si>
    <t>"BS13 dle legendy bouracích prací D1.1.2, a výkresů D1.3.3-9:" 2*0,38*0,17*0,48</t>
  </si>
  <si>
    <t>"BS14 dle legendy bouracích prací D1.1.2, a výkresů D1.3.3-9:" 0,5*0,48*1,86</t>
  </si>
  <si>
    <t>"BS15 dle legendy bouracích prací D1.1.2, a výkresů D1.3.3-9:" 2*0,71*0,71*1,86</t>
  </si>
  <si>
    <t>"BS16 dle legendy bouracích prací D1.1.2, a výkresů D1.3.3-9:" 0,93*0,7*0,1</t>
  </si>
  <si>
    <t>30</t>
  </si>
  <si>
    <t>962052211</t>
  </si>
  <si>
    <t>Bourání zdiva železobetonového nadzákladového, objemu přes 1 m3</t>
  </si>
  <si>
    <t>493191465</t>
  </si>
  <si>
    <t>https://podminky.urs.cz/item/CS_URS_2025_01/962052211</t>
  </si>
  <si>
    <t>"BS98 dle legendy bouracích prací D1.1.2, a výkresů D1.1.10:" 9</t>
  </si>
  <si>
    <t>31</t>
  </si>
  <si>
    <t>962081141</t>
  </si>
  <si>
    <t>Bourání příček nebo přizdívek ze skleněných tvárnic, tl. přes 100 do 150 mm</t>
  </si>
  <si>
    <t>1797720463</t>
  </si>
  <si>
    <t>https://podminky.urs.cz/item/CS_URS_2025_01/962081141</t>
  </si>
  <si>
    <t>"BS52 dle legendy bouracích prací D1.1.2, a výkresů D1.3.3-9:" (5,13*0,84)+(5,16*0,84)+(5,12*0,84)+(5,35*0,84)</t>
  </si>
  <si>
    <t>32</t>
  </si>
  <si>
    <t>965042141</t>
  </si>
  <si>
    <t>Bourání mazanin betonových nebo z litého asfaltu tl. do 100 mm, plochy přes 4 m2</t>
  </si>
  <si>
    <t>-935566822</t>
  </si>
  <si>
    <t>https://podminky.urs.cz/item/CS_URS_2025_01/965042141</t>
  </si>
  <si>
    <t>P</t>
  </si>
  <si>
    <t>Poznámka k položce:_x000d_
ARMATURNÍ KOMORA - MÍSNTOST 101 - PODLAHA OBSLUŽNÉ LÁVKY, SCHODIŠTĚ DO ROZVODNY - VYBOURÁNÍ PODLAHY Z BETONOVÉ MAZANINY DO HL. 80 mm (SKUTEČNOU SKLADBU PODLAHY OVĚŘÍ ZHOTOVITEL NA STAVBĚ), BROUŠENÍ POVRCHU ÚHLOVÝMI BRUSKAMI S DIAMANTOVÝM KOTOUČEM (100%), CELOPLOŠNÉ OTRYSKÁNÍ POVRCHU VYSOKOTLAKÝM VODNÍM PAPRSKEM S PÍSKEM TLAKEM 500-2000 bar DLE STAVU A TYPU POVRCHU - NAVRHNE ZHOTOVITEL STAVBY (100%), OPLACH, ODREZENÍ PRORÝSOVANÉ VÝZTUŽE (10 % Z CELKOVÉ PLOCHY)</t>
  </si>
  <si>
    <t>"BS43 dle legendy bouracích prací D1.1.2, a výkresů D1.3.3-9:"</t>
  </si>
  <si>
    <t>"Odstranění nesoudržných částí v rozsahu 15%, předpokládaná tloušťka vrstvy 50 mm:" 389*0,15*0,05</t>
  </si>
  <si>
    <t>Mezisoučet</t>
  </si>
  <si>
    <t>"BS04 dle legendy bouracích prací D1.1.2, a výkresů D1.3.3-9:" 83*0,08</t>
  </si>
  <si>
    <t>"BS07 dle legendy bouracích prací D1.1.2, a výkresů D1.3.3-9:" 17*0,08</t>
  </si>
  <si>
    <t>"BS08 dle legendy bouracích prací D1.1.2, a výkresů D1.3.3-9:" 30*0,08</t>
  </si>
  <si>
    <t>33</t>
  </si>
  <si>
    <t>965042241</t>
  </si>
  <si>
    <t>Bourání mazanin betonových nebo z litého asfaltu tl. přes 100 mm, plochy přes 4 m2</t>
  </si>
  <si>
    <t>-406021394</t>
  </si>
  <si>
    <t>https://podminky.urs.cz/item/CS_URS_2025_01/965042241</t>
  </si>
  <si>
    <t>Poznámka k položce:_x000d_
ARMATURNÍ KOMORA - MÍSTNOST 101 - PODLAHA SUTERÉNU - VYBOURÁNÍ PODLAHY Z BETONOVÉ MAZANINY, UVAŽOVÁNO DO HL. AŽ 250 mm (SKUTEČNOU SKLADBU PODLAHY OVĚŘÍ ZHOTOVITEL NA STAVBĚ), BROUŠENÍ POVRCHU ÚHLOVÝMI BRUSKAMI S DIAMANTOVÝM KOTOUČEM (100%), CELOPLOŠNÉ OTRYSKÁNÍ POVRCHU VYSOKOTLAKÝM VODNÍM PAPRSKEM S PÍSKEM TLAKEM 500-2000 bar DLE STAVU A TYPU POVRCHU - NAVRHNE ZHOTOVITEL STAVBY (100%), OPLACH, ODREZENÍ PRORÝSOVANÉ VÝZTUŽE (30 % Z CELKOVÉ PLOCHY)</t>
  </si>
  <si>
    <t>"BS03 dle legendy bouracích prací D1.1.2, a výkresů D1.3.3-9:" 251*0,25</t>
  </si>
  <si>
    <t>34</t>
  </si>
  <si>
    <t>965046111</t>
  </si>
  <si>
    <t>Broušení stávajících betonových podlah úběr do 3 mm</t>
  </si>
  <si>
    <t>1544097251</t>
  </si>
  <si>
    <t>https://podminky.urs.cz/item/CS_URS_2025_01/965046111</t>
  </si>
  <si>
    <t>"BS03 dle legendy bouracích prací D1.1.2, a výkresů D1.3.3-9:" 251</t>
  </si>
  <si>
    <t>"BS04 dle legendy bouracích prací D1.1.2, a výkresů D1.3.3-9:" 83</t>
  </si>
  <si>
    <t>"BS05 dle legendy bouracích prací D1.1.2, a výkresů D1.3.3-9:" 51</t>
  </si>
  <si>
    <t>"BS06 dle legendy bouracích prací D1.1.2, a výkresů D1.3.3-9:" 23</t>
  </si>
  <si>
    <t>"BS07 dle legendy bouracích prací D1.1.2, a výkresů D1.3.3-9:" 17</t>
  </si>
  <si>
    <t>"BS08 dle legendy bouracích prací D1.1.2, a výkresů D1.3.3-9:" 30</t>
  </si>
  <si>
    <t>35</t>
  </si>
  <si>
    <t>965046119</t>
  </si>
  <si>
    <t>Broušení stávajících betonových podlah Příplatek k ceně za každý další 1 mm úběru</t>
  </si>
  <si>
    <t>900974328</t>
  </si>
  <si>
    <t>https://podminky.urs.cz/item/CS_URS_2025_01/965046119</t>
  </si>
  <si>
    <t>"BS03 dle legendy bouracích prací D1.1.2, a výkresů D1.3.3-9 (předpokládaná střední síla úběru):" 2*251</t>
  </si>
  <si>
    <t>"BS04 dle legendy bouracích prací D1.1.2, a výkresů D1.3.3-9 (předpokládaná střední síla úběru):" 2*83</t>
  </si>
  <si>
    <t>"BS05 dle legendy bouracích prací D1.1.2, a výkresů D1.3.3-9 (předpokládaná střední síla úběru):" 2*51</t>
  </si>
  <si>
    <t>"BS06 dle legendy bouracích prací D1.1.2, a výkresů D1.3.3-9 (předpokládaná střední síla úběru):" 2*23</t>
  </si>
  <si>
    <t>"BS07 dle legendy bouracích prací D1.1.2, a výkresů D1.3.3-9 (předpokládaná střední síla úběru):" 2*17</t>
  </si>
  <si>
    <t>"BS08 dle legendy bouracích prací D1.1.2, a výkresů D1.3.3-9 (předpokládaná střední síla úběru):" 2*30</t>
  </si>
  <si>
    <t>36</t>
  </si>
  <si>
    <t>965049111</t>
  </si>
  <si>
    <t>Bourání mazanin Příplatek k cenám za bourání mazanin betonových se svařovanou sítí, tl. do 100 mm</t>
  </si>
  <si>
    <t>1748134648</t>
  </si>
  <si>
    <t>https://podminky.urs.cz/item/CS_URS_2025_01/965049111</t>
  </si>
  <si>
    <t>37</t>
  </si>
  <si>
    <t>965049112</t>
  </si>
  <si>
    <t>Bourání mazanin Příplatek k cenám za bourání mazanin betonových se svařovanou sítí, tl. přes 100 mm</t>
  </si>
  <si>
    <t>-1038753255</t>
  </si>
  <si>
    <t>https://podminky.urs.cz/item/CS_URS_2025_01/965049112</t>
  </si>
  <si>
    <t>38</t>
  </si>
  <si>
    <t>966008211</t>
  </si>
  <si>
    <t>Bourání odvodňovacího žlabu s odklizením a uložením vybouraného materiálu na skládku na vzdálenost do 10 m nebo s naložením na dopravní prostředek z betonových příkopových tvárnic nebo desek šířky do 500 mm</t>
  </si>
  <si>
    <t>-1525225981</t>
  </si>
  <si>
    <t>https://podminky.urs.cz/item/CS_URS_2025_01/966008211</t>
  </si>
  <si>
    <t>"BS95 dle legendy bouracích prací D1.1.2, a výkresů D1.1.10:" 215</t>
  </si>
  <si>
    <t>"BS96 dle legendy bouracích prací D1.1.2, a výkresů D1.1.10:" 13</t>
  </si>
  <si>
    <t>39</t>
  </si>
  <si>
    <t>966049831</t>
  </si>
  <si>
    <t>Rozebrání prefabrikovaných plotových desek betonových</t>
  </si>
  <si>
    <t>-1423636352</t>
  </si>
  <si>
    <t>https://podminky.urs.cz/item/CS_URS_2025_01/966049831</t>
  </si>
  <si>
    <t>"BS106 dle legendy bouracích prací D1.1.2, a výkresů D1.1.10:" 206/2</t>
  </si>
  <si>
    <t>40</t>
  </si>
  <si>
    <t>966071711</t>
  </si>
  <si>
    <t>Bourání plotových sloupků a vzpěr ocelových trubkových nebo profilovaných výšky do 2,50 m zabetonovaných</t>
  </si>
  <si>
    <t>1110895800</t>
  </si>
  <si>
    <t>https://podminky.urs.cz/item/CS_URS_2025_01/966071711</t>
  </si>
  <si>
    <t>"BS103, BS105 dle legendy bouracích prací D1.1.2, a výkresů D1.1.10:" 3</t>
  </si>
  <si>
    <t>"BS104, BS105 dle legendy bouracích prací D1.1.2, a výkresů D1.1.10:" 102</t>
  </si>
  <si>
    <t>"BS108, BS105 dle legendy bouracích prací D1.1.2, a výkresů D1.1.10:" 70</t>
  </si>
  <si>
    <t>41</t>
  </si>
  <si>
    <t>966071823</t>
  </si>
  <si>
    <t>Rozebrání oplocení z pletiva drátěného se čtvercovými oky, výšky přes 2,0 do 4,0 m</t>
  </si>
  <si>
    <t>966467484</t>
  </si>
  <si>
    <t>https://podminky.urs.cz/item/CS_URS_2025_01/966071823</t>
  </si>
  <si>
    <t>"BS107 dle legendy bouracích prací D1.1.2, a výkresů D1.1.10:" 206</t>
  </si>
  <si>
    <t>42</t>
  </si>
  <si>
    <t>966073810</t>
  </si>
  <si>
    <t>Rozebrání vrat a vrátek k oplocení plochy jednotlivě do 2 m2</t>
  </si>
  <si>
    <t>-431343580</t>
  </si>
  <si>
    <t>https://podminky.urs.cz/item/CS_URS_2025_01/966073810</t>
  </si>
  <si>
    <t>"BS102 dle legendy bouracích prací D1.1.2, a výkresů D1.1.10:" 1</t>
  </si>
  <si>
    <t>43</t>
  </si>
  <si>
    <t>966073811</t>
  </si>
  <si>
    <t>Rozebrání vrat a vrátek k oplocení plochy jednotlivě přes 2 do 6 m2</t>
  </si>
  <si>
    <t>-1468039965</t>
  </si>
  <si>
    <t>https://podminky.urs.cz/item/CS_URS_2025_01/966073811</t>
  </si>
  <si>
    <t>"BS101 dle legendy bouracích prací D1.1.2, a výkresů D1.1.10:" 1</t>
  </si>
  <si>
    <t>44</t>
  </si>
  <si>
    <t>968072455</t>
  </si>
  <si>
    <t>Vybourání kovových rámů oken s křídly, dveřních zárubní, vrat, stěn, ostění nebo obkladů dveřních zárubní, plochy do 2 m2</t>
  </si>
  <si>
    <t>877459728</t>
  </si>
  <si>
    <t>https://podminky.urs.cz/item/CS_URS_2025_01/968072455</t>
  </si>
  <si>
    <t>"BS53 dle legendy bouracích prací D1.1.2, a výkresů D1.3.3-9:" 2,04*0,9</t>
  </si>
  <si>
    <t>"BS54 dle legendy bouracích prací D1.1.2, a výkresů D1.3.3-9:" 1,83*0,9</t>
  </si>
  <si>
    <t>45</t>
  </si>
  <si>
    <t>968072456</t>
  </si>
  <si>
    <t>Vybourání kovových rámů oken s křídly, dveřních zárubní, vrat, stěn, ostění nebo obkladů dveřních zárubní, plochy přes 2 m2</t>
  </si>
  <si>
    <t>-664250129</t>
  </si>
  <si>
    <t>https://podminky.urs.cz/item/CS_URS_2025_01/968072456</t>
  </si>
  <si>
    <t>"BS51 dle legendy bouracích prací D1.1.2, a výkresů D1.3.3-9:" 1,93*1,1</t>
  </si>
  <si>
    <t>"BS55 dle legendy bouracích prací D1.1.2, a výkresů D1.3.3-9:" 1,98*1,5</t>
  </si>
  <si>
    <t>46</t>
  </si>
  <si>
    <t>971042351</t>
  </si>
  <si>
    <t>Vybourání otvorů v betonových příčkách a zdech základových nebo nadzákladových plochy do 0,09 m2, tl. do 450 mm</t>
  </si>
  <si>
    <t>2058276715</t>
  </si>
  <si>
    <t>https://podminky.urs.cz/item/CS_URS_2025_01/971042351</t>
  </si>
  <si>
    <t>"BS63 dle legendy bouracích prací D1.1.2, a výkresů D1.3.3-9:" 1</t>
  </si>
  <si>
    <t>"BS64 dle legendy bouracích prací D1.1.2, a výkresů D1.3.3-9:" 2</t>
  </si>
  <si>
    <t>47</t>
  </si>
  <si>
    <t>977151118</t>
  </si>
  <si>
    <t>Jádrové vrty diamantovými korunkami do stavebních materiálů (železobetonu, betonu, cihel, obkladů, dlažeb, kamene) průměru přes 90 do 100 mm</t>
  </si>
  <si>
    <t>-1582448067</t>
  </si>
  <si>
    <t>https://podminky.urs.cz/item/CS_URS_2025_01/977151118</t>
  </si>
  <si>
    <t>"BS19 dle legendy bouracích prací D1.1.2, a výkresů D1.3.3-9:" 4*0,5</t>
  </si>
  <si>
    <t>48</t>
  </si>
  <si>
    <t>977151133</t>
  </si>
  <si>
    <t>Jádrové vrty diamantovými korunkami do stavebních materiálů (železobetonu, betonu, cihel, obkladů, dlažeb, kamene) průměru přes 450 do 500 mm</t>
  </si>
  <si>
    <t>697016140</t>
  </si>
  <si>
    <t>https://podminky.urs.cz/item/CS_URS_2025_01/977151133</t>
  </si>
  <si>
    <t>"BS17 dle legendy bouracích prací D1.1.2, a výkresů D1.3.3-9:" 0,5</t>
  </si>
  <si>
    <t>49</t>
  </si>
  <si>
    <t>977151135</t>
  </si>
  <si>
    <t>Jádrové vrty diamantovými korunkami do stavebních materiálů (železobetonu, betonu, cihel, obkladů, dlažeb, kamene) průměru přes 550 do 600 mm</t>
  </si>
  <si>
    <t>-53339333</t>
  </si>
  <si>
    <t>https://podminky.urs.cz/item/CS_URS_2025_01/977151135</t>
  </si>
  <si>
    <t>"BS18 dle legendy bouracích prací D1.1.2, a výkresů D1.3.3-9:" 0,65</t>
  </si>
  <si>
    <t>50</t>
  </si>
  <si>
    <t>978021161</t>
  </si>
  <si>
    <t>Otlučení cementových vnitřních ploch stěn, v rozsahu do 50 %</t>
  </si>
  <si>
    <t>403916631</t>
  </si>
  <si>
    <t>https://podminky.urs.cz/item/CS_URS_2025_01/978021161</t>
  </si>
  <si>
    <t>"BS10 dle legendy bouracích prací D1.1.2, a výkresů D1.3.3-9:" 73-23</t>
  </si>
  <si>
    <t>"BS11 dle legendy bouracích prací D1.1.2, a výkresů D1.3.3-9:" 203-30-17</t>
  </si>
  <si>
    <t>51</t>
  </si>
  <si>
    <t>978021261</t>
  </si>
  <si>
    <t>Otlučení cementových vnitřních ploch stropů, v rozsahu do 50 %</t>
  </si>
  <si>
    <t>-976725747</t>
  </si>
  <si>
    <t>https://podminky.urs.cz/item/CS_URS_2025_01/978021261</t>
  </si>
  <si>
    <t>"BS10 dle legendy bouracích prací D1.1.2, a výkresů D1.3.3-9:" 23</t>
  </si>
  <si>
    <t>"BS11 dle legendy bouracích prací D1.1.2, a výkresů D1.3.3-9:" 30+17</t>
  </si>
  <si>
    <t>"BS12 dle legendy bouracích prací D1.1.2, a výkresů D1.3.3-9:" 867</t>
  </si>
  <si>
    <t>52</t>
  </si>
  <si>
    <t>978036131</t>
  </si>
  <si>
    <t>Otlučení cementových omítek vnějších ploch s vyškrabáním spar zdiva a s očištěním povrchu, v rozsahu přes 10 do 20 %</t>
  </si>
  <si>
    <t>-471874492</t>
  </si>
  <si>
    <t>https://podminky.urs.cz/item/CS_URS_2025_01/978036131</t>
  </si>
  <si>
    <t>"BS01 dle legendy bouracích prací D1.1.2, a výkresů D1.3.3-9:" 385</t>
  </si>
  <si>
    <t>"BS44 dle legendy bouracích prací D1.1.2, a výkresů D1.3.3-9:" 51*0,46</t>
  </si>
  <si>
    <t>53</t>
  </si>
  <si>
    <t>985112113</t>
  </si>
  <si>
    <t>Odsekání degradovaného betonu stěn, tloušťky přes 30 do 50 mm</t>
  </si>
  <si>
    <t>-963128020</t>
  </si>
  <si>
    <t>https://podminky.urs.cz/item/CS_URS_2025_01/985112113</t>
  </si>
  <si>
    <t>"BS09 dle legendy bouracích prací D1.1.2, a výkresů D1.3.3-9:" 0,7*765</t>
  </si>
  <si>
    <t>"BS10 dle legendy bouracích prací D1.1.2, a výkresů D1.3.3-9:" 0,7*(73-23)</t>
  </si>
  <si>
    <t>"BS82 dle legendy bouracích prací D1.1.2, a výkresů D1.3.3-9:" 0,75*110</t>
  </si>
  <si>
    <t>54</t>
  </si>
  <si>
    <t>985121101</t>
  </si>
  <si>
    <t>Tryskání degradovaného betonu stěn, rubu kleneb a podlah křemičitým pískem sušeným</t>
  </si>
  <si>
    <t>-982810252</t>
  </si>
  <si>
    <t>https://podminky.urs.cz/item/CS_URS_2025_01/985121101</t>
  </si>
  <si>
    <t>"BS09 dle legendy bouracích prací D1.1.2, a výkresů D1.3.3-9:" 765</t>
  </si>
  <si>
    <t>"BS82 dle legendy bouracích prací D1.1.2, a výkresů D1.3.3-9:" 110</t>
  </si>
  <si>
    <t>"BS85 dle legendy bouracích prací D1.1.2, a výkresů D1.3.3-9:" 121</t>
  </si>
  <si>
    <t>55</t>
  </si>
  <si>
    <t>985121123</t>
  </si>
  <si>
    <t>Tryskání degradovaného betonu stěn, rubu kleneb a podlah vodou pod tlakem přes 1 250 do 2 500 barů</t>
  </si>
  <si>
    <t>-835010645</t>
  </si>
  <si>
    <t>https://podminky.urs.cz/item/CS_URS_2025_01/985121123</t>
  </si>
  <si>
    <t>56</t>
  </si>
  <si>
    <t>985121201</t>
  </si>
  <si>
    <t>Tryskání degradovaného betonu líce kleneb a podhledů křemičitým pískem sušeným</t>
  </si>
  <si>
    <t>44742403</t>
  </si>
  <si>
    <t>https://podminky.urs.cz/item/CS_URS_2025_01/985121201</t>
  </si>
  <si>
    <t>57</t>
  </si>
  <si>
    <t>985121223</t>
  </si>
  <si>
    <t>Tryskání degradovaného betonu líce kleneb a podhledů vodou pod tlakem přes 1 250 do 2 500 barů</t>
  </si>
  <si>
    <t>20009031</t>
  </si>
  <si>
    <t>https://podminky.urs.cz/item/CS_URS_2025_01/985121223</t>
  </si>
  <si>
    <t>58</t>
  </si>
  <si>
    <t>985131111</t>
  </si>
  <si>
    <t>Očištění ploch stěn, rubu kleneb a podlah tlakovou vodou</t>
  </si>
  <si>
    <t>2086408137</t>
  </si>
  <si>
    <t>https://podminky.urs.cz/item/CS_URS_2025_01/985131111</t>
  </si>
  <si>
    <t>"BS02 dle legendy bouracích prací D1.1.2, a výkresů D1.3.3-9:" 19</t>
  </si>
  <si>
    <t>"BS43 dle legendy bouracích prací D1.1.2, a výkresů D1.3.3-9:" 389</t>
  </si>
  <si>
    <t>59</t>
  </si>
  <si>
    <t>985131311</t>
  </si>
  <si>
    <t>Očištění ploch stěn, rubu kleneb a podlah ruční dočištění ocelovými kartáči</t>
  </si>
  <si>
    <t>-580871278</t>
  </si>
  <si>
    <t>https://podminky.urs.cz/item/CS_URS_2025_01/985131311</t>
  </si>
  <si>
    <t>"BS03 dle legendy bouracích prací D1.1.2, a výkresů D1.3.3-9 (odrezení výztuže):" 251*0,3</t>
  </si>
  <si>
    <t>"BS04 dle legendy bouracích prací D1.1.2, a výkresů D1.3.3-9 (odrezení výztuže):" 83*0,1</t>
  </si>
  <si>
    <t>"BS05 dle legendy bouracích prací D1.1.2, a výkresů D1.3.3-9 (odrezení výztuže):" 51*0,05</t>
  </si>
  <si>
    <t>"BS06 dle legendy bouracích prací D1.1.2, a výkresů D1.3.3-9 (odrezení výztuže):" 23*0,05</t>
  </si>
  <si>
    <t>"BS07 dle legendy bouracích prací D1.1.2, a výkresů D1.3.3-9 (odrezení výztuže):" 17*0,1</t>
  </si>
  <si>
    <t>"BS08 dle legendy bouracích prací D1.1.2, a výkresů D1.3.3-9 (odrezení výztuže):" 30*0,3</t>
  </si>
  <si>
    <t>"BS09 dle legendy bouracích prací D1.1.2, a výkresů D1.3.3-9 (odrezení výztuže):" 765*0,1</t>
  </si>
  <si>
    <t>"BS10 dle legendy bouracích prací D1.1.2, a výkresů D1.3.3-9 (odrezení výztuže):" (73-23)*0,1</t>
  </si>
  <si>
    <t>"BS11 dle legendy bouracích prací D1.1.2, a výkresů D1.3.3-9 (odrezení výztuže):" (203-30-17)*0,05</t>
  </si>
  <si>
    <t>"BS82 dle legendy bouracích prací D1.1.2, a výkresů D1.3.3-9 (odrezení výztuže):" 110*0,5</t>
  </si>
  <si>
    <t>60</t>
  </si>
  <si>
    <t>985132311</t>
  </si>
  <si>
    <t>Očištění ploch líce kleneb a podhledů ruční dočištění ocelovými kartáči</t>
  </si>
  <si>
    <t>-278506866</t>
  </si>
  <si>
    <t>https://podminky.urs.cz/item/CS_URS_2025_01/985132311</t>
  </si>
  <si>
    <t>"BS10 dle legendy bouracích prací D1.1.2, a výkresů D1.3.3-9 (odrezení výztuže):" 23*0,1</t>
  </si>
  <si>
    <t>"BS11 dle legendy bouracích prací D1.1.2, a výkresů D1.3.3-9 (odrezení výztuže):" (30+17)*0,05</t>
  </si>
  <si>
    <t>"BS12 dle legendy bouracích prací D1.1.2, a výkresů D1.3.3-9 (odrezení výztuže):" 867*0,1</t>
  </si>
  <si>
    <t>61</t>
  </si>
  <si>
    <t>985141111</t>
  </si>
  <si>
    <t>Vyčištění trhlin nebo dutin ve zdivu šířky do 30 mm, hloubky do 150 mm</t>
  </si>
  <si>
    <t>-1153525028</t>
  </si>
  <si>
    <t>https://podminky.urs.cz/item/CS_URS_2025_01/985141111</t>
  </si>
  <si>
    <t>"BS12 dle legendy bouracích prací D1.1.2, a výkresů D1.3.3-9:" 867*0,5</t>
  </si>
  <si>
    <t>997</t>
  </si>
  <si>
    <t>Doprava suti a vybouraných hmot</t>
  </si>
  <si>
    <t>62</t>
  </si>
  <si>
    <t>997013153</t>
  </si>
  <si>
    <t>Vnitrostaveništní doprava suti a vybouraných hmot vodorovně do 50 m s naložením s omezením mechanizace pro budovy a haly výšky přes 9 do 12 m</t>
  </si>
  <si>
    <t>t</t>
  </si>
  <si>
    <t>190484895</t>
  </si>
  <si>
    <t>https://podminky.urs.cz/item/CS_URS_2025_01/997013153</t>
  </si>
  <si>
    <t>"Odpady a stavební suť celkem:" 1472,034</t>
  </si>
  <si>
    <t>"Odpady z bourání komunikací, položky č. 4, 5:" -(211,365+310,002)</t>
  </si>
  <si>
    <t>"Odpady z bourání komunikací, položky č. 7:" -212,036</t>
  </si>
  <si>
    <t>"Odpady z bourání komunikací, položky č. 3, 6, 8, 9:" -(5,1+6,25+22,91+9,635)</t>
  </si>
  <si>
    <t>63</t>
  </si>
  <si>
    <t>997013501</t>
  </si>
  <si>
    <t>Odvoz suti a vybouraných hmot na skládku nebo meziskládku se složením, na vzdálenost do 1 km</t>
  </si>
  <si>
    <t>944628536</t>
  </si>
  <si>
    <t>https://podminky.urs.cz/item/CS_URS_2025_01/997013501</t>
  </si>
  <si>
    <t>64</t>
  </si>
  <si>
    <t>997013509</t>
  </si>
  <si>
    <t>Odvoz suti a vybouraných hmot na skládku nebo meziskládku se složením, na vzdálenost Příplatek k ceně za každý další započatý 1 km přes 1 km</t>
  </si>
  <si>
    <t>-799965823</t>
  </si>
  <si>
    <t>https://podminky.urs.cz/item/CS_URS_2025_01/997013509</t>
  </si>
  <si>
    <t>694,736*19 'Přepočtené koeficientem množství</t>
  </si>
  <si>
    <t>66</t>
  </si>
  <si>
    <t>997013804</t>
  </si>
  <si>
    <t>Poplatek za uložení stavebního odpadu na skládce (skládkovné) ze skla zatříděného do Katalogu odpadů pod kódem 17 02 02</t>
  </si>
  <si>
    <t>1976310122</t>
  </si>
  <si>
    <t>https://podminky.urs.cz/item/CS_URS_2025_01/997013804</t>
  </si>
  <si>
    <t>"Odpady skleněné, položky č. 4, 5:" 2,616</t>
  </si>
  <si>
    <t>67</t>
  </si>
  <si>
    <t>997013814</t>
  </si>
  <si>
    <t>Poplatek za uložení stavebního odpadu na skládce (skládkovné) z izolačních materiálů zatříděného do Katalogu odpadů pod kódem 17 06 04</t>
  </si>
  <si>
    <t>337116404</t>
  </si>
  <si>
    <t>https://podminky.urs.cz/item/CS_URS_2025_01/997013814</t>
  </si>
  <si>
    <t>"Odpady kapitola 713:" 6,808</t>
  </si>
  <si>
    <t>68</t>
  </si>
  <si>
    <t>997013841</t>
  </si>
  <si>
    <t>Poplatek za uložení stavebního odpadu na skládce (skládkovné) odpadního materiálu po otryskávání bez obsahu nebezpečných látek zatříděného do Katalogu odpadů pod kódem 12 01 17</t>
  </si>
  <si>
    <t>-1504005251</t>
  </si>
  <si>
    <t>https://podminky.urs.cz/item/CS_URS_2025_01/997013841</t>
  </si>
  <si>
    <t>"Odpady z otryskání, položky č. 54-57:" 195,13+11,7+3,128+68,55</t>
  </si>
  <si>
    <t>117</t>
  </si>
  <si>
    <t>997013847</t>
  </si>
  <si>
    <t>Poplatek za uložení stavebního odpadu na skládce (skládkovné) asfaltového s obsahem dehtu zatříděného do Katalogu odpadů pod kódem 17 03 01</t>
  </si>
  <si>
    <t>943764211</t>
  </si>
  <si>
    <t>https://podminky.urs.cz/item/CS_URS_2025_01/997013847</t>
  </si>
  <si>
    <t>"Odpady kapitola 712:" 7,663</t>
  </si>
  <si>
    <t>69</t>
  </si>
  <si>
    <t>997013861</t>
  </si>
  <si>
    <t>Poplatek za uložení stavebního odpadu na recyklační skládce (skládkovné) z prostého betonu zatříděného do Katalogu odpadů pod kódem 17 01 01</t>
  </si>
  <si>
    <t>2043417300</t>
  </si>
  <si>
    <t>https://podminky.urs.cz/item/CS_URS_2025_01/997013861</t>
  </si>
  <si>
    <t>"Odpady řelezobetonové, položky č. 38:" 57</t>
  </si>
  <si>
    <t>70</t>
  </si>
  <si>
    <t>997013862</t>
  </si>
  <si>
    <t>Poplatek za uložení stavebního odpadu na recyklační skládce (skládkovné) z armovaného betonu zatříděného do Katalogu odpadů pod kódem 17 01 01</t>
  </si>
  <si>
    <t>519311994</t>
  </si>
  <si>
    <t>https://podminky.urs.cz/item/CS_URS_2025_01/997013862</t>
  </si>
  <si>
    <t>"Odpady řelezobetonové, položky č. 29, 30, 32, 33, 39, 40, 46-49:" 5,875+21,6+29,3+138,05+9,064+28,827+0,267+0,034+0,215+0,403</t>
  </si>
  <si>
    <t>71</t>
  </si>
  <si>
    <t>997013871</t>
  </si>
  <si>
    <t>Poplatek za uložení stavebního odpadu na recyklační skládce (skládkovné) směsného stavebního a demoličního zatříděného do Katalogu odpadů pod kódem 17 09 04</t>
  </si>
  <si>
    <t>289972827</t>
  </si>
  <si>
    <t>https://podminky.urs.cz/item/CS_URS_2025_01/997013871</t>
  </si>
  <si>
    <t>"Odpady a stavební suť směsná, položky č. 50-53:" 5,15+23,425+4,085+71,83</t>
  </si>
  <si>
    <t>72</t>
  </si>
  <si>
    <t>997221551</t>
  </si>
  <si>
    <t>Vodorovná doprava suti bez naložení, ale se složením a s hrubým urovnáním ze sypkých materiálů, na vzdálenost do 1 km</t>
  </si>
  <si>
    <t>1721496347</t>
  </si>
  <si>
    <t>https://podminky.urs.cz/item/CS_URS_2025_01/997221551</t>
  </si>
  <si>
    <t>"Odpady z bourání komunikací, položky č. 4, 5:" 211,365+310,002</t>
  </si>
  <si>
    <t>73</t>
  </si>
  <si>
    <t>997221559</t>
  </si>
  <si>
    <t>Vodorovná doprava suti bez naložení, ale se složením a s hrubým urovnáním Příplatek k ceně za každý další započatý 1 km přes 1 km</t>
  </si>
  <si>
    <t>-1875475330</t>
  </si>
  <si>
    <t>https://podminky.urs.cz/item/CS_URS_2025_01/997221559</t>
  </si>
  <si>
    <t>521,367*19 'Přepočtené koeficientem množství</t>
  </si>
  <si>
    <t>74</t>
  </si>
  <si>
    <t>997221561</t>
  </si>
  <si>
    <t>Vodorovná doprava suti bez naložení, ale se složením a s hrubým urovnáním z kusových materiálů, na vzdálenost do 1 km</t>
  </si>
  <si>
    <t>2128203517</t>
  </si>
  <si>
    <t>https://podminky.urs.cz/item/CS_URS_2025_01/997221561</t>
  </si>
  <si>
    <t>"Odpady z bourání komunikací, položky č. 7:" 212,036</t>
  </si>
  <si>
    <t>"Odpady z bourání komunikací, položky č. 3, 6, 8, 9:" 5,1+6,25+22,91+9,635</t>
  </si>
  <si>
    <t>75</t>
  </si>
  <si>
    <t>997221569</t>
  </si>
  <si>
    <t>1893061211</t>
  </si>
  <si>
    <t>https://podminky.urs.cz/item/CS_URS_2025_01/997221569</t>
  </si>
  <si>
    <t>255,931*19 'Přepočtené koeficientem množství</t>
  </si>
  <si>
    <t>76</t>
  </si>
  <si>
    <t>997221861</t>
  </si>
  <si>
    <t>1578002606</t>
  </si>
  <si>
    <t>https://podminky.urs.cz/item/CS_URS_2025_01/997221861</t>
  </si>
  <si>
    <t>77</t>
  </si>
  <si>
    <t>997221873</t>
  </si>
  <si>
    <t>Poplatek za uložení stavebního odpadu na recyklační skládce (skládkovné) zeminy a kamení zatříděného do Katalogu odpadů pod kódem 17 05 04</t>
  </si>
  <si>
    <t>-597437868</t>
  </si>
  <si>
    <t>https://podminky.urs.cz/item/CS_URS_2025_01/997221873</t>
  </si>
  <si>
    <t>78</t>
  </si>
  <si>
    <t>997221875</t>
  </si>
  <si>
    <t>Poplatek za uložení stavebního odpadu na recyklační skládce (skládkovné) asfaltového bez obsahu dehtu zatříděného do Katalogu odpadů pod kódem 17 03 02</t>
  </si>
  <si>
    <t>649988004</t>
  </si>
  <si>
    <t>https://podminky.urs.cz/item/CS_URS_2025_01/997221875</t>
  </si>
  <si>
    <t>998</t>
  </si>
  <si>
    <t>Přesun hmot</t>
  </si>
  <si>
    <t>79</t>
  </si>
  <si>
    <t>998012042</t>
  </si>
  <si>
    <t>Přesun hmot pro budovy občanské výstavby, bydlení, výrobu a služby s nosnou svislou konstrukcí monolitickou betonovou tyčovou nebo plošnou s jakýkoliv obvodovým pláštěm kromě vyzdívaného vodorovná dopravní vzdálenost do 100 m s omezením mechanizace pro budovy výšky přes 6 do 12 m</t>
  </si>
  <si>
    <t>-2129489018</t>
  </si>
  <si>
    <t>https://podminky.urs.cz/item/CS_URS_2025_01/998012042</t>
  </si>
  <si>
    <t>PSV</t>
  </si>
  <si>
    <t>Práce a dodávky PSV</t>
  </si>
  <si>
    <t>712</t>
  </si>
  <si>
    <t>Povlakové krytiny</t>
  </si>
  <si>
    <t>80</t>
  </si>
  <si>
    <t>712340833</t>
  </si>
  <si>
    <t>Odstranění povlakové krytiny střech plochých do 10° z přitavených pásů NAIP v plné ploše třívrstvé</t>
  </si>
  <si>
    <t>-1238721866</t>
  </si>
  <si>
    <t>https://podminky.urs.cz/item/CS_URS_2025_01/712340833</t>
  </si>
  <si>
    <t>81</t>
  </si>
  <si>
    <t>712361803</t>
  </si>
  <si>
    <t>Odstranění povlakové krytiny střech plochých do 10° z fólií přilepenou v plné ploše</t>
  </si>
  <si>
    <t>-1805750488</t>
  </si>
  <si>
    <t>https://podminky.urs.cz/item/CS_URS_2025_01/712361803</t>
  </si>
  <si>
    <t>713</t>
  </si>
  <si>
    <t>Izolace tepelné</t>
  </si>
  <si>
    <t>82</t>
  </si>
  <si>
    <t>713140851</t>
  </si>
  <si>
    <t>Odstranění tepelné izolace střech plochých z rohoží, pásů, dílců, desek, bloků nadstřešních izolací připevněných lepením z vláknitých materiálů suchých, tloušťka izolace do 100 mm</t>
  </si>
  <si>
    <t>-374123233</t>
  </si>
  <si>
    <t>https://podminky.urs.cz/item/CS_URS_2025_01/713140851</t>
  </si>
  <si>
    <t>83</t>
  </si>
  <si>
    <t>713140861</t>
  </si>
  <si>
    <t>Odstranění tepelné izolace střech plochých z rohoží, pásů, dílců, desek, bloků nadstřešních izolací připevněných lepením z polystyrenu suchého, tloušťka izolace do 100 mm</t>
  </si>
  <si>
    <t>-1010790285</t>
  </si>
  <si>
    <t>https://podminky.urs.cz/item/CS_URS_2025_01/713140861</t>
  </si>
  <si>
    <t>721</t>
  </si>
  <si>
    <t>Zdravotechnika - vnitřní kanalizace</t>
  </si>
  <si>
    <t>84</t>
  </si>
  <si>
    <t>721110806</t>
  </si>
  <si>
    <t>Demontáž potrubí z kameninových trub normálních nebo kyselinovzdorných přes 100 do DN 200</t>
  </si>
  <si>
    <t>-925042275</t>
  </si>
  <si>
    <t>https://podminky.urs.cz/item/CS_URS_2025_01/721110806</t>
  </si>
  <si>
    <t>"BS72 dle legendy bouracích prací D1.1.2, a výkresů D1.3.3-9:" 5</t>
  </si>
  <si>
    <t>85</t>
  </si>
  <si>
    <t>721210814</t>
  </si>
  <si>
    <t>Demontáž kanalizačního příslušenství vpustí podlahových DN 125</t>
  </si>
  <si>
    <t>-1385095214</t>
  </si>
  <si>
    <t>https://podminky.urs.cz/item/CS_URS_2025_01/721210814</t>
  </si>
  <si>
    <t>"BS71 dle legendy bouracích prací D1.1.2, a výkresů D1.3.3-9:" 1</t>
  </si>
  <si>
    <t>86</t>
  </si>
  <si>
    <t>721242804</t>
  </si>
  <si>
    <t>Demontáž lapačů střešních splavenin DN 125</t>
  </si>
  <si>
    <t>-73870458</t>
  </si>
  <si>
    <t>https://podminky.urs.cz/item/CS_URS_2025_01/721242804</t>
  </si>
  <si>
    <t>"BS46 dle legendy bouracích prací D1.1.2, a výkresů D1.3.3-9:" 2*1</t>
  </si>
  <si>
    <t>751</t>
  </si>
  <si>
    <t>Vzduchotechnika</t>
  </si>
  <si>
    <t>87</t>
  </si>
  <si>
    <t>751398821</t>
  </si>
  <si>
    <t>Demontáž ostatních zařízení větrací mřížky stěnové, průřezu do 0,040 m2</t>
  </si>
  <si>
    <t>-1512140459</t>
  </si>
  <si>
    <t>https://podminky.urs.cz/item/CS_URS_2025_01/751398821</t>
  </si>
  <si>
    <t>"BS65 dle legendy bouracích prací D1.1.2, a výkresů D1.3.3-9:" 5</t>
  </si>
  <si>
    <t>88</t>
  </si>
  <si>
    <t>751398822</t>
  </si>
  <si>
    <t>Demontáž ostatních zařízení větrací mřížky stěnové, průřezu přes 0,040 do 0,100 m2</t>
  </si>
  <si>
    <t>-277053859</t>
  </si>
  <si>
    <t>https://podminky.urs.cz/item/CS_URS_2025_01/751398822</t>
  </si>
  <si>
    <t>"BS62 dle legendy bouracích prací D1.1.2, a výkresů D1.3.3-9:" 3</t>
  </si>
  <si>
    <t>89</t>
  </si>
  <si>
    <t>751398825</t>
  </si>
  <si>
    <t>Demontáž ostatních zařízení větrací mřížky stěnové, průřezu přes 0,200 m2</t>
  </si>
  <si>
    <t>-1222632266</t>
  </si>
  <si>
    <t>https://podminky.urs.cz/item/CS_URS_2025_01/751398825</t>
  </si>
  <si>
    <t>"BS61 dle legendy bouracích prací D1.1.2, a výkresů D1.3.3-9:" 1</t>
  </si>
  <si>
    <t>764</t>
  </si>
  <si>
    <t>Konstrukce klempířské</t>
  </si>
  <si>
    <t>90</t>
  </si>
  <si>
    <t>764002825</t>
  </si>
  <si>
    <t>Demontáž klempířských konstrukcí ventilační turbíny do suti</t>
  </si>
  <si>
    <t>281012102</t>
  </si>
  <si>
    <t>https://podminky.urs.cz/item/CS_URS_2025_01/764002825</t>
  </si>
  <si>
    <t>"BS42 dle legendy bouracích prací D1.1.2, a výkresů D1.3.3-9:" 4</t>
  </si>
  <si>
    <t>91</t>
  </si>
  <si>
    <t>764002827</t>
  </si>
  <si>
    <t>Demontáž klempířských konstrukcí ventilační turbíny k dalšímu použití</t>
  </si>
  <si>
    <t>1323440616</t>
  </si>
  <si>
    <t>https://podminky.urs.cz/item/CS_URS_2025_01/764002827</t>
  </si>
  <si>
    <t>"BS40 dle legendy bouracích prací D1.1.2, a výkresů D1.3.3-9:" 1</t>
  </si>
  <si>
    <t>92</t>
  </si>
  <si>
    <t>764002841</t>
  </si>
  <si>
    <t>Demontáž klempířských konstrukcí oplechování horních ploch zdí a nadezdívek do suti</t>
  </si>
  <si>
    <t>-635768120</t>
  </si>
  <si>
    <t>https://podminky.urs.cz/item/CS_URS_2025_01/764002841</t>
  </si>
  <si>
    <t>"BS41 dle legendy bouracích prací D1.1.2, a výkresů D1.3.3-9:" 6,5</t>
  </si>
  <si>
    <t>"BS44 dle legendy bouracích prací D1.1.2, a výkresů D1.3.3-9:" 51</t>
  </si>
  <si>
    <t>93</t>
  </si>
  <si>
    <t>764002851</t>
  </si>
  <si>
    <t>Demontáž klempířských konstrukcí oplechování parapetů do suti</t>
  </si>
  <si>
    <t>-1145651774</t>
  </si>
  <si>
    <t>https://podminky.urs.cz/item/CS_URS_2025_01/764002851</t>
  </si>
  <si>
    <t>"BS56 dle legendy bouracích prací D1.1.2, a výkresů D1.3.3-9:" 4*5,2</t>
  </si>
  <si>
    <t>94</t>
  </si>
  <si>
    <t>764004801</t>
  </si>
  <si>
    <t>Demontáž klempířských konstrukcí žlabu podokapního do suti</t>
  </si>
  <si>
    <t>1252930000</t>
  </si>
  <si>
    <t>https://podminky.urs.cz/item/CS_URS_2025_01/764004801</t>
  </si>
  <si>
    <t>"BS45 dle legendy bouracích prací D1.1.2, a výkresů D1.3.3-9:" 26</t>
  </si>
  <si>
    <t>95</t>
  </si>
  <si>
    <t>764004861</t>
  </si>
  <si>
    <t>Demontáž klempířských konstrukcí svodu do suti</t>
  </si>
  <si>
    <t>1572823017</t>
  </si>
  <si>
    <t>https://podminky.urs.cz/item/CS_URS_2025_01/764004861</t>
  </si>
  <si>
    <t>96</t>
  </si>
  <si>
    <t>764004871</t>
  </si>
  <si>
    <t>Demontáž klempířských konstrukcí objímek svodu včetně upevnovacích prostředků ( trnů, hmoždinek apod.) do suti</t>
  </si>
  <si>
    <t>1583846975</t>
  </si>
  <si>
    <t>https://podminky.urs.cz/item/CS_URS_2025_01/764004871</t>
  </si>
  <si>
    <t>767</t>
  </si>
  <si>
    <t>Konstrukce zámečnické</t>
  </si>
  <si>
    <t>97</t>
  </si>
  <si>
    <t>767161814</t>
  </si>
  <si>
    <t>Demontáž zábradlí do suti rovného nerozebíratelný spoj hmotnosti 1 m zábradlí přes 20 kg</t>
  </si>
  <si>
    <t>1840629656</t>
  </si>
  <si>
    <t>https://podminky.urs.cz/item/CS_URS_2025_01/767161814</t>
  </si>
  <si>
    <t>"BS31 dle legendy bouracích prací D1.1.2, a výkresů D1.3.3-9:" 30</t>
  </si>
  <si>
    <t>"BS32 dle legendy bouracích prací D1.1.2, a výkresů D1.3.3-9:" 13</t>
  </si>
  <si>
    <t>98</t>
  </si>
  <si>
    <t>767161824</t>
  </si>
  <si>
    <t>Demontáž zábradlí do suti schodišťového nerozebíratelný spoj hmotnosti 1 m zábradlí přes 20 kg</t>
  </si>
  <si>
    <t>-2089890163</t>
  </si>
  <si>
    <t>https://podminky.urs.cz/item/CS_URS_2025_01/767161824</t>
  </si>
  <si>
    <t>"BS33 dle legendy bouracích prací D1.1.2, a výkresů D1.3.3-9:" 6</t>
  </si>
  <si>
    <t>99</t>
  </si>
  <si>
    <t>767691822</t>
  </si>
  <si>
    <t>Ostatní práce - vyvěšení nebo zavěšení kovových křídel dveří, plochy do 2 m2</t>
  </si>
  <si>
    <t>-1384292755</t>
  </si>
  <si>
    <t>https://podminky.urs.cz/item/CS_URS_2025_01/767691822</t>
  </si>
  <si>
    <t>"BS51 dle legendy bouracích prací D1.1.2, a výkresů D1.3.3-9:" 1</t>
  </si>
  <si>
    <t>"BS53 dle legendy bouracích prací D1.1.2, a výkresů D1.3.3-9:" 1</t>
  </si>
  <si>
    <t>"BS54 dle legendy bouracích prací D1.1.2, a výkresů D1.3.3-9:" 1</t>
  </si>
  <si>
    <t>"BS55 dle legendy bouracích prací D1.1.2, a výkresů D1.3.3-9:" 2</t>
  </si>
  <si>
    <t>100</t>
  </si>
  <si>
    <t>767832801</t>
  </si>
  <si>
    <t>Demontáž venkovních požárních žebříků s ochranným košem</t>
  </si>
  <si>
    <t>-1147064609</t>
  </si>
  <si>
    <t>https://podminky.urs.cz/item/CS_URS_2025_01/767832801</t>
  </si>
  <si>
    <t>"BS34 dle legendy bouracích prací D1.1.2, a výkresů D1.3.3-9:" 7,2</t>
  </si>
  <si>
    <t>101</t>
  </si>
  <si>
    <t>BS35</t>
  </si>
  <si>
    <t>ODSTRANĚNÍ STÁVAJÍCÍHO OCELOVÉHO SCHODIŠTĚ ŠÍŘKY 0,9 m, DÉLKY 3,0 m, VÝŠKY 1,7 m ARMATURNÍ KOMORA - MÍSTNOST 101</t>
  </si>
  <si>
    <t>kpl</t>
  </si>
  <si>
    <t>1131384729</t>
  </si>
  <si>
    <t>"BS35 dle legendy bouracích prací D1.1.2, a výkresů D1.3.3-9:" 2</t>
  </si>
  <si>
    <t>102</t>
  </si>
  <si>
    <t>BS36</t>
  </si>
  <si>
    <t>ODSTRANĚNÍ STÁVAJÍCÍCH OCELOVÝCH OBSLUŽNÝCH PLOŠIN Z PROFILŮ I-120, VČ. SLZIČKOVÉHO PLECHU, TRUBKOVÉHO ZÁBRADLÍ VÝŠKY 1100 mm A ŽEBŘÍKŮ, O PŮDORYSNÉ PLOŠE 2,5 m2 A VÝŠKY 1,8 m ARMATURNÍ KOMORA - MÍSTNOST 101</t>
  </si>
  <si>
    <t>-223080194</t>
  </si>
  <si>
    <t>"BS36 dle legendy bouracích prací D1.1.2, a výkresů D1.3.3-9:" 2</t>
  </si>
  <si>
    <t>103</t>
  </si>
  <si>
    <t>BS47</t>
  </si>
  <si>
    <t>ODSTRANĚNÍ STÁVAJÍCÍHO ZAKRYTÍ Z OCELOVÉHO SLZIČKOVÉHO PLECHU KOLEM ROZVADĚČE VČ. RÁMŮ, OSEKÁNÍ A OČIŠTĚNÍ OTVORU PO STÁVAJÍCÍM ROZVADĚČI ROZVODNA - MÍSTNOST 103</t>
  </si>
  <si>
    <t>-600244861</t>
  </si>
  <si>
    <t>"BS47 dle legendy bouracích prací D1.1.2, a výkresů D1.3.3-9:" 1</t>
  </si>
  <si>
    <t>104</t>
  </si>
  <si>
    <t>BS48</t>
  </si>
  <si>
    <t>DEMONTÁŽ STÁVAJÍCÍHO ANTÉNNÍHO VÝLOŽNÍKU</t>
  </si>
  <si>
    <t>-433660667</t>
  </si>
  <si>
    <t>"BS48 dle legendy bouracích prací D1.1.2, a výkresů D1.3.3-9:" 1</t>
  </si>
  <si>
    <t>105</t>
  </si>
  <si>
    <t>BS73</t>
  </si>
  <si>
    <t>VYBOURÁNÍ STÁVAJÍCÍHO SIFONU Z OCELOVÉHO ODPADNÍHO POTRUBÍ, SIFON SE NACHÁZÍ CCA 1,5 m OD VSTUPNÍ ŠACHTY, PŘESNÁ POLOHA BUDE UPŘESNĚNA NA STAVBĚ</t>
  </si>
  <si>
    <t>-1093413898</t>
  </si>
  <si>
    <t>"BS73 dle legendy bouracích prací D1.1.2, a výkresů D1.3.3-9:" 1</t>
  </si>
  <si>
    <t>106</t>
  </si>
  <si>
    <t>BS121</t>
  </si>
  <si>
    <t>VYSTĚHOVÁNÍ STÁVAJÍCÍHO STOLU Z ROZVODNY VČ. PRACOVNÍ ŽIDLE</t>
  </si>
  <si>
    <t>-1339589763</t>
  </si>
  <si>
    <t>"BS121 dle legendy bouracích prací D1.1.2, a výkresů D1.3.3-9:" 1</t>
  </si>
  <si>
    <t>776</t>
  </si>
  <si>
    <t>Podlahy povlakové</t>
  </si>
  <si>
    <t>107</t>
  </si>
  <si>
    <t>776201811</t>
  </si>
  <si>
    <t>Demontáž povlakových podlahovin lepených ručně bez podložky</t>
  </si>
  <si>
    <t>-1220261855</t>
  </si>
  <si>
    <t>https://podminky.urs.cz/item/CS_URS_2025_01/776201811</t>
  </si>
  <si>
    <t>781</t>
  </si>
  <si>
    <t>Dokončovací práce - obklady</t>
  </si>
  <si>
    <t>108</t>
  </si>
  <si>
    <t>781731810</t>
  </si>
  <si>
    <t>Demontáž obkladů z obkladaček cihelných kladených do malty</t>
  </si>
  <si>
    <t>-880189384</t>
  </si>
  <si>
    <t>https://podminky.urs.cz/item/CS_URS_2025_01/781731810</t>
  </si>
  <si>
    <t>783</t>
  </si>
  <si>
    <t>Dokončovací práce - nátěry</t>
  </si>
  <si>
    <t>109</t>
  </si>
  <si>
    <t>783301303</t>
  </si>
  <si>
    <t>Příprava podkladu zámečnických konstrukcí před provedením nátěru odrezivění odrezovačem bezoplachovým</t>
  </si>
  <si>
    <t>38830569</t>
  </si>
  <si>
    <t>https://podminky.urs.cz/item/CS_URS_2025_01/783301303</t>
  </si>
  <si>
    <t>"BS37 dle legendy bouracích prací D1.1.2, a výkresů D1.3.3-9:" 2*2,7*(1,8)</t>
  </si>
  <si>
    <t>"BS38 dle legendy bouracích prací D1.1.2, a výkresů D1.3.3-9:" 5*(1,8)</t>
  </si>
  <si>
    <t>"BS39 dle legendy bouracích prací D1.1.2, a výkresů D1.3.3-9:" ((2*24)+11)*(1,8)</t>
  </si>
  <si>
    <t>110</t>
  </si>
  <si>
    <t>783301313</t>
  </si>
  <si>
    <t>Příprava podkladu zámečnických konstrukcí před provedením nátěru odmaštění odmašťovačem ředidlovým</t>
  </si>
  <si>
    <t>-912346114</t>
  </si>
  <si>
    <t>https://podminky.urs.cz/item/CS_URS_2025_01/783301313</t>
  </si>
  <si>
    <t>111</t>
  </si>
  <si>
    <t>783301401</t>
  </si>
  <si>
    <t>Příprava podkladu zámečnických konstrukcí před provedením nátěru ometení</t>
  </si>
  <si>
    <t>1773273718</t>
  </si>
  <si>
    <t>https://podminky.urs.cz/item/CS_URS_2025_01/783301401</t>
  </si>
  <si>
    <t>112</t>
  </si>
  <si>
    <t>783306809</t>
  </si>
  <si>
    <t>Odstranění nátěrů ze zámečnických konstrukcí okartáčováním</t>
  </si>
  <si>
    <t>1788823167</t>
  </si>
  <si>
    <t>https://podminky.urs.cz/item/CS_URS_2025_01/783306809</t>
  </si>
  <si>
    <t>784</t>
  </si>
  <si>
    <t>Dokončovací práce - malby a tapety</t>
  </si>
  <si>
    <t>113</t>
  </si>
  <si>
    <t>784111031</t>
  </si>
  <si>
    <t>Omytí podkladu omytí v místnostech výšky do 3,80 m</t>
  </si>
  <si>
    <t>997507775</t>
  </si>
  <si>
    <t>https://podminky.urs.cz/item/CS_URS_2025_01/784111031</t>
  </si>
  <si>
    <t>"BS11 dle legendy bouracích prací D1.1.2, a výkresů D1.3.3-9:" 203</t>
  </si>
  <si>
    <t>114</t>
  </si>
  <si>
    <t>784111035</t>
  </si>
  <si>
    <t>Omytí podkladu omytí v místnostech výšky přes 5,00 m</t>
  </si>
  <si>
    <t>699853863</t>
  </si>
  <si>
    <t>https://podminky.urs.cz/item/CS_URS_2025_01/784111035</t>
  </si>
  <si>
    <t>115</t>
  </si>
  <si>
    <t>784121001</t>
  </si>
  <si>
    <t>Oškrabání malby v místnostech výšky do 3,80 m</t>
  </si>
  <si>
    <t>-432662245</t>
  </si>
  <si>
    <t>https://podminky.urs.cz/item/CS_URS_2025_01/784121001</t>
  </si>
  <si>
    <t>116</t>
  </si>
  <si>
    <t>784121005</t>
  </si>
  <si>
    <t>Oškrabání malby v místnostech výšky přes 5,00 m</t>
  </si>
  <si>
    <t>-1762529734</t>
  </si>
  <si>
    <t>https://podminky.urs.cz/item/CS_URS_2025_01/784121005</t>
  </si>
  <si>
    <t>DSO01.2 - Objekt vstupu do AN</t>
  </si>
  <si>
    <t>-261088762</t>
  </si>
  <si>
    <t>"Dle D2.2.3-5 (lešení kolem fasády):" 1,5*(18+18+3,5+3,5)</t>
  </si>
  <si>
    <t>-1439770648</t>
  </si>
  <si>
    <t xml:space="preserve">"BS11 dle legendy bouracích prací D1.2.2, a výkresů D1.2.3-6 :" </t>
  </si>
  <si>
    <t>"Odstranění nesoudržných částí v rozsahu 15%, předpokládaná tloušťka vrstvy 50 mm:" 43*0,15*0,05</t>
  </si>
  <si>
    <t>2098154396</t>
  </si>
  <si>
    <t>"BS21 dle legendy bouracích prací D1.2.2, a výkresů D1.2.3-6 :" 2*0,9</t>
  </si>
  <si>
    <t>"BS22 dle legendy bouracích prací D1.2.2, a výkresů D1.2.3-6 :" 2*0,9</t>
  </si>
  <si>
    <t>1717536261</t>
  </si>
  <si>
    <t>"BS12 dle legendy bouracích prací D1.2.2, a výkresů D1.2.3-6:" 23*0,4</t>
  </si>
  <si>
    <t>978036141</t>
  </si>
  <si>
    <t>Otlučení cementových omítek vnějších ploch s vyškrabáním spar zdiva a s očištěním povrchu, v rozsahu přes 20 do 30 %</t>
  </si>
  <si>
    <t>-1420309110</t>
  </si>
  <si>
    <t>https://podminky.urs.cz/item/CS_URS_2025_01/978036141</t>
  </si>
  <si>
    <t>"BS01 dle legendy bouracích prací D1.2.2, a výkresů D1.2.3-6:" 115</t>
  </si>
  <si>
    <t>2074847014</t>
  </si>
  <si>
    <t>"BS11 dle legendy bouracích prací D1.2.2, a výkresů D1.2.3-6:" 43</t>
  </si>
  <si>
    <t>997013152</t>
  </si>
  <si>
    <t>Vnitrostaveništní doprava suti a vybouraných hmot vodorovně do 50 m s naložením s omezením mechanizace pro budovy a haly výšky přes 6 do 9 m</t>
  </si>
  <si>
    <t>774682701</t>
  </si>
  <si>
    <t>https://podminky.urs.cz/item/CS_URS_2025_01/997013152</t>
  </si>
  <si>
    <t>-1993388842</t>
  </si>
  <si>
    <t>-1848610053</t>
  </si>
  <si>
    <t>4,638*19 'Přepočtené koeficientem množství</t>
  </si>
  <si>
    <t>-61718222</t>
  </si>
  <si>
    <t>"Odpady kapitola 713:" 0,753</t>
  </si>
  <si>
    <t>909266473</t>
  </si>
  <si>
    <t>"Odpady kapitola 712:" 0,847</t>
  </si>
  <si>
    <t>-1563840849</t>
  </si>
  <si>
    <t>"Odpady a stavební suť celkem:" 4,638</t>
  </si>
  <si>
    <t>"Odpady kapitola 712:" -0,847</t>
  </si>
  <si>
    <t>"Odpady kapitola 713:" -0,753</t>
  </si>
  <si>
    <t>-1474370537</t>
  </si>
  <si>
    <t>1383478762</t>
  </si>
  <si>
    <t>-1794051963</t>
  </si>
  <si>
    <t>-1783330252</t>
  </si>
  <si>
    <t>-801061389</t>
  </si>
  <si>
    <t>"BS15 dle legendy bouracích prací D1.2.2, a výkresů D1.2.3-6:" 1</t>
  </si>
  <si>
    <t>539485636</t>
  </si>
  <si>
    <t>"BS12 dle legendy bouracích prací D1.2.2, a výkresů D1.2.3-6:" 23</t>
  </si>
  <si>
    <t>-1813742044</t>
  </si>
  <si>
    <t>"BS13 dle legendy bouracích prací D1.2.2, a výkresů D1.2.3-6:" 16</t>
  </si>
  <si>
    <t>-173637728</t>
  </si>
  <si>
    <t>"BS14 dle legendy bouracích prací D1.2.2, a výkresů D1.2.3-6:" 7</t>
  </si>
  <si>
    <t>1953390528</t>
  </si>
  <si>
    <t>-2080232422</t>
  </si>
  <si>
    <t>"BS21 dle legendy bouracích prací D1.2.2, a výkresů D1.2.3-6 :" 1</t>
  </si>
  <si>
    <t>"BS22 dle legendy bouracích prací D1.2.2, a výkresů D1.2.3-6 :" 1</t>
  </si>
  <si>
    <t>SO02 - Stavební práce</t>
  </si>
  <si>
    <t>DSO02.1 - Objekt VDJ</t>
  </si>
  <si>
    <t xml:space="preserve">    2 - Zakládání</t>
  </si>
  <si>
    <t xml:space="preserve">    4 - Vodorovné konstrukce</t>
  </si>
  <si>
    <t xml:space="preserve">    5 - Komunikace pozemní</t>
  </si>
  <si>
    <t xml:space="preserve">    6 - Úpravy povrchů, podlahy a osazování výplní</t>
  </si>
  <si>
    <t xml:space="preserve">    711 - Izolace proti vodě, vlhkosti a plynům</t>
  </si>
  <si>
    <t xml:space="preserve">    762 - Konstrukce tesařské</t>
  </si>
  <si>
    <t xml:space="preserve">    771 - Podlahy z dlaždic</t>
  </si>
  <si>
    <t>-435402047</t>
  </si>
  <si>
    <t>"NS84 dle legendy stavebních prací D2.1.2 a výkresů D2.1.11:" 2*31</t>
  </si>
  <si>
    <t>"NS118 dle legendy stavebních prací D2.1.2 a výkresů D2.1.12:" 22*1*1</t>
  </si>
  <si>
    <t>133212811</t>
  </si>
  <si>
    <t>Hloubení nezapažených šachet ručně v horninách třídy těžitelnosti I skupiny 3, půdorysná plocha výkopu do 4 m2</t>
  </si>
  <si>
    <t>-1619011408</t>
  </si>
  <si>
    <t>https://podminky.urs.cz/item/CS_URS_2025_01/133212811</t>
  </si>
  <si>
    <t>"NS96 dle legendy stavebních prací D2.1.2 a výkresů D2.1.10:" 0,5*0,3*0,6</t>
  </si>
  <si>
    <t>"NS97 dle legendy stavebních prací D2.1.2 a výkresů D2.1.10:" 2*0,3*0,3*0,6</t>
  </si>
  <si>
    <t>"NS103 dle legendy stavebních prací D2.1.2 a výkresů D2.1.12:" 2*0,4*0,4*0,8</t>
  </si>
  <si>
    <t>"NS104 dle legendy stavebních prací D2.1.2 a výkresů D2.1.12:" 106*0,3*0,3*0,6</t>
  </si>
  <si>
    <t>"NS105 dle legendy stavebních prací D2.1.2 a výkresů D2.1.12:" 0,4*0,4*0,45</t>
  </si>
  <si>
    <t>-2023347080</t>
  </si>
  <si>
    <t>"Přemístění zeminy ze staveništní deponie."</t>
  </si>
  <si>
    <t>"NS81 dle legendy stavebních prací D2.1.2 a výkresů D2.1.11:" 120</t>
  </si>
  <si>
    <t>"NS118 dle legendy stavebních prací D2.1.2 a výkresů D2.1.12:" 22*1*1*0,75</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</si>
  <si>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</si>
  <si>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</si>
  <si>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-1640517262</t>
  </si>
  <si>
    <t>https://podminky.urs.cz/item/CS_URS_2025_01/162751117</t>
  </si>
  <si>
    <t>"Odvoz přebytečné zeminy na skládku 20 km."</t>
  </si>
  <si>
    <t>"NS84 dle legendy stavebních prací D2.1.2 a výkresů D2.1.11:" 2*31*0,5</t>
  </si>
  <si>
    <t>"BB81 dle legendy bouracích prací D1.1.2, a výkresů D1.1.10:" 132</t>
  </si>
  <si>
    <t>"NS81 dle legendy stavebních prací D2.1.2 a výkresů D2.1.11:" -120</t>
  </si>
  <si>
    <t>"NS118 dle legendy stavebních prací D2.1.2 a výkresů D2.1.12:" -22*1*1*0,75</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</si>
  <si>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</si>
  <si>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</si>
  <si>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-1609964002</t>
  </si>
  <si>
    <t>https://podminky.urs.cz/item/CS_URS_2025_01/162751119</t>
  </si>
  <si>
    <t>75,55*10 'Přepočtené koeficientem množství</t>
  </si>
  <si>
    <t>167151101</t>
  </si>
  <si>
    <t>Nakládání, skládání a překládání neulehlého výkopku nebo sypaniny strojně nakládání, množství do 100 m3, z horniny třídy těžitelnosti I, skupiny 1 až 3</t>
  </si>
  <si>
    <t>-733812846</t>
  </si>
  <si>
    <t>https://podminky.urs.cz/item/CS_URS_2025_01/167151101</t>
  </si>
  <si>
    <t>171201231</t>
  </si>
  <si>
    <t>-1017509056</t>
  </si>
  <si>
    <t>https://podminky.urs.cz/item/CS_URS_2025_01/171201231</t>
  </si>
  <si>
    <t>75,55*2 'Přepočtené koeficientem množství</t>
  </si>
  <si>
    <t>174151101</t>
  </si>
  <si>
    <t>Zásyp sypaninou z jakékoliv horniny strojně s uložením výkopku ve vrstvách se zhutněním jam, šachet, rýh nebo kolem objektů v těchto vykopávkách</t>
  </si>
  <si>
    <t>-521776372</t>
  </si>
  <si>
    <t>https://podminky.urs.cz/item/CS_URS_2025_01/174151101</t>
  </si>
  <si>
    <t>181351003</t>
  </si>
  <si>
    <t>Rozprostření a urovnání ornice v rovině nebo ve svahu sklonu do 1:5 strojně při souvislé ploše do 100 m2, tl. vrstvy do 200 mm</t>
  </si>
  <si>
    <t>577500147</t>
  </si>
  <si>
    <t>https://podminky.urs.cz/item/CS_URS_2025_01/181351003</t>
  </si>
  <si>
    <t>"NS84 dle legendy stavebních prací D2.1.2 a výkresů D2.1.11:" 33*1,5</t>
  </si>
  <si>
    <t>"BS99 dle legendy bouracích prací D1.1.2, a výkresů D1.1.10 (rozprostření ornice v rámci pozemku):" 60*5</t>
  </si>
  <si>
    <t>181411121</t>
  </si>
  <si>
    <t>Založení trávníku na půdě předem připravené plochy do 1000 m2 výsevem včetně utažení lučního v rovině nebo na svahu do 1:5</t>
  </si>
  <si>
    <t>1012996112</t>
  </si>
  <si>
    <t>https://podminky.urs.cz/item/CS_URS_2025_01/181411121</t>
  </si>
  <si>
    <t>M</t>
  </si>
  <si>
    <t>00572100</t>
  </si>
  <si>
    <t>osivo jetelotráva intenzivní víceletá</t>
  </si>
  <si>
    <t>kg</t>
  </si>
  <si>
    <t>827719440</t>
  </si>
  <si>
    <t>349,5*0,02 'Přepočtené koeficientem množství</t>
  </si>
  <si>
    <t>Zakládání</t>
  </si>
  <si>
    <t>213141131</t>
  </si>
  <si>
    <t>Zřízení vrstvy z geotextilie filtrační, separační, odvodňovací, ochranné, výztužné nebo protierozní ve sklonu přes 1:2 do 1:1, šířky do 3 m</t>
  </si>
  <si>
    <t>1880102780</t>
  </si>
  <si>
    <t>https://podminky.urs.cz/item/CS_URS_2025_01/213141131</t>
  </si>
  <si>
    <t>"NS84 dle legendy stavebních prací D2.1.2 a výkresů D2.1.11:" 33*2</t>
  </si>
  <si>
    <t>69311082</t>
  </si>
  <si>
    <t>geotextilie netkaná separační, ochranná, filtrační, drenážní PP 500g/m2</t>
  </si>
  <si>
    <t>-1865648162</t>
  </si>
  <si>
    <t>66*1,1845 'Přepočtené koeficientem množství</t>
  </si>
  <si>
    <t>271532213</t>
  </si>
  <si>
    <t>Podsyp pod základové konstrukce se zhutněním a urovnáním povrchu z kameniva hrubého, frakce 8 - 16 mm</t>
  </si>
  <si>
    <t>1683024464</t>
  </si>
  <si>
    <t>https://podminky.urs.cz/item/CS_URS_2025_01/271532213</t>
  </si>
  <si>
    <t>"NS84 dle legendy stavebních prací D2.1.2 a výkresů D2.1.11:" 33*0,3*1,2</t>
  </si>
  <si>
    <t>271572211</t>
  </si>
  <si>
    <t>Podsyp pod základové konstrukce se zhutněním a urovnáním povrchu ze štěrkopísku netříděného</t>
  </si>
  <si>
    <t>1766387603</t>
  </si>
  <si>
    <t>https://podminky.urs.cz/item/CS_URS_2025_01/271572211</t>
  </si>
  <si>
    <t>"NS82, 83 dle legendy stavebních prací D2.1.2 a výkresů D2.1.11:" 27*0,6*0,15</t>
  </si>
  <si>
    <t>274313511</t>
  </si>
  <si>
    <t>Základy z betonu prostého pasy betonu kamenem neprokládaného tř. C 12/15</t>
  </si>
  <si>
    <t>433358113</t>
  </si>
  <si>
    <t>https://podminky.urs.cz/item/CS_URS_2025_01/274313511</t>
  </si>
  <si>
    <t>"NS117 dle legendy stavebních prací D2.1.2 a výkresů D2.1.12:" 1,1</t>
  </si>
  <si>
    <t>274321511</t>
  </si>
  <si>
    <t>Základy z betonu železového (bez výztuže) pasy z betonu bez zvláštních nároků na prostředí tř. C 25/30</t>
  </si>
  <si>
    <t>-1225871116</t>
  </si>
  <si>
    <t>https://podminky.urs.cz/item/CS_URS_2025_01/274321511</t>
  </si>
  <si>
    <t>"NS82, 83 dle legendy stavebních prací D2.1.2 a výkresů D2.1.11:" 27*0,5*0,5</t>
  </si>
  <si>
    <t>274361821</t>
  </si>
  <si>
    <t>Výztuž základů pasů z betonářské oceli 10 505 (R) nebo BSt 500</t>
  </si>
  <si>
    <t>-451094252</t>
  </si>
  <si>
    <t>https://podminky.urs.cz/item/CS_URS_2025_01/274361821</t>
  </si>
  <si>
    <t>"Předpokládaný stupeň vyztužení."</t>
  </si>
  <si>
    <t>"NS82, 83 dle legendy stavebních prací D2.1.2 a výkresů D2.1.11:" 27*0,5*0,5*(75/1000)</t>
  </si>
  <si>
    <t>275313611</t>
  </si>
  <si>
    <t>Základy z betonu prostého patky a bloky z betonu kamenem neprokládaného tř. C 16/20</t>
  </si>
  <si>
    <t>982214315</t>
  </si>
  <si>
    <t>https://podminky.urs.cz/item/CS_URS_2025_01/275313611</t>
  </si>
  <si>
    <t>275313811</t>
  </si>
  <si>
    <t>Základy z betonu prostého patky a bloky z betonu kamenem neprokládaného tř. C 25/30</t>
  </si>
  <si>
    <t>482049495</t>
  </si>
  <si>
    <t>https://podminky.urs.cz/item/CS_URS_2025_01/275313811</t>
  </si>
  <si>
    <t>310237261</t>
  </si>
  <si>
    <t>Zazdívka otvorů ve zdivu nadzákladovém cihlami pálenými plochy přes 0,09 m2 do 0,25 m2, ve zdi tl. přes 450 do 600 mm</t>
  </si>
  <si>
    <t>445634129</t>
  </si>
  <si>
    <t>https://podminky.urs.cz/item/CS_URS_2025_01/310237261</t>
  </si>
  <si>
    <t>"NS62 dle legendy stavebních prací D2.1.2 a výkresů D2.1.3-8:" 3</t>
  </si>
  <si>
    <t>310238211</t>
  </si>
  <si>
    <t>Zazdívka otvorů ve zdivu nadzákladovém cihlami pálenými plochy přes 0,25 m2 do 1 m2 na maltu vápenocementovou</t>
  </si>
  <si>
    <t>-824408410</t>
  </si>
  <si>
    <t>https://podminky.urs.cz/item/CS_URS_2025_01/310238211</t>
  </si>
  <si>
    <t>"NS61 dle legendy stavebních prací D2.1.2 a výkresů D2.1.3-8:" 0,61*0,69*0,52</t>
  </si>
  <si>
    <t>311113154</t>
  </si>
  <si>
    <t>Nadzákladové zdi z betonových tvárnic ztraceného bednění hladkých včetně výplně z betonu C 25/30, tloušťky zdiva přes 250 do 300 mm</t>
  </si>
  <si>
    <t>1902758377</t>
  </si>
  <si>
    <t>https://podminky.urs.cz/item/CS_URS_2025_01/311113154</t>
  </si>
  <si>
    <t>"NS118 dle legendy stavebních prací D2.1.2 a výkresů D2.1.12:" 1,5*22</t>
  </si>
  <si>
    <t>311361821</t>
  </si>
  <si>
    <t>Výztuž nadzákladových zdí nosných svislých nebo odkloněných od svislice, rovných nebo oblých z betonářské oceli 10 505 (R) nebo BSt 500</t>
  </si>
  <si>
    <t>1331600414</t>
  </si>
  <si>
    <t>https://podminky.urs.cz/item/CS_URS_2025_01/311361821</t>
  </si>
  <si>
    <t>"NS118 dle legendy stavebních prací D2.1.2 a výkresů D2.1.12:" 1,5*22*(10/1000)</t>
  </si>
  <si>
    <t>327215111</t>
  </si>
  <si>
    <t>Opěrné zdi z drátokamenných gravitačních konstrukcí (gabionů) z lomového kamene neupraveného výplňového na sucho ze splétané dvouzákrutové ocelové sítě s povrchovou úpravou galfan</t>
  </si>
  <si>
    <t>-2051218797</t>
  </si>
  <si>
    <t>https://podminky.urs.cz/item/CS_URS_2025_01/327215111</t>
  </si>
  <si>
    <t>"NS84 dle legendy stavebních prací D2.1.2 a výkresů D2.1.11:" (33*0,5*1)+(33*0,3*0,5)</t>
  </si>
  <si>
    <t>327215311</t>
  </si>
  <si>
    <t>Obklady opěrných zdí z drátokamenných košů (gabionů) tloušťky do 0,5 m z lomového kamene neupraveného výplňového na sucho ze svařovaných panelů z ocelových sítí s povrchovou úpravou galfan</t>
  </si>
  <si>
    <t>1851498522</t>
  </si>
  <si>
    <t>https://podminky.urs.cz/item/CS_URS_2025_01/327215311</t>
  </si>
  <si>
    <t>"NS83 dle legendy stavebních prací D2.1.2 a výkresů D2.1.11:" 110*0,2</t>
  </si>
  <si>
    <t>338171123</t>
  </si>
  <si>
    <t>Montáž sloupků a vzpěr plotových ocelových trubkových nebo profilovaných výšky přes 2 do 2,6 m se zabetonováním do 0,08 m3 do připravených jamek</t>
  </si>
  <si>
    <t>-844814068</t>
  </si>
  <si>
    <t>https://podminky.urs.cz/item/CS_URS_2025_01/338171123</t>
  </si>
  <si>
    <t>"Včetně betonových patek."</t>
  </si>
  <si>
    <t>"NS106 dle legendy stavebních prací D2.1.2 a výkresů D2.1.12:" 66</t>
  </si>
  <si>
    <t>"NS107 dle legendy stavebních prací D2.1.2 a výkresů D2.1.12:" 8</t>
  </si>
  <si>
    <t>"NS108 dle legendy stavebních prací D2.1.2 a výkresů D2.1.12:" 32</t>
  </si>
  <si>
    <t>"NS109 dle legendy stavebních prací D2.1.2 a výkresů D2.1.12:" 79</t>
  </si>
  <si>
    <t>55342264</t>
  </si>
  <si>
    <t>sloupek plotový koncový Pz a komaxitový 2750/48x1,5mm</t>
  </si>
  <si>
    <t>-356883351</t>
  </si>
  <si>
    <t>15619210</t>
  </si>
  <si>
    <t>krytka plastová D 38/48mm</t>
  </si>
  <si>
    <t>1013354566</t>
  </si>
  <si>
    <t>55342188</t>
  </si>
  <si>
    <t>plotová profilovaná vzpěra D 30-40mm dl 1,5-2,0m bez hlavy a objímky pro svařované pletivo v návinu povrchová úprava Pz a komaxit</t>
  </si>
  <si>
    <t>1817158644</t>
  </si>
  <si>
    <t>55342202</t>
  </si>
  <si>
    <t>objímka pro uchycení vzpěry na sloupek D 40-50mm</t>
  </si>
  <si>
    <t>1233572731</t>
  </si>
  <si>
    <t>59232554</t>
  </si>
  <si>
    <t>kolík fixační pro ukotvení vzpěry do podhrabové desky</t>
  </si>
  <si>
    <t>1104521993</t>
  </si>
  <si>
    <t>348121221</t>
  </si>
  <si>
    <t>Osazení podhrabových desek na ocelové sloupky, délky desek přes 2 do 3 m</t>
  </si>
  <si>
    <t>-618062724</t>
  </si>
  <si>
    <t>https://podminky.urs.cz/item/CS_URS_2025_01/348121221</t>
  </si>
  <si>
    <t>"NS114 dle legendy stavebních prací D2.1.2 a výkresů D2.1.12:" 106</t>
  </si>
  <si>
    <t>R592001</t>
  </si>
  <si>
    <t>deska plotová betonová 2460x50x200mm</t>
  </si>
  <si>
    <t>-458408486</t>
  </si>
  <si>
    <t>59232546</t>
  </si>
  <si>
    <t>držák podhrabové desky typ H pro sloupek D 60-70mm výšky 200mm průběžný povrchová úprava žárový zinek</t>
  </si>
  <si>
    <t>CS ÚRS 2023 01</t>
  </si>
  <si>
    <t>1419488850</t>
  </si>
  <si>
    <t>"NS112 dle legendy stavebních prací D2.1.2 a výkresů D2.1.12:" 108</t>
  </si>
  <si>
    <t>59232551</t>
  </si>
  <si>
    <t>držák podhrabové desky typ U výšky 200mm koncový povrchová úprava žárový zinek</t>
  </si>
  <si>
    <t>-1373576305</t>
  </si>
  <si>
    <t>"NS113 dle legendy stavebních prací D2.1.2 a výkresů D2.1.12:" 18</t>
  </si>
  <si>
    <t>348272515</t>
  </si>
  <si>
    <t>Ploty z tvárnic betonových plotová stříška lepená mrazuvzdorným lepidlem z tvarovek hladkých nebo štípaných, sedlového tvaru přírodních, tloušťka zdiva 295 mm</t>
  </si>
  <si>
    <t>87589726</t>
  </si>
  <si>
    <t>https://podminky.urs.cz/item/CS_URS_2025_01/348272515</t>
  </si>
  <si>
    <t>"NS85 dle legendy stavebních prací D2.1.2 a výkresů D2.1.11:" 72</t>
  </si>
  <si>
    <t>"NS116 dle legendy stavebních prací D2.1.2 a výkresů D2.1.12:" 22</t>
  </si>
  <si>
    <t>348401130</t>
  </si>
  <si>
    <t>Montáž oplocení z pletiva strojového s napínacími dráty přes 1,6 do 2,0 m</t>
  </si>
  <si>
    <t>-96901867</t>
  </si>
  <si>
    <t>https://podminky.urs.cz/item/CS_URS_2025_01/348401130</t>
  </si>
  <si>
    <t>"NS110 dle legendy stavebních prací D2.1.2 a výkresů D2.1.12:" 255</t>
  </si>
  <si>
    <t>31327506</t>
  </si>
  <si>
    <t>pletivo drátěné plastifikované se čtvercovými oky 50/2,7 mm v 1800mm</t>
  </si>
  <si>
    <t>1042793966</t>
  </si>
  <si>
    <t>255*1,05 'Přepočtené koeficientem množství</t>
  </si>
  <si>
    <t>348401350</t>
  </si>
  <si>
    <t>Montáž oplocení z pletiva rozvinutí, uchycení a napnutí drátu napínacího</t>
  </si>
  <si>
    <t>236473591</t>
  </si>
  <si>
    <t>https://podminky.urs.cz/item/CS_URS_2025_01/348401350</t>
  </si>
  <si>
    <t>"NS111 dle legendy stavebních prací D2.1.2 a výkresů D2.1.12:" 765</t>
  </si>
  <si>
    <t>15619100</t>
  </si>
  <si>
    <t>drát kruhový poplastovaný napínací 2,5/3,5mm</t>
  </si>
  <si>
    <t>-429084107</t>
  </si>
  <si>
    <t>765*1,1 'Přepočtené koeficientem množství</t>
  </si>
  <si>
    <t>348401360</t>
  </si>
  <si>
    <t>Montáž oplocení z pletiva rozvinutí, uchycení a napnutí drátu přiháčkování pletiva k napínacímu drátu</t>
  </si>
  <si>
    <t>344004871</t>
  </si>
  <si>
    <t>https://podminky.urs.cz/item/CS_URS_2025_01/348401360</t>
  </si>
  <si>
    <t>"NS115 dle legendy stavebních prací D2.1.2 a výkresů D2.1.12:" 500</t>
  </si>
  <si>
    <t>15619201</t>
  </si>
  <si>
    <t>drát poplastovaný kruhový vázací 2,0mm</t>
  </si>
  <si>
    <t>460165673</t>
  </si>
  <si>
    <t>500*1,1 'Přepočtené koeficientem množství</t>
  </si>
  <si>
    <t>Vodorovné konstrukce</t>
  </si>
  <si>
    <t>411388531</t>
  </si>
  <si>
    <t>Zabetonování otvorů ve stropech nebo v klenbách včetně lešení, bednění, odbednění a výztuže (materiál v ceně) ve stropech železobetonových, tvárnicových a prefabrikovaných</t>
  </si>
  <si>
    <t>1836526882</t>
  </si>
  <si>
    <t>https://podminky.urs.cz/item/CS_URS_2025_01/411388531</t>
  </si>
  <si>
    <t>"NS48 dle legendy stavebních prací D2.1.2 a výkresů D2.1.11:" 0,2</t>
  </si>
  <si>
    <t>417321414</t>
  </si>
  <si>
    <t>Ztužující pásy a věnce z betonu železového (bez výztuže) tř. C 20/25</t>
  </si>
  <si>
    <t>-832340341</t>
  </si>
  <si>
    <t>https://podminky.urs.cz/item/CS_URS_2025_01/417321414</t>
  </si>
  <si>
    <t>"NS19 dle legendy stavebních prací D2.1.2 a výkresů D2.1.3-8:" 0,4*0,1*55</t>
  </si>
  <si>
    <t>417351115</t>
  </si>
  <si>
    <t>Bednění bočnic ztužujících pásů a věnců včetně vzpěr zřízení</t>
  </si>
  <si>
    <t>413046776</t>
  </si>
  <si>
    <t>https://podminky.urs.cz/item/CS_URS_2025_01/417351115</t>
  </si>
  <si>
    <t>"NS19 dle legendy stavebních prací D2.1.2 a výkresů D2.1.3-8:" 0,3*2*55</t>
  </si>
  <si>
    <t>417351116</t>
  </si>
  <si>
    <t>Bednění bočnic ztužujících pásů a věnců včetně vzpěr odstranění</t>
  </si>
  <si>
    <t>-1822816504</t>
  </si>
  <si>
    <t>https://podminky.urs.cz/item/CS_URS_2025_01/417351116</t>
  </si>
  <si>
    <t>417362021</t>
  </si>
  <si>
    <t>Výztuž ztužujících pásů a věnců ze svařovaných sítí z drátů typu KARI</t>
  </si>
  <si>
    <t>1341881151</t>
  </si>
  <si>
    <t>https://podminky.urs.cz/item/CS_URS_2025_01/417362021</t>
  </si>
  <si>
    <t>"NS19 dle legendy stavebních prací D2.1.2 a výkresů D2.1.3-8:" 0,3*55*(5/1000)</t>
  </si>
  <si>
    <t>Komunikace pozemní</t>
  </si>
  <si>
    <t>564861111</t>
  </si>
  <si>
    <t>Podklad ze štěrkodrti ŠD s rozprostřením a zhutněním plochy přes 100 m2, po zhutnění tl. 200 mm</t>
  </si>
  <si>
    <t>1237384759</t>
  </si>
  <si>
    <t>https://podminky.urs.cz/item/CS_URS_2025_01/564861111</t>
  </si>
  <si>
    <t>"NS91 dle legendy stavebních prací D2.1.2 a výkresů D2.1.10:" 725*1,1</t>
  </si>
  <si>
    <t>567132115</t>
  </si>
  <si>
    <t>Podklad ze směsi stmelené cementem SC bez dilatačních spár, s rozprostřením a zhutněním SC C 8/10 (KSC I), po zhutnění tl. 200 mm</t>
  </si>
  <si>
    <t>-1808595555</t>
  </si>
  <si>
    <t>https://podminky.urs.cz/item/CS_URS_2025_01/567132115</t>
  </si>
  <si>
    <t>573111112</t>
  </si>
  <si>
    <t>Postřik infiltrační PI z asfaltu silničního s posypem kamenivem, v množství 1,00 kg/m2</t>
  </si>
  <si>
    <t>-89612485</t>
  </si>
  <si>
    <t>https://podminky.urs.cz/item/CS_URS_2025_01/573111112</t>
  </si>
  <si>
    <t>"NS91 dle legendy stavebních prací D2.1.2 a výkresů D2.1.10:" 725</t>
  </si>
  <si>
    <t>573211108</t>
  </si>
  <si>
    <t>Postřik spojovací PS bez posypu kamenivem z asfaltu silničního, v množství 0,40 kg/m2</t>
  </si>
  <si>
    <t>-1985528283</t>
  </si>
  <si>
    <t>https://podminky.urs.cz/item/CS_URS_2025_01/573211108</t>
  </si>
  <si>
    <t>"NS91 dle legendy stavebních prací D2.1.2 a výkresů D2.1.10:" 2*725</t>
  </si>
  <si>
    <t>577144111</t>
  </si>
  <si>
    <t>Asfaltový beton vrstva obrusná ACO 11 (ABS) s rozprostřením a se zhutněním z nemodifikovaného asfaltu v pruhu šířky do 3 m tř. I (ACO 11+), po zhutnění tl. 50 mm</t>
  </si>
  <si>
    <t>769656175</t>
  </si>
  <si>
    <t>https://podminky.urs.cz/item/CS_URS_2025_01/577144111</t>
  </si>
  <si>
    <t>577165112</t>
  </si>
  <si>
    <t>Asfaltový beton vrstva ložní ACL 16 (ABH) s rozprostřením a zhutněním z nemodifikovaného asfaltu v pruhu šířky do 3 m, po zhutnění tl. 70 mm</t>
  </si>
  <si>
    <t>-87173339</t>
  </si>
  <si>
    <t>https://podminky.urs.cz/item/CS_URS_2025_01/577165112</t>
  </si>
  <si>
    <t>577175112</t>
  </si>
  <si>
    <t>Asfaltový beton vrstva ložní ACL 16 (ABH) s rozprostřením a zhutněním z nemodifikovaného asfaltu v pruhu šířky do 3 m, po zhutnění tl. 80 mm</t>
  </si>
  <si>
    <t>-164679308</t>
  </si>
  <si>
    <t>https://podminky.urs.cz/item/CS_URS_2025_01/577175112</t>
  </si>
  <si>
    <t>Úpravy povrchů, podlahy a osazování výplní</t>
  </si>
  <si>
    <t>611121112</t>
  </si>
  <si>
    <t>Zatření spár vnitřních povrchů stěrkovou hmotou, ploch z pórobetonových tvárnic stropů</t>
  </si>
  <si>
    <t>1499060938</t>
  </si>
  <si>
    <t>https://podminky.urs.cz/item/CS_URS_2025_01/611121112</t>
  </si>
  <si>
    <t>"NS12 dle legendy stavebních prací D2.1.2 a výkresů D2.1.3-8:" 867*0,5</t>
  </si>
  <si>
    <t>611131101</t>
  </si>
  <si>
    <t>Podkladní a spojovací vrstva vnitřních omítaných ploch cementový postřik nanášený ručně celoplošně stropů</t>
  </si>
  <si>
    <t>-1744887556</t>
  </si>
  <si>
    <t>https://podminky.urs.cz/item/CS_URS_2025_01/611131101</t>
  </si>
  <si>
    <t>"NS11 dle legendy stavebních prací D2.1.2 a výkresů D2.1.3-8:" (30+17)</t>
  </si>
  <si>
    <t>611142001</t>
  </si>
  <si>
    <t>Pletivo vnitřních ploch v ploše nebo pruzích, na plném podkladu sklovláknité vtlačené do tmelu včetně tmelu stropů</t>
  </si>
  <si>
    <t>1066822502</t>
  </si>
  <si>
    <t>https://podminky.urs.cz/item/CS_URS_2025_01/611142001</t>
  </si>
  <si>
    <t>"NS11 dle legendy stavebních prací D2.1.2 a výkresů D2.1.3-8:" 0,5*(30+17)</t>
  </si>
  <si>
    <t>611321141</t>
  </si>
  <si>
    <t>Omítka vápenocementová vnitřních ploch nanášená ručně dvouvrstvá, tloušťky jádrové omítky do 10 mm a tloušťky štuku do 3 mm štuková vodorovných konstrukcí stropů rovných</t>
  </si>
  <si>
    <t>1834416415</t>
  </si>
  <si>
    <t>https://podminky.urs.cz/item/CS_URS_2025_01/611321141</t>
  </si>
  <si>
    <t>611321142</t>
  </si>
  <si>
    <t>Omítka vápenocementová vnitřních ploch nanášená ručně dvouvrstvá, tloušťky jádrové omítky do 10 mm a tloušťky štuku do 3 mm štuková vodorovných konstrukcí stropů žebrových nebo osamělých trámů</t>
  </si>
  <si>
    <t>-1824367083</t>
  </si>
  <si>
    <t>https://podminky.urs.cz/item/CS_URS_2025_01/611321142</t>
  </si>
  <si>
    <t>"NS12 dle legendy stavebních prací D2.1.2 a výkresů D2.1.3-8:" 0,5*867</t>
  </si>
  <si>
    <t>611321191</t>
  </si>
  <si>
    <t>Omítka vápenocementová vnitřních ploch nanášená ručně Příplatek k cenám za každých dalších i započatých 5 mm tloušťky omítky přes 10 mm stropů</t>
  </si>
  <si>
    <t>-1945677146</t>
  </si>
  <si>
    <t>https://podminky.urs.cz/item/CS_URS_2025_01/611321191</t>
  </si>
  <si>
    <t>611325223</t>
  </si>
  <si>
    <t>Vápenocementová omítka jednotlivých malých ploch štuková dvouvrstvá na stropech, plochy jednotlivě přes 0,25 do 1 m2</t>
  </si>
  <si>
    <t>333484231</t>
  </si>
  <si>
    <t>https://podminky.urs.cz/item/CS_URS_2025_01/611325223</t>
  </si>
  <si>
    <t>"NS61, 62 dle legendy stavebních prací D2.1.2 a výkresů D2.1.3-8:" 2+6</t>
  </si>
  <si>
    <t>612131101</t>
  </si>
  <si>
    <t>Podkladní a spojovací vrstva vnitřních omítaných ploch cementový postřik nanášený ručně celoplošně stěn</t>
  </si>
  <si>
    <t>1925398342</t>
  </si>
  <si>
    <t>https://podminky.urs.cz/item/CS_URS_2025_01/612131101</t>
  </si>
  <si>
    <t>"NS11 dle legendy stavebních prací D2.1.2 a výkresů D2.1.3-8:" (203-30-17)</t>
  </si>
  <si>
    <t>612142001</t>
  </si>
  <si>
    <t>Pletivo vnitřních ploch v ploše nebo pruzích, na plném podkladu sklovláknité vtlačené do tmelu včetně tmelu stěn</t>
  </si>
  <si>
    <t>316749107</t>
  </si>
  <si>
    <t>https://podminky.urs.cz/item/CS_URS_2025_01/612142001</t>
  </si>
  <si>
    <t>"NS11 dle legendy stavebních prací D2.1.2 a výkresů D2.1.3-8:" 0,5*(203-30-17)</t>
  </si>
  <si>
    <t>65</t>
  </si>
  <si>
    <t>612321141</t>
  </si>
  <si>
    <t>Omítka vápenocementová vnitřních ploch nanášená ručně dvouvrstvá, tloušťky jádrové omítky do 10 mm a tloušťky štuku do 3 mm štuková svislých konstrukcí stěn</t>
  </si>
  <si>
    <t>-1458220467</t>
  </si>
  <si>
    <t>https://podminky.urs.cz/item/CS_URS_2025_01/612321141</t>
  </si>
  <si>
    <t>612321191</t>
  </si>
  <si>
    <t>Omítka vápenocementová vnitřních ploch nanášená ručně Příplatek k cenám za každých dalších i započatých 5 mm tloušťky omítky přes 10 mm stěn</t>
  </si>
  <si>
    <t>-614676820</t>
  </si>
  <si>
    <t>https://podminky.urs.cz/item/CS_URS_2025_01/612321191</t>
  </si>
  <si>
    <t>622121110</t>
  </si>
  <si>
    <t>Zatření spár vnějších povrchů vápennou maltou, ploch z tvárnic nebo kamene stěn</t>
  </si>
  <si>
    <t>1282548612</t>
  </si>
  <si>
    <t>https://podminky.urs.cz/item/CS_URS_2025_01/622121110</t>
  </si>
  <si>
    <t>"NS86 dle legendy stavebních prací D2.1.2 a výkresů D2.1.11:" 121</t>
  </si>
  <si>
    <t>622131121</t>
  </si>
  <si>
    <t>Podkladní a spojovací vrstva vnějších omítaných ploch penetrace nanášená ručně stěn</t>
  </si>
  <si>
    <t>-543635307</t>
  </si>
  <si>
    <t>https://podminky.urs.cz/item/CS_URS_2025_01/622131121</t>
  </si>
  <si>
    <t>"NS01 dle legendy stavebních prací D2.1.2 a výkresů D2.1.3-8:" 344*0,2</t>
  </si>
  <si>
    <t>"NS01a dle legendy stavebních prací D2.1.2 a výkresů D2.1.3-8:" 41*0,2</t>
  </si>
  <si>
    <t>"NS02 dle legendy stavebních prací D2.1.2 a výkresů D2.1.3-8:" 28</t>
  </si>
  <si>
    <t>622135092</t>
  </si>
  <si>
    <t>Vyrovnání nerovností podkladu vnějších omítaných ploch tmelem, tl. do 2 mm Příplatek k ceně za každých dalších 5 mm tloušťky podkladní vrstvy přes 10 mm maltou cementovou stěn</t>
  </si>
  <si>
    <t>-1183326889</t>
  </si>
  <si>
    <t>https://podminky.urs.cz/item/CS_URS_2025_01/622135092</t>
  </si>
  <si>
    <t>"NS01 dle legendy stavebních prací D2.1.2 a výkresů D2.1.3-8 (předpokládaná střední tloušťka opravovaných omítek 50 mm):" 344*0,2*10</t>
  </si>
  <si>
    <t>"NS01a dle legendy stavebních prací D2.1.2 a výkresů D2.1.3-8 (předpokládaná střední tloušťka opravovaných omítek 50 mm):" 41*0,2*10</t>
  </si>
  <si>
    <t>"NS02 dle legendy stavebních prací D2.1.2 a výkresů D2.1.3-8 (předpokládaná střední tloušťka opravovaných omítek 50 mm):" 28*10</t>
  </si>
  <si>
    <t>622151031</t>
  </si>
  <si>
    <t>Penetrační nátěr vnějších pastovitých tenkovrstvých omítek silikonový stěn</t>
  </si>
  <si>
    <t>383422040</t>
  </si>
  <si>
    <t>https://podminky.urs.cz/item/CS_URS_2025_01/622151031</t>
  </si>
  <si>
    <t>"NS01 dle legendy stavebních prací D2.1.2 a výkresů D2.1.3-8:" 344</t>
  </si>
  <si>
    <t>"NS86 dle legendy stavebních prací D2.1.2 a výkresů D2.1.11:" 0</t>
  </si>
  <si>
    <t>622331121</t>
  </si>
  <si>
    <t>Omítka cementová vnějších ploch nanášená ručně jednovrstvá, tloušťky do 15 mm hladká stěn</t>
  </si>
  <si>
    <t>1179637232</t>
  </si>
  <si>
    <t>https://podminky.urs.cz/item/CS_URS_2025_01/622331121</t>
  </si>
  <si>
    <t>622531032</t>
  </si>
  <si>
    <t>Omítka tenkovrstvá silikonová vnějších ploch probarvená bez penetrace zatíraná (škrábaná), zrnitost 3,0 mm stěn</t>
  </si>
  <si>
    <t>408347291</t>
  </si>
  <si>
    <t>https://podminky.urs.cz/item/CS_URS_2025_01/622531032</t>
  </si>
  <si>
    <t>629135101</t>
  </si>
  <si>
    <t>Vyrovnávací vrstva z cementové malty pod klempířskými prvky šířky do 150 mm</t>
  </si>
  <si>
    <t>52458278</t>
  </si>
  <si>
    <t>https://podminky.urs.cz/item/CS_URS_2025_01/629135101</t>
  </si>
  <si>
    <t>"NS19 dle legendy stavebních prací D2.1.2 a výkresů D2.1.3-8:" 55</t>
  </si>
  <si>
    <t>631311234</t>
  </si>
  <si>
    <t>Mazanina z betonu prostého se zvýšenými nároky na prostředí tl. přes 120 do 240 mm tř. C 25/30</t>
  </si>
  <si>
    <t>-994665010</t>
  </si>
  <si>
    <t>https://podminky.urs.cz/item/CS_URS_2025_01/631311234</t>
  </si>
  <si>
    <t>"NS03 dle legendy stavebních prací D2.1.2 a výkresů D2.1.3-8:" 251*0,135</t>
  </si>
  <si>
    <t>631312121</t>
  </si>
  <si>
    <t>Doplnění dosavadních mazanin prostým betonem s dodáním hmot, bez potěru, plochy jednotlivě přes 1 m2 do 4 m2 a tl. do 80 mm</t>
  </si>
  <si>
    <t>835421808</t>
  </si>
  <si>
    <t>https://podminky.urs.cz/item/CS_URS_2025_01/631312121</t>
  </si>
  <si>
    <t>"NS04 dle legendy stavebních prací D2.1.2 a výkresů D2.1.3-8 (dle skutečného stavu):" 83*0,06</t>
  </si>
  <si>
    <t>"NS06 dle legendy stavebních prací D2.1.2 a výkresů D2.1.3-8 (dle skutečného stavu):" 23*0,06</t>
  </si>
  <si>
    <t>"NS07 dle legendy stavebních prací D2.1.2 a výkresů D2.1.3-8 (dle skutečného stavu):" 17*0,06</t>
  </si>
  <si>
    <t>"NS08 dle legendy stavebních prací D2.1.2 a výkresů D2.1.3-8 (dle skutečného stavu):" 30*0,06</t>
  </si>
  <si>
    <t>"NS13-16 dle legendy stavebních prací D2.1.2 a výkresů D2.1.3-8:" (0,5+0,5+1+1)*0,06</t>
  </si>
  <si>
    <t>"NS43 dle legendy stavebních prací D2.1.2 a výkresů D2.1.3-8:" 389*0,15*0,06</t>
  </si>
  <si>
    <t>631319013</t>
  </si>
  <si>
    <t>Příplatek k cenám mazanin za úpravu povrchu mazaniny přehlazením, mazanina tl. přes 120 do 240 mm</t>
  </si>
  <si>
    <t>1141868345</t>
  </si>
  <si>
    <t>https://podminky.urs.cz/item/CS_URS_2025_01/631319013</t>
  </si>
  <si>
    <t>631362021</t>
  </si>
  <si>
    <t>Výztuž mazanin ze svařovaných sítí z drátů typu KARI</t>
  </si>
  <si>
    <t>-1173838102</t>
  </si>
  <si>
    <t>https://podminky.urs.cz/item/CS_URS_2025_01/631362021</t>
  </si>
  <si>
    <t>"Předpokládáno vyztužení KARI 100/100/8."</t>
  </si>
  <si>
    <t>"NS03 dle legendy stavebních prací D2.1.2 a výkresů D2.1.3-8:" 251*(7,9/1000)*1,2</t>
  </si>
  <si>
    <t>637121113</t>
  </si>
  <si>
    <t>Okapový chodník z kameniva s udusáním a urovnáním povrchu z kačírku tl. 200 mm</t>
  </si>
  <si>
    <t>459284330</t>
  </si>
  <si>
    <t>https://podminky.urs.cz/item/CS_URS_2025_01/637121113</t>
  </si>
  <si>
    <t>"NS98 dle legendy stavebních prací D2.1.2 a výkresů D2.1.10:" 5*5</t>
  </si>
  <si>
    <t>637211114</t>
  </si>
  <si>
    <t>Okapový chodník z dlaždic betonových do cementové malty MC-10 se zalitím spár cementovou maltou, tl. dlaždic 50 mm</t>
  </si>
  <si>
    <t>2003636959</t>
  </si>
  <si>
    <t>https://podminky.urs.cz/item/CS_URS_2025_01/637211114</t>
  </si>
  <si>
    <t>"NS93, 97 dle legendy stavebních prací D2.1.2 a výkresů D2.1.10:" (70+20)*0,5</t>
  </si>
  <si>
    <t>899910211</t>
  </si>
  <si>
    <t>Výplň potrubí trub betonových, litinových nebo kameninových cementopopílkovou suspenzí pod tlakem, délky do 50 m</t>
  </si>
  <si>
    <t>1977538307</t>
  </si>
  <si>
    <t>https://podminky.urs.cz/item/CS_URS_2025_01/899910211</t>
  </si>
  <si>
    <t>"NS73 dle legendy stavebních prací D2.1.2 a výkresů D2.1.3-8:" 1,1*((PI*0,15*0,15*11)+(PI*0,2*0,2*13))</t>
  </si>
  <si>
    <t>916131113</t>
  </si>
  <si>
    <t>Osazení silničního obrubníku betonového se zřízením lože, s vyplněním a zatřením spár cementovou maltou ležatého s boční opěrou z betonu prostého, do lože z betonu prostého</t>
  </si>
  <si>
    <t>1563979726</t>
  </si>
  <si>
    <t>https://podminky.urs.cz/item/CS_URS_2025_01/916131113</t>
  </si>
  <si>
    <t>"NS92b dle legendy stavebních prací D2.1.2 a výkresů D2.1.10:" 95</t>
  </si>
  <si>
    <t>59217029</t>
  </si>
  <si>
    <t>obrubník silniční betonový nájezdový 1000x150x150mm</t>
  </si>
  <si>
    <t>-1077550562</t>
  </si>
  <si>
    <t>95*1,02 'Přepočtené koeficientem množství</t>
  </si>
  <si>
    <t>916131213</t>
  </si>
  <si>
    <t>Osazení silničního obrubníku betonového se zřízením lože, s vyplněním a zatřením spár cementovou maltou stojatého s boční opěrou z betonu prostého, do lože z betonu prostého</t>
  </si>
  <si>
    <t>1035013368</t>
  </si>
  <si>
    <t>https://podminky.urs.cz/item/CS_URS_2025_01/916131213</t>
  </si>
  <si>
    <t>"NS92a dle legendy stavebních prací D2.1.2 a výkresů D2.1.10:" 60</t>
  </si>
  <si>
    <t>59217031</t>
  </si>
  <si>
    <t>obrubník silniční betonový 1000x150x250mm</t>
  </si>
  <si>
    <t>-1966406189</t>
  </si>
  <si>
    <t>60*1,02 'Přepočtené koeficientem množství</t>
  </si>
  <si>
    <t>916132113</t>
  </si>
  <si>
    <t>Osazení silniční obruby z betonové přídlažby (krajníků) s ložem tl. přes 50 do 100 mm, s vyplněním a zatřením spár cementovou maltou šířky do 250 mm s boční opěrou z betonu prostého, do lože z betonu prostého</t>
  </si>
  <si>
    <t>1454390723</t>
  </si>
  <si>
    <t>https://podminky.urs.cz/item/CS_URS_2025_01/916132113</t>
  </si>
  <si>
    <t>"NS99 dle legendy stavebních prací D2.1.2 a výkresů D2.1.10:" 125</t>
  </si>
  <si>
    <t>59218001</t>
  </si>
  <si>
    <t>krajník betonový silniční 500x250x80mm</t>
  </si>
  <si>
    <t>868194574</t>
  </si>
  <si>
    <t>125*1,02 'Přepočtené koeficientem množství</t>
  </si>
  <si>
    <t>935112111</t>
  </si>
  <si>
    <t>Osazení betonového příkopového žlabu s vyplněním a zatřením spár cementovou maltou s ložem tl. 100 mm z betonu prostého z betonových příkopových tvárnic šířky do 500 mm</t>
  </si>
  <si>
    <t>-927586897</t>
  </si>
  <si>
    <t>https://podminky.urs.cz/item/CS_URS_2025_01/935112111</t>
  </si>
  <si>
    <t>"NS94, 95, 96 dle legendy stavebních prací D2.1.2 a výkresů D2.1.10:" 105+45+12</t>
  </si>
  <si>
    <t>59227053</t>
  </si>
  <si>
    <t>žlabovka příkopová betonová 300x200x80mm</t>
  </si>
  <si>
    <t>2090683592</t>
  </si>
  <si>
    <t>"NS95 dle legendy stavebních prací D2.1.2 a výkresů D2.1.10:" 45</t>
  </si>
  <si>
    <t>45*1,05 'Přepočtené koeficientem množství</t>
  </si>
  <si>
    <t>59227054</t>
  </si>
  <si>
    <t>žlabovka příkopová betonová 500x500x130mm</t>
  </si>
  <si>
    <t>-1179222151</t>
  </si>
  <si>
    <t>"NS94, 96 dle legendy stavebních prací D2.1.2 a výkresů D2.1.10:" 105+12</t>
  </si>
  <si>
    <t>117*1,05 'Přepočtené koeficientem množství</t>
  </si>
  <si>
    <t>935113111</t>
  </si>
  <si>
    <t>Osazení odvodňovacího žlabu s krycím roštem polymerbetonového šířky do 200 mm</t>
  </si>
  <si>
    <t>-1498913929</t>
  </si>
  <si>
    <t>https://podminky.urs.cz/item/CS_URS_2025_01/935113111</t>
  </si>
  <si>
    <t>"NS100 dle legendy stavebních prací D2.1.2 a výkresů D2.1.10:" 2*2,7</t>
  </si>
  <si>
    <t>59227125</t>
  </si>
  <si>
    <t>žlab odvodňovací s roštem bez spádu dna monolitický z polymerbetonu pro vysoké zatížení š 100mm</t>
  </si>
  <si>
    <t>1585936350</t>
  </si>
  <si>
    <t>952901411</t>
  </si>
  <si>
    <t>Vyčištění budov nebo objektů před předáním do užívání ostatních objektů (např. kanálů, zásobníků, kůlen apod.) jakékoliv výšky podlaží</t>
  </si>
  <si>
    <t>1853752490</t>
  </si>
  <si>
    <t>https://podminky.urs.cz/item/CS_URS_2025_01/952901411</t>
  </si>
  <si>
    <t>"Dle D2.1.3-4 (vnější obrys):" 350</t>
  </si>
  <si>
    <t>985311115</t>
  </si>
  <si>
    <t>Reprofilace betonu sanačními maltami na cementové bázi ručně stěn, tloušťky přes 40 do 50 mm</t>
  </si>
  <si>
    <t>1537751963</t>
  </si>
  <si>
    <t>https://podminky.urs.cz/item/CS_URS_2025_01/985311115</t>
  </si>
  <si>
    <t>"NS09 dle legendy stavebních prací D2.1.2 a výkresů D2.1.3-8:" 765</t>
  </si>
  <si>
    <t>"NS10 dle legendy stavebních prací D2.1.2 a výkresů D2.1.3-8:" 73-23</t>
  </si>
  <si>
    <t>985311215</t>
  </si>
  <si>
    <t>Reprofilace betonu sanačními maltami na cementové bázi ručně líce kleneb a podhledů, tloušťky přes 40 do 50 mm</t>
  </si>
  <si>
    <t>-786084391</t>
  </si>
  <si>
    <t>https://podminky.urs.cz/item/CS_URS_2025_01/985311215</t>
  </si>
  <si>
    <t>"NS10 dle legendy stavebních prací D2.1.2 a výkresů D2.1.3-8:" 23</t>
  </si>
  <si>
    <t>985311315</t>
  </si>
  <si>
    <t>Reprofilace betonu sanačními maltami na cementové bázi ručně rubu kleneb a podlah, tloušťky přes 40 do 50 mm</t>
  </si>
  <si>
    <t>-1664254739</t>
  </si>
  <si>
    <t>https://podminky.urs.cz/item/CS_URS_2025_01/985311315</t>
  </si>
  <si>
    <t>"NS05 dle legendy stavebních prací D2.1.2 a výkresů D2.1.3-8:" 51</t>
  </si>
  <si>
    <t>"NS06 dle legendy stavebních prací D2.1.2 a výkresů D2.1.3-8:" 23</t>
  </si>
  <si>
    <t>985321111</t>
  </si>
  <si>
    <t>Ochranný nátěr betonářské výztuže 1 vrstva tloušťky 1 mm na cementové bázi stěn, líce kleneb a podhledů</t>
  </si>
  <si>
    <t>-318955293</t>
  </si>
  <si>
    <t>https://podminky.urs.cz/item/CS_URS_2025_01/985321111</t>
  </si>
  <si>
    <t>"NS09 dle legendy stavebních prací D2.1.2 a výkresů D2.1.3-8:" 765*0,1</t>
  </si>
  <si>
    <t>"NS10 dle legendy stavebních prací D2.1.2 a výkresů D2.1.3-8:" 73*0,1</t>
  </si>
  <si>
    <t>"NS11 dle legendy stavebních prací D2.1.2 a výkresů D2.1.3-8:" 203*0,05</t>
  </si>
  <si>
    <t>"NS12 dle legendy stavebních prací D2.1.2 a výkresů D2.1.3-8:" 867*0,1</t>
  </si>
  <si>
    <t>985321112</t>
  </si>
  <si>
    <t>Ochranný nátěr betonářské výztuže 1 vrstva tloušťky 1 mm na cementové bázi rubu kleneb a podlah</t>
  </si>
  <si>
    <t>-675445955</t>
  </si>
  <si>
    <t>https://podminky.urs.cz/item/CS_URS_2025_01/985321112</t>
  </si>
  <si>
    <t>"NS03 dle legendy stavebních prací D2.1.2 a výkresů D2.1.3-8:" 251*0,3</t>
  </si>
  <si>
    <t>"NS04 dle legendy stavebních prací D2.1.2 a výkresů D2.1.3-8:" 83*0,1</t>
  </si>
  <si>
    <t>"NS05 dle legendy stavebních prací D2.1.2 a výkresů D2.1.3-8:" 51*0,05</t>
  </si>
  <si>
    <t>"NS06 dle legendy stavebních prací D2.1.2 a výkresů D2.1.3-8:" 23*0,05</t>
  </si>
  <si>
    <t>"NS07 dle legendy stavebních prací D2.1.2 a výkresů D2.1.3-8:" 17*0,1</t>
  </si>
  <si>
    <t>"NS08 dle legendy stavebních prací D2.1.2 a výkresů D2.1.3-8:" 30*0,3</t>
  </si>
  <si>
    <t>"NS82 dle legendy stavebních prací D2.1.2 a výkresů D2.1.11:" 110*0,5</t>
  </si>
  <si>
    <t>985323111</t>
  </si>
  <si>
    <t>Spojovací (adhezní) můstek reprofilovaného betonu na cementové bázi, tloušťky 1 mm</t>
  </si>
  <si>
    <t>-507882779</t>
  </si>
  <si>
    <t>https://podminky.urs.cz/item/CS_URS_2025_01/985323111</t>
  </si>
  <si>
    <t>"NS10 dle legendy stavebních prací D2.1.2 a výkresů D2.1.3-8:" 73</t>
  </si>
  <si>
    <t>985331211</t>
  </si>
  <si>
    <t>Dodatečné vlepování betonářské výztuže včetně vyvrtání a vyčištění otvoru chemickou maltou průměr výztuže 8 mm</t>
  </si>
  <si>
    <t>-966901010</t>
  </si>
  <si>
    <t>https://podminky.urs.cz/item/CS_URS_2025_01/985331211</t>
  </si>
  <si>
    <t>"NS19 dle legendy stavebních prací D2.1.2 a výkresů D2.1.3-8:" 2*10*55*0,1</t>
  </si>
  <si>
    <t>13021011</t>
  </si>
  <si>
    <t>tyč ocelová kruhová žebírková DIN 488 jakost B500B (10 505) výztuž do betonu D 8mm</t>
  </si>
  <si>
    <t>-543295949</t>
  </si>
  <si>
    <t>110*0,00041 'Přepočtené koeficientem množství</t>
  </si>
  <si>
    <t>985331912</t>
  </si>
  <si>
    <t>Dodatečné vlepování betonářské výztuže Příplatek k cenám za délku do 1 m jednotlivě</t>
  </si>
  <si>
    <t>-1721168763</t>
  </si>
  <si>
    <t>https://podminky.urs.cz/item/CS_URS_2025_01/985331912</t>
  </si>
  <si>
    <t>985422312</t>
  </si>
  <si>
    <t>Injektáž trhlin v betonových nebo železobetonových konstrukcích nízkotlaká do 0,6 MP s injektážními jehlami vloženými do vrtů včetně jejich vyvrtání aktivovanou cementovou maltou šířka trhlin do 2 mm tloušťka konstrukce přes 100 do 200 mm</t>
  </si>
  <si>
    <t>-651073089</t>
  </si>
  <si>
    <t>https://podminky.urs.cz/item/CS_URS_2025_01/985422312</t>
  </si>
  <si>
    <t>"NS82 dle legendy stavebních prací D2.1.2 a výkresů D2.1.11 (předpokládané množství):" 110*0,2</t>
  </si>
  <si>
    <t>985521111</t>
  </si>
  <si>
    <t>Stříkaný beton z mokré směsi pevnosti v tlaku min. 45 MPa stěn, jedné vrstvy tloušťky do 30 mm</t>
  </si>
  <si>
    <t>-951732267</t>
  </si>
  <si>
    <t>https://podminky.urs.cz/item/CS_URS_2025_01/985521111</t>
  </si>
  <si>
    <t>"NS82 dle legendy stavebních prací D2.1.2 a výkresů D2.1.11:" 110</t>
  </si>
  <si>
    <t>985521119</t>
  </si>
  <si>
    <t>Stříkaný beton z mokré směsi pevnosti v tlaku min. 45 MPa stěn, jedné vrstvy tloušťky Příplatek k ceně za každých dalších i započatých 10 mm tloušťky</t>
  </si>
  <si>
    <t>-2112774563</t>
  </si>
  <si>
    <t>https://podminky.urs.cz/item/CS_URS_2025_01/985521119</t>
  </si>
  <si>
    <t>"NS82 dle legendy stavebních prací D2.1.2 a výkresů D2.1.11:" 9*110</t>
  </si>
  <si>
    <t>985562111</t>
  </si>
  <si>
    <t>Výztuž stříkaného betonu ze svařovaných sítí velikosti ok do 100 mm s antikorozní úpravou, průměru drátu 2 mm jednovrstvých stěn</t>
  </si>
  <si>
    <t>-1792349400</t>
  </si>
  <si>
    <t>https://podminky.urs.cz/item/CS_URS_2025_01/985562111</t>
  </si>
  <si>
    <t>985564212</t>
  </si>
  <si>
    <t>Kotvičky pro výztuž stříkaného betonu z betonářské oceli do chemické malty, hloubky kotvení do 200 mm, průměru přes 6 do 8 mm</t>
  </si>
  <si>
    <t>1494522868</t>
  </si>
  <si>
    <t>https://podminky.urs.cz/item/CS_URS_2025_01/985564212</t>
  </si>
  <si>
    <t>"NS82 dle legendy stavebních prací D2.1.2 a výkresů D2.1.11:" 110*2*3,8</t>
  </si>
  <si>
    <t>NS17</t>
  </si>
  <si>
    <t>Dodávka a montáž VODOTĚSNÉ ZAPRAVENÍ PROSTUPU včetně všech souvisejících konstrukcí a prací</t>
  </si>
  <si>
    <t>2043143712</t>
  </si>
  <si>
    <t>Poznámka k položce:_x000d_
PO ZATAŽENÍ POTRUBÍ BEZPEČNOSTNÍHO PŘELIVU DN 400 ZAPRAVENÍ PROSTUPU:_x000d_
- VODOTĚSNÉ ZAPRAVENÍ PROSTUPU, 2x BOBTNAVÁ PÁSKA NA POTRUBÍ, 1x_x000d_
BOBTNAVÁ PÁSKA NA STĚNU, ZAPRAVENÍ PROSTUPU ZABETONOVÁNÍM ROZPÍNAVÝM BETONEM C30/37 VČ. BEDNĚNÍ A PŘÍP. PASIVACE OBNAŽENÉ VÝZTUŽE</t>
  </si>
  <si>
    <t>NS18</t>
  </si>
  <si>
    <t>466389395</t>
  </si>
  <si>
    <t>Poznámka k položce:_x000d_
PO ZATAŽENÍ ODPADNÍHO POTRUBÍ DN 400 ZAPRAVENÍ PROSTUPU:_x000d_
- VODOTĚSNÉ ZAPRAVENÍ PROSTUPU, 2x BOBTNAVÁ PÁSKA NA POTRUBÍ, 1x_x000d_
BOBTNAVÁ PÁSKA NA STĚNU, ZAPRAVENÍ PROSTUPU ZABETONOVÁNÍM ROZPÍNAVÝM BETONEM C30/37 VČ. BEDNĚNÍ A PŘÍP. PASIVACE OBNAŽENÉ VÝZTUŽE, PO ODVRTÁNÍ PROSTUPU NEPRODLENÁ MONTÁŽ POTRUBÍ A OPĚTOVNÉ ZAZDĚNÍ</t>
  </si>
  <si>
    <t>NS122</t>
  </si>
  <si>
    <t>Dodávka a montáž OZNAČENÍ HRAN BEZPEČNOSTNÍ VÝSTRAŽNOU ŽLUTO-ČERNOU PÁSKOU DLE včetně všech souvisejících konstrukcí a prací</t>
  </si>
  <si>
    <t>-2110167633</t>
  </si>
  <si>
    <t>NS124</t>
  </si>
  <si>
    <t>Dodávka a montáž OBALOVÝ MATERIÁL PRO ZAKRYTÍ TECHNOLOGICKÉHO VYSTROJENÍ PŘED včetně všech souvisejících konstrukcí a prací</t>
  </si>
  <si>
    <t>-2136946102</t>
  </si>
  <si>
    <t>NS125</t>
  </si>
  <si>
    <t>Dodávka a montáž VSAKOVACÍ JÁMA PRO ODVODNĚNÍ STŘECHY včetně všech souvisejících konstrukcí a prací</t>
  </si>
  <si>
    <t>-1286956630</t>
  </si>
  <si>
    <t>Poznámka k položce:_x000d_
DROBNÁ VSAKOVACÍ JÁMA PRO ODVODNĚNÍ STŘECHY - KRUHOVÁ JÁMA Ø1 m, HL. 1,5 m, STĚNY A DNO OPATŘENY GEOTEXTÍLIÍ 400 g/m2 A JÁMA VYPLNĚNA DRCENÝM ŠTĚRKEM FRAKCE 32-63 mm, KOLEM JÁMY VYTVOŘENA ZAPUŠTĚNÁ OBRUBA</t>
  </si>
  <si>
    <t>NS128</t>
  </si>
  <si>
    <t>Dodávka a montáž NOVÝ PRACOVNÍ STŮL DO ROZVODNY 2000x800 mm S MIN. DVĚMI ZÁSUVKAMI + PRACOVNÍ ŽIDLE včetně všech souvisejících konstrukcí a prací</t>
  </si>
  <si>
    <t>199945925</t>
  </si>
  <si>
    <t>1362196175</t>
  </si>
  <si>
    <t>711</t>
  </si>
  <si>
    <t>Izolace proti vodě, vlhkosti a plynům</t>
  </si>
  <si>
    <t>711111132</t>
  </si>
  <si>
    <t>Provedení izolace proti zemní vlhkosti natěradly a tmely za studena na ploše vodorovné V nástřikem nebo plastickým nátěrem, tl. 3 mm</t>
  </si>
  <si>
    <t>-357235696</t>
  </si>
  <si>
    <t>https://podminky.urs.cz/item/CS_URS_2025_01/711111132</t>
  </si>
  <si>
    <t>"CEMENTEM VÁZANÝ HYDROIZOLAČNÍ NÁSTŘIK MIN. TLOUŠŤKA 3 mm, APLIKOVANÝ STŘÍKÁNÍM NA ROVNÝ, VYZRÁLÝ BETONOVÝ PODKLAD, UDRŽOVANÝ VLHKÝ 5 DNŮ PO NÁSTŘIKU"</t>
  </si>
  <si>
    <t>"NS03 dle legendy stavebních prací D2.1.2 a výkresů D2.1.3-8:" 251</t>
  </si>
  <si>
    <t>24617152</t>
  </si>
  <si>
    <t xml:space="preserve">hmota hydroizolační dvousložková aplikace nástřikem </t>
  </si>
  <si>
    <t>litr</t>
  </si>
  <si>
    <t>658237176</t>
  </si>
  <si>
    <t>348*5,5 'Přepočtené koeficientem množství</t>
  </si>
  <si>
    <t>711112132</t>
  </si>
  <si>
    <t>Provedení izolace proti zemní vlhkosti natěradly a tmely za studena na ploše svislé S nástřikem nebo plastickým nátěrem, tl. 3 mm</t>
  </si>
  <si>
    <t>1511986894</t>
  </si>
  <si>
    <t>https://podminky.urs.cz/item/CS_URS_2025_01/711112132</t>
  </si>
  <si>
    <t>-1539745818</t>
  </si>
  <si>
    <t>815*5,5 'Přepočtené koeficientem množství</t>
  </si>
  <si>
    <t>118</t>
  </si>
  <si>
    <t>998711112</t>
  </si>
  <si>
    <t>Přesun hmot pro izolace proti vodě, vlhkosti a plynům stanovený z hmotnosti přesunovaného materiálu vodorovná dopravní vzdálenost do 50 m s omezením mechanizace v objektech výšky přes 6 do 12 m</t>
  </si>
  <si>
    <t>-1933174806</t>
  </si>
  <si>
    <t>https://podminky.urs.cz/item/CS_URS_2025_01/998711112</t>
  </si>
  <si>
    <t>119</t>
  </si>
  <si>
    <t>712311101</t>
  </si>
  <si>
    <t>Provedení povlakové krytiny střech plochých do 10° natěradly a tmely za studena nátěrem lakem penetračním nebo asfaltovým</t>
  </si>
  <si>
    <t>14493895</t>
  </si>
  <si>
    <t>https://podminky.urs.cz/item/CS_URS_2025_01/712311101</t>
  </si>
  <si>
    <t>"NS43 dle legendy stavebních prací D2.1.2 a výkresů D2.1.3-8:" 389*1,05</t>
  </si>
  <si>
    <t>120</t>
  </si>
  <si>
    <t>11163150</t>
  </si>
  <si>
    <t>lak penetrační asfaltový</t>
  </si>
  <si>
    <t>-1053689606</t>
  </si>
  <si>
    <t>408,45*0,00032 'Přepočtené koeficientem množství</t>
  </si>
  <si>
    <t>121</t>
  </si>
  <si>
    <t>712341559</t>
  </si>
  <si>
    <t>Provedení povlakové krytiny střech plochých do 10° pásy přitavením NAIP v plné ploše</t>
  </si>
  <si>
    <t>-1190527256</t>
  </si>
  <si>
    <t>https://podminky.urs.cz/item/CS_URS_2025_01/712341559</t>
  </si>
  <si>
    <t>122</t>
  </si>
  <si>
    <t>62856011</t>
  </si>
  <si>
    <t>pás asfaltový natavitelný modifikovaný SBS s vložkou z hliníkové fólie s textilií a spalitelnou PE fólií nebo jemnozrnným minerálním posypem na horním povrchu tl 4,0mm</t>
  </si>
  <si>
    <t>-52935266</t>
  </si>
  <si>
    <t>408,45*1,1655 'Přepočtené koeficientem množství</t>
  </si>
  <si>
    <t>123</t>
  </si>
  <si>
    <t>712363001</t>
  </si>
  <si>
    <t>Provedení povlakové krytiny střech plochých do 10° fólií termoplastickou mPVC (měkčené PVC) rozvinutí a natažení fólie v ploše</t>
  </si>
  <si>
    <t>-2009614900</t>
  </si>
  <si>
    <t>https://podminky.urs.cz/item/CS_URS_2025_01/712363001</t>
  </si>
  <si>
    <t xml:space="preserve">"NS43 dle legendy stavebních prací D2.1.2 a výkresů D2.1.3-8  (provedení detailů):" 389*0,05</t>
  </si>
  <si>
    <t>124</t>
  </si>
  <si>
    <t>28322012</t>
  </si>
  <si>
    <t>fólie hydroizolační střešní mPVC mechanicky kotvená šedá tl 1,5mm</t>
  </si>
  <si>
    <t>1136442466</t>
  </si>
  <si>
    <t>408,45*1,2 'Přepočtené koeficientem množství</t>
  </si>
  <si>
    <t>125</t>
  </si>
  <si>
    <t>28322058</t>
  </si>
  <si>
    <t>fólie hydroizolační střešní mPVC nevyztužená určená na detaily šedá tl 1,5mm</t>
  </si>
  <si>
    <t>368516823</t>
  </si>
  <si>
    <t>19,45*1,2 'Přepočtené koeficientem množství</t>
  </si>
  <si>
    <t>126</t>
  </si>
  <si>
    <t>712363003</t>
  </si>
  <si>
    <t>Provedení povlakové krytiny střech plochých do 10° fólií termoplastickou mPVC (měkčené PVC) vytvoření spoje dvou pásů fólií horkovzdušným navařením</t>
  </si>
  <si>
    <t>-855888299</t>
  </si>
  <si>
    <t>https://podminky.urs.cz/item/CS_URS_2025_01/712363003</t>
  </si>
  <si>
    <t>"NS43 dle legendy stavebních prací D2.1.2 a výkresů D2.1.3-8:" 389*1,05*1,1</t>
  </si>
  <si>
    <t xml:space="preserve">"NS43 dle legendy stavebních prací D2.1.2 a výkresů D2.1.3-8  (provedení detailů):" 389*0,05*1,1</t>
  </si>
  <si>
    <t>127</t>
  </si>
  <si>
    <t>712363005</t>
  </si>
  <si>
    <t>Provedení povlakové krytiny střech plochých do 10° fólií termoplastickou mPVC (měkčené PVC) aplikace fólie na oplechování (na tzv. fóliový plech) horkovzdušným navařením v plné ploše</t>
  </si>
  <si>
    <t>887524523</t>
  </si>
  <si>
    <t>https://podminky.urs.cz/item/CS_URS_2025_01/712363005</t>
  </si>
  <si>
    <t>"NS43 dle legendy stavebních prací D2.1.2 a výkresů D2.1.3-8 (okapnice):" 0,2*24,5</t>
  </si>
  <si>
    <t>"NS43 dle legendy stavebních prací D2.1.2 a výkresů D2.1.3-8 (závětrná lišta):" 0,2*(25,5+13,2+13,2+0,4+0,4)</t>
  </si>
  <si>
    <t>128</t>
  </si>
  <si>
    <t>712363103</t>
  </si>
  <si>
    <t>Provedení povlakové krytiny střech plochých do 10° fólií ostatní činnosti při pokládání hydroizolačních fólií (materiál ve specifikaci) mechanické ukotvení talířovou hmoždinkou do prostého nebo železového betonu</t>
  </si>
  <si>
    <t>-2112292246</t>
  </si>
  <si>
    <t>https://podminky.urs.cz/item/CS_URS_2025_01/712363103</t>
  </si>
  <si>
    <t>"NS43 dle legendy stavebních prací D2.1.2 a výkresů D2.1.3-8:" 389*1,05*1,1*4</t>
  </si>
  <si>
    <t xml:space="preserve">"NS43 dle legendy stavebních prací D2.1.2 a výkresů D2.1.3-8  (provedení detailů):" 389*0,05*1,1*4</t>
  </si>
  <si>
    <t>129</t>
  </si>
  <si>
    <t>59051349</t>
  </si>
  <si>
    <t>hmoždinka ETA zatloukací fasádní s kovovým trnem pro montáž TI 8x60x275mm</t>
  </si>
  <si>
    <t>653629586</t>
  </si>
  <si>
    <t>1904,7619047619*1,05 'Přepočtené koeficientem množství</t>
  </si>
  <si>
    <t>130</t>
  </si>
  <si>
    <t>712363352</t>
  </si>
  <si>
    <t>Povlakové krytiny střech plochých do 10° z tvarovaných poplastovaných lišt pro mPVC vnitřní koutová lišta rš 100 mm</t>
  </si>
  <si>
    <t>-320363633</t>
  </si>
  <si>
    <t>https://podminky.urs.cz/item/CS_URS_2025_01/712363352</t>
  </si>
  <si>
    <t>"NS43 dle legendy stavebních prací D2.1.2 a výkresů D2.1.3-8 (závětrná lišta):" 24,6+12,8+12,8+0,3+0,3</t>
  </si>
  <si>
    <t>131</t>
  </si>
  <si>
    <t>712363353</t>
  </si>
  <si>
    <t>Povlakové krytiny střech plochých do 10° z tvarovaných poplastovaných lišt pro mPVC vnější koutová lišta rš 100 mm</t>
  </si>
  <si>
    <t>-254067833</t>
  </si>
  <si>
    <t>https://podminky.urs.cz/item/CS_URS_2025_01/712363353</t>
  </si>
  <si>
    <t>"NS43 dle legendy stavebních prací D2.1.2 a výkresů D2.1.3-8 (závětrná lišta):" 24,6+12,8+12,8+0,75+0,75</t>
  </si>
  <si>
    <t>132</t>
  </si>
  <si>
    <t>712363357</t>
  </si>
  <si>
    <t>Povlakové krytiny střech plochých do 10° z tvarovaných poplastovaných lišt pro mPVC okapnice rš 250 mm</t>
  </si>
  <si>
    <t>-1872241897</t>
  </si>
  <si>
    <t>https://podminky.urs.cz/item/CS_URS_2025_01/712363357</t>
  </si>
  <si>
    <t>"NS43 dle legendy stavebních prací D2.1.2 a výkresů D2.1.3-8:" 24,5</t>
  </si>
  <si>
    <t>133</t>
  </si>
  <si>
    <t>712363359</t>
  </si>
  <si>
    <t>Povlakové krytiny střech plochých do 10° z tvarovaných poplastovaných lišt pro mPVC závětrná lišta rš 300 mm</t>
  </si>
  <si>
    <t>-1178101399</t>
  </si>
  <si>
    <t>https://podminky.urs.cz/item/CS_URS_2025_01/712363359</t>
  </si>
  <si>
    <t>"NS43 dle legendy stavebních prací D2.1.2 a výkresů D2.1.3-8 (závětrná lišta):" 25,5+13,2+13,2+0,4+0,4</t>
  </si>
  <si>
    <t>134</t>
  </si>
  <si>
    <t>712391171</t>
  </si>
  <si>
    <t>Provedení povlakové krytiny střech plochých do 10° -ostatní práce provedení vrstvy textilní podkladní</t>
  </si>
  <si>
    <t>-1830231425</t>
  </si>
  <si>
    <t>https://podminky.urs.cz/item/CS_URS_2025_01/712391171</t>
  </si>
  <si>
    <t>135</t>
  </si>
  <si>
    <t>69311168</t>
  </si>
  <si>
    <t>geotextilie PP s ÚV stabilizací 150g/m2</t>
  </si>
  <si>
    <t>-751030749</t>
  </si>
  <si>
    <t>408,45*1,155 'Přepočtené koeficientem množství</t>
  </si>
  <si>
    <t>136</t>
  </si>
  <si>
    <t>998712112</t>
  </si>
  <si>
    <t>Přesun hmot pro povlakové krytiny stanovený z hmotnosti přesunovaného materiálu vodorovná dopravní vzdálenost do 50 m s omezením mechanizace v objektech výšky přes 6 do 12 m</t>
  </si>
  <si>
    <t>-1211548973</t>
  </si>
  <si>
    <t>https://podminky.urs.cz/item/CS_URS_2025_01/998712112</t>
  </si>
  <si>
    <t>137</t>
  </si>
  <si>
    <t>713141132</t>
  </si>
  <si>
    <t>Montáž tepelné izolace střech plochých rohožemi, pásy, deskami, dílci, bloky (izolační materiál ve specifikaci) přilepenými za studena dvouvrstvá zplna</t>
  </si>
  <si>
    <t>1593564011</t>
  </si>
  <si>
    <t>https://podminky.urs.cz/item/CS_URS_2025_01/713141132</t>
  </si>
  <si>
    <t>"NS43 dle legendy stavebních prací D2.1.2 a výkresů D2.1.3-8:" 389</t>
  </si>
  <si>
    <t>138</t>
  </si>
  <si>
    <t>28372326</t>
  </si>
  <si>
    <t>deska EPS 150 pro konstrukce s vysokým zatížením λ=0,035</t>
  </si>
  <si>
    <t>1039039887</t>
  </si>
  <si>
    <t>"NS43 dle legendy stavebních prací D2.1.2 a výkresů D2.1.3-8:" 0,08*389</t>
  </si>
  <si>
    <t>31,12*1,05 'Přepočtené koeficientem množství</t>
  </si>
  <si>
    <t>139</t>
  </si>
  <si>
    <t>28375914</t>
  </si>
  <si>
    <t>deska EPS 150 pro konstrukce s vysokým zatížením λ=0,035 tl 100mm</t>
  </si>
  <si>
    <t>-926461290</t>
  </si>
  <si>
    <t>389*1,05 'Přepočtené koeficientem množství</t>
  </si>
  <si>
    <t>140</t>
  </si>
  <si>
    <t>998713112</t>
  </si>
  <si>
    <t>Přesun hmot pro izolace tepelné stanovený z hmotnosti přesunovaného materiálu vodorovná dopravní vzdálenost do 50 m s omezením mechanizace v objektech výšky přes 6 m do 12 m</t>
  </si>
  <si>
    <t>-2108288948</t>
  </si>
  <si>
    <t>https://podminky.urs.cz/item/CS_URS_2025_01/998713112</t>
  </si>
  <si>
    <t>141</t>
  </si>
  <si>
    <t>721211401</t>
  </si>
  <si>
    <t>Podlahové vpusti s vodorovným odtokem DN 40/50 mřížka nerez 115x115</t>
  </si>
  <si>
    <t>1008755366</t>
  </si>
  <si>
    <t>https://podminky.urs.cz/item/CS_URS_2025_01/721211401</t>
  </si>
  <si>
    <t>"NS71 dle legendy stavebních prací D2.1.2 a výkresů D2.1.3-8:" 1</t>
  </si>
  <si>
    <t>142</t>
  </si>
  <si>
    <t>NS63</t>
  </si>
  <si>
    <t>Dodávka a montáž POTRUBÍ PVC DN250 SN4 DL. 3,5 m, KOTVENÉ KE STĚNĚ PŮLENÝMI OBJÍMKAMI PO 1 m včetně všech souvisejících konstrukcí a prací</t>
  </si>
  <si>
    <t>-1420938281</t>
  </si>
  <si>
    <t>Poznámka k položce:_x000d_
POTRUBÍ PVC DN250 SN4 DL. 3,5 m, KOTVENÉ KE STĚNĚ PŮLENÝMI OBJÍMKAMI PO 1 m, STAŽENÉ 0,2 m NAD PODLAHU ARMATURNÍ KOMORY, 1x KOLENO 90°, NAPOJENÍ NA VENTILAČNÍ MŘÍŽKU 300x300 mm S UTĚSNĚNÍM Z VNITŘNÍ STRANY OBJEKTU</t>
  </si>
  <si>
    <t>143</t>
  </si>
  <si>
    <t>998721112</t>
  </si>
  <si>
    <t>Přesun hmot pro vnitřní kanalizaci stanovený z hmotnosti přesunovaného materiálu vodorovná dopravní vzdálenost do 50 m s omezením mechanizace v objektech výšky přes 6 do 12 m</t>
  </si>
  <si>
    <t>876817443</t>
  </si>
  <si>
    <t>https://podminky.urs.cz/item/CS_URS_2025_01/998721112</t>
  </si>
  <si>
    <t>144</t>
  </si>
  <si>
    <t>751398021</t>
  </si>
  <si>
    <t>Montáž ostatních zařízení větrací mřížky stěnové, průřezu do 0,040 m2</t>
  </si>
  <si>
    <t>643292793</t>
  </si>
  <si>
    <t>https://podminky.urs.cz/item/CS_URS_2025_01/751398021</t>
  </si>
  <si>
    <t>"NS65 dle legendy stavebních prací D2.2.2 a výkresů D2.2.3-5:" 5</t>
  </si>
  <si>
    <t>145</t>
  </si>
  <si>
    <t>R429001</t>
  </si>
  <si>
    <t>mřížka větrací nerezová 200x200 mm se síťkou proti vniknutí hmyzu</t>
  </si>
  <si>
    <t>1280630538</t>
  </si>
  <si>
    <t>146</t>
  </si>
  <si>
    <t>751398022</t>
  </si>
  <si>
    <t>Montáž ostatních zařízení větrací mřížky stěnové, průřezu přes 0,04 do 0,100 m2</t>
  </si>
  <si>
    <t>404163336</t>
  </si>
  <si>
    <t>https://podminky.urs.cz/item/CS_URS_2025_01/751398022</t>
  </si>
  <si>
    <t>"NS64 dle legendy stavebních prací D2.2.2 a výkresů D2.2.3-5:" 2*2</t>
  </si>
  <si>
    <t>147</t>
  </si>
  <si>
    <t>R429002</t>
  </si>
  <si>
    <t>mřížka větrací nerezová 300x300 mm se síťkou proti vniknutí hmyzu</t>
  </si>
  <si>
    <t>-1211914576</t>
  </si>
  <si>
    <t>148</t>
  </si>
  <si>
    <t>998751112</t>
  </si>
  <si>
    <t>Přesun hmot pro vzduchotechniku stanovený z hmotnosti přesunovaného materiálu vodorovná dopravní vzdálenost do 100 m s omezením mechanizace v objektech výšky přes 12 do 24 m</t>
  </si>
  <si>
    <t>49586924</t>
  </si>
  <si>
    <t>https://podminky.urs.cz/item/CS_URS_2025_01/998751112</t>
  </si>
  <si>
    <t>762</t>
  </si>
  <si>
    <t>Konstrukce tesařské</t>
  </si>
  <si>
    <t>149</t>
  </si>
  <si>
    <t>762361323</t>
  </si>
  <si>
    <t>Konstrukční vrstva pod klempířské prvky pro oplechování horních ploch zdí a nadezdívek (atik) z desek cementotřískových šroubovaných do podkladu, tloušťky desky 24 mm</t>
  </si>
  <si>
    <t>-1189061064</t>
  </si>
  <si>
    <t>https://podminky.urs.cz/item/CS_URS_2025_01/762361323</t>
  </si>
  <si>
    <t>"NS19 dle legendy stavebních prací D2.1.2 a výkresů D2.1.3-8:" 55*0,4</t>
  </si>
  <si>
    <t>150</t>
  </si>
  <si>
    <t>998762112</t>
  </si>
  <si>
    <t>Přesun hmot pro konstrukce tesařské stanovený z hmotnosti přesunovaného materiálu vodorovná dopravní vzdálenost do 50 m s omezením mechanizace v objektech výšky přes 6 do 12 m</t>
  </si>
  <si>
    <t>1550096078</t>
  </si>
  <si>
    <t>https://podminky.urs.cz/item/CS_URS_2025_01/998762112</t>
  </si>
  <si>
    <t>151</t>
  </si>
  <si>
    <t>764215604</t>
  </si>
  <si>
    <t>Oplechování horních ploch zdí a nadezdívek (atik) z pozinkovaného plechu s povrchovou úpravou celoplošně lepené rš 330 mm</t>
  </si>
  <si>
    <t>-351004408</t>
  </si>
  <si>
    <t>https://podminky.urs.cz/item/CS_URS_2025_01/764215604</t>
  </si>
  <si>
    <t>"NS41 dle legendy stavebních prací D2.1.2 a výkresů D2.1.3-8:" 6,5</t>
  </si>
  <si>
    <t>152</t>
  </si>
  <si>
    <t>764216641</t>
  </si>
  <si>
    <t>Oplechování parapetů z pozinkovaného plechu s povrchovou úpravou rovných celoplošně lepené, bez rohů rš 160 mm</t>
  </si>
  <si>
    <t>-1056538460</t>
  </si>
  <si>
    <t>https://podminky.urs.cz/item/CS_URS_2025_01/764216641</t>
  </si>
  <si>
    <t>"NS56 dle legendy stavebních prací D2.1.2 a výkresů D2.1.3-8:" 4*5,2</t>
  </si>
  <si>
    <t>153</t>
  </si>
  <si>
    <t>764306132</t>
  </si>
  <si>
    <t>Montáž ventilační turbíny na střeše s krytinou prejzovou nebo vlnitou</t>
  </si>
  <si>
    <t>1937858037</t>
  </si>
  <si>
    <t>https://podminky.urs.cz/item/CS_URS_2025_01/764306132</t>
  </si>
  <si>
    <t>"NS40 dle legendy stavebních prací D2.1.2 a výkresů D2.1.3-8 (použit stávající materiál):" 1</t>
  </si>
  <si>
    <t>154</t>
  </si>
  <si>
    <t>764511602</t>
  </si>
  <si>
    <t>Žlab podokapní z pozinkovaného plechu s povrchovou úpravou včetně háků a čel půlkruhový rš 330 mm</t>
  </si>
  <si>
    <t>2001187416</t>
  </si>
  <si>
    <t>https://podminky.urs.cz/item/CS_URS_2025_01/764511602</t>
  </si>
  <si>
    <t>"NS45 dle legendy stavebních prací D2.1.2 a výkresů D2.1.3-8:" 26</t>
  </si>
  <si>
    <t>155</t>
  </si>
  <si>
    <t>764511643</t>
  </si>
  <si>
    <t>Žlab podokapní z pozinkovaného plechu s povrchovou úpravou kotlík oválný (trychtýřový), rš žlabu/průměr svodu 330/120 mm</t>
  </si>
  <si>
    <t>-482071569</t>
  </si>
  <si>
    <t>https://podminky.urs.cz/item/CS_URS_2025_01/764511643</t>
  </si>
  <si>
    <t>"NS45 dle legendy stavebních prací D2.1.2 a výkresů D2.1.3-8:" 2</t>
  </si>
  <si>
    <t>156</t>
  </si>
  <si>
    <t>764518623</t>
  </si>
  <si>
    <t>Svod z pozinkovaného plechu s upraveným povrchem včetně objímek, kolen a odskoků kruhový, průměru 120 mm</t>
  </si>
  <si>
    <t>-1217022587</t>
  </si>
  <si>
    <t>https://podminky.urs.cz/item/CS_URS_2025_01/764518623</t>
  </si>
  <si>
    <t>"NS46 dle legendy stavebních prací D2.1.2 a výkresů D2.1.3-8:" 2</t>
  </si>
  <si>
    <t>157</t>
  </si>
  <si>
    <t>998764112</t>
  </si>
  <si>
    <t>Přesun hmot pro konstrukce klempířské stanovený z hmotnosti přesunovaného materiálu vodorovná dopravní vzdálenost do 50 m s omezením mechanizace v objektech výšky přes 6 do 12 m</t>
  </si>
  <si>
    <t>-1982709485</t>
  </si>
  <si>
    <t>https://podminky.urs.cz/item/CS_URS_2025_01/998764112</t>
  </si>
  <si>
    <t>158</t>
  </si>
  <si>
    <t>NS31</t>
  </si>
  <si>
    <t>Dodávka a montáž NEREZOVÉ ZÁBRADLÍ KOLEM OBSLUŽNÉ LÁVKY VÝŠKY 1100 mm včetně všech souvisejících konstrukcí a prací</t>
  </si>
  <si>
    <t>-366429143</t>
  </si>
  <si>
    <t>Poznámka k položce:_x000d_
ARMATURNÍ KOMORA - MÍSTNOST 101 - NOVÉ NEREZOVÉ ZÁBRADLÍ KOLEM OBSLUŽNÉ LÁVKY VÝŠKY 1100 mm SE DVĚMA VÝPLNĚMI, MADLO A SLOUPKY Z TRUBKY 40x3 mm, VÝPLŇ Z TRUBKY 30x3 mm, ZARÁŽKA U PODLAHY VÝŠKY 100 mm, MATERIÁL: DIN 1.4301, (CELKOVÁ DÉLKA 30 m) V PROSTORU U HLAVNÍCH VSTUPNÍCH VRAT BUDE ZÁBRADLÍ PROVEDENO JAKO ODNÍMATELNÉ - OSAZENÉ DO NEREZOVÝCH VÁLCOVÝCH DRÁŽEK Ø45*1,5 mm, ARETAČNÍ ŠROUBY M6, V PROSTORU NOVÉ POCHOZÍ PLOŠINY BUDE NAVAZOVAT NA ZÁBRADLÍ PLOŠINY - VIZ. D.2.1.13. VÝPIS VÝROBKŮ PSV</t>
  </si>
  <si>
    <t>159</t>
  </si>
  <si>
    <t>NS32</t>
  </si>
  <si>
    <t>Dodávka a montáž NOVÉ NEREZOVÉ ZÁBRADLÍ KOLEM MAZACÍ LÁVKY VÝŠKY 1100 mm včetně všech souvisejících konstrukcí a prací</t>
  </si>
  <si>
    <t>1263678790</t>
  </si>
  <si>
    <t>Poznámka k položce:_x000d_
MAZACÍ LÁVKA - MÍSTNOST 102 - NOVÉ NEREZOVÉ ZÁBRADLÍ KOLEM MAZACÍ LÁVKY VÝŠKY 1100 mm SE DVĚMA VÝPLNĚMI, MADLO A SLOUPKY Z TRUBKY 40x3 mm, VÝPLŇ Z TRUBKY 30x3 mm, ZARÁŽKA U PODLAHY VÝŠKY 100 mm, MATERIÁL: DIN 1.4301, (CELKOVÁ DÉLKA 13 m) - VIZ. D.2.1.13. VÝPIS VÝROBKŮ PSV</t>
  </si>
  <si>
    <t>160</t>
  </si>
  <si>
    <t>NS33</t>
  </si>
  <si>
    <t>Dodávka a montáž VENKOVNÍ SCHODIŠTĚ PRO VSTUP DO SKLADU Z NEREZOVÉ KONSTRUKCE A KOMPOZITNÍCH ROŠTŮ včetně všech souvisejících konstrukcí a prací</t>
  </si>
  <si>
    <t>-1692402868</t>
  </si>
  <si>
    <t>Poznámka k položce:_x000d_
NOVÉ VENKOVNÍ SCHODIŠTĚ PRO VSTUP DO SKLADU Z NEREZOVÉ KONSTRUKCE A KOMPOZITNÍCH ROŠTŮ, ZALOŽENÉ DO BETONOVÝCH BLOKŮ - VIZ. D.2.1.13. VÝPIS VÝROBKŮ PSV</t>
  </si>
  <si>
    <t>161</t>
  </si>
  <si>
    <t>NS34</t>
  </si>
  <si>
    <t>Dodávka a montáž NEREZOVÝ ŽEBŘÍK PRO VSTUP NA MAZACÍ LÁVKU (ŠÍŘKA 450 mm, VÝŠKA 7,2 m) S OCHRANNÝM KOŠEM VÝŠKY 4,3 m včetně všech souvisejících konstrukcí a prací</t>
  </si>
  <si>
    <t>-73573649</t>
  </si>
  <si>
    <t>Poznámka k položce:_x000d_
NEREZOVÝ ŽEBŘÍK PRO VSTUP NA MAZACÍ LÁVKU (ŠÍŘKA 450 mm, VÝŠKA 7,2 m) S OCHRANNÝM KOŠEM VÝŠKY 4,3 m, S LIŠTOU BEZPEČNOSTNÍHO ZÁCHYTNÉHO SYSTÉMU, ZDRSNĚNÉ NÁŠLAPNÉ PLOCHY, VČETNĚ VÝLEZOVÝCH MADEL, PROVEDENÝ V SOULADU S TNV 750748. MATERIÁL: DIN 1.4301 - VIZ. D.2.1.13. VÝPIS VÝROBKŮ PSV</t>
  </si>
  <si>
    <t>162</t>
  </si>
  <si>
    <t>NS35</t>
  </si>
  <si>
    <t>Dodávka a montáž SCHODIŠTĚ PRO PŘÍSTUP DO SUTERÉNU Z NEREZOVÝCH PROFILŮ A KOMPOZITNÍCH ROŠTŮ včetně všech souvisejících konstrukcí a prací</t>
  </si>
  <si>
    <t>951950030</t>
  </si>
  <si>
    <t>Poznámka k položce:_x000d_
ARMATURNÍ KOMORA - MÍSTNOST 101 - NOVÉ SCHODIŠTĚ PRO PŘÍSTUP DO SUTERÉNU Z NEREZOVÝCH PROFILŮ A KOMPOZITNÍCH ROŠTŮ - VIZ. D.2.1.13. VÝPIS VÝROBKŮ PSV</t>
  </si>
  <si>
    <t>163</t>
  </si>
  <si>
    <t>NS36</t>
  </si>
  <si>
    <t>Dodávka a montáž OBSLUŽNÁ PLOŠINA Z NEREZOVÝCH PROFILŮ A KOMPOZITNÍCH ROŠTŮ včetně všech souvisejících konstrukcí a prací</t>
  </si>
  <si>
    <t>1846089085</t>
  </si>
  <si>
    <t xml:space="preserve">Poznámka k položce:_x000d_
ARMATURNÍ KOMORA - MÍSTNOST 101 - NOVÁ OBSLUŽNÁ PLOŠINA Z NEREZOVÝCH PROFILŮ A KOMPOZITNÍCH ROŠTŮ  - VIZ. D.2.1.13. VÝPIS VÝROBKŮ PSV</t>
  </si>
  <si>
    <t>164</t>
  </si>
  <si>
    <t>NS42</t>
  </si>
  <si>
    <t>Dodávka a montáž SCHODIŠŤOVÁ PLOŠINA Z NEREZOVÝCH PROFILŮ A KOMPOZITNÍCH ROŠTŮ včetně všech souvisejících konstrukcí a prací</t>
  </si>
  <si>
    <t>-1847030205</t>
  </si>
  <si>
    <t>Poznámka k položce:_x000d_
ARMATURNÍ KOMORA - MÍSTNOST 101 - NOVÁ SCHODIŠŤOVÁ PLOŠINA Z NEREZOVÝCH PROFILŮ A KOMPOZITNÍCH ROŠTŮ PRO PŘEKONÁNÍ ODPADNÍHO POTRUBÍ - VIZ. D.2.1.13. VÝPIS VÝROBKŮ PSV</t>
  </si>
  <si>
    <t>165</t>
  </si>
  <si>
    <t>NS44</t>
  </si>
  <si>
    <t>Dodávka a montáž PROFILY Z ČERNÉ OCELI KOTVENÉ DO ZADNÍ A BOČNÍ STĚNY OBJEKTU CHEMICKOU KOTVOU, VÝPLŇ Z PLOTOVÝCH PANELŮ BEZ POVRCHOVÉ ÚPRAVY včetně všech souvisejících konstrukcí a prací</t>
  </si>
  <si>
    <t>-1208074807</t>
  </si>
  <si>
    <t xml:space="preserve">Poznámka k položce:_x000d_
NOVÁ STŘEŠNÍ ZÁBRANA - PROFILY Z ČERNÉ OCELI KOTVENÉ DO ZADNÍ A BOČNÍ STĚNY OBJEKTU CHEMICKOU KOTVOU, VÝPLŇ Z PLOTOVÝCH PANELŮ BEZ POVRCHOVÉ ÚPRAVY, UPEVŇOVANÉ SVÁREM NA MÍSTĚ, ATYPICKÁ OCELOVÁ BRANKA OTEVIRATELNÁ VEN BEZ POVRCHOVÉ ÚPRAVY,  1x ZÁKLADNÍ NÁTĚR, 2x SYNTETICKÝ NÁTĚR BARVY ČERNÉ - VIZ. D.2.1.13. VÝPIS VÝROBKŮ PSV</t>
  </si>
  <si>
    <t>166</t>
  </si>
  <si>
    <t>NS47</t>
  </si>
  <si>
    <t>Dodávka a montáž NEREZOVÝ ANTÉNNÍ STOŽÁR dl. 6,5 m včetně všech souvisejících konstrukcí a prací</t>
  </si>
  <si>
    <t>-2074248965</t>
  </si>
  <si>
    <t>Poznámka k položce:_x000d_
NOVÝ NEREZOVÝ ANTÉNNÍ STOŽÁR dl. 6,5 m, BUDE VYUŽIT OTVOR PO STÁVAJÍCÍ VENTILAČNÍ MŘÍŽCE V ROZVODNĚ KUDY BUDE PROSTRČEN KABEL K ANTÉNĚ, TRUBKA ANTÉNY BUDE SLOUŽIT JAKO CHRÁNIČKA, ANTÉNNÍ STOŽÁR BUDE PŘIKOTVEN KE STĚNĚ OBJEKTU</t>
  </si>
  <si>
    <t>167</t>
  </si>
  <si>
    <t>NS51</t>
  </si>
  <si>
    <t>Dodávka a montáž NEREZOVÉ VSTUPNÍ JEDNOKŘÍDLÉ DVEŘE Z NEREZ PLECHU DO OTVORU 1930x1095 mm VČ. ZÁRUBNÍ včetně všech souvisejících konstrukcí a prací</t>
  </si>
  <si>
    <t>1154940890</t>
  </si>
  <si>
    <t>Poznámka k položce:_x000d_
NOVÉ NEREZOVÉ VSTUPNÍ JEDNOKŘÍDLÉ DVEŘE Z NEREZ PLECHU DO OTVORU 1930x1095 mm VČ. ZÁRUBNÍ, LEVÉ, ZATEPLENÉ, SOUČINITEL PROSTUPU TEPLA 1,7 W/m2/*K) NEBO LEPŠÍ, UZAMYKATELNÉ (VLOŽKA OD PROVOZOVATELE), BEZPEČNOSTNÍ KOVÁNÍ, ZEVNITŘ KLIKA, ZVENKU KOULE, VČETNĚ PRAHU</t>
  </si>
  <si>
    <t>168</t>
  </si>
  <si>
    <t>NS52</t>
  </si>
  <si>
    <t>Dodávka a montáž PLASTOVÁ OKNA DO OTVORŮ 5130x840, 5160x840, 5120x840, 5350x840 mm, DO PLASTOVÉHO RÁMU, FIXNÍ včetně všech souvisejících konstrukcí a prací</t>
  </si>
  <si>
    <t>-1661886277</t>
  </si>
  <si>
    <t>Poznámka k položce:_x000d_
NOVÁ PLASTOVÁ OKNA DO OTVORŮ 5130x840, 5160x840, 5120x840, 5350x840 mm, DO PLASTOVÉHO RÁMU, FIXNÍ, ZVENKU RÁMY OPATŘENY FÓLIÍ BARVY ČERNÉ, ZEVNITŘ BÍLÉ, OKNA BUDOU OPATŘENA MŘÍŽÍ, OSAZENÍ ČIDEL PROTI ROZBITÍ, VČETNĚ VNITŘNÍCH PLASTOVÝCH PARAPETŮ BÍLÉ BARVY, DOZDÍVKA OKENNÍCH OTVORŮ</t>
  </si>
  <si>
    <t>169</t>
  </si>
  <si>
    <t>NS53</t>
  </si>
  <si>
    <t>Dodávka a montáž VNITŘNÍ JEDNOKŘÍDLÉ NEREZOVÉ DVEŘE PRO VSTUP DO CHODBIČKY S VĚTRACÍ MŘÍŽKOU, PRAVÉ, ROZMĚR 2040x820 mm, VČ. RÁMU A PRAHU včetně všech souvisejících konstrukcí a prací</t>
  </si>
  <si>
    <t>-171098968</t>
  </si>
  <si>
    <t>Poznámka k položce:_x000d_
NOVÉ VNITŘNÍ JEDNOKŘÍDLÉ NEREZOVÉ DVEŘE PRO VSTUP DO CHODBIČKY S VĚTRACÍ MŘÍŽKOU, PRAVÉ, ROZMĚR 2040x820 mm, VČ. RÁMU A PRAHU, UZAMYKATELNÉ, VLOŽKA OD PROVOZOVATELE, BEZPEČNOSTNÍ KOVÁNÍ, KLIKA-KLIKA</t>
  </si>
  <si>
    <t>170</t>
  </si>
  <si>
    <t>NS54</t>
  </si>
  <si>
    <t>Dodávka a montáž VNITŘNÍ JEDNOKŘÍDLÉ NEREZOVÉ DVEŘE S VĚTRACÍ MŘÍŽKOU PRO VSTUP DO TECHNICKÉ MÍSTNOSTI, LEVÉ, ROZMĚR 1830x830 mm, VČ. RÁMU A PRAHU včetně všech souvisejících konstrukcí a prací</t>
  </si>
  <si>
    <t>-47140110</t>
  </si>
  <si>
    <t>Poznámka k položce:_x000d_
NOVÉ VNITŘNÍ JEDNOKŘÍDLÉ NEREZOVÉ DVEŘE S VĚTRACÍ MŘÍŽKOU PRO VSTUP DO TECHNICKÉ MÍSTNOSTI, LEVÉ, ROZMĚR 1830x830 mm, VČ. RÁMU A PRAHU, UZAMYKATELNÉ, VLOŽKA OD PROVOZOVATELE, BEZPEČNOSTNÍ KOVÁNÍ, KLIKA-KLIKA</t>
  </si>
  <si>
    <t>171</t>
  </si>
  <si>
    <t>NS55</t>
  </si>
  <si>
    <t>Dodávka a montáž VNITŘNÍ DVOUKŘÍDLÉ NEREZOVÉ DVEŘE, ROZMĚR 1980x1480 mm, VČ. RÁMU A PRAHU včetně všech souvisejících konstrukcí a prací</t>
  </si>
  <si>
    <t>1629311582</t>
  </si>
  <si>
    <t>Poznámka k položce:_x000d_
NOVÉ VNITŘNÍ DVOUKŘÍDLÉ NEREZOVÉ DVEŘE, ROZMĚR 1980x1480 mm, VČ. RÁMU A PRAHU, UZAMYKATELNÉ, VLOŽKA OD PROVOZOVATELE, BEZPEČNOSTNÍ KOVÁNÍ, KLIKA-KLIKA</t>
  </si>
  <si>
    <t>172</t>
  </si>
  <si>
    <t>NS66</t>
  </si>
  <si>
    <t>Dodávka a montáž NEREZOVÁ MISKA NA ÚKAPY OSAZENÁ POD STÁVAJÍCÍ VENTILAČNÍ TURBÍNU včetně všech souvisejících konstrukcí a prací</t>
  </si>
  <si>
    <t>334217958</t>
  </si>
  <si>
    <t>Poznámka k položce:_x000d_
NEREZOVÁ MISKA NA ÚKAPY OSAZENÁ POD STÁVAJÍCÍ VENTILAČNÍ TURBÍNU KOTVENÁ DO STROPU S PŘIPOJENÝM PPR POTRUBÍM DN 25 V DL. 20 m PRO SVEDENÍ KONDENZÁTU DO ODPADNÍHO POTRUBÍ Z VDJ</t>
  </si>
  <si>
    <t>173</t>
  </si>
  <si>
    <t>NS101, 102</t>
  </si>
  <si>
    <t>Dodávka a montáž DVOUKŘÍDLÁ OCELOVÁ BRÁNA - 4000x2000 mm, RÁM Z TRUBKY 44,5x3,6 mm, VÝPLNĚ Z TRUBEK Ø 20 mm včetně všech souvisejících konstrukcí a prací</t>
  </si>
  <si>
    <t>46596246</t>
  </si>
  <si>
    <t>Poznámka k položce:_x000d_
NOVÁ DVOUKŘÍDLÁ OCELOVÁ BRÁNA - 4000x2000 mm, RÁM Z TRUBKY 44,5x3,6 mm, VÝPLNĚ Z TRUBEK Ø 20 mm, 1x ZÁKLADNÍ NÁTĚR, 2x SYNTETICKÝ NÁTĚR ČERNÝ, POZINK_x000d_
VYBAVENÍ: KLIKY, ŠTÍTKY, ZÁMEK S VLOŽKOU (FAB) OD PROVOZOVATELE, PÁKOVÝ MECHANISMUS ZAJIŠTĚNÍ BRÁNY Z TRUBKY Ø20x3,6 mm, NA VNITŘNÍ STRANĚ OBOU KŘÍDEL BRÁNY KOLEČKA PRŮMĚRU 100 mm NA PRUŽINĚ, OTÁČECÍ PRO ODLEHČENÍ BRÁNY PŘI OTVÍRÁNÍ VEN_x000d_
_x000d_
NOVÉ SLOUPKY - OCEL ČTVEREC 100x100x5 mm DL. 2950 mm PRO OSAZENÍ BRÁNY, 1x ZÁKLADNÍ NÁTĚR, 2x SYNTETICKÝ NÁTĚR BARVY ČERNÉ, POZINK, 3 ŘADY PANTŮ PRO OSAZENÍ BRÁNY, PANTY MUSÍ UMOŽNIT OTEVÍRÁNÍ KŘÍDEL O 120°</t>
  </si>
  <si>
    <t>174</t>
  </si>
  <si>
    <t>NS121</t>
  </si>
  <si>
    <t>Dodávka a montáž POJEZDOVÁ KOČKA, S OKEM PRO UCHYCENÍ KLADKOSTROJE, OVLÁDÁNÍ včetně všech souvisejících konstrukcí a prací</t>
  </si>
  <si>
    <t>707372854</t>
  </si>
  <si>
    <t>Poznámka k položce:_x000d_
NOVÁ POJEZDOVÁ KOČKA, S OKEM PRO UCHYCENÍ KLADKOSTROJE, OVLÁDÁNÍ_x000d_
ŘETÍZKOVÝM PŘEVODEM, ŘETĚZOVÝ KLADKOSTROJ RUČNÍ, NOSNOST BUDE_x000d_
UPŘESNĚNA NA STAVBĚ</t>
  </si>
  <si>
    <t>771</t>
  </si>
  <si>
    <t>Podlahy z dlaždic</t>
  </si>
  <si>
    <t>175</t>
  </si>
  <si>
    <t>771111011</t>
  </si>
  <si>
    <t>Příprava podkladu před provedením dlažby vysátí podlah</t>
  </si>
  <si>
    <t>1378836545</t>
  </si>
  <si>
    <t>https://podminky.urs.cz/item/CS_URS_2025_01/771111011</t>
  </si>
  <si>
    <t>"NS04 dle legendy stavebních prací D2.1.2 a výkresů D2.1.3-8:" 83</t>
  </si>
  <si>
    <t>"NS07 dle legendy stavebních prací D2.1.2 a výkresů D2.1.3-8:" 17</t>
  </si>
  <si>
    <t>"NS08 dle legendy stavebních prací D2.1.2 a výkresů D2.1.3-8:" 30</t>
  </si>
  <si>
    <t>176</t>
  </si>
  <si>
    <t>771121011</t>
  </si>
  <si>
    <t>Příprava podkladu před provedením dlažby nátěr penetrační na podlahu</t>
  </si>
  <si>
    <t>-1860038838</t>
  </si>
  <si>
    <t>https://podminky.urs.cz/item/CS_URS_2025_01/771121011</t>
  </si>
  <si>
    <t>177</t>
  </si>
  <si>
    <t>771474112</t>
  </si>
  <si>
    <t>Montáž soklů z dlaždic keramických lepených cementovým flexibilním lepidlem rovných, výšky přes 65 do 90 mm</t>
  </si>
  <si>
    <t>824642828</t>
  </si>
  <si>
    <t>https://podminky.urs.cz/item/CS_URS_2025_01/771474112</t>
  </si>
  <si>
    <t>"NS04 dle legendy stavebních prací D2.1.2 a výkresů D2.1.3-8:" 0,5+3,1+12,5+0,16+0,4+20,6+(6*0,4)</t>
  </si>
  <si>
    <t>"NS07 dle legendy stavebních prací D2.1.2 a výkresů D2.1.3-8:" 3,4+3,4+4,2+4,2-1,1+0,2+0,2</t>
  </si>
  <si>
    <t>"NS08 dle legendy stavebních prací D2.1.2 a výkresů D2.1.3-8:" 3,4+3,4+8,2+8,2+0,5+0,25-1,5+0,3+0,3</t>
  </si>
  <si>
    <t>178</t>
  </si>
  <si>
    <t>59761195</t>
  </si>
  <si>
    <t>sokl keramický mrazuvzdorný s požlábkem povrch hladký/matný tl do 10mm výšky přes 65 do 90mm</t>
  </si>
  <si>
    <t>1057387193</t>
  </si>
  <si>
    <t>77,21*1,1 'Přepočtené koeficientem množství</t>
  </si>
  <si>
    <t>179</t>
  </si>
  <si>
    <t>771574436</t>
  </si>
  <si>
    <t>Montáž podlah z dlaždic keramických lepených cementovým flexibilním lepidlem reliéfních nebo z dekorů, tloušťky do 10 mm přes 9 do 12 ks/m2</t>
  </si>
  <si>
    <t>-935781239</t>
  </si>
  <si>
    <t>https://podminky.urs.cz/item/CS_URS_2025_01/771574436</t>
  </si>
  <si>
    <t>180</t>
  </si>
  <si>
    <t>59761174</t>
  </si>
  <si>
    <t>dlažba keramická slinutá mrazuvzdorná R11/B povrch reliéfní/matný tl do 10mm přes 9 do 12ks/m2</t>
  </si>
  <si>
    <t>1080084627</t>
  </si>
  <si>
    <t>130*1,1 'Přepočtené koeficientem množství</t>
  </si>
  <si>
    <t>181</t>
  </si>
  <si>
    <t>771591115</t>
  </si>
  <si>
    <t>Podlahy - dokončovací práce spárování silikonem</t>
  </si>
  <si>
    <t>-1183869529</t>
  </si>
  <si>
    <t>https://podminky.urs.cz/item/CS_URS_2025_01/771591115</t>
  </si>
  <si>
    <t>182</t>
  </si>
  <si>
    <t>998771112</t>
  </si>
  <si>
    <t>Přesun hmot pro podlahy z dlaždic stanovený z hmotnosti přesunovaného materiálu vodorovná dopravní vzdálenost do 50 m s omezením mechanizace v objektech výšky přes 6 do 12 m</t>
  </si>
  <si>
    <t>-2133313951</t>
  </si>
  <si>
    <t>https://podminky.urs.cz/item/CS_URS_2025_01/998771112</t>
  </si>
  <si>
    <t>183</t>
  </si>
  <si>
    <t>781121011</t>
  </si>
  <si>
    <t>Příprava podkladu před provedením obkladu nátěr penetrační na stěnu</t>
  </si>
  <si>
    <t>945570666</t>
  </si>
  <si>
    <t>https://podminky.urs.cz/item/CS_URS_2025_01/781121011</t>
  </si>
  <si>
    <t>184</t>
  </si>
  <si>
    <t>781734112</t>
  </si>
  <si>
    <t>Montáž obkladů vnějších stěn z obkladaček nebo obkladových pásků cihelných lepených flexibilním lepidlem přes 50 do 85 ks/m2</t>
  </si>
  <si>
    <t>-1948766480</t>
  </si>
  <si>
    <t>https://podminky.urs.cz/item/CS_URS_2025_01/781734112</t>
  </si>
  <si>
    <t>"NS01a dle legendy stavebních prací D2.1.2 a výkresů D2.1.3-8:" 41</t>
  </si>
  <si>
    <t>185</t>
  </si>
  <si>
    <t>59623113</t>
  </si>
  <si>
    <t>pásek obkladový cihlový hladký 240x71x14mm červený</t>
  </si>
  <si>
    <t>1176063243</t>
  </si>
  <si>
    <t>69*63,8 'Přepočtené koeficientem množství</t>
  </si>
  <si>
    <t>186</t>
  </si>
  <si>
    <t>998781112</t>
  </si>
  <si>
    <t>Přesun hmot pro obklady keramické stanovený z hmotnosti přesunovaného materiálu vodorovná dopravní vzdálenost do 50 m s omezením mechanizace v objektech výšky přes 6 do 12 m</t>
  </si>
  <si>
    <t>569441856</t>
  </si>
  <si>
    <t>https://podminky.urs.cz/item/CS_URS_2025_01/998781112</t>
  </si>
  <si>
    <t>187</t>
  </si>
  <si>
    <t>783314101</t>
  </si>
  <si>
    <t>Základní nátěr zámečnických konstrukcí jednonásobný syntetický</t>
  </si>
  <si>
    <t>-2087796363</t>
  </si>
  <si>
    <t>https://podminky.urs.cz/item/CS_URS_2025_01/783314101</t>
  </si>
  <si>
    <t>"NS37 dle legendy stavebních prací D2.1.2 a výkresů D2.1.3-8:" 2*2,7*(1,8)</t>
  </si>
  <si>
    <t>"NS38 dle legendy stavebních prací D2.1.2 a výkresů D2.1.3-8:" 5*(1,8)</t>
  </si>
  <si>
    <t>"NS39 dle legendy stavebních prací D2.1.2 a výkresů D2.1.3-8:" ((2*24)+11)*(1,8)</t>
  </si>
  <si>
    <t>188</t>
  </si>
  <si>
    <t>783317101</t>
  </si>
  <si>
    <t>Krycí nátěr (email) zámečnických konstrukcí jednonásobný syntetický standardní</t>
  </si>
  <si>
    <t>-1403128291</t>
  </si>
  <si>
    <t>https://podminky.urs.cz/item/CS_URS_2025_01/783317101</t>
  </si>
  <si>
    <t>"NS37 dle legendy stavebních prací D2.1.2 a výkresů D2.1.3-8:" 2*2*2,7*(1,8)</t>
  </si>
  <si>
    <t>"NS38 dle legendy stavebních prací D2.1.2 a výkresů D2.1.3-8:" 2*5*(1,8)</t>
  </si>
  <si>
    <t>"NS39 dle legendy stavebních prací D2.1.2 a výkresů D2.1.3-8:" 2*((2*24)+11)*(1,8)</t>
  </si>
  <si>
    <t>189</t>
  </si>
  <si>
    <t>783826655</t>
  </si>
  <si>
    <t>Hydrofobizační nátěr omítek silikonový, transparentní, povrchů hladkých lícového zdiva</t>
  </si>
  <si>
    <t>-942390980</t>
  </si>
  <si>
    <t>https://podminky.urs.cz/item/CS_URS_2025_01/783826655</t>
  </si>
  <si>
    <t>190</t>
  </si>
  <si>
    <t>783846523</t>
  </si>
  <si>
    <t>Antigraffiti preventivní nátěr omítek hladkých omítek hladkých, zrnitých tenkovrstvých nebo štukových trvalý pro opakované odstraňování graffiti v počtu do 100 cyklů</t>
  </si>
  <si>
    <t>-1255198274</t>
  </si>
  <si>
    <t>https://podminky.urs.cz/item/CS_URS_2025_01/783846523</t>
  </si>
  <si>
    <t>191</t>
  </si>
  <si>
    <t>784181131</t>
  </si>
  <si>
    <t>Penetrace podkladu jednonásobná fungicidní akrylátová bezbarvá v místnostech výšky do 3,80 m</t>
  </si>
  <si>
    <t>-1034175192</t>
  </si>
  <si>
    <t>https://podminky.urs.cz/item/CS_URS_2025_01/784181131</t>
  </si>
  <si>
    <t>"NS11 dle legendy stavebních prací D2.1.2 a výkresů D2.1.3-8:" 203</t>
  </si>
  <si>
    <t>192</t>
  </si>
  <si>
    <t>784181135</t>
  </si>
  <si>
    <t>Penetrace podkladu jednonásobná fungicidní akrylátová bezbarvá v místnostech výšky přes 5,00 m</t>
  </si>
  <si>
    <t>-281364025</t>
  </si>
  <si>
    <t>https://podminky.urs.cz/item/CS_URS_2025_01/784181135</t>
  </si>
  <si>
    <t>"NS12 dle legendy stavebních prací D2.1.2 a výkresů D2.1.3-8:" 867</t>
  </si>
  <si>
    <t>193</t>
  </si>
  <si>
    <t>784331001</t>
  </si>
  <si>
    <t>Malby protiplísňové dvojnásobné, bílé v místnostech výšky do 3,80 m</t>
  </si>
  <si>
    <t>1901112702</t>
  </si>
  <si>
    <t>https://podminky.urs.cz/item/CS_URS_2025_01/784331001</t>
  </si>
  <si>
    <t>194</t>
  </si>
  <si>
    <t>784331005</t>
  </si>
  <si>
    <t>Malby protiplísňové dvojnásobné, bílé v místnostech výšky přes 5,00 m</t>
  </si>
  <si>
    <t>-2062468662</t>
  </si>
  <si>
    <t>https://podminky.urs.cz/item/CS_URS_2025_01/784331005</t>
  </si>
  <si>
    <t>DSO02.2 - Objekt vstupu do AN</t>
  </si>
  <si>
    <t>-1226142900</t>
  </si>
  <si>
    <t>"NS03 dle legendy stavebních prací D2.2.2 a výkresů D2.2.3-5:" 0,4*0,1*23</t>
  </si>
  <si>
    <t>-653413060</t>
  </si>
  <si>
    <t>"NS03 dle legendy stavebních prací D2.2.2 a výkresů D2.2.3-5:" 0,3*2*23</t>
  </si>
  <si>
    <t>1109175190</t>
  </si>
  <si>
    <t>1520774143</t>
  </si>
  <si>
    <t>"NS03 dle legendy stavebních prací D2.2.2 a výkresů D2.2.3-5:" 0,4*23*(5/1000)</t>
  </si>
  <si>
    <t>-1962198472</t>
  </si>
  <si>
    <t>"NS01 dle legendy stavebních prací D2.2.2 a výkresů D2.2.3-5:" 115*0,2</t>
  </si>
  <si>
    <t>"NS02 dle legendy stavebních prací D2.2.2 a výkresů D2.2.3-5:" 25*0,2</t>
  </si>
  <si>
    <t>-893650972</t>
  </si>
  <si>
    <t>"NS01 dle legendy stavebních prací D2.2.2 a výkresů D2.2.3-5 (předpokládaná střední tloušťka opravovaných omítek 50 mm):" 115*0,2*10</t>
  </si>
  <si>
    <t>"NS02 dle legendy stavebních prací D2.2.2 a výkresů D2.2.3-5 (předpokládaná střední tloušťka opravovaných omítek 50 mm):" 25*0,2*10</t>
  </si>
  <si>
    <t>1228150163</t>
  </si>
  <si>
    <t>"NS01 dle legendy stavebních prací D2.2.2 a výkresů D2.2.3-5:" 115</t>
  </si>
  <si>
    <t>232726718</t>
  </si>
  <si>
    <t>1496465359</t>
  </si>
  <si>
    <t>1254568441</t>
  </si>
  <si>
    <t>"NS03 dle legendy stavebních prací D2.2.2 a výkresů D2.2.3-5:" 23</t>
  </si>
  <si>
    <t>632451451</t>
  </si>
  <si>
    <t>Doplnění cementového potěru na mazaninách a betonových podkladech (s dodáním hmot), hlazeného dřevěným nebo ocelovým hladítkem, plochy jednotlivě do 1 m2 a tl. přes 40 do 50 mm</t>
  </si>
  <si>
    <t>769800205</t>
  </si>
  <si>
    <t>https://podminky.urs.cz/item/CS_URS_2025_01/632451451</t>
  </si>
  <si>
    <t>"NS11 dle legendy stavebních prací D2.2.2 a výkresů D2.2.3-5:" 45*0,15</t>
  </si>
  <si>
    <t>-98443425</t>
  </si>
  <si>
    <t>"Dle D2.2.3-5 (vnější obrys):" 15*3,5</t>
  </si>
  <si>
    <t>-288593056</t>
  </si>
  <si>
    <t>"NS03 dle legendy stavebních prací D2.2.2 a výkresů D2.2.3-5:" 2*10*23*0,1</t>
  </si>
  <si>
    <t>576400275</t>
  </si>
  <si>
    <t>46*0,00041 'Přepočtené koeficientem množství</t>
  </si>
  <si>
    <t>-383362509</t>
  </si>
  <si>
    <t>965565429</t>
  </si>
  <si>
    <t>71262151</t>
  </si>
  <si>
    <t>"NS11 dle legendy stavebních prací D2.2.2 a výkresů D2.2.3-5:" 45*1,05</t>
  </si>
  <si>
    <t>941913218</t>
  </si>
  <si>
    <t>47,25*0,00032 'Přepočtené koeficientem množství</t>
  </si>
  <si>
    <t>92591861</t>
  </si>
  <si>
    <t>-890946778</t>
  </si>
  <si>
    <t>47,25*1,1655 'Přepočtené koeficientem množství</t>
  </si>
  <si>
    <t>1900092336</t>
  </si>
  <si>
    <t>"NS11 dle legendy stavebních prací D2.2.2 a výkresů D2.2.3-5 (provedení detailů):" 45*0,05</t>
  </si>
  <si>
    <t>1146249020</t>
  </si>
  <si>
    <t>47,25*1,2 'Přepočtené koeficientem množství</t>
  </si>
  <si>
    <t>-910882810</t>
  </si>
  <si>
    <t>2,25*1,2 'Přepočtené koeficientem množství</t>
  </si>
  <si>
    <t>1129030576</t>
  </si>
  <si>
    <t>"NS11 dle legendy stavebních prací D2.2.2 a výkresů D2.2.3-5:" 45*1,05*1,1</t>
  </si>
  <si>
    <t>"NS11 dle legendy stavebních prací D2.2.2 a výkresů D2.2.3-5 (provedení detailů):" 45*0,05*1,1</t>
  </si>
  <si>
    <t>-1213099597</t>
  </si>
  <si>
    <t>"NS11 dle legendy stavebních prací D2.2.2 a výkresů D2.2.3-5 (okapnice):" 0,2*15</t>
  </si>
  <si>
    <t>"NS11 dle legendy stavebních prací D2.2.2 a výkresů D2.2.3-5 (závětrná lišta):" 0,2*(15+0,3+2,9+3,1+0,4+0,4)</t>
  </si>
  <si>
    <t>-1226887744</t>
  </si>
  <si>
    <t>"NS11 dle legendy stavebních prací D2.2.2 a výkresů D2.2.3-5:" 45*1,05*1,1*4</t>
  </si>
  <si>
    <t>"NS11 dle legendy stavebních prací D2.2.2 a výkresů D2.2.3-5 (provedení detailů):" 45*0,05*1,1*4</t>
  </si>
  <si>
    <t>1147779144</t>
  </si>
  <si>
    <t>219,047619047619*1,05 'Přepočtené koeficientem množství</t>
  </si>
  <si>
    <t>2141014645</t>
  </si>
  <si>
    <t>"NS11 dle legendy stavebních prací D2.2.2 a výkresů D2.2.3-5:" 15+0,3+2,9+3,1+(3*0,5)</t>
  </si>
  <si>
    <t>204838311</t>
  </si>
  <si>
    <t>1723296722</t>
  </si>
  <si>
    <t>"NS11 dle legendy stavebních prací D2.2.2 a výkresů D2.2.3-5:" 15</t>
  </si>
  <si>
    <t>1066075543</t>
  </si>
  <si>
    <t>"NS11 dle legendy stavebních prací D2.2.2 a výkresů D2.2.3-5:" 15+0,3+2,9+3,1+0,4+0,4</t>
  </si>
  <si>
    <t>-706249692</t>
  </si>
  <si>
    <t>113108904</t>
  </si>
  <si>
    <t>47,25*1,155 'Přepočtené koeficientem množství</t>
  </si>
  <si>
    <t>1724875395</t>
  </si>
  <si>
    <t>2066159342</t>
  </si>
  <si>
    <t>"NS11 dle legendy stavebních prací D2.2.2 a výkresů D2.2.3-5:" 45</t>
  </si>
  <si>
    <t>1298454459</t>
  </si>
  <si>
    <t>"NS11 dle legendy stavebních prací D2.2.2 a výkresů D2.2.3-5:" 0,08*45</t>
  </si>
  <si>
    <t>3,6*1,05 'Přepočtené koeficientem množství</t>
  </si>
  <si>
    <t>-1100759645</t>
  </si>
  <si>
    <t>-621086802</t>
  </si>
  <si>
    <t>-150256552</t>
  </si>
  <si>
    <t>"NS11 dle legendy stavebních prací D2.2.2 a výkresů D2.2.3-5:" 23*0,4</t>
  </si>
  <si>
    <t>156870695</t>
  </si>
  <si>
    <t>615221974</t>
  </si>
  <si>
    <t>"NS12 dle legendy stavebních prací D2.2.2 a výkresů D2.2.3-5 (použit stávající materiál):" 1</t>
  </si>
  <si>
    <t>1400402770</t>
  </si>
  <si>
    <t>"NS13 dle legendy stavebních prací D2.2.2 a výkresů D2.2.3-5:" 15</t>
  </si>
  <si>
    <t>-1947128768</t>
  </si>
  <si>
    <t>"NS14 dle legendy stavebních prací D2.2.2 a výkresů D2.2.3-5:" 2</t>
  </si>
  <si>
    <t>309650917</t>
  </si>
  <si>
    <t>"NS14 dle legendy stavebních prací D2.2.2 a výkresů D2.2.3-5:" 4+4</t>
  </si>
  <si>
    <t>-1758932990</t>
  </si>
  <si>
    <t>NS15</t>
  </si>
  <si>
    <t>Dodávka a montáž NOVÉ VENKOVNÍ SCHODIŠTĚ PRO VSTUP DO OBJEKTU Z NEREZOVÉ KONSTRUKCE A KOMPOZITNÍCH ROŠTŮ, ZALOŽENÉ DO BETONOVÝCH BLOKŮ - VIZ. D.2.2.7. VÝPIS VÝROBKŮ PSV včetně všech souvisejících konstrukcí a prací</t>
  </si>
  <si>
    <t>1696730451</t>
  </si>
  <si>
    <t>NS21</t>
  </si>
  <si>
    <t>Dodávka a montáž NOVÉ NEREZOVÉ VSTUPNÍ JEDNOKŘÍDLÉ DVEŘE Z NEREZ PLECHU DO OTVORU 1930x1095 mm včetně všech souvisejících konstrukcí a prací</t>
  </si>
  <si>
    <t>-1294635130</t>
  </si>
  <si>
    <t>-1363641330</t>
  </si>
  <si>
    <t>225188586</t>
  </si>
  <si>
    <t>"NS02 dle legendy stavebních prací D2.2.2 a výkresů D2.2.3-5:" 25</t>
  </si>
  <si>
    <t>256671551</t>
  </si>
  <si>
    <t>25*63,8 'Přepočtené koeficientem množství</t>
  </si>
  <si>
    <t>-376691385</t>
  </si>
  <si>
    <t>-335556476</t>
  </si>
  <si>
    <t>1108733418</t>
  </si>
  <si>
    <t>SO03 - Oprava areálové kanalizace</t>
  </si>
  <si>
    <t xml:space="preserve">    8 - Trubní vedení</t>
  </si>
  <si>
    <t xml:space="preserve">    997 - Přesun sutě</t>
  </si>
  <si>
    <t>132254203</t>
  </si>
  <si>
    <t>Hloubení zapažených rýh šířky přes 800 do 2 000 mm strojně s urovnáním dna do předepsaného profilu a spádu v hornině třídy těžitelnosti I skupiny 3 přes 50 do 100 m3</t>
  </si>
  <si>
    <t>1329603545</t>
  </si>
  <si>
    <t>https://podminky.urs.cz/item/CS_URS_2025_01/132254203</t>
  </si>
  <si>
    <t>"NK06 dle D3.2:" 5*2,5*1,2</t>
  </si>
  <si>
    <t>"NK05 dle D3.2:" 25*2,5*1,2</t>
  </si>
  <si>
    <t>"NK02 dle D3.2:" 2,5*2,5*1,2</t>
  </si>
  <si>
    <t>"NK03 dle D3.2:" 3,5*2,5*1,2</t>
  </si>
  <si>
    <t>"Rozšíření pro šachty:" 2*2*2,5*0,5</t>
  </si>
  <si>
    <t>151101101</t>
  </si>
  <si>
    <t>Zřízení pažení a rozepření stěn rýh pro podzemní vedení příložné pro jakoukoliv mezerovitost, hloubky do 2 m</t>
  </si>
  <si>
    <t>-1601200367</t>
  </si>
  <si>
    <t>https://podminky.urs.cz/item/CS_URS_2025_01/151101101</t>
  </si>
  <si>
    <t>"NK06 dle D3.2:" 5*2,5*2</t>
  </si>
  <si>
    <t>"NK05 dle D3.2:" 25*2,5*2</t>
  </si>
  <si>
    <t>"NK02 dle D3.2:" 2,5*2,5*2</t>
  </si>
  <si>
    <t>"NK03 dle D3.2:" 3,5*2,5*2</t>
  </si>
  <si>
    <t>151101111</t>
  </si>
  <si>
    <t>Odstranění pažení a rozepření stěn rýh pro podzemní vedení s uložením materiálu na vzdálenost do 3 m od kraje výkopu příložné, hloubky do 2 m</t>
  </si>
  <si>
    <t>-648999572</t>
  </si>
  <si>
    <t>https://podminky.urs.cz/item/CS_URS_2025_01/151101111</t>
  </si>
  <si>
    <t>161151103</t>
  </si>
  <si>
    <t>Svislé přemístění výkopku strojně bez naložení do dopravní nádoby avšak s vyprázdněním dopravní nádoby na hromadu nebo do dopravního prostředku z horniny třídy těžitelnosti I skupiny 1 až 3 při hloubce výkopu přes 4 do 8 m</t>
  </si>
  <si>
    <t>389787231</t>
  </si>
  <si>
    <t>https://podminky.urs.cz/item/CS_URS_2025_01/161151103</t>
  </si>
  <si>
    <t>"Vytažení vybouraných hmot z výkopu."</t>
  </si>
  <si>
    <t>"BK01 dle D3.2:" (2,5*PI*0,6*0,6)-(2,5*PI*0,5*0,5)</t>
  </si>
  <si>
    <t>"BK04 dle D3.2:" (2*2,5*PI*0,35*0,35)-(2*2,5*PI*0,25*0,25)</t>
  </si>
  <si>
    <t>2060547970</t>
  </si>
  <si>
    <t>1898991261</t>
  </si>
  <si>
    <t>113*10 'Přepočtené koeficientem množství</t>
  </si>
  <si>
    <t>167151102</t>
  </si>
  <si>
    <t>Nakládání, skládání a překládání neulehlého výkopku nebo sypaniny strojně nakládání, množství do 100 m3, z horniny třídy těžitelnosti II, skupiny 4 a 5</t>
  </si>
  <si>
    <t>68231677</t>
  </si>
  <si>
    <t>https://podminky.urs.cz/item/CS_URS_2025_01/167151102</t>
  </si>
  <si>
    <t>-1171266825</t>
  </si>
  <si>
    <t>"Předpokládaný odvoz na recyklační skládku 20 km."</t>
  </si>
  <si>
    <t>113*2 'Přepočtené koeficientem množství</t>
  </si>
  <si>
    <t>1727399495</t>
  </si>
  <si>
    <t>"Zásyp kamenivem ve zpevněných plochách."</t>
  </si>
  <si>
    <t>"Odečet vytlačené kubatury."</t>
  </si>
  <si>
    <t>"NK06 dle D3.2:" -5*(0,1+0,15+0,3)*1,2</t>
  </si>
  <si>
    <t>"NK05 dle D3.2:" -25*(0,1+0,3+0,3)*1,2</t>
  </si>
  <si>
    <t>"NK02 dle D3.2:" -2,5*(0,1+0,4+0,3)*1,2</t>
  </si>
  <si>
    <t>"NK03:" -3,5*(0,1+0,4+0,3)*1,2</t>
  </si>
  <si>
    <t>"Lože šachet typických DN 1000 dle výpisu šachet (vzorové výkresy):" -(1)*1,5*1,5*0,1</t>
  </si>
  <si>
    <t>"NK04 dle D3.2:" -0,5*0,5*0,8</t>
  </si>
  <si>
    <t>"Šachta:" -PI*0,6*0,6*2,5</t>
  </si>
  <si>
    <t>58344171</t>
  </si>
  <si>
    <t>štěrkodrť frakce 0/32</t>
  </si>
  <si>
    <t>1840780294</t>
  </si>
  <si>
    <t>79,688*2 'Přepočtené koeficientem množství</t>
  </si>
  <si>
    <t>175151101</t>
  </si>
  <si>
    <t>Obsypání potrubí strojně sypaninou z vhodných hornin třídy těžitelnosti I a II, skupiny 1 až 4 nebo materiálem připraveným podél výkopu ve vzdálenosti do 3 m od jeho kraje, pro jakoukoliv hloubku výkopu a míru zhutnění bez prohození sypaniny</t>
  </si>
  <si>
    <t>963193057</t>
  </si>
  <si>
    <t>https://podminky.urs.cz/item/CS_URS_2025_01/175151101</t>
  </si>
  <si>
    <t>"NK06 dle D3.2:" 5*(0,15+0,3)*1,2</t>
  </si>
  <si>
    <t>"Odečet vytlačené kubatury:" -PI*0,075*0,075*(5)</t>
  </si>
  <si>
    <t>"NK05 dle D3.2:" 25*(0,3+0,3)*1,2</t>
  </si>
  <si>
    <t>"Odečet vytlačené kubatury:" -PI*0,15*0,15*(55)</t>
  </si>
  <si>
    <t>"NK02 dle D3.2:" 2,5*(0,4+0,3)*1,2</t>
  </si>
  <si>
    <t>"Odečet vytlačené kubatury:" -PI*0,2*0,2*(2,5)</t>
  </si>
  <si>
    <t>"NK03:" 3,5*(0,4+0,3)*1,2</t>
  </si>
  <si>
    <t>"Odečet vytlačené kubatury:" -PI*0,2*0,2*(3,5)</t>
  </si>
  <si>
    <t>58337310</t>
  </si>
  <si>
    <t>štěrkopísek frakce 0/4</t>
  </si>
  <si>
    <t>243894482</t>
  </si>
  <si>
    <t>21,01*2 'Přepočtené koeficientem množství</t>
  </si>
  <si>
    <t>358325114</t>
  </si>
  <si>
    <t>Bourání stoky kompletní nebo vybourání otvorů průřezové plochy do 4 m2 ve stokách ze zdiva z železobetonu</t>
  </si>
  <si>
    <t>298328357</t>
  </si>
  <si>
    <t>https://podminky.urs.cz/item/CS_URS_2025_01/358325114</t>
  </si>
  <si>
    <t>451573111</t>
  </si>
  <si>
    <t>Lože pod potrubí, stoky a drobné objekty v otevřeném výkopu z písku a štěrkopísku do 63 mm</t>
  </si>
  <si>
    <t>-2120185469</t>
  </si>
  <si>
    <t>https://podminky.urs.cz/item/CS_URS_2025_01/451573111</t>
  </si>
  <si>
    <t>"NK06 dle D3.2:" 5*0,1*1,2</t>
  </si>
  <si>
    <t>"NK05 dle D3.2:" 25*0,1*1,2</t>
  </si>
  <si>
    <t>"NK02 dle D3.2:" 2,5*0,1*1,2</t>
  </si>
  <si>
    <t>"NK03:" 3,5*0,1*1,2</t>
  </si>
  <si>
    <t>452112112</t>
  </si>
  <si>
    <t>Osazení betonových dílců prstenců nebo rámů pod poklopy a mříže, výšky do 100 mm</t>
  </si>
  <si>
    <t>1753465892</t>
  </si>
  <si>
    <t>https://podminky.urs.cz/item/CS_URS_2025_01/452112112</t>
  </si>
  <si>
    <t>"Dle výpisu šachet: TBW-Q.1 63/8:" 1</t>
  </si>
  <si>
    <t>59224176</t>
  </si>
  <si>
    <t>prstenec šachtový vyrovnávací betonový 625x120x80mm</t>
  </si>
  <si>
    <t>1194791246</t>
  </si>
  <si>
    <t>452311151</t>
  </si>
  <si>
    <t>Podkladní a zajišťovací konstrukce z betonu prostého v otevřeném výkopu bez zvýšených nároků na prostředí desky pod potrubí, stoky a drobné objekty z betonu tř. C 20/25</t>
  </si>
  <si>
    <t>1529302275</t>
  </si>
  <si>
    <t>https://podminky.urs.cz/item/CS_URS_2025_01/452311151</t>
  </si>
  <si>
    <t>"Lože šachet typických DN 1000 dle výpisu šachet (vzorové výkresy):" (1)*1,5*1,5*0,1</t>
  </si>
  <si>
    <t>452313141</t>
  </si>
  <si>
    <t>Podkladní a zajišťovací konstrukce z betonu prostého v otevřeném výkopu bez zvýšených nároků na prostředí bloky pro potrubí z betonu tř. C 16/20</t>
  </si>
  <si>
    <t>-1585934679</t>
  </si>
  <si>
    <t>https://podminky.urs.cz/item/CS_URS_2025_01/452313141</t>
  </si>
  <si>
    <t>"NK04 dle D3.2:" 0,5*0,5*0,8</t>
  </si>
  <si>
    <t>452351111</t>
  </si>
  <si>
    <t>Bednění podkladních a zajišťovacích konstrukcí v otevřeném výkopu desek nebo sedlových loží pod potrubí, stoky a drobné objekty zřízení</t>
  </si>
  <si>
    <t>1944216914</t>
  </si>
  <si>
    <t>https://podminky.urs.cz/item/CS_URS_2025_01/452351111</t>
  </si>
  <si>
    <t>"Lože šachet typických DN 1000 dle výpisu šachet (vzorové výkresy):" (1)*4*1,5*0,1*1,2</t>
  </si>
  <si>
    <t>452351112</t>
  </si>
  <si>
    <t>Bednění podkladních a zajišťovacích konstrukcí v otevřeném výkopu desek nebo sedlových loží pod potrubí, stoky a drobné objekty odstranění</t>
  </si>
  <si>
    <t>-573006620</t>
  </si>
  <si>
    <t>https://podminky.urs.cz/item/CS_URS_2025_01/452351112</t>
  </si>
  <si>
    <t>452353111</t>
  </si>
  <si>
    <t>Bednění podkladních a zajišťovacích konstrukcí v otevřeném výkopu bloků pro potrubí zřízení</t>
  </si>
  <si>
    <t>-1954921231</t>
  </si>
  <si>
    <t>https://podminky.urs.cz/item/CS_URS_2025_01/452353111</t>
  </si>
  <si>
    <t>"NK04 dle D3.2:" 4*0,5*0,8*1,2</t>
  </si>
  <si>
    <t>452353112</t>
  </si>
  <si>
    <t>Bednění podkladních a zajišťovacích konstrukcí v otevřeném výkopu bloků pro potrubí odstranění</t>
  </si>
  <si>
    <t>-1139222212</t>
  </si>
  <si>
    <t>https://podminky.urs.cz/item/CS_URS_2025_01/452353112</t>
  </si>
  <si>
    <t>Trubní vedení</t>
  </si>
  <si>
    <t>850391811</t>
  </si>
  <si>
    <t>Bourání stávajícího potrubí z trub litinových hrdlových nebo přírubových v otevřeném výkopu DN přes 250 do 400</t>
  </si>
  <si>
    <t>1695833784</t>
  </si>
  <si>
    <t>https://podminky.urs.cz/item/CS_URS_2025_01/850391811</t>
  </si>
  <si>
    <t>"BK03 dle D3.2:" 4</t>
  </si>
  <si>
    <t>871313123</t>
  </si>
  <si>
    <t>Montáž kanalizačního potrubí z tvrdého PVC-U hladkého plnostěnného tuhost SN 12 DN 160</t>
  </si>
  <si>
    <t>-1364190160</t>
  </si>
  <si>
    <t>https://podminky.urs.cz/item/CS_URS_2025_01/871313123</t>
  </si>
  <si>
    <t>"NK06 dle D3.2:" 5</t>
  </si>
  <si>
    <t>28611260</t>
  </si>
  <si>
    <t>trubka kanalizační PVC-U plnostěnná jednovrstvá DN 160x3000mm SN12</t>
  </si>
  <si>
    <t>1318589466</t>
  </si>
  <si>
    <t>5,8252427184466*1,03 'Přepočtené koeficientem množství</t>
  </si>
  <si>
    <t>871373123</t>
  </si>
  <si>
    <t>Montáž kanalizačního potrubí z tvrdého PVC-U hladkého plnostěnného tuhost SN 12 DN 315</t>
  </si>
  <si>
    <t>231023056</t>
  </si>
  <si>
    <t>https://podminky.urs.cz/item/CS_URS_2025_01/871373123</t>
  </si>
  <si>
    <t>"NK05 dle D3.2:" 25</t>
  </si>
  <si>
    <t>28611266</t>
  </si>
  <si>
    <t>trubka kanalizační PVC-U plnostěnná jednovrstvá DN 315x3000mm SN12</t>
  </si>
  <si>
    <t>-388913989</t>
  </si>
  <si>
    <t>25*1,03 'Přepočtené koeficientem množství</t>
  </si>
  <si>
    <t>871393123</t>
  </si>
  <si>
    <t>Montáž kanalizačního potrubí z tvrdého PVC-U hladkého plnostěnného tuhost SN 12 DN 400</t>
  </si>
  <si>
    <t>-1500088571</t>
  </si>
  <si>
    <t>https://podminky.urs.cz/item/CS_URS_2025_01/871393123</t>
  </si>
  <si>
    <t>"NK02 dle D3.2:" 2,5</t>
  </si>
  <si>
    <t>28611268</t>
  </si>
  <si>
    <t>trubka kanalizační PVC-U plnostěnná jednovrstvá DN 400x3000mm SN12</t>
  </si>
  <si>
    <t>1221195861</t>
  </si>
  <si>
    <t>2,9126213592233*1,03 'Přepočtené koeficientem množství</t>
  </si>
  <si>
    <t>871395811</t>
  </si>
  <si>
    <t>Bourání stávajícího potrubí z PVC nebo polypropylenu PP v otevřeném výkopu DN přes 250 do 400</t>
  </si>
  <si>
    <t>1440794445</t>
  </si>
  <si>
    <t>https://podminky.urs.cz/item/CS_URS_2025_01/871395811</t>
  </si>
  <si>
    <t>"BK02 dle D3.2:" 3</t>
  </si>
  <si>
    <t>"BK05 dle D3.2:" 24</t>
  </si>
  <si>
    <t>892351111</t>
  </si>
  <si>
    <t>Tlakové zkoušky vodou na potrubí DN 150 nebo 200</t>
  </si>
  <si>
    <t>-1085269374</t>
  </si>
  <si>
    <t>https://podminky.urs.cz/item/CS_URS_2025_01/892351111</t>
  </si>
  <si>
    <t>892353122</t>
  </si>
  <si>
    <t>Proplach a dezinfekce vodovodního potrubí DN 150 nebo 200</t>
  </si>
  <si>
    <t>-1342873720</t>
  </si>
  <si>
    <t>https://podminky.urs.cz/item/CS_URS_2025_01/892353122</t>
  </si>
  <si>
    <t>892372111</t>
  </si>
  <si>
    <t>Tlakové zkoušky vodou zabezpečení konců potrubí při tlakových zkouškách DN do 300</t>
  </si>
  <si>
    <t>-1496198645</t>
  </si>
  <si>
    <t>https://podminky.urs.cz/item/CS_URS_2025_01/892372111</t>
  </si>
  <si>
    <t>892381111</t>
  </si>
  <si>
    <t>Tlakové zkoušky vodou na potrubí DN 250, 300 nebo 350</t>
  </si>
  <si>
    <t>487249382</t>
  </si>
  <si>
    <t>https://podminky.urs.cz/item/CS_URS_2025_01/892381111</t>
  </si>
  <si>
    <t>1645666372</t>
  </si>
  <si>
    <t>892421111</t>
  </si>
  <si>
    <t>Tlakové zkoušky vodou na potrubí DN 400 nebo 500</t>
  </si>
  <si>
    <t>1967042</t>
  </si>
  <si>
    <t>https://podminky.urs.cz/item/CS_URS_2025_01/892421111</t>
  </si>
  <si>
    <t>-1814878319</t>
  </si>
  <si>
    <t>894410103</t>
  </si>
  <si>
    <t>Osazení betonových dílců šachet kanalizačních dno DN 1000, výšky 1000 mm</t>
  </si>
  <si>
    <t>-1992217401</t>
  </si>
  <si>
    <t>https://podminky.urs.cz/item/CS_URS_2025_01/894410103</t>
  </si>
  <si>
    <t>"Dle výpisu šachet dle přesné specifikace: TBZ.Q1 100/100:" 1</t>
  </si>
  <si>
    <t>59224339</t>
  </si>
  <si>
    <t>dno betonové šachty DN 1000 kanalizační výšky 100cm</t>
  </si>
  <si>
    <t>-1908631921</t>
  </si>
  <si>
    <t>"Dle výpisu šachet dle přesné specifikace (výroba na zakázku): TBZ.Q1 100/100:" 1</t>
  </si>
  <si>
    <t>59224348</t>
  </si>
  <si>
    <t>těsnění elastomerové pro spojení šachetních dílů DN 1000</t>
  </si>
  <si>
    <t>CS ÚRS 2024 02</t>
  </si>
  <si>
    <t>-997542673</t>
  </si>
  <si>
    <t>894410213</t>
  </si>
  <si>
    <t>Osazení betonových dílců šachet kanalizačních skruž rovná DN 1000, výšky 1000 mm</t>
  </si>
  <si>
    <t>-114368507</t>
  </si>
  <si>
    <t>https://podminky.urs.cz/item/CS_URS_2025_01/894410213</t>
  </si>
  <si>
    <t>"Dle výpisu šachet dle přesné specifikace: TB5.Q1 100/100:" 1</t>
  </si>
  <si>
    <t>59224162</t>
  </si>
  <si>
    <t>skruž betonová kanalizační se stupadly 100x100x12cm</t>
  </si>
  <si>
    <t>887411993</t>
  </si>
  <si>
    <t>894410232</t>
  </si>
  <si>
    <t>Osazení betonových dílců šachet kanalizačních skruž přechodová (konus) DN 1000</t>
  </si>
  <si>
    <t>28716474</t>
  </si>
  <si>
    <t>https://podminky.urs.cz/item/CS_URS_2025_01/894410232</t>
  </si>
  <si>
    <t>"Dle výpisu šachet dle přesné specifikace: TBR.Q1 100-63/58:" 1</t>
  </si>
  <si>
    <t>59224312</t>
  </si>
  <si>
    <t>konus betonové šachty DN 1000 kanalizační 100x62,5x58cm tl stěny 12 stupadla poplastovaná</t>
  </si>
  <si>
    <t>-735653585</t>
  </si>
  <si>
    <t>895941343</t>
  </si>
  <si>
    <t>Osazení vpusti uliční z betonových dílců DN 500 dno vysoké s kalištěm</t>
  </si>
  <si>
    <t>1232607698</t>
  </si>
  <si>
    <t>https://podminky.urs.cz/item/CS_URS_2025_01/895941343</t>
  </si>
  <si>
    <t xml:space="preserve">"NK07 dle D3.2 (vpusť dle D3.6):" 2 </t>
  </si>
  <si>
    <t>59224470</t>
  </si>
  <si>
    <t>vpusť uliční DN 500 kaliště vysoké 500/525x65mm</t>
  </si>
  <si>
    <t>-1621000172</t>
  </si>
  <si>
    <t>895941351</t>
  </si>
  <si>
    <t>Osazení vpusti uliční z betonových dílců DN 500 skruž horní pro čtvercovou vtokovou mříž</t>
  </si>
  <si>
    <t>-813769427</t>
  </si>
  <si>
    <t>https://podminky.urs.cz/item/CS_URS_2025_01/895941351</t>
  </si>
  <si>
    <t>59223821</t>
  </si>
  <si>
    <t>vpusť uliční prstenec betonový 180x660x100mm</t>
  </si>
  <si>
    <t>1005438187</t>
  </si>
  <si>
    <t>895941362</t>
  </si>
  <si>
    <t>Osazení vpusti uliční z betonových dílců DN 500 skruž středová 590 mm</t>
  </si>
  <si>
    <t>-167051132</t>
  </si>
  <si>
    <t>https://podminky.urs.cz/item/CS_URS_2025_01/895941362</t>
  </si>
  <si>
    <t>59224462</t>
  </si>
  <si>
    <t>vpusť uliční DN 500 skruž průběžná vysoká betonová 500/590x65mm</t>
  </si>
  <si>
    <t>-1235966487</t>
  </si>
  <si>
    <t>895941367</t>
  </si>
  <si>
    <t>Osazení vpusti uliční z betonových dílců DN 500 skruž průběžná se zápachovou uzávěrkou</t>
  </si>
  <si>
    <t>1540352248</t>
  </si>
  <si>
    <t>https://podminky.urs.cz/item/CS_URS_2025_01/895941367</t>
  </si>
  <si>
    <t>59224468</t>
  </si>
  <si>
    <t>vpusť uliční DN 500 skruž průběžná 500/590x65mm betonová se zápachovou uzávěrkou 200mm PVC</t>
  </si>
  <si>
    <t>1236696555</t>
  </si>
  <si>
    <t>899103211</t>
  </si>
  <si>
    <t>Demontáž poklopů litinových a ocelových včetně rámů, hmotnosti jednotlivě přes 100 do 150 Kg</t>
  </si>
  <si>
    <t>1835370120</t>
  </si>
  <si>
    <t>https://podminky.urs.cz/item/CS_URS_2025_01/899103211</t>
  </si>
  <si>
    <t>899104112</t>
  </si>
  <si>
    <t>Osazení poklopů šachtových litinových, ocelových nebo železobetonových včetně rámů pro třídu zatížení D400, E600</t>
  </si>
  <si>
    <t>-1190227605</t>
  </si>
  <si>
    <t>https://podminky.urs.cz/item/CS_URS_2024_02/899104112</t>
  </si>
  <si>
    <t>"Dle výpisu šachet specifikace: bez odvětrání, rám vzor BRNO, poklop vzor BRNO:" 1</t>
  </si>
  <si>
    <t>R552001</t>
  </si>
  <si>
    <t>poklop šachtový litinový kruhový DN 600 bez odvětrání, rám vzor BRNO, poklop vzor BRNO</t>
  </si>
  <si>
    <t>2081036234</t>
  </si>
  <si>
    <t>899204112</t>
  </si>
  <si>
    <t>Osazení mříží litinových včetně rámů a košů na bahno pro třídu zatížení D400, E600</t>
  </si>
  <si>
    <t>1220137387</t>
  </si>
  <si>
    <t>https://podminky.urs.cz/item/CS_URS_2025_01/899204112</t>
  </si>
  <si>
    <t>55241043</t>
  </si>
  <si>
    <t>mříž šachtová dešťová litinová DN 425 pro třídu zatížení D400 čtverec</t>
  </si>
  <si>
    <t>71458146</t>
  </si>
  <si>
    <t>55241001</t>
  </si>
  <si>
    <t>koš kalový pod kruhovou mříž - těžký</t>
  </si>
  <si>
    <t>-822159226</t>
  </si>
  <si>
    <t>899722112</t>
  </si>
  <si>
    <t>Krytí potrubí z plastů výstražnou fólií z PVC šířky přes 20 do 25 cm</t>
  </si>
  <si>
    <t>-74956095</t>
  </si>
  <si>
    <t>https://podminky.urs.cz/item/CS_URS_2025_01/899722112</t>
  </si>
  <si>
    <t>730591984</t>
  </si>
  <si>
    <t>"BK06 dle D3.2:" 1,1*5*PI*0,15*0,15</t>
  </si>
  <si>
    <t>Přesun sutě</t>
  </si>
  <si>
    <t>-77295057</t>
  </si>
  <si>
    <t>505817707</t>
  </si>
  <si>
    <t>997013813</t>
  </si>
  <si>
    <t>Poplatek za uložení stavebního odpadu na skládce (skládkovné) z plastických hmot zatříděného do Katalogu odpadů pod kódem 17 02 03</t>
  </si>
  <si>
    <t>-2023003199</t>
  </si>
  <si>
    <t>https://podminky.urs.cz/item/CS_URS_2025_01/997013813</t>
  </si>
  <si>
    <t>860816162</t>
  </si>
  <si>
    <t>998276101</t>
  </si>
  <si>
    <t>Přesun hmot pro trubní vedení hloubené z trub z plastických hmot nebo sklolaminátových pro vodovody, kanalizace, teplovody, produktovody v otevřeném výkopu dopravní vzdálenost do 15 m</t>
  </si>
  <si>
    <t>-1722958618</t>
  </si>
  <si>
    <t>https://podminky.urs.cz/item/CS_URS_2025_01/998276101</t>
  </si>
  <si>
    <t>SO04 - Stavební elektroinstalace</t>
  </si>
  <si>
    <t>D1 - Zemní práce</t>
  </si>
  <si>
    <t>M21 - Elektromontáže</t>
  </si>
  <si>
    <t>M46 - Demontáže</t>
  </si>
  <si>
    <t>D1</t>
  </si>
  <si>
    <t>460101(R)</t>
  </si>
  <si>
    <t>D: Vytýčení trasy pro uzemnění</t>
  </si>
  <si>
    <t>-1781224159</t>
  </si>
  <si>
    <t>460102(R)</t>
  </si>
  <si>
    <t>DM: Výkop kabelové rýhy 0,80×0,35m ručně v zemině třídy 3-4</t>
  </si>
  <si>
    <t>-165490458</t>
  </si>
  <si>
    <t>460103(R)</t>
  </si>
  <si>
    <t>DM: Zához kabelové rýhy 0,80×0,35m ručně v zemině třídy 3-4</t>
  </si>
  <si>
    <t>-781666357</t>
  </si>
  <si>
    <t>460104(R)</t>
  </si>
  <si>
    <t>M: Konečná úprava terénu</t>
  </si>
  <si>
    <t>916784116</t>
  </si>
  <si>
    <t>M21</t>
  </si>
  <si>
    <t>Elektromontáže</t>
  </si>
  <si>
    <t>210101(R)</t>
  </si>
  <si>
    <t xml:space="preserve">DM: Průmyslové plastové LED svítidlo, 115W, 17110lm, 4 000K, CRI+80, IP66, bezšroubová trojpólová svorkovnice, max. průřez vodičů 2,5 mm2, Přímé upevnění na stěnu pomocí dvou samosvorných nerezových úchytných per se sklonem 45°. d/š/v = 1580/152/102mm. </t>
  </si>
  <si>
    <t>ks</t>
  </si>
  <si>
    <t>-1493013447</t>
  </si>
  <si>
    <t>210102(R)</t>
  </si>
  <si>
    <t xml:space="preserve">DM: Průmyslové plastové LED svítidlo, 66W, 90630lm, 4 000K, CRI+80, IP66, bezšroubová jednpólová svorkovnice, max. průřez vodičů 2,5 mm2, Přímé upevnění na stěnu pomocí dvou samosvorných nerezových úchytných per. d/š/v = 1280/152/102mm. </t>
  </si>
  <si>
    <t>70474776</t>
  </si>
  <si>
    <t>210103(R)</t>
  </si>
  <si>
    <t xml:space="preserve">DM: Průmyslové plastové LED svítidlo,33W, 4531lm, 4 000K, CRI+80, IP66, bezšroubová jednpólová svorkovnice, max. průřez vodičů 2,5 mm2, Přímé upevnění na stěnu pomocí dvou samosvorných nerezových úchytných per. d/š/v = 1280/152/102mm. </t>
  </si>
  <si>
    <t>-92997952</t>
  </si>
  <si>
    <t>210104(R)</t>
  </si>
  <si>
    <t>DM: Jednopólový spínač nástěný, šedý, 10A, 250V, IP54</t>
  </si>
  <si>
    <t>-1328042490</t>
  </si>
  <si>
    <t>210105(R)</t>
  </si>
  <si>
    <t>DM:Tlačítkový spínač nástěný, šedý, 10A, 250V, IP54</t>
  </si>
  <si>
    <t>-2044645743</t>
  </si>
  <si>
    <t>210106(R)</t>
  </si>
  <si>
    <t>DM: Zásuvková skříň kombinace v plastové skříni IP44: 1x Proudový chránič 40A/0,03A/4p, 1x CEE zásuvka 32A, 400V, 5p, 2x Zásuvka s ochr. kolíkem 16A, 230V, 1x Jistič char. C 32A, 3p, 2x Jistič char. B 16A, 1p, Svorkovnice 5x25 mm2</t>
  </si>
  <si>
    <t>-2021812769</t>
  </si>
  <si>
    <t>210107(R)</t>
  </si>
  <si>
    <t xml:space="preserve">DM: Přímotopný konvektor s vestavěným termostatem, 2,0kW, 230V, IP24, třída izol. II. </t>
  </si>
  <si>
    <t>1702055627</t>
  </si>
  <si>
    <t>210108(R)</t>
  </si>
  <si>
    <t>DM: Elektroinstalační krabice, se svorkovnicí, IP54</t>
  </si>
  <si>
    <t>887791423</t>
  </si>
  <si>
    <t>210109(R)</t>
  </si>
  <si>
    <t>DM: Kabelový žlab drátěný profilu 50/50mm, žárový pozink., včetně spojek, držáků, nosníků, délka trasy 90m</t>
  </si>
  <si>
    <t>812406910</t>
  </si>
  <si>
    <t>210110(R)</t>
  </si>
  <si>
    <t>DM: Kabelový žlab drátěný profilu 100/50mm, žárový pozink., včetně spojek, držáků, nosníků, délka trasy 120m</t>
  </si>
  <si>
    <t>-1156512009</t>
  </si>
  <si>
    <t>210111(R)</t>
  </si>
  <si>
    <t>DM: Kabelový žlab drátěný profilu 100/100mm, žárový pozink., včetně spojek, držáků, nosníků, délka trasy 25m</t>
  </si>
  <si>
    <t>-896109875</t>
  </si>
  <si>
    <t>210112(R)</t>
  </si>
  <si>
    <t>DM: Kabelový žlab drátěný profilu 150/100mm, žárový pozink., včetně spojek, držáků, nosníků, délka trasy 25m</t>
  </si>
  <si>
    <t>1415841388</t>
  </si>
  <si>
    <t>210113(R)</t>
  </si>
  <si>
    <t>DM: Kabelový žlab drátěný profilu 250/100mm, žárový pozink., včetně spojek, držáků, nosníků, délka trasy 6m</t>
  </si>
  <si>
    <t>-1708918370</t>
  </si>
  <si>
    <t>210114(R)</t>
  </si>
  <si>
    <t>DM: Chránička optického kabelu HDPE, průměr 32mm</t>
  </si>
  <si>
    <t>1473346181</t>
  </si>
  <si>
    <t>210115(R)</t>
  </si>
  <si>
    <t>DM: Měděný instalační kabel s plnými jádry a pláštěm PVC O 2x1,5 mm2, včetně uložení, ukončení a označení štítky</t>
  </si>
  <si>
    <t>-1636908472</t>
  </si>
  <si>
    <t>210116(R)</t>
  </si>
  <si>
    <t>DM: Měděný instalační kabel s plnými jádry a pláštěm PVC J 3x1,5 mm2, včetně uložení, ukončení a označení štítky</t>
  </si>
  <si>
    <t>-876467445</t>
  </si>
  <si>
    <t>210117(R)</t>
  </si>
  <si>
    <t>DM: Měděný instalační kabel s plnými jádry a pláštěm PVC J 3x2,5 mm2, včetně uložení, ukončení a označení štítky</t>
  </si>
  <si>
    <t>1298709060</t>
  </si>
  <si>
    <t>210118(R)</t>
  </si>
  <si>
    <t>DM: Měděný instalační kabel s plnými jádry a pláštěm PVC J 5x2,5 mm2, včetně uložení, ukončení a označení štítky</t>
  </si>
  <si>
    <t>628715466</t>
  </si>
  <si>
    <t>210119(R)</t>
  </si>
  <si>
    <t>DM: Měděný instalační kabel s plnými jádry a pláštěm PVC J 5x6 mm2, včetně uložení, ukončení a označení štítky</t>
  </si>
  <si>
    <t>-1306644796</t>
  </si>
  <si>
    <t>210120(R)</t>
  </si>
  <si>
    <t>DM: Ventilační průchodky ke svítidlům a zásuvkovým skříním IP66</t>
  </si>
  <si>
    <t>2114112933</t>
  </si>
  <si>
    <t>210121(R)</t>
  </si>
  <si>
    <t>Pospojování - obsahuje hlavní pospojování a doplňkové pospojování.</t>
  </si>
  <si>
    <t>1784481934</t>
  </si>
  <si>
    <t>210122(R)</t>
  </si>
  <si>
    <t>DM: Ekvipotenciální svorkovnice s krytem pro hlavní pospojování objektu</t>
  </si>
  <si>
    <t>1240400674</t>
  </si>
  <si>
    <t>210123(R)</t>
  </si>
  <si>
    <t>DM: Ostatní drobný instalační materiál (hmoždinky, nerezové vruty, stahovacích pásky, kabelové štítky)</t>
  </si>
  <si>
    <t>845399613</t>
  </si>
  <si>
    <t>210124(R)</t>
  </si>
  <si>
    <t>DM: Imitace kamery, velmi dobrá kopie originální kamery s imitací IR diod a červeně svítící diodou. Napájení z integrovaného solárního panelu.</t>
  </si>
  <si>
    <t>1800228382</t>
  </si>
  <si>
    <t>210125(R)</t>
  </si>
  <si>
    <t>D: Revize elektrického zařízení včetně vyhotovení zprávy</t>
  </si>
  <si>
    <t>-71148533</t>
  </si>
  <si>
    <t>210126(R)</t>
  </si>
  <si>
    <t>DM: Jímací vedení AlMgSi ∅ 8mm</t>
  </si>
  <si>
    <t>582473128</t>
  </si>
  <si>
    <t>210127(R)</t>
  </si>
  <si>
    <t>DM: Podpěra vedení na ploché střechy</t>
  </si>
  <si>
    <t>-260948722</t>
  </si>
  <si>
    <t>210128(R)</t>
  </si>
  <si>
    <t>DM: Podpěra vedení do zdiva na hmoždinku</t>
  </si>
  <si>
    <t>-1548399300</t>
  </si>
  <si>
    <t>210129(R)</t>
  </si>
  <si>
    <t>DM: Svorka univerzální</t>
  </si>
  <si>
    <t>1001276591</t>
  </si>
  <si>
    <t>210130(R)</t>
  </si>
  <si>
    <t>DM: Svorka na okapové žlaby</t>
  </si>
  <si>
    <t>-845044411</t>
  </si>
  <si>
    <t>210131(R)</t>
  </si>
  <si>
    <t>DM: Připojovací svorka</t>
  </si>
  <si>
    <t>-495643433</t>
  </si>
  <si>
    <t>210132(R)</t>
  </si>
  <si>
    <t>DM: Jímací tyč AlMgSi, 3m</t>
  </si>
  <si>
    <t>1816411514</t>
  </si>
  <si>
    <t>210133(R)</t>
  </si>
  <si>
    <t>DM: Ochranná stříška horní</t>
  </si>
  <si>
    <t>-372902055</t>
  </si>
  <si>
    <t>210134(R)</t>
  </si>
  <si>
    <t>DM: Svorka k jímací tyči</t>
  </si>
  <si>
    <t>781225590</t>
  </si>
  <si>
    <t>210135(R)</t>
  </si>
  <si>
    <t>DM: Izolační tyč oddáleného hromosvodu, 680 mm</t>
  </si>
  <si>
    <t>1250241542</t>
  </si>
  <si>
    <t>210136(R)</t>
  </si>
  <si>
    <t>DM: Držák oddáleného hromosvodu na trubku</t>
  </si>
  <si>
    <t>-943771840</t>
  </si>
  <si>
    <t>210137(R)</t>
  </si>
  <si>
    <t>DM: Jímací tyč s rovnými konci, 1,5m</t>
  </si>
  <si>
    <t>-1638767824</t>
  </si>
  <si>
    <t>210138(R)</t>
  </si>
  <si>
    <t>DM: Betonový podstavec pro jímací tyč</t>
  </si>
  <si>
    <t>1697989550</t>
  </si>
  <si>
    <t>210139(R)</t>
  </si>
  <si>
    <t>DM: Ochranný úhelník 1,7m se dvěma držáky do zdiva na hmoždinku</t>
  </si>
  <si>
    <t>-1030659767</t>
  </si>
  <si>
    <t>210140(R)</t>
  </si>
  <si>
    <t>DM: Zkušební svorka</t>
  </si>
  <si>
    <t>-1887589563</t>
  </si>
  <si>
    <t>210141(R)</t>
  </si>
  <si>
    <t>DM: Plastový označovací štítek svodu</t>
  </si>
  <si>
    <t>83176926</t>
  </si>
  <si>
    <t>210142(R)</t>
  </si>
  <si>
    <t>DM: Uzemňovací vedení FeZn 30x4 mm</t>
  </si>
  <si>
    <t>-207339454</t>
  </si>
  <si>
    <t>210143(R)</t>
  </si>
  <si>
    <t>DM: Uzemňovací vedení FeZn ∅ 10 mm</t>
  </si>
  <si>
    <t>-2024294313</t>
  </si>
  <si>
    <t>210144(R)</t>
  </si>
  <si>
    <t>DM: Tyčový zemnič křížového profilu, 2m</t>
  </si>
  <si>
    <t>1803434040</t>
  </si>
  <si>
    <t>210145(R)</t>
  </si>
  <si>
    <t>DM: Svorka zemní (pásek-pásek+mezideska) nebo (páska-drát+mezideska)</t>
  </si>
  <si>
    <t>180657584</t>
  </si>
  <si>
    <t>210146(R)</t>
  </si>
  <si>
    <t>DM: Svorka zemní drát-drát</t>
  </si>
  <si>
    <t>47101378</t>
  </si>
  <si>
    <t>210147(R)</t>
  </si>
  <si>
    <t>DM: Protikorozní ochrana spojů a vývodů asfaltovou zálivkou eventuelně licí pryskyřicí nebo antikorozní páskou</t>
  </si>
  <si>
    <t>-583974297</t>
  </si>
  <si>
    <t>210148(R)</t>
  </si>
  <si>
    <t>D: Revize hromosvodu včetně vyhotovení zprávy</t>
  </si>
  <si>
    <t>1063928068</t>
  </si>
  <si>
    <t>M46</t>
  </si>
  <si>
    <t>Demontáže</t>
  </si>
  <si>
    <t>210149(R)</t>
  </si>
  <si>
    <t>Demontáž zařízení stavební elektroinstalace a její ekologická likvidace</t>
  </si>
  <si>
    <t>-1118678376</t>
  </si>
  <si>
    <t>SO05 - Areálový rozvod NN</t>
  </si>
  <si>
    <t>M46 - Zemní práce</t>
  </si>
  <si>
    <t>DM: Plastová přípojková skříň skříň se dvěma sadami pojistkových spodků, včetně sady pojistek 25A, montáž do plastového pilíře</t>
  </si>
  <si>
    <t>-1034082971</t>
  </si>
  <si>
    <t>DM: Měděný silový kabel kabel s plnými jádry a pláštěm PVC 3x35+25 mm2, vč. uložení, ukončení a označení</t>
  </si>
  <si>
    <t>-918953064</t>
  </si>
  <si>
    <t xml:space="preserve">DM: Kabelová komora HDPE výškově modulární rozměry do: 610x610/ 670 mm, včetně litinového víka pro zatížení B125 </t>
  </si>
  <si>
    <t>7564346</t>
  </si>
  <si>
    <t>831887200</t>
  </si>
  <si>
    <t>Vrtaný prostup do armaturní komory do DN 150mm</t>
  </si>
  <si>
    <t>-1025074328</t>
  </si>
  <si>
    <t>1834365080</t>
  </si>
  <si>
    <t>D: Vytýčení kabelové trasy</t>
  </si>
  <si>
    <t>-1189848488</t>
  </si>
  <si>
    <t>DM: Ruční výkop a zához kabelové rýhy 0,50×0,35 cm v zemině třídy 3-4, včetně zřízení kabelového lože 10/10cm</t>
  </si>
  <si>
    <t>1249716372</t>
  </si>
  <si>
    <t>DM: Ruční výkop a zához kabelové rýhy 0,80×0,35 cm v zemině třídy 3-4, včetně zřízení kabelového lože 10/10cm</t>
  </si>
  <si>
    <t>-1554096350</t>
  </si>
  <si>
    <t>Sondy napříč kabelovou trasou kopané ručně v zemině třídy 3-4</t>
  </si>
  <si>
    <t>-458012109</t>
  </si>
  <si>
    <t>460105(R)</t>
  </si>
  <si>
    <t>M: Hloubení jámy pro kabelovou komoru v zemině třídy 3-4</t>
  </si>
  <si>
    <t>1114700382</t>
  </si>
  <si>
    <t>460106(R)</t>
  </si>
  <si>
    <t>DM: Obetonování chrániček pod obslužnou komunikací, beton C16/20</t>
  </si>
  <si>
    <t>261002902</t>
  </si>
  <si>
    <t>460107(R)</t>
  </si>
  <si>
    <t>DM: Betonový základ pro kabelovou komoru včetně obetonování komory, beton C16/20</t>
  </si>
  <si>
    <t>-621301669</t>
  </si>
  <si>
    <t>460108(R)</t>
  </si>
  <si>
    <t>DM: Obsyp pískem kabelových komor</t>
  </si>
  <si>
    <t>648997977</t>
  </si>
  <si>
    <t>460109(R)</t>
  </si>
  <si>
    <t>DM: Utěsnění chrániček z kabelové trasy do objektu VDJ proti vnikání vlhkosti</t>
  </si>
  <si>
    <t>-456152317</t>
  </si>
  <si>
    <t>460110(R)</t>
  </si>
  <si>
    <t>DM: Kabelová flexibilní chránička Φ 110 mm, včetně spojek a distančních plastových rozpěrek</t>
  </si>
  <si>
    <t>719227467</t>
  </si>
  <si>
    <t>460111(R)</t>
  </si>
  <si>
    <t>DM: Chránička optického kabelu HDPE 50 mm</t>
  </si>
  <si>
    <t>1114927895</t>
  </si>
  <si>
    <t>460112(R)</t>
  </si>
  <si>
    <t>M: Protažení kabelů do chrániček</t>
  </si>
  <si>
    <t>-1670914461</t>
  </si>
  <si>
    <t>460113(R)</t>
  </si>
  <si>
    <t>DM: Krycí plastová deska</t>
  </si>
  <si>
    <t>591010043</t>
  </si>
  <si>
    <t>460114(R)</t>
  </si>
  <si>
    <t>D: Geodetické zaměření kabelové trasy</t>
  </si>
  <si>
    <t>-1176200605</t>
  </si>
  <si>
    <t>PS01 - Rekonstrukce technologie</t>
  </si>
  <si>
    <t>PS01.01 - Demontážní práce</t>
  </si>
  <si>
    <t>DEM - Denontáže technologie s označením D1-D66 dle D6.4 (D6.5-9) včetně odvozu a likvidace vzniklé suti</t>
  </si>
  <si>
    <t>DEM</t>
  </si>
  <si>
    <t>Denontáže technologie s označením D1-D66 dle D6.4 (D6.5-9) včetně odvozu a likvidace vzniklé suti</t>
  </si>
  <si>
    <t>D01</t>
  </si>
  <si>
    <t>DEMONTÁŽ LITINOVÉHO HRDLOVÉHO KUSU DN 250 DL. 2240 mm - ODŘEZÁNÍ POTRUBÍ U STĚNY</t>
  </si>
  <si>
    <t>KS</t>
  </si>
  <si>
    <t>-345795388</t>
  </si>
  <si>
    <t>D02</t>
  </si>
  <si>
    <t>DEMONTÁŽ LITINOVÉHO F-KUSU DN 250 DL. 320 mm</t>
  </si>
  <si>
    <t>-1184256268</t>
  </si>
  <si>
    <t>D03</t>
  </si>
  <si>
    <t>DEMONTÁŽ ŠOUPÁTKA DN 250 DL. 250 mm</t>
  </si>
  <si>
    <t>1009945526</t>
  </si>
  <si>
    <t>D04</t>
  </si>
  <si>
    <t>DEMONTÁŽ NEREZOVÉHO FF-KUSU DN 250 DL. 1280 mm</t>
  </si>
  <si>
    <t>-2045068499</t>
  </si>
  <si>
    <t>D05</t>
  </si>
  <si>
    <t>DEMONTÁZ PRŮTOKOMĚRU DN 250 DL. 390 mm</t>
  </si>
  <si>
    <t>413384639</t>
  </si>
  <si>
    <t>D06</t>
  </si>
  <si>
    <t xml:space="preserve">DEMONTÁŽ ATYPICKÉHO NEREZOVÉHO KUSU - F-KUS DN 250 DL. 760 mm - REDUKCE DN 250/150 </t>
  </si>
  <si>
    <t>233893708</t>
  </si>
  <si>
    <t>D07</t>
  </si>
  <si>
    <t>DEMONTÁŽ PŘÍRUBOVÉHO FILTRU DN 150</t>
  </si>
  <si>
    <t>-854920484</t>
  </si>
  <si>
    <t>D08</t>
  </si>
  <si>
    <t>DEMONTÁŽ ATYPICKÉHO NEREZOVÉHO KUSU - F-KUS DN 150 DL. 120 mm - REDUKCE DN 150/125</t>
  </si>
  <si>
    <t>-798145555</t>
  </si>
  <si>
    <t>D09</t>
  </si>
  <si>
    <t>DEMONTÁŽ REDUKČNÍHO VENTILU DN 125</t>
  </si>
  <si>
    <t>499740354</t>
  </si>
  <si>
    <t>D10</t>
  </si>
  <si>
    <t>DEMONTÁŽ NEREZOVÉ REDUKCE DN 250/125</t>
  </si>
  <si>
    <t>-143510562</t>
  </si>
  <si>
    <t>D11</t>
  </si>
  <si>
    <t>DEMONTÁŽ MONTÁŽNÍ VLOŽKY DN 250</t>
  </si>
  <si>
    <t>1586706678</t>
  </si>
  <si>
    <t>D12</t>
  </si>
  <si>
    <t>DEMONTÁŽ ATYPICKÉHO NEREZOVÉHO KUSU DN 250 - F-KUS DN 250 DL. 3050 mm - F-KUS DN 250 DL. 2810 mm - KOLENO DN 250 90°</t>
  </si>
  <si>
    <t>-651733150</t>
  </si>
  <si>
    <t>D13</t>
  </si>
  <si>
    <t xml:space="preserve"> DEMONTÁŽ MEZIPŘÍRUBOVÉ UZAVÍRACÍ KLAPKY SE SERVOPOHONEM DN 250</t>
  </si>
  <si>
    <t>-1016576479</t>
  </si>
  <si>
    <t>D14</t>
  </si>
  <si>
    <t xml:space="preserve"> DEMONTÁŽ ATYPICKÉHO NEREZOVÉHO KUSU - F-KUS DN 250 DL. 520 mm - PŘÍMÝ KUS DN 250 DL. 2340 mm - REDUKCE DN 600/250 - 2x KOLENO DN 250 45°</t>
  </si>
  <si>
    <t>-1301044376</t>
  </si>
  <si>
    <t>D15</t>
  </si>
  <si>
    <t>DEMONTÁŽ ATYPICKÉHO OCELOVÉHO KUSU - FF-KUS DN 600 DL. 1900 mm - NÁVAREK F-KUS DN 600 DL. 380 mm</t>
  </si>
  <si>
    <t>1420991268</t>
  </si>
  <si>
    <t>D16</t>
  </si>
  <si>
    <t>DEMONTÁŽ UZAVÍRACÍ KLAPKY SE SERVOPOHONEM DN 600</t>
  </si>
  <si>
    <t>-1355124840</t>
  </si>
  <si>
    <t>D17</t>
  </si>
  <si>
    <t>DEMONTÁŽ MONTÁŽNÍ VLOŽKY DN 600</t>
  </si>
  <si>
    <t>-370035947</t>
  </si>
  <si>
    <t>D18</t>
  </si>
  <si>
    <t>DEMONTÁŽ ATYPICKÉHO OCELOVÉHO KUSU - OCELOVÉ PATKOVÉ KOLENO DN 600 90° - PŘÍMÝ KUS DN 600 DL. 670 mm - OCELOVÉ KOLENO DN 600 90° - F-KUS DN 600 DL. 1630 mm</t>
  </si>
  <si>
    <t>1420193347</t>
  </si>
  <si>
    <t>D19</t>
  </si>
  <si>
    <t>DEMONTÁŽ OCELOVÉHO FF-KUSU DN 600 DL. 1090 mm</t>
  </si>
  <si>
    <t>-1030525393</t>
  </si>
  <si>
    <t>D20</t>
  </si>
  <si>
    <t>-517965994</t>
  </si>
  <si>
    <t>D21</t>
  </si>
  <si>
    <t>-1112756171</t>
  </si>
  <si>
    <t>D22</t>
  </si>
  <si>
    <t>DEMONTÁŽ ATYPICKÉHO OCELOVÉHO KUSU DN 600 - KOLENO DN 600 90° - F-KUS DN 600 DL. 6500 mm - 2x NÁVAREK F-KUS DN 500 DL. 370 mm</t>
  </si>
  <si>
    <t>-10276460</t>
  </si>
  <si>
    <t>D23</t>
  </si>
  <si>
    <t>DEMONTÁŽ X-KUSU DN 500</t>
  </si>
  <si>
    <t>-498448002</t>
  </si>
  <si>
    <t>D24</t>
  </si>
  <si>
    <t xml:space="preserve"> DEMONTÁŽ OCELOVÉHO KOLENA DN 600 90°</t>
  </si>
  <si>
    <t>-1975024156</t>
  </si>
  <si>
    <t>D25</t>
  </si>
  <si>
    <t>DEMONTÁŽ UZAVÍRACÍ KLAPKY SE SERVOPOHONEM DN 500</t>
  </si>
  <si>
    <t>-340383905</t>
  </si>
  <si>
    <t>D26</t>
  </si>
  <si>
    <t>DEMONTÁŽ MONTÁŽNÍ VLOŽKY DN 500</t>
  </si>
  <si>
    <t>-2031699636</t>
  </si>
  <si>
    <t>D27</t>
  </si>
  <si>
    <t>DEMONTÁŽ OCELOVÉ REDUKCE DN 500/400</t>
  </si>
  <si>
    <t>708130189</t>
  </si>
  <si>
    <t>D28</t>
  </si>
  <si>
    <t>DEMONTÁŽ OCELOVÉ REDUKCE DN 400/300</t>
  </si>
  <si>
    <t>-1137959162</t>
  </si>
  <si>
    <t>D29</t>
  </si>
  <si>
    <t>DEMONTÁŽ ATYPICKÉHO OCELOVÉHO KUSU - FF-KUS DN 300 DL. 800 mm - NÁVAREK F-KUS DN 150 DL. 230 mm</t>
  </si>
  <si>
    <t>1294894668</t>
  </si>
  <si>
    <t>D30</t>
  </si>
  <si>
    <t>DEMONTÁŽ ŠOUPÁTKA DN 300 DL. 500 mm</t>
  </si>
  <si>
    <t>1107434990</t>
  </si>
  <si>
    <t>D31</t>
  </si>
  <si>
    <t>DEMONTÁŽ FF-KUSU DN 300 DL. 780 mm</t>
  </si>
  <si>
    <t>-214853792</t>
  </si>
  <si>
    <t>D32</t>
  </si>
  <si>
    <t xml:space="preserve"> DEMONTÁŽ ATYPICKÉHO OCELOVÉHO KUSU- FF-KUS DN 300 DL. 800 mm - NÁVAREK F-KUS DN 150 DL. 230 mm</t>
  </si>
  <si>
    <t>1699665901</t>
  </si>
  <si>
    <t>D33</t>
  </si>
  <si>
    <t>DEMONTÁŽ ŠOUPÁTKA DN 150 DL. 270 mm</t>
  </si>
  <si>
    <t>1721087341</t>
  </si>
  <si>
    <t>D34</t>
  </si>
  <si>
    <t>DEMONTÁŽ OCELOVÉHO KOLENA DN 150 90°</t>
  </si>
  <si>
    <t>-1269954327</t>
  </si>
  <si>
    <t>D35</t>
  </si>
  <si>
    <t>DEMONTÁŽ OCELOVÉHO FF-KUS DN 150 DL. 240 mm</t>
  </si>
  <si>
    <t>22855672</t>
  </si>
  <si>
    <t>D36</t>
  </si>
  <si>
    <t>DEMONTÁŽ MONTÁŽNÍ VLOŽKY DN 150</t>
  </si>
  <si>
    <t>-1013437322</t>
  </si>
  <si>
    <t>D37</t>
  </si>
  <si>
    <t>DEMONTÁŽ VODOMĚRU DN 150, dl. 300 mm</t>
  </si>
  <si>
    <t>2062061888</t>
  </si>
  <si>
    <t>D38</t>
  </si>
  <si>
    <t xml:space="preserve"> DEMONTÁŽ FF-KUSU DN 150 DL. 840 mm</t>
  </si>
  <si>
    <t>-972396654</t>
  </si>
  <si>
    <t>D39</t>
  </si>
  <si>
    <t>DEMONTÁŽ OCELOVÉ REDUKCE DN 500/300</t>
  </si>
  <si>
    <t>610880911</t>
  </si>
  <si>
    <t>D40</t>
  </si>
  <si>
    <t>DEMONTÁŽ ATYPICKÉHO OCELOVÉHO KUS DN 500 - F-KUS DN 500 DL. 440 mm - PŘÍMÝ KUS DN 500 DL. 1100 mm - NÁVAREK F-KUS DN 50 DL. 140 mm</t>
  </si>
  <si>
    <t>-379486898</t>
  </si>
  <si>
    <t>D41</t>
  </si>
  <si>
    <t>DEMONTÁŽ ŠOUPÁTKA DN 50 dl. 150 mm</t>
  </si>
  <si>
    <t>553365076</t>
  </si>
  <si>
    <t>D42</t>
  </si>
  <si>
    <t>DEMONTÁŽ VZDUŠNÍKU DN 50</t>
  </si>
  <si>
    <t>-452554941</t>
  </si>
  <si>
    <t>D43</t>
  </si>
  <si>
    <t xml:space="preserve"> DEMONTÁŽ OCELOVÉHO ATYPICKÉHO KUSU - F-KUS DN 300 DL. 960 mm - NÁVAREK F-KUS DN 100 DL. 260 mm</t>
  </si>
  <si>
    <t>279723097</t>
  </si>
  <si>
    <t>D44</t>
  </si>
  <si>
    <t>-1381695363</t>
  </si>
  <si>
    <t>D45</t>
  </si>
  <si>
    <t>DEMONTÁŽ OCELOVÉHO KUSU DN 300 - F-KUS DN 300 DL. 320 mm - OCELOVÉ KOLENO DN 300 90°</t>
  </si>
  <si>
    <t>-1615468316</t>
  </si>
  <si>
    <t>D46</t>
  </si>
  <si>
    <t>DEMONTÁŽ ATYPICKÉHO OCELOVÉHO KUSU - REDUKCE DN 400/300 - 2x KOLENO DN 400 90° - NÁVAREK PŘÍMÝ KUS DN 400 DL. 750 mm</t>
  </si>
  <si>
    <t>-2125098430</t>
  </si>
  <si>
    <t>D47</t>
  </si>
  <si>
    <t>DEMONTÁŽ PROTIZÁPACHOVÉ A PROTIZÁPLAVOVÉ ZPĚTNÉ KLAPKY DN 400 DL. 750 mm</t>
  </si>
  <si>
    <t>1076254695</t>
  </si>
  <si>
    <t>D48</t>
  </si>
  <si>
    <t xml:space="preserve"> DEMONTÁŽ OCELOVÉHO KUSU DN 400 - PŘÍMÝ KUS DN 400 DL. 1860 mm - KOLENO DN 400 90° - F-KUS DN 400 DL. 2820 mm</t>
  </si>
  <si>
    <t>767718099</t>
  </si>
  <si>
    <t>D49</t>
  </si>
  <si>
    <t>DEMONTÁŽ ŠOUPÁTKA DN 100 DL. 230 mm</t>
  </si>
  <si>
    <t>1437833492</t>
  </si>
  <si>
    <t>D50</t>
  </si>
  <si>
    <t>DEMONTÁŽ OCELOVÉHO KUSU DN 100 - 4x KOLENO DN 100 90° - PŘÍMÝ KUS DN 100 DL. 16570 mm- NÁVAREK F-KUS DN 100 DL. 2400 mm</t>
  </si>
  <si>
    <t>1602357726</t>
  </si>
  <si>
    <t>D51</t>
  </si>
  <si>
    <t xml:space="preserve"> DEMONTÁŽ X-KUS DN 100</t>
  </si>
  <si>
    <t>1195894910</t>
  </si>
  <si>
    <t>D52</t>
  </si>
  <si>
    <t>DEMONTÁŽ VODOČETNÉ LATĚ VČ. PROPOJOVACÍHO POTRUBÍ PPR DN 25</t>
  </si>
  <si>
    <t>KPL</t>
  </si>
  <si>
    <t>512263942</t>
  </si>
  <si>
    <t>D53</t>
  </si>
  <si>
    <t>DEMONTÁŽ PLASTOVÉHO ODPADNÍHO POTRUBÍ PPR DN 25 CELK. DL. 20 m</t>
  </si>
  <si>
    <t>939026680</t>
  </si>
  <si>
    <t>D54</t>
  </si>
  <si>
    <t>DEMONTÁŽ OCELOVÉ PODPĚRY POD PŘÍVODNÍ POTRUBÍ DN 250</t>
  </si>
  <si>
    <t>-2015358162</t>
  </si>
  <si>
    <t>D55</t>
  </si>
  <si>
    <t>383559485</t>
  </si>
  <si>
    <t>D56</t>
  </si>
  <si>
    <t>DEMONTÁŽ OCELOVÉ PODPĚRY POD ODBĚRNÉ POTRUBÍ DN 600</t>
  </si>
  <si>
    <t>1123823712</t>
  </si>
  <si>
    <t>D57</t>
  </si>
  <si>
    <t>DEMONTÁŽ OCELOVÉ PODPĚRY POD ODBĚRNÉ POTRUBÍ DN 300</t>
  </si>
  <si>
    <t>-302318248</t>
  </si>
  <si>
    <t>D58</t>
  </si>
  <si>
    <t xml:space="preserve"> DEMONTÁŽ OCELOVÉ PODPĚRY POD ODBĚRNÉ POTRUBÍ DN 300</t>
  </si>
  <si>
    <t>1584789450</t>
  </si>
  <si>
    <t>D59</t>
  </si>
  <si>
    <t>DEMONTÁŽ OCELOVÉ PODPĚRY POD ODBĚRNÉ POTRUBÍ DN 150</t>
  </si>
  <si>
    <t>23624740</t>
  </si>
  <si>
    <t>D60</t>
  </si>
  <si>
    <t xml:space="preserve"> DEMONTÁŽ OCELOVÉ PODPĚRY POD POTRUBÍ DN 100</t>
  </si>
  <si>
    <t>1109585322</t>
  </si>
  <si>
    <t>D61</t>
  </si>
  <si>
    <t>DEMONTÁŽ OCELOVÉ PODPĚRY POD POTRUBÍ BEZP. PŘELIVU DN 400</t>
  </si>
  <si>
    <t>-1188002021</t>
  </si>
  <si>
    <t>D62</t>
  </si>
  <si>
    <t xml:space="preserve"> DEMONTÁŽ OCELOVÉHO FF-KUS DN 400 DL. 3090 mm</t>
  </si>
  <si>
    <t>-503603582</t>
  </si>
  <si>
    <t>D63</t>
  </si>
  <si>
    <t>DEMONTÁŽ ZASLEPOVACÍ PŘÍRUBY DN 400</t>
  </si>
  <si>
    <t>1145753078</t>
  </si>
  <si>
    <t>D64</t>
  </si>
  <si>
    <t>DOČASNÁ DEMONTÁŽ ANALYZÁTORU KVALITY VODY VČ. PROPOJOVACÍHO POTRUBÍ (včetně uložení, očištění a zabezpečení demontovaných částí)</t>
  </si>
  <si>
    <t>1331549352</t>
  </si>
  <si>
    <t>D65</t>
  </si>
  <si>
    <t>DOČASNÁ DEMONTÁŽ DÁVKOVACÍ STANICE CHLORNANU VČ. PROPOJOVACÍHO POTRUBÍ (včetně uložení, očištění a zabezpečení demontovaných částí)</t>
  </si>
  <si>
    <t>668094150</t>
  </si>
  <si>
    <t>D66</t>
  </si>
  <si>
    <t>ODREZENÍ A ODSTRANĚNÍ NÁTĚRU PONECHANÉHO POTRUBÍ</t>
  </si>
  <si>
    <t>-940265576</t>
  </si>
  <si>
    <t>PS01.02 - Dodávka a montáž strojů, zařízení a potrubí</t>
  </si>
  <si>
    <t>M (DEM) - Montáž (a demontáž) armatur, strojů a zařízení</t>
  </si>
  <si>
    <t>MON - Práce a dodávky M</t>
  </si>
  <si>
    <t xml:space="preserve">    001 - 1. ARMATURY, STROJE A ZAŘÍZENÍ</t>
  </si>
  <si>
    <t xml:space="preserve">    002 - 2. POTRUBÍ, PODPĚRY</t>
  </si>
  <si>
    <t xml:space="preserve">      002.1 - 2.1.	PŘÍVODNÍ POTRUBÍ</t>
  </si>
  <si>
    <t xml:space="preserve">      002.2 - 2.2.	ODBĚRNÉ POTRUBÍ</t>
  </si>
  <si>
    <t xml:space="preserve">      002.3 - 2.3.	ODPADNÍ POTRUBÍ</t>
  </si>
  <si>
    <t xml:space="preserve">      002.4 - 2.4.	BEZPEČNOSTNÍ PŘELIV</t>
  </si>
  <si>
    <t xml:space="preserve">    003 - 3. DALŠÍ VYBAVENÍ OBJEKTU</t>
  </si>
  <si>
    <t xml:space="preserve">    004 - 4.PROVIZORNÍ PRVKY </t>
  </si>
  <si>
    <t>M (DEM)</t>
  </si>
  <si>
    <t>Montáž (a demontáž) armatur, strojů a zařízení</t>
  </si>
  <si>
    <t>MON001</t>
  </si>
  <si>
    <t>Montáž armatur, strojů a zařízení částí 1 až 4 dle výpisu D6.16 a schemat vystrojení dle D6 včetně provedení svarů a jejich kontroly, pasivace potrubí, proplach potrubí a dezinfence, provedení tlakové zkoušky včetně všech souvisejících konstrukcí a prací</t>
  </si>
  <si>
    <t>-235273758</t>
  </si>
  <si>
    <t>DEM001</t>
  </si>
  <si>
    <t>Demontáž provizorních prvků armatur, strojů a zařízení části 4 dle výpisu D6.16, odvoz a likvidace prvků nebo uložení k opětovnému použití včetně všech souvisejících konstrukcí a prací</t>
  </si>
  <si>
    <t>1986692189</t>
  </si>
  <si>
    <t>MON</t>
  </si>
  <si>
    <t>Práce a dodávky M</t>
  </si>
  <si>
    <t>001</t>
  </si>
  <si>
    <t>1. ARMATURY, STROJE A ZAŘÍZENÍ</t>
  </si>
  <si>
    <t>M01 (S01, 05)</t>
  </si>
  <si>
    <t>ŠOUPÁTKO DN 250, dl. 450 mm, min. PN 10</t>
  </si>
  <si>
    <t>720108685</t>
  </si>
  <si>
    <t xml:space="preserve">Poznámka k položce:_x000d_
ŠOUPÁTKO DN 250, dl. 450 mm, min. PN 10 - DN 250 (délky 450 mm) min PN10 _x000d_
Médium: pitná voda _x000d_
Technické parametry: - šoupátko dle EN 558-2 S.14/DIN F4 - stavební délka dle EN 558-2 - design podle EN 1074 část 1 &amp; 2 a EN 1171 - standardní vrtání přírub dle EN 1092-2 (ISO 7005-2), PN 10/16 - trojnásobná ucpávka vřetene s EPDM manžetou, polyamidovým kluzným pouzdrem, _x000d_
čtyřmi O-kroužky a NBR prachovkou  - těsnění mezi tělem a víkem kruhového průřezu, vložené do výklenku - ochranné kryty přírub. _x000d_
Materiál: - vřeteno z duplexové nerezové oceli 1.4362 / AISI S32304 - pevná, integrovaná klínová matka z mosazi DZR CW724R - vulkanizované srdce s pevným kluzným vedením po celé délce, minimální tloušťka _x000d_
pryže 1,5 mm, v těsnících místech 4 mm - epoxidová povrchová ochrana 300 μm v souladu s DIN 3476 část 1, EN 14901 a GSK _x000d_
a vnější PUR 1500 μm podle EN 10290 typ 2 třída B pro dodatečnou katodickou _x000d_
ochranu - trojnásobná ucpávka vřetene s EPDM manžetou, polyamidovým kluzným pouzdrem, _x000d_
čtyřmi O-kroužky a NBR prachovkou - nerezové šrouby zapuštěné do víka, obklopené těsněním a zalité tavným lepidlem - víko: tvárná litina GJS-500-7 (GGG-50) - tělo: tvárná litina GJS-500-7 (GGG-50), černá barva _x000d_
Příslušenství: </t>
  </si>
  <si>
    <t>M02</t>
  </si>
  <si>
    <t xml:space="preserve">MONTÁŽNÍ VLOŽKA DN 200, dl. 225 mm, min. PN 10 </t>
  </si>
  <si>
    <t>-987763658</t>
  </si>
  <si>
    <t xml:space="preserve">Poznámka k položce:_x000d_
MONTÁŽNÍ VLOŽKA DN 200, dl. 225 mm, min. PN 10 - DN 200 (délky 225 mm) min PN10 _x000d_
Médium: pitná voda _x000d_
Technické parametry: - jednostranně průchozí závitové tyče a volná příruba - připojovací rozměry dle EN 1092-1. - vymezovací posuv +/- 15 mm _x000d_
Materiál: - epoxidové povrchová ochrana RAL 5017, standard 80 μm. - tělo: uhlíkatá ocel - těsnění: pryžový klín - nerezové svorníky, mosazené matky_x000d_
_x000d_
</t>
  </si>
  <si>
    <t>M03 (MYSV.F02)</t>
  </si>
  <si>
    <t xml:space="preserve">INDUKČNÍ PRŮTOKOMĚR DN 200, dl. 350 mm, min. PN 10 </t>
  </si>
  <si>
    <t>-1281892532</t>
  </si>
  <si>
    <t xml:space="preserve">Poznámka k položce:_x000d_
INDUKČNÍ PRŮTOKOMĚR DN 200, dl. 350 mm, min. PN 10 - DN 200 (délky 350 mm) min PN10 _x000d_
Médium: pitná voda _x000d_
Technické parametry: - příruby uhlíková ocel ASTM A105, 300 μm, antikorozní povrchová úprava kategorie _x000d_
C4; - výstelka EPDM - elektrody Hastelloy; - převodník polyamid, napájení 24 V; - výstup 4-20 mA, puls, bez komunikace _x000d_
Rozsah dodávky: - indukční průtokoměr - akreditovaná kalibrace průtokoměru - atest pro trvalý styk s pitnou vodou </t>
  </si>
  <si>
    <t>M04</t>
  </si>
  <si>
    <t>FILTR S VRCHNÍM ČIŠTĚNÍM SÍTA DN 125, dl. 400 mm, min. PN 10</t>
  </si>
  <si>
    <t>-2031608873</t>
  </si>
  <si>
    <t xml:space="preserve">Poznámka k položce:_x000d_
FILTR S VRCHNÍM ČIŠTĚNÍM SÍTA DN 125, dl. 400 mm, min. _x000d_
PN 10 - DN 125 (délky 400 mm) min PN10 _x000d_
Přírubový filtr s vrchním čištěním síta _x000d_
Médium: pitná voda _x000d_
Materiál: - tělo, víko, rám síta: tvárná litina GGG 400 - šrouby, víka, podložky a matky: nerezová ocel SS-303 - odvzdušňovací šroub: nerezová ocel SS-303 - těsnění víka: EPDM guma - antikorozní ochrana: elektrostaticky nanesený prášek epoxidu RAL 5015 (modrá) nebo _x000d_
hnědo-červená _x000d_
</t>
  </si>
  <si>
    <t>M05 (S02)</t>
  </si>
  <si>
    <t xml:space="preserve">REDUKČNÍ VENTIL DN 125, dl. 400 mm, min. PN 10 - DN 125 (délky 400 mm) min PN10 </t>
  </si>
  <si>
    <t>-1798491847</t>
  </si>
  <si>
    <t>Poznámka k položce:_x000d_
REDUKČNÍ VENTIL DN 125, dl. 400 mm, min. PN 10 - DN 125 (délky 400 mm) min PN10 _x000d_
Médium: pitná voda _x000d_
Účel: - pro udržování tlaku v potrubí na kótě 397,01 m n. m. - z důvodu zamezení zavzdušnění nejvyššího místa na potrubním řadu 397,01 m n.m., _x000d_
musí při nulovém průtoku (tj. když čerpadla nejsou v provozu) vykazovat minimální _x000d_
hodnotu 4 metry vodního sloupce - ventil musí být nastaven na výškový rozdíl cca 25,0 m vodního sloupce _x000d_
Materiál: - tělo, víko, rám síta: tvárná litina GGG 400 - šrouby, víka, podložky a matky: nerezová ocel SS-303 - antikorozní ochrana: elektrostaticky nanesený prášek epoxidu RAL 5015 (modrá) nebo _x000d_
hnědo-červená</t>
  </si>
  <si>
    <t>M06</t>
  </si>
  <si>
    <t xml:space="preserve">MONTÁŽNÍ VLOŽKA DN 250, dl. 250 mm, min. PN 10 </t>
  </si>
  <si>
    <t>2077487762</t>
  </si>
  <si>
    <t xml:space="preserve">Poznámka k položce:_x000d_
MONTÁŽNÍ VLOŽKA DN 250, dl. 250 mm, min. PN 10 - DN 250 (délky 250 mm) min PN10 _x000d_
Médium: pitná voda _x000d_
Technické parametry: - jednostranně průchozí závitové tyče a volná příruba - připojovací rozměry dle EN 1092-1. - vymezovací posuv +/- 15 mm _x000d_
Materiál: - epoxidové povrchová ochrana RAL 5017, standard 80 μm. - tělo: uhlíkatá ocel - těsnění: pryžový klín - nerezové svorníky, mosazené matky_x000d_
</t>
  </si>
  <si>
    <t>M07 (MYSV.S11)</t>
  </si>
  <si>
    <t xml:space="preserve">ŠOUPÁTKO DN 250, dl. 450 mm, min. PN 10 S ELEKTROPOHONEM </t>
  </si>
  <si>
    <t>2099321444</t>
  </si>
  <si>
    <t xml:space="preserve">Poznámka k položce:_x000d_
ŠOUPÁTKO DN 250, dl. 450 mm, min. PN 10 S _x000d_
ELEKTROPOHONEM - DN 250 (délky 450 mm) min PN10 _x000d_
Účel: uzávěr přívodního potrubí _x000d_
Médium: pitná voda _x000d_
Technické parametry:- šoupátko dle EN 558-2 S.15/DIN F5 - stavební délka dle EN 558-2 - design podle EN 1074 část 1 &amp; 2 a EN 1171 - přírubové vrtání dle EN 1092-2 (ISO 7005-2), PN 10/16 - trojnásobná ucpávka vřetene s EPDM manžetou, polyamidovým kluzným pouzdrem, _x000d_
čtyřmi O-kroužky a NBR prachovkou  - těsnění mezi tělem a víkem kruhového průřezu, vložené do výklenku _x000d_
Materiál: - vřeteno z nerezové oceli 13% Cr - pevná, integrovaná klínová matka eliminující vibrace klínu a oděr pryže - vulkanizované srdce s pevným kluzným vedením po celé délce, minimální tloušťka _x000d_
pryže 1,5 mm, v těsnících místech 4 mm - trojnásobná ucpávka vřetene s EPDM manžetou, polyamidovým kluzným pouzdrem, _x000d_
čtyřmi O-kroužky a NBR prachovkou - nerezové šrouby zapuštěné do víka, obklopené těsněním a zalité tavným lepidlem - víko: tvárná litina GJS-500-7 (GGG-50) - tělo: tvárná litina GJS-500 (GGG-50) _x000d_
Pohon: - Vstupní příruba (pro pohon)  F14 - Stupeň krytí  IP68 - Protikorozní ochrana KS - Velikost servopohonu  SA 14.2 - Voltáž/frekvence  třífázový proud 400 V / 50 Hz - Rychlost [1/min]  1400 - Vysílač polohy ano - Mechanický ukazatel polohy ano - Stupeň krytí  IP68 - Teplota okolí  Standard -30 °C až +70 °C - Ochrana motoru pohon  Termospínače - Topení 24V - Tolerance napětí ±10 % - Ovládací napájecí napětí  Interní zásobování 24 V DC - Tyristorová jednotka  ano - Silové spínače  Thyristor pro Profinet - Tepelná ochrana motoru jedn.  tepelný spínač - Rozhraní pro průmyslové sběrnice  Profinet - Venkovní teplota (AC/AM)  Standard -30 °C až +70 °C - El. konektor  SF 4xM20x1,5 / 2xM25x1,5 - Jmenovitý výkon [kW]  0.75 - Nominální proud [A]  2.6 - Max. proud [A]  5.0 - cos phi 0,62 _x000d_
Ovládání: - Místní ovládání s uzamykatelným přepínačem, tlačítky a světelnými indikátory - LCD displej ke sledování stavu a pro podporu nastavování parametrů Bluetooth _x000d_
interface to notebook and Android_x000d_
_x000d_
</t>
  </si>
  <si>
    <t>M08</t>
  </si>
  <si>
    <t xml:space="preserve">MONTÁŽNÍ VLOŽKA DN 500, dl. 375 mm, min. PN 10 - DN 500 (délky 375 mm) min PN10 </t>
  </si>
  <si>
    <t>2000450216</t>
  </si>
  <si>
    <t xml:space="preserve">Poznámka k položce:_x000d_
MONTÁŽNÍ VLOŽKA DN 500, dl. 375 mm, min. PN 10 - DN 500 (délky 375 mm) min PN10 _x000d_
Médium: pitná voda _x000d_
Technické parametry: - jednostranně průchozí závitové tyče a volná příruba - připojovací rozměry dle EN 1092-1. - vymezovací posuv +/- 15 mm _x000d_
Materiál: - epoxidové povrchová ochrana RAL 5017, standard 80 μm. - tělo: uhlíkatá ocel - těsnění: pryžový klín - nerezové svorníky, mosazené matky </t>
  </si>
  <si>
    <t>M09 (S14, 15)</t>
  </si>
  <si>
    <t xml:space="preserve">UZAVÍRACÍ KLAPKA DN 500, dl. 350 mm, min. PN 10 </t>
  </si>
  <si>
    <t>-1652883590</t>
  </si>
  <si>
    <t xml:space="preserve">Poznámka k položce:_x000d_
ZAVÍRACÍ KLAPKA DN 500, dl. 350 mm, min. PN 10 - DN 500 (délky 350 mm) min PN10 _x000d_
Médium: pitná voda _x000d_
Technické parametry: - uzavírací klapka s dvojitě excentricky uloženým diskem dle EN 593 - nerez dosedací sedlo - čepy mimo pracovní médium - možnost výměny těsnění - nízké ovládací momenty v první fázi otevírání a v konečné fázi uzavírání - převodovka s kolečkem IP68 - stavební délka dle EN 558-2 _x000d_
Materiál: - Těleso: Tvárná litina, EN-GJS-500-7 (GGG-50) - Disk: Tvárná litina, EN-GJS-500-7 (GGG-50) - Hřídel: Nerezová ocel AISI 431 - Profilový těsnící kroužek: EPDM _x000d_
_x000d_
</t>
  </si>
  <si>
    <t>M10 (S13, 16)</t>
  </si>
  <si>
    <t xml:space="preserve">UZAVÍRACÍ KLAPKA DN 500, dl. 350 mm, min. PN 10 S ELEKTROPOHONEM </t>
  </si>
  <si>
    <t>-306648160</t>
  </si>
  <si>
    <t xml:space="preserve">Poznámka k položce:_x000d_
UZAVÍRACÍ KLAPKA DN 500, dl. 350 mm, min. PN 10 S _x000d_
ELEKTROPOHONEM - DN 500 (délky 350 mm) min PN10 _x000d_
Médium: pitná voda _x000d_
Technické parametry: - uzavírací klapka s dvojitě excentricky uloženým diskem dle EN 593 - nerez dosedací sedlo - čepy mimo pracovní médium - možnost výměny těsnění - nízké ovládací momenty v první fázi otevírání a v konečné fázi uzavírání - převodovka s kolečkem IP68 - stavební délka dle EN 558-2 _x000d_
Materiál: - Těleso: Tvárná litina, EN-GJS-500-7 (GGG-50) - Disk: Tvárná litina, EN-GJS-500-7 (GGG-50) - Hřídel: Nerezová ocel AISI 431 - Profilový těsnící kroužek: EPDM _x000d_
Pohon: - Vstupní příruba (pro pohon)  F10 - Stupeň krytí  IP68 - Protikorozní ochrana KS - Velikost servopohonu  SA 07.6 - Voltáž/frekvence  třífázový proud 400 V / 50 Hz - Rychlost [1/min]  2800 - Vysílač polohy ano - Mechanický ukazatel polohy ano - Stupeň krytí  IP68 - Teplota okolí  Standard -30 °C až +70 °C - Ochrana motoru pohon  Termospínače - Topení 24V - Tolerance napětí ±10 % - Ovládací napájecí napětí  Interní zásobování 24 V DC - Tyristorová jednotka  ano _x000d_
- Silové spínače  Thyristor pro Profinet - Tepelná ochrana motoru jedn.  tepelný spínač - Rozhraní pro průmyslové sběrnice  Profinet - Venkovní teplota (AC/AM)  Standard -30 °C až +70 °C - El. konektor  SF 4xM20x1,5 / 2xM25x1,5 - Jmenovitý výkon [kW]  0.4 - Nominální proud [A]  1.8 - Max. proud [A]  2,5 - cos phi 0,53 _x000d_
Ovládání: - Místní ovládání s uzamykatelným přepínačem, tlačítky a světelnými indikátory - LCD displej ke sledování stavu a pro podporu nastavování parametrů Bluetooth _x000d_
interface to notebook and Android </t>
  </si>
  <si>
    <t>M11 (S03, 04, 09)</t>
  </si>
  <si>
    <t xml:space="preserve">ŠOUPÁTKO DN 300, dl. 500 mm, min. PN 10 </t>
  </si>
  <si>
    <t>-2038436725</t>
  </si>
  <si>
    <t xml:space="preserve">Poznámka k položce:_x000d_
ŠOUPÁTKO DN 300, dl. 500 mm, min. PN 10 - DN 300 (délky 500 mm) min PN10 _x000d_
Médium: pitná voda _x000d_
Technické parametry: - šoupátko dle EN 558-2 S.14/DIN F4 - stavební délka dle EN 558-2 - design podle EN 1074 část 1 &amp; 2 a EN 1171 - standardní vrtání přírub dle EN 1092-2 (ISO 7005-2), PN 10/16 - trojnásobná ucpávka vřetene s EPDM manžetou, polyamidovým kluzným pouzdrem, _x000d_
čtyřmi O-kroužky a NBR prachovkou  - těsnění mezi tělem a víkem kruhového průřezu, vložené do výklenku - ochranné kryty přírub. _x000d_
Materiál: - vřeteno z duplexové nerezové oceli 1.4362 / AISI S32304 - pevná, integrovaná klínová matka z mosazi DZR CW724R - vulkanizované srdce s pevným kluzným vedením po celé délce, minimální tloušťka _x000d_
pryže 1,5 mm, v těsnících místech 4 mm - epoxidová povrchová ochrana 300 μm v souladu s DIN 3476 část 1, EN 14901 a GSK _x000d_
a vnější PUR 1500 μm podle EN 10290 typ 2 třída B pro dodatečnou katodickou _x000d_
ochranu - trojnásobná ucpávka vřetene s EPDM manžetou, polyamidovým kluzným pouzdrem, _x000d_
čtyřmi O-kroužky a NBR prachovkou - nerezové šrouby zapuštěné do víka, obklopené těsněním a zalité tavným lepidlem - víko: tvárná litina GJS-500-7 (GGG-50) - tělo: tvárná litina GJS-500-7 (GGG-50), černá barva _x000d_
Příslušenství: _x000d_
</t>
  </si>
  <si>
    <t>M12</t>
  </si>
  <si>
    <t>MONTÁŽNÍ VLOŽKA DN 300, dl. 350 mm, min. PN 10</t>
  </si>
  <si>
    <t>201702552</t>
  </si>
  <si>
    <t xml:space="preserve">Poznámka k položce:_x000d_
MONTÁŽNÍ VLOŽKA DN 300, dl. 350 mm, min. PN 10 - DN 300 (délky 350 mm) min PN10 _x000d_
Médium: pitná voda _x000d_
Technické parametry: - jednostranně průchozí závitové tyče a volná příruba - připojovací rozměry dle EN 1092-1. - vymezovací posuv +/- 15 mm _x000d_
Materiál: - epoxidové povrchová ochrana RAL 5017, standard 80 μm. - tělo: uhlíkatá ocel - těsnění: pryžový klín - nerezové svorníky, mosazené matky </t>
  </si>
  <si>
    <t>M13 (S06, 07)</t>
  </si>
  <si>
    <t xml:space="preserve">ŠOUPÁTKO DN 150, dl. 210 mm, min. PN 10 </t>
  </si>
  <si>
    <t>-538018899</t>
  </si>
  <si>
    <t xml:space="preserve">Poznámka k položce:_x000d_
ŠOUPÁTKO DN 150, dl. 210 mm, min. PN 10 - DN 150 (délky 210 mm) min PN10 _x000d_
Médium: pitná voda _x000d_
Technické parametry: - šoupátko dle EN 558-2 S.14/DIN F4 - stavební délka dle EN 558-2 - design podle EN 1074 část 1 &amp; 2 a EN 1171 - standardní vrtání přírub dle EN 1092-2 (ISO 7005-2), PN 10/16 - trojnásobná ucpávka vřetene s EPDM manžetou, polyamidovým kluzným pouzdrem,_x000d_
tyřmi O-kroužky a NBR prachovkou  - těsnění mezi tělem a víkem kruhového průřezu, vložené do výklenku - ochranné kryty přírub. _x000d_
Materiál: - vřeteno z duplexové nerezové oceli 1.4362 / AISI S32304 - pevná, integrovaná klínová matka z mosazi DZR CW724R - vulkanizované srdce s pevným kluzným vedením po celé délce, minimální tloušťka _x000d_
pryže 1,5 mm, v těsnících místech 4 mm - epoxidová povrchová ochrana 300 μm v souladu s DIN 3476 část 1, EN 14901 a GSK _x000d_
a vnější PUR 1500 μm podle EN 10290 typ 2 třída B pro dodatečnou katodickou _x000d_
ochranu - trojnásobná ucpávka vřetene s EPDM manžetou, polyamidovým kluzným pouzdrem, _x000d_
čtyřmi O-kroužky a NBR prachovkou - nerezové šrouby zapuštěné do víka, obklopené těsněním a zalité tavným lepidlem - víko: tvárná litina GJS-500-7 (GGG-50) - tělo: tvárná litina GJS-500-7 (GGG-50), černá barva _x000d_
Příslušenství_x000d__x000d_
</t>
  </si>
  <si>
    <t>M14 (MYSV.F01)</t>
  </si>
  <si>
    <t>INDUKČNÍ PRŮTOKOMĚR DN 150, dl. 300 mm, min. PN 10</t>
  </si>
  <si>
    <t>1826556280</t>
  </si>
  <si>
    <t xml:space="preserve">Poznámka k položce:_x000d_
INDUKČNÍ PRŮTOKOMĚR DN 150, dl. 300 mm, min. PN 10 - DN 150 (délky 300 mm) min PN10 _x000d_
Médium: pitná voda _x000d_
Technické parametry: - příruby uhlíková ocel ASTM A105, 300 μm, antikorozní povrchová úprava kategorie _x000d_
C4; - výstelka EPDM - elektrody Hastelloy; - převodník polyamid, napájení 24 V; - výstup 4-20 mA, puls, bez komunikace _x000d_
Rozsah dodávky: - indukční průtokoměr - akreditovaná kalibrace průtokoměru - atest pro trvalý styk s pitnou vodou_x000d_
</t>
  </si>
  <si>
    <t>M15</t>
  </si>
  <si>
    <t>MONTÁŽNÍ VLOŽKA DN 150, dl. 210 mm, min. PN 10</t>
  </si>
  <si>
    <t>617389110</t>
  </si>
  <si>
    <t xml:space="preserve">Poznámka k položce:_x000d_
MONTÁŽNÍ VLOŽKA DN 150, dl. 210 mm, min. PN 10 - DN 150 (délky 210 mm) min PN10 _x000d_
Médium: pitná voda _x000d_
Technické parametry: - jednostranně průchozí závitové tyče a volná příruba - připojovací rozměry dle EN 1092-1. - vymezovací posuv +/- 15 mm _x000d_
Materiál: - epoxidové povrchová ochrana RAL 5017, standard 80 μm. - tělo: uhlíkatá ocel - těsnění: pryžový klín - nerezové svorníky, mosazené matky _x000d_
</t>
  </si>
  <si>
    <t>M16 (s08)</t>
  </si>
  <si>
    <t>ŠOUPÁTKO DN 50, dl. 150 mm, min. PN 10</t>
  </si>
  <si>
    <t>-452186015</t>
  </si>
  <si>
    <t xml:space="preserve">Poznámka k položce:_x000d_
ŠOUPÁTKO DN 50, dl. 150 mm, min. PN 10 - DN 50 (délky 150 mm) min PN10 _x000d_
Médium: pitná voda _x000d_
Technické parametry: - šoupátko dle EN 558-2 S.14/DIN F4 - stavební délka dle EN 558-2 - design podle EN 1074 část 1 &amp; 2 a EN 1171 - standardní vrtání přírub dle EN 1092-2 (ISO 7005-2), PN 10/16 - trojnásobná ucpávka vřetene s EPDM manžetou, polyamidovým kluzným pouzdrem, _x000d_
čtyřmi O-kroužky a NBR prachovkou  - těsnění mezi tělem a víkem kruhového průřezu, vložené do výklenku - ochranné kryty přírub. _x000d_
Materiál: - vřeteno z duplexové nerezové oceli 1.4362 / AISI S32304 - pevná, integrovaná klínová matka z mosazi DZR CW724R - vulkanizované srdce s pevným kluzným vedením po celé délce, minimální tloušťka _x000d_
pryže 1,5 mm, v těsnících místech 4 mm - epoxidová povrchová ochrana 300 μm v souladu s DIN 3476 část 1, EN 14901 a GSK_x000d_
A vnější PUR 1500 μm podle EN 10290 typ 2 třída B pro dodatečnou katodickou _x000d_
ochranu - trojnásobná ucpávka vřetene s EPDM manžetou, polyamidovým kluzným pouzdrem, _x000d_
čtyřmi O-kroužky a NBR prachovkou - nerezové šrouby zapuštěné do víka, obklopené těsněním a zalité tavným lepidlem - víko: tvárná litina GJS-500-7 (GGG-50) - tělo: tvárná litina GJS-500-7 (GGG-50), černá barva _x000d_
Příslušenství:</t>
  </si>
  <si>
    <t>M17</t>
  </si>
  <si>
    <t>AUTOMATICKÝ OD A ZAVZDUŠŇOVACÍ VENTIL DN 50, min. PN 10</t>
  </si>
  <si>
    <t>1480092058</t>
  </si>
  <si>
    <t xml:space="preserve">Poznámka k položce:_x000d_
AUTOMATICKÝ OD A ZAVZDUŠŇOVACÍ VENTIL DN 50, min. PN 10_x000d_
Médium: pitná voda _x000d_
Technické parametry: - odvzdušňovací a zavzdušňovací ventil _x000d_
Materiál: - tělo: tvárná litina - plovák: polypropylen </t>
  </si>
  <si>
    <t>M18 (S09)</t>
  </si>
  <si>
    <t xml:space="preserve">ŠOUPÁTKO DN 100, dl. 300 mm, min. PN 10 </t>
  </si>
  <si>
    <t>-917387416</t>
  </si>
  <si>
    <t xml:space="preserve">Poznámka k položce:_x000d_
ŠOUPÁTKO DN 100, dl. 300 mm, min. PN 10 - DN 100 (délky 300 mm) min PN10 _x000d_
Médium: pitná voda _x000d_
Technické parametry: - šoupátko dle EN 558-2 S.14/DIN F4 - stavební délka dle EN 558-2 - design podle EN 1074 část 1 &amp; 2 a EN 1171 - standardní vrtání přírub dle EN 1092-2 (ISO 7005-2), PN 10/16 - trojnásobná ucpávka vřetene s EPDM manžetou, polyamidovým kluzným pouzdrem, _x000d_
čtyřmi O-kroužky a NBR prachovkou  - těsnění mezi tělem a víkem kruhového průřezu, vložené do výklenku - ochranné kryty přírub. _x000d_
Materiál: - vřeteno z duplexové nerezové oceli 1.4362 / AISI S32304 - pevná, integrovaná klínová matka z mosazi DZR CW724R - vulkanizované srdce s pevným kluzným vedením po celé délce, minimální tloušťka _x000d_
pryže 1,5 mm, v těsnících místech 4 mm - epoxidová povrchová ochrana 300 μm v souladu s DIN 3476 část 1, EN 14901 a GSK _x000d_
a vnější PUR 1500 μm podle EN 10290 typ 2 třída B pro dodatečnou katodickou _x000d_
ochranu - trojnásobná ucpávka vřetene s EPDM manžetou, polyamidovým kluzným pouzdrem, _x000d_
čtyřmi O-kroužky a NBR prachovkou - nerezové šrouby zapuštěné do víka, obklopené těsněním a zalité tavným lepidlem - víko: tvárná litina GJS-500-7 (GGG-50) - tělo: tvárná litina GJS-500-7 (GGG-50), černá barva _x000d_
Příslušenství: _x000d_
</t>
  </si>
  <si>
    <t>M19</t>
  </si>
  <si>
    <t>MONTÁŽNÍ VLOŽKA DN 100, dl. 200 mm, min. PN 10</t>
  </si>
  <si>
    <t>1478853944</t>
  </si>
  <si>
    <t xml:space="preserve">Poznámka k položce:_x000d_
MONTÁŽNÍ VLOŽKA DN 100, dl. 200 mm, min. PN 10 - DN 100 (délky 200 mm) min PN10 _x000d_
Médium: pitná voda _x000d_
Technické parametry: - jednostranně průchozí závitové tyče a volná příruba - připojovací rozměry dle EN 1092-1. - vymezovací posuv +/- 15 mm _x000d_
Materiál: - epoxidové povrchová ochrana RAL 5017, standard 80 μm. - tělo: uhlíkatá ocel - těsnění: pryžový klín - nerezové svorníky, mosazené matky_x000d_
_x000d_
</t>
  </si>
  <si>
    <t>M20</t>
  </si>
  <si>
    <t xml:space="preserve">PROTIZÁPACHOVÁ A PROTIZÁPLAVOVÁ ZPĚTNÁ KLAPKA DN 400, MIN. PN 10 </t>
  </si>
  <si>
    <t>192864513</t>
  </si>
  <si>
    <t xml:space="preserve">Poznámka k položce:_x000d_
PROTIZÁPACHOVÁ A PROTIZÁPLAVOVÁ ZPĚTNÁ _x000d_
KLAPKA DN 400, MIN. PN 10 _x000d_
Médium: pitná voda _x000d_
Technické parametry: - stavební délka 750 mm - tlaková třída PN 10 - přírubové provedení _x000d_
Materiál: - membrána z polyuretanu - tělo z nerezového plechu AISI 304 </t>
  </si>
  <si>
    <t>MONTÁŽNÍ VLOŽKA DN 400, dl. 375 mm, min. PN 10</t>
  </si>
  <si>
    <t>1792098777</t>
  </si>
  <si>
    <t xml:space="preserve">Poznámka k položce:_x000d_
ONTÁŽNÍ VLOŽKA DN 400, dl. 375 mm, min. PN 10 - DN 400 (délky 375 mm) min PN10 _x000d_
Médium: pitná voda _x000d_
Technické parametry: - jednostranně průchozí závitové tyče a volná příruba - připojovací rozměry dle EN 1092-1. - vymezovací posuv +/- 15 mm _x000d_
Materiál: - epoxidové povrchová ochrana RAL 5017, standard 80 μm. - tělo: uhlíkatá ocel - těsnění: pryžový klín - nerezové svorníky, mosazené matky </t>
  </si>
  <si>
    <t>002</t>
  </si>
  <si>
    <t>2. POTRUBÍ, PODPĚRY</t>
  </si>
  <si>
    <t>002.1</t>
  </si>
  <si>
    <t>2.1.	PŘÍVODNÍ POTRUBÍ</t>
  </si>
  <si>
    <t>M22</t>
  </si>
  <si>
    <t xml:space="preserve">MULTITOLERANČNÍ JIŠTĚNÁ SPOJKA HRDLO-PŘÍRUBA DN 250 </t>
  </si>
  <si>
    <t>-1519374037</t>
  </si>
  <si>
    <t xml:space="preserve">Poznámka k položce:_x000d_
MULTITOLERANČNÍ JIŠTĚNÁ SPOJKA _x000d_
HRDLO-PŘÍRUBA DN 250 - tvarovka z tvárné litiny GGG DN 250 - multitoleranční spojka s jištěním proti posunu - flexibilní těsnění - flexibilní kroužek _x000d_
</t>
  </si>
  <si>
    <t>M23</t>
  </si>
  <si>
    <t>NEREZOVÝ FF-KUS DN 250, dl. 2770 mm</t>
  </si>
  <si>
    <t>1420109466</t>
  </si>
  <si>
    <t>Poznámka k položce:_x000d_
NEREZOVÝ FF-KUS DN 250, dl. 2770 mm - přímé potrubí DN 250 v dl. 2770 mm - 2x příruba DN 250</t>
  </si>
  <si>
    <t>M24</t>
  </si>
  <si>
    <t>ATYPICKÝ NEREZOVÝ KUS DN 250, DN 200</t>
  </si>
  <si>
    <t>863195743</t>
  </si>
  <si>
    <t xml:space="preserve">Poznámka k položce:_x000d_
ATYPICKÝ NEREZOVÝ KUS DN 250, DN 200 - 1x redukce DN 250/200  - přímé potrubí DN 200 v dl. 830 mm; - 1x příruba DN 250 - 1x příruba DN 200 </t>
  </si>
  <si>
    <t>M25</t>
  </si>
  <si>
    <t>ATYPICKÝ NEREZOVÝ KUS DN 200, DN 125</t>
  </si>
  <si>
    <t>1748689575</t>
  </si>
  <si>
    <t>Poznámka k položce:_x000d_
ATYPICKÝ NEREZOVÝ KUS DN 200, DN 125 - 1x redukce DN 200/125 - přímé potrubí DN 200 v dl. 530 mm - 1x příruba DN 200 - 1x příruba DN 125</t>
  </si>
  <si>
    <t>M26</t>
  </si>
  <si>
    <t xml:space="preserve">NEREZOVÁ REDUKCE DN 250/125  </t>
  </si>
  <si>
    <t>-601435465</t>
  </si>
  <si>
    <t xml:space="preserve">Poznámka k položce:_x000d_
NEREZOVÁ REDUKCE DN 250/125  - 1x redukce DN 250/125 - 1x příruba DN 250 - 1x příruba DN 125</t>
  </si>
  <si>
    <t>M27</t>
  </si>
  <si>
    <t xml:space="preserve">ATYPICKÝ NEREZOVÝ KUS DN 250 </t>
  </si>
  <si>
    <t>-1133364790</t>
  </si>
  <si>
    <t xml:space="preserve">Poznámka k položce:_x000d_
TYPICKÝ NEREZOVÝ KUS DN 250 - přímé potrubí DN 250 v dl. 2820 mm - 1x koleno 90° DN 250 - 2x příruba DN 250 </t>
  </si>
  <si>
    <t>M28</t>
  </si>
  <si>
    <t>1983879707</t>
  </si>
  <si>
    <t xml:space="preserve">Poznámka k položce:_x000d_
ATYPICKÝ NEREZOVÝ KUS DN 250 - 1x excentrická redukce DN 500/250 - přímé potrubí DN 250 v dl. 4420 mm - 2x koleno 45° DN 250 - 1x příruba DN 250 - 1x příruba DN 500 </t>
  </si>
  <si>
    <t>M29</t>
  </si>
  <si>
    <t xml:space="preserve">ATYPICKÝ NEREZOVÝ KUS DN 500 </t>
  </si>
  <si>
    <t>-1910834957</t>
  </si>
  <si>
    <t xml:space="preserve">Poznámka k položce:_x000d_
ATYPICKÝ NEREZOVÝ KUS DN 500 - přímé potrubí DN 500 v dl. 1900 mm - 1x návarek DN 500 dl. 450 mm - 3x příruba DN 500_x000d_
_x000d_
</t>
  </si>
  <si>
    <t>M30</t>
  </si>
  <si>
    <t>ATYPICKÝ NEREZOVÝ KUS DN 600, DN 500</t>
  </si>
  <si>
    <t>123381966</t>
  </si>
  <si>
    <t xml:space="preserve">Poznámka k položce:_x000d_
ATYPICKÝ NEREZOVÝ KUS DN 600, DN 500 - přímé potrubí DN 500 v dl. 2600 mm - 2x koleno 90° DN 500 - 1x redukce DN 600/500 - 1x příruba DN 500 - 1x příruba DN 600_x000d_
</t>
  </si>
  <si>
    <t>M31</t>
  </si>
  <si>
    <t>-1426007043</t>
  </si>
  <si>
    <t>Poznámka k položce:_x000d_
ATYPICKÝ NEREZOVÝ KUS DN 600, DN 500 - přímé potrubí DN 500 v dl. 3150 mm - 2x koleno 90° DN 500 - 1x redukce DN 600/500 _x000d_
- 1x příruba DN 500 - 1x příruba DN 600</t>
  </si>
  <si>
    <t>M32</t>
  </si>
  <si>
    <t>PODPĚRA POD ŠOUPÁTKO DN 250</t>
  </si>
  <si>
    <t>1216037754</t>
  </si>
  <si>
    <t>Poznámka k položce:_x000d_
PODPĚRA POD ŠOUPÁTKO DN 250 _x000d_
 dle výkresové dokumentace</t>
  </si>
  <si>
    <t>M33</t>
  </si>
  <si>
    <t xml:space="preserve">PODPĚRA POD POTRUBÍ DN 250 </t>
  </si>
  <si>
    <t>240678290</t>
  </si>
  <si>
    <t xml:space="preserve">Poznámka k položce:_x000d_
PODPĚRA POD POTRUBÍ DN 250_x000d_
 dle výkresové dokumentace </t>
  </si>
  <si>
    <t>M34</t>
  </si>
  <si>
    <t>PODPĚRA POD POTRUBÍ DN 500</t>
  </si>
  <si>
    <t>1722578</t>
  </si>
  <si>
    <t xml:space="preserve">Poznámka k položce:_x000d_
PODPĚRA POD POTRUBÍ DN 500_x000d_
 dle výkresové dokumentace </t>
  </si>
  <si>
    <t>M35</t>
  </si>
  <si>
    <t xml:space="preserve">MASIVNÍ PODPĚRA POD POTRUBÍ DN 500 </t>
  </si>
  <si>
    <t>2127711240</t>
  </si>
  <si>
    <t xml:space="preserve">Poznámka k položce:_x000d_
MASIVNÍ PODPĚRA POD POTRUBÍ DN 500 - dle výkresové dokumentace _x000d_
</t>
  </si>
  <si>
    <t>PS DN600</t>
  </si>
  <si>
    <t>PŘÍRUBOVÝ SPOJ DN 600 - přírubový spoj DN 600 vč. těsnění a spojovacího materiálu</t>
  </si>
  <si>
    <t>166015409</t>
  </si>
  <si>
    <t>PS DN500</t>
  </si>
  <si>
    <t>PŘÍRUBOVÝ SPOJ DN 500 - přírubový spoj DN 500 vč. těsnění a spojovacího materiálu</t>
  </si>
  <si>
    <t>-1471636169</t>
  </si>
  <si>
    <t>PS DN250</t>
  </si>
  <si>
    <t>PŘÍRUBOVÝ SPOJ DN 250 - přírubový spoj DN 250 vč. těsnění a spojovacího materiálu</t>
  </si>
  <si>
    <t>191806445</t>
  </si>
  <si>
    <t>PS DN200</t>
  </si>
  <si>
    <t>PŘÍRUBOVÝ SPOJ DN 200 - přírubový spoj DN 200 vč. těsnění a spojovacího materiálu</t>
  </si>
  <si>
    <t>1894997248</t>
  </si>
  <si>
    <t>PS DN125</t>
  </si>
  <si>
    <t>PŘÍRUBOVÝ SPOJ DN 125 - přírubový spoj DN 125 vč. těsnění a spojovacího materiálu</t>
  </si>
  <si>
    <t>920813157</t>
  </si>
  <si>
    <t>VM1/2</t>
  </si>
  <si>
    <t>VZORKOVACÍ MÍSTO G1/2“</t>
  </si>
  <si>
    <t>-526716456</t>
  </si>
  <si>
    <t xml:space="preserve">Poznámka k položce:_x000d_
VZORKOVACÍ MÍSTO G1/2“ _x000d_
Médium:  - pitná voda _x000d_
Technické parametry:  - G1/2“ (DN 15) - návarek bude vsunut min. do 1/3 DN potrubí _x000d_
Materiál: - nerez _x000d_
Rozsah dodávky: - kulový kohout výtokový (zahradní) G1/2“, kompletní sestava _x000d_
vč. návarku, těsnění a připojení na potrubí - atest pro trvalý styk s pitnou vodou - plastová výlevka v nerezové stojce</t>
  </si>
  <si>
    <t>DS</t>
  </si>
  <si>
    <t xml:space="preserve">NAPOJENÍ DÁVKOVACÍ STANICE NaClO </t>
  </si>
  <si>
    <t>353402490</t>
  </si>
  <si>
    <t>Poznámka k položce:_x000d_
NAPOJENÍ DÁVKOVACÍ STANICE NaClO _x000d_
Rozsah dodávky: - napojení bude provedeno dle stávajícího stavu - zhotovitel ověří rozměry návarku na stavb</t>
  </si>
  <si>
    <t>002.2</t>
  </si>
  <si>
    <t>2.2.	ODBĚRNÉ POTRUBÍ</t>
  </si>
  <si>
    <t>M36</t>
  </si>
  <si>
    <t>NEREZOVÁ REDUKCE DN 600/500</t>
  </si>
  <si>
    <t>-1850730099</t>
  </si>
  <si>
    <t xml:space="preserve">Poznámka k položce:_x000d_
NEREZOVÁ REDUKCE DN 600/500 - 1x redukce DN 600/500 - 1x příruba DN 600 - 1x příruba DN 500 _x000d_
</t>
  </si>
  <si>
    <t>M37</t>
  </si>
  <si>
    <t>NEREZOVÉ KOLENO 90° DN 500</t>
  </si>
  <si>
    <t>2009479582</t>
  </si>
  <si>
    <t xml:space="preserve">Poznámka k položce:_x000d_
NEREZOVÉ KOLENO 90° DN 500 - přímé potrubí DN 500 v dl. 90 mm - 1x koleno 90° DN 500 - 2x příruba DN 500 _x000d_
</t>
  </si>
  <si>
    <t>M38</t>
  </si>
  <si>
    <t>ATYPICKÝ NEREZOVÝ KUS DN 500</t>
  </si>
  <si>
    <t>-374697682</t>
  </si>
  <si>
    <t>Poznámka k položce:_x000d_
ATYPICKÝ NEREZOVÝ KUS DN 500 - přímé potrubí DN 500 v dl. 800 mm - 1x koleno 90° DN 500 - 2x příruba DN 500</t>
  </si>
  <si>
    <t>M39</t>
  </si>
  <si>
    <t>NEREZOVÝ FF-KUS DN 500</t>
  </si>
  <si>
    <t>179120925</t>
  </si>
  <si>
    <t xml:space="preserve">Poznámka k položce:_x000d_
NEREZOVÝ FF-KUS DN 500 - přímé potrubí DN 500 v dl. 4380 mm - 2x příruba DN 500 _x000d_
</t>
  </si>
  <si>
    <t>M40</t>
  </si>
  <si>
    <t>-1254937391</t>
  </si>
  <si>
    <t>Poznámka k položce:_x000d_
ATYPICKÝ NEREZOVÝ KUS DN 500 - přímé potrubí DN 500 v dl. 2070 mm - 1x návarek DN 500 dl. 400 mm - 3x příruba DN 500</t>
  </si>
  <si>
    <t>M41</t>
  </si>
  <si>
    <t>ATYPICKÝ NEREZOVÝ KUS DN 500, DN 300</t>
  </si>
  <si>
    <t>-1790457796</t>
  </si>
  <si>
    <t xml:space="preserve">Poznámka k položce:_x000d_
ATYPICKÝ NEREZOVÝ KUS DN 500, DN 300 - přímé potrubí DN 300 v dl. 1140 mm - 1x redukce DN 500/300 - 1x příruba DN 500 - 1x příruba DN 300_x000d_
</t>
  </si>
  <si>
    <t>M42</t>
  </si>
  <si>
    <t>ATYPICKÝ NEREZOVÝ KUS DN 300, DN 150</t>
  </si>
  <si>
    <t>-81342475</t>
  </si>
  <si>
    <t xml:space="preserve">Poznámka k položce:_x000d_
ATYPICKÝ NEREZOVÝ KUS DN 300, DN 150 - přímé potrubí DN 300 v dl. 800 mm - 1x návarek DN 150 dl. 280 mm - 2x příruba DN 300 - 1x příruba DN 150 </t>
  </si>
  <si>
    <t>M43</t>
  </si>
  <si>
    <t xml:space="preserve">ATYPICKÝ NEREZOVÝ KUS DN 150 </t>
  </si>
  <si>
    <t>-830339459</t>
  </si>
  <si>
    <t xml:space="preserve">Poznámka k položce:_x000d_
ATYPICKÝ NEREZOVÝ KUS DN 150 - přímé potrubí DN 150 v dl. 750 mm - 1x koleno 90° DN 150 - 2x příruba DN 150 </t>
  </si>
  <si>
    <t>M44</t>
  </si>
  <si>
    <t>ATYPICKÝ NEREZOVÝ KUS DN 150</t>
  </si>
  <si>
    <t>1567982185</t>
  </si>
  <si>
    <t xml:space="preserve">Poznámka k položce:_x000d_
ATYPICKÝ NEREZOVÝ KUS DN 150 - přímé potrubí DN 150 v dl. 240 mm - 1x koleno 90° DN 150 - 2x příruba DN 150 </t>
  </si>
  <si>
    <t>M45</t>
  </si>
  <si>
    <t>10125570</t>
  </si>
  <si>
    <t xml:space="preserve">Poznámka k položce:_x000d_
ATYPICKÝ NEREZOVÝ KUS DN 300, DN 150 - přímé potrubí DN 300 v dl. 1230 mm - 1x návarek DN 150 dl. 280 mm - 2x příruba DN 300 - 1x příruba DN 150 </t>
  </si>
  <si>
    <t xml:space="preserve">ATYPICKÝ NEREZOVÝ KUS DN 500, DN 300 </t>
  </si>
  <si>
    <t>839842126</t>
  </si>
  <si>
    <t xml:space="preserve">Poznámka k položce:_x000d_
ATYPICKÝ NEREZOVÝ KUS DN 500, DN 300 - přímé potrubí DN 300 v dl. 310 mm - 1x redukce DN 500/300 - 1x příruba DN 500 - 1x příruba DN 300 </t>
  </si>
  <si>
    <t>M47</t>
  </si>
  <si>
    <t xml:space="preserve">ATYPICKÝ NEREZOVÝ KUS DN 500, DN 50 </t>
  </si>
  <si>
    <t>664558689</t>
  </si>
  <si>
    <t xml:space="preserve">Poznámka k položce:_x000d_
ATYPICKÝ NEREZOVÝ KUS DN 500, DN 50 - přímé potrubí DN 500 v dl. 1090 mm - 1x návarek DN 50 dl. 140 mm - 2x příruba DN 500 - 1x příruba DN 50 </t>
  </si>
  <si>
    <t>M48</t>
  </si>
  <si>
    <t>MULTITOLERANČNÍ JIŠTĚNÁ SPOJKA HRDLO-PŘÍRUBA DN 500</t>
  </si>
  <si>
    <t>-1848946317</t>
  </si>
  <si>
    <t>Poznámka k položce:_x000d_
MULTITOLERANČNÍ JIŠTĚNÁ SPOJKA _x000d_
HRDLO-PŘÍRUBA DN 500 - tvarovka z tvárné litiny GGG DN 500 - multitoleranční spojka s jištěním proti posunu - flexibilní těsnění - flexibilní kroužek</t>
  </si>
  <si>
    <t>M49</t>
  </si>
  <si>
    <t xml:space="preserve">PODPĚRA POD POTRUBÍ DN 500 </t>
  </si>
  <si>
    <t>-668446599</t>
  </si>
  <si>
    <t>M50</t>
  </si>
  <si>
    <t xml:space="preserve">PODPĚRA POD POTRUBÍ DN 300 </t>
  </si>
  <si>
    <t>-25333438</t>
  </si>
  <si>
    <t xml:space="preserve">Poznámka k položce:_x000d_
PODPĚRA POD POTRUBÍ DN 300 _x000d_
 dle výkresové dokumentace </t>
  </si>
  <si>
    <t>M51</t>
  </si>
  <si>
    <t xml:space="preserve">PODPĚRA POD POTRUBÍ DN 150 </t>
  </si>
  <si>
    <t>-707162653</t>
  </si>
  <si>
    <t xml:space="preserve">Poznámka k položce:_x000d_
PODPĚRA POD POTRUBÍ DN 150 _x000d_
 dle výkresové dokumentace _x000d_
_x000d_
</t>
  </si>
  <si>
    <t>1853867190</t>
  </si>
  <si>
    <t>-1973618659</t>
  </si>
  <si>
    <t>PS DN300</t>
  </si>
  <si>
    <t>PŘÍRUBOVÝ SPOJ DN 300 - přírubový spoj DN 300 vč. těsnění a spojovacího materiálu</t>
  </si>
  <si>
    <t>-978786481</t>
  </si>
  <si>
    <t>PS DN150</t>
  </si>
  <si>
    <t>PŘÍRUBOVÝ SPOJ DN 150 - přírubový spoj DN 150 vč. těsnění a spojovacího materiálu</t>
  </si>
  <si>
    <t>-855629413</t>
  </si>
  <si>
    <t>PS DN050</t>
  </si>
  <si>
    <t>PŘÍRUBOVÝ SPOJ DN 50 - přírubový spoj DN 50 vč. těsnění a spojovacího materiálu</t>
  </si>
  <si>
    <t>-1477389646</t>
  </si>
  <si>
    <t>-737853624</t>
  </si>
  <si>
    <t>AKV</t>
  </si>
  <si>
    <t xml:space="preserve">NAPOJENÍ ANALYZÁTORU KVALITY VODY </t>
  </si>
  <si>
    <t>-1391514377</t>
  </si>
  <si>
    <t>Poznámka k položce:_x000d_
NAPOJENÍ ANALYZÁTORU KVALITY VODY _x000d_
Rozsah dodávky: - napojení bude provedeno dle stávajícího stavu - zhotovitel ověří rozměry návarku na stavbě</t>
  </si>
  <si>
    <t>002.3</t>
  </si>
  <si>
    <t>2.3.	ODPADNÍ POTRUBÍ</t>
  </si>
  <si>
    <t>M52</t>
  </si>
  <si>
    <t>NEREZOVÝ FF-KUS DN 300</t>
  </si>
  <si>
    <t>-1611646621</t>
  </si>
  <si>
    <t xml:space="preserve">Poznámka k položce:_x000d_
NEREZOVÝ FF-KUS DN 300 - přímé potrubí DN 300 v dl. 1000 mm - 2x příruba DN 300 </t>
  </si>
  <si>
    <t>M53</t>
  </si>
  <si>
    <t>910818244</t>
  </si>
  <si>
    <t xml:space="preserve">Poznámka k položce:_x000d_
NEREZOVÝ FF-KUS DN 300 - přímé potrubí DN 300 v dl. 2240 mm - 2x příruba DN 300_x000d_
</t>
  </si>
  <si>
    <t>M54</t>
  </si>
  <si>
    <t>ATYPICKÝ NEREZOVÝ KUS DN 400, DN 300, DN 100</t>
  </si>
  <si>
    <t>-968727042</t>
  </si>
  <si>
    <t>Poznámka k položce:_x000d_
ATYPICKÝ NEREZOVÝ KUS DN 400, DN 300, _x000d_
DN 100 - přímé potrubí DN 400 v dl. 1980 mm - přímé potrubí DN 300 v dl. 4340 mm - 1x koleno 90° DN 300 - 1x redukce DN 400/300 - 1x návarek DN 400 dl. 320 mm - 1x návarek DN 100 dl. 240 mm - 2x příruba DN 400 - 1x příruba DN 300 - 1x příruba DN 100</t>
  </si>
  <si>
    <t>M55</t>
  </si>
  <si>
    <t>ATYPICKÝ NEREZOVÝ KUS DN 400, DN 300</t>
  </si>
  <si>
    <t>-1289202949</t>
  </si>
  <si>
    <t xml:space="preserve">Poznámka k položce:_x000d_
ATYPICKÝ NEREZOVÝ KUS DN 400, DN 300 - přímé potrubí DN 400 v dl. 5380 mm - přímé potrubí DN 300 v dl. 1650 mm - 1x patkové koleno 90° DN 400 - 1x koleno 45° DN 40- 1x koleno 45° DN 300 - 3x příruba DN 400 - 1x příruba DN 300 </t>
  </si>
  <si>
    <t>M56</t>
  </si>
  <si>
    <t>NEREZOVÝ FF-KUS DN 400</t>
  </si>
  <si>
    <t>138201938</t>
  </si>
  <si>
    <t xml:space="preserve">Poznámka k položce:_x000d_
NEREZOVÝ FF-KUS DN 400 - přímé potrubí DN 400 v dl. 1770 mm - 2x příruba DN 400 _x000d_
</t>
  </si>
  <si>
    <t>M57</t>
  </si>
  <si>
    <t>LITINOVÝ FF-KUS S KOTVÍCÍ PŘÍRUBOU DN 400 dl. 2100 mm</t>
  </si>
  <si>
    <t>1783953760</t>
  </si>
  <si>
    <t xml:space="preserve">Poznámka k položce:_x000d_
LITINOVÝ FF-KUS S KOTVÍCÍ PŘÍRUBOU _x000d_
DN 400 dl. 2100 mm - tvarovka z tvárné litiny GGG DN 400 - vnitřní protikorozní ochrana práškovým epoxidem dle směrnice _x000d_
GSK-RAL-GZ-662, min. tl. 250 μm - univerzální těžká protikorozní ochrana - min. PN 10_x000d_
</t>
  </si>
  <si>
    <t>M58</t>
  </si>
  <si>
    <t>LITINOVÉ KOLENO 90° DN 400</t>
  </si>
  <si>
    <t>1070968436</t>
  </si>
  <si>
    <t xml:space="preserve">Poznámka k položce:_x000d_
LITINOVÉ KOLENO 90° DN 400 - tvarovka z tvárné litiny GGG DN 400 - vnitřní protikorozní ochrana práškovým epoxidem dle směrnice _x000d_
GSK-RAL-GZ-662, min. tl. 250 μm - univerzální těžká protikorozní ochrana - min. PN 10 _x000d_
</t>
  </si>
  <si>
    <t>M59</t>
  </si>
  <si>
    <t>LITINOVÝ FF-KUS DN 400 dl. 800 mm</t>
  </si>
  <si>
    <t>867471428</t>
  </si>
  <si>
    <t xml:space="preserve">Poznámka k položce:_x000d_
LITINOVÝ FF-KUS DN 400 dl. 800 mm - tvarovka z tvárné litiny GGG DN 400 - vnitřní protikorozní ochrana práškovým epoxidem dle směrnice _x000d_
GSK-RAL-GZ-662, min. tl. 250 μm - univerzální těžká protikorozní ochrana - min. PN 10 </t>
  </si>
  <si>
    <t>M60</t>
  </si>
  <si>
    <t xml:space="preserve">LITINOVÉ PATKOVÉ KOLENO 90° DN 400 </t>
  </si>
  <si>
    <t>1701163405</t>
  </si>
  <si>
    <t xml:space="preserve">Poznámka k položce:_x000d_
LITINOVÉ PATKOVÉ KOLENO 90° DN 400 - tvarovka z tvárné litiny GGG DN 400 - vnitřní protikorozní ochrana práškovým epoxidem dle směrnice _x000d_
GSK-RAL-GZ-662, min. tl. 250 μm - univerzální těžká protikorozní ochrana - min. PN 10 </t>
  </si>
  <si>
    <t>M61</t>
  </si>
  <si>
    <t>LITINOVÝ F-KUS DN 400 dl. 1300 mm</t>
  </si>
  <si>
    <t>734121824</t>
  </si>
  <si>
    <t xml:space="preserve">Poznámka k položce:_x000d_
LITINOVÝ F-KUS DN 400 dl. 1300 mm - tvarovka z tvárné litiny GGG DN 400 - vnitřní protikorozní ochrana práškovým epoxidem dle směrnice _x000d_
GSK-RAL-GZ-662, min. tl. 250 μm - univerzální těžká protikorozní ochrana - min. PN 10 </t>
  </si>
  <si>
    <t>M62</t>
  </si>
  <si>
    <t xml:space="preserve">ATYPICKÝ NEREZOVÝ KUS DN 100 </t>
  </si>
  <si>
    <t>-682979121</t>
  </si>
  <si>
    <t xml:space="preserve">Poznámka k položce:_x000d_
ATYPICKÝ NEREZOVÝ KUS DN 100 - přímé potrubí DN 100 v dl. 3720 mm - 2x koleno 45° DN 100 - 2x koleno 90° DN 100 - 2x příruba DN 100_x000d_
</t>
  </si>
  <si>
    <t>M63</t>
  </si>
  <si>
    <t>-1425086477</t>
  </si>
  <si>
    <t xml:space="preserve">Poznámka k položce:_x000d_
PODPĚRA POD POTRUBÍ DN 300 _x000d_
dle výkresové dokumentace _x000d_
</t>
  </si>
  <si>
    <t>M64</t>
  </si>
  <si>
    <t>PODPĚRA POD POTRUBÍ DN 400</t>
  </si>
  <si>
    <t>738096838</t>
  </si>
  <si>
    <t xml:space="preserve">Poznámka k položce:_x000d_
PODPĚRA POD POTRUBÍ DN 400_x000d_
dle výkresové dokumentace _x000d_
</t>
  </si>
  <si>
    <t>PS DN400</t>
  </si>
  <si>
    <t>PŘÍRUBOVÝ SPOJ DN 400 - přírubový spoj DN 400 vč. těsnění a spojovacího materiálu</t>
  </si>
  <si>
    <t>2112970608</t>
  </si>
  <si>
    <t>-2066917582</t>
  </si>
  <si>
    <t>PS DN100</t>
  </si>
  <si>
    <t>PŘÍRUBOVÝ SPOJ DN 100 - přírubový spoj DN 100 vč. těsnění a spojovacího materiálu</t>
  </si>
  <si>
    <t>-30525944</t>
  </si>
  <si>
    <t>002.4</t>
  </si>
  <si>
    <t>2.4.	BEZPEČNOSTNÍ PŘELIV</t>
  </si>
  <si>
    <t>M65</t>
  </si>
  <si>
    <t>ATYPICKÝ NEREZOVÝ KUS DN 400</t>
  </si>
  <si>
    <t>1540638666</t>
  </si>
  <si>
    <t xml:space="preserve">Poznámka k položce:_x000d_
ATYPICKÝ NEREZOVÝ KUS DN 400 - přímé potrubí DN 400 v dl. 9600 mm - 1x koleno 90° DN 400 - 2x příruba DN 400_x000d_
</t>
  </si>
  <si>
    <t>M66</t>
  </si>
  <si>
    <t>-709561262</t>
  </si>
  <si>
    <t xml:space="preserve">Poznámka k položce:_x000d_
ATYPICKÝ NEREZOVÝ KUS DN 400 - přímé potrubí DN 400 v dl. 7350 mm - 1x koleno 90° DN 400 - 1x koleno 45° DN 400 - 2x příruba DN 400 </t>
  </si>
  <si>
    <t>M67</t>
  </si>
  <si>
    <t>NEREZOVÝ X-KUS DN 400</t>
  </si>
  <si>
    <t>-1270227478</t>
  </si>
  <si>
    <t>Poznámka k položce:_x000d_
NEREZOVÝ X-KUS DN 400_x000d_
KUS DN 400 - 1x</t>
  </si>
  <si>
    <t>M68</t>
  </si>
  <si>
    <t>PODPĚRA POD POTRUBÍ BEZP. PŘELIVU DN 400</t>
  </si>
  <si>
    <t>1476732916</t>
  </si>
  <si>
    <t xml:space="preserve">Poznámka k položce:_x000d_
PODPĚRA POD POTRUBÍ BEZP. PŘELIVU DN 400_x000d_
 dle výkresové dokumentace </t>
  </si>
  <si>
    <t>1150539836</t>
  </si>
  <si>
    <t>003</t>
  </si>
  <si>
    <t>3. DALŠÍ VYBAVENÍ OBJEKTU</t>
  </si>
  <si>
    <t>M69</t>
  </si>
  <si>
    <t>VODOČETNÁ LAŤ</t>
  </si>
  <si>
    <t>907058561</t>
  </si>
  <si>
    <t xml:space="preserve">Poznámka k položce:_x000d_
VODOČETNÁ LAŤ_x000d_
Médium: _x000d_
- pitná voda_x000d_
Technické parametry: _x000d_
- délka 6,0 m, dělení stupnice po 0,1 m_x000d_
- PVC transparentní trubka 20 mm_x000d_
Rozsah dodávky:_x000d_
- vodočetná lať včetně kotvení, dodávka + montáž_x000d_
</t>
  </si>
  <si>
    <t>M70</t>
  </si>
  <si>
    <t>PŘIPOJENÍ VODOČETNÉ LATI</t>
  </si>
  <si>
    <t>-329405045</t>
  </si>
  <si>
    <t xml:space="preserve">Poznámka k položce:_x000d_
PŘIPOJENÍ VODOČETNÉ LATI_x000d_
Médium: _x000d_
- pitná voda_x000d_
Technické parametry: _x000d_
- G1“ (DN 25), G1/2“ (DN 15)_x000d_
- nerez_x000d_
- viz. detail ve výkresu D.5.10._x000d_
Rozsah dodávky:_x000d_
- kompletní sestava vč. armatur, tvarovek, těsnění a připojení na potrubí_x000d_
- atest pro trvalý styk s pitnou vodou_x000d_
- nerez potrubí DN 25 dl. 25 m_x000d_
</t>
  </si>
  <si>
    <t>M71</t>
  </si>
  <si>
    <t xml:space="preserve">ODPADNÍ POTRUBÍ ZE VZDUŠNÍKU, ANALYZÁTORU A VZORKOVACÍCH MÍST </t>
  </si>
  <si>
    <t>-1252248396</t>
  </si>
  <si>
    <t xml:space="preserve">Poznámka k položce:_x000d_
ODPADNÍ POTRUBÍ ZE VZDUŠNÍKU, ANALYZÁTORU A _x000d_
VZORKOVACÍCH MÍST _x000d_
Médium:  - pitná voda _x000d_
Technické parametry:  - PPR DN 32 _x000d_
Rozsah dodávky: - PPR potrubí DN 32 dl. 16 m vč. tvarovek - vyústění do podlahové vpusti _x000d_
</t>
  </si>
  <si>
    <t>M72</t>
  </si>
  <si>
    <t>OPĚTOVNÁ MONTÁŽ ANALYZÁTORU KVALITY VODY</t>
  </si>
  <si>
    <t>591556161</t>
  </si>
  <si>
    <t xml:space="preserve">Poznámka k položce:_x000d_
OPĚTOVNÁ MONTÁŽ ANALYZÁTORU KVALITY VODY _x000d_
Napojení analyzátoru dle stávajícího stavu _x000d_
</t>
  </si>
  <si>
    <t>M73</t>
  </si>
  <si>
    <t xml:space="preserve">OPĚTOVNÁ MONTÁŽ DÁVKOVACÍ STANICE NaClO </t>
  </si>
  <si>
    <t>1722308786</t>
  </si>
  <si>
    <t xml:space="preserve">Poznámka k položce:_x000d_
OPĚTOVNÁ MONTÁŽ DÁVKOVACÍ STANICE NaClO _x000d_
Napojení dávkovací stanice dle stávajícího stavu _x000d_
Umístění barelu s obslužnou nástěnkou bude řešeno s provozovatelem na stavbě. Barel může být _x000d_
umístěn na novou plošinu a nerezová nástěnka může být přivařena k zábradlí. </t>
  </si>
  <si>
    <t>M74</t>
  </si>
  <si>
    <t>NÁTĚR STÁVAJÍCÍHO PONECHÁVANÉHO POTRUBÍ</t>
  </si>
  <si>
    <t>-2083839309</t>
  </si>
  <si>
    <t xml:space="preserve">Poznámka k položce:_x000d_
NÁTĚR STÁVAJÍCÍHO PONECHÁVANÉHO POTRUBÍ - 1x základní reaktivní nátěr - 2x syntetický nátěr barvy modré s atestem na styk s pitnou vodou _x000d_
_x000d_
</t>
  </si>
  <si>
    <t>004</t>
  </si>
  <si>
    <t xml:space="preserve">4.PROVIZORNÍ PRVKY </t>
  </si>
  <si>
    <t>P01</t>
  </si>
  <si>
    <t xml:space="preserve">NEREZOVÝ X-KUS DN 500 </t>
  </si>
  <si>
    <t>-1520808379</t>
  </si>
  <si>
    <t>Poznámka k položce:_x000d_
NEREZOVÝ X-KUS DN 500 _x000d_
1x X-kus DN 500</t>
  </si>
  <si>
    <t>P02</t>
  </si>
  <si>
    <t>NEREZOVÝ X-KUS DN 600</t>
  </si>
  <si>
    <t>-1310658539</t>
  </si>
  <si>
    <t xml:space="preserve">Poznámka k položce:_x000d_
NEREZOVÝ X-KUS DN 600_x000d_
1x X-kus DN 600 </t>
  </si>
  <si>
    <t>P03</t>
  </si>
  <si>
    <t>-332726795</t>
  </si>
  <si>
    <t xml:space="preserve">Poznámka k položce:_x000d_
NEREZOVÁ REDUKCE DN 600/500 - 1x redukce DN 600/500 - 1x příruba DN 600 - 1x příruba DN 500 </t>
  </si>
  <si>
    <t>P04</t>
  </si>
  <si>
    <t>OCELOVÁ PŘÍRUBA DN 600</t>
  </si>
  <si>
    <t>102306316</t>
  </si>
  <si>
    <t xml:space="preserve">Poznámka k položce:_x000d_
CELOVÁ PŘÍRUBA DN 600 - 1x oc. příruba DN 600 - navaření na stávající potrubí </t>
  </si>
  <si>
    <t>P05</t>
  </si>
  <si>
    <t>NEREZOVÝ X-KUS DN 100</t>
  </si>
  <si>
    <t>1664657701</t>
  </si>
  <si>
    <t xml:space="preserve">Poznámka k položce:_x000d_
NEREZOVÝ X-KUS DN 100_x000d_
1x X-kus DN 100 </t>
  </si>
  <si>
    <t>P06</t>
  </si>
  <si>
    <t xml:space="preserve">OCELOVÁ PŘÍRUBA DN 100 </t>
  </si>
  <si>
    <t>-544507779</t>
  </si>
  <si>
    <t xml:space="preserve">Poznámka k položce:_x000d_
CELOVÁ PŘÍRUBA DN 100 - 1x oc. příruba DN 100 - navaření na stávající potrubí _x000d_
</t>
  </si>
  <si>
    <t>P07</t>
  </si>
  <si>
    <t>NEREZOVÁ PŘECHODOVÁ PŘÍRUBA DN 600/500</t>
  </si>
  <si>
    <t>1628615353</t>
  </si>
  <si>
    <t xml:space="preserve">Poznámka k položce:_x000d_
NEREZOVÁ PŘECHODOVÁ PŘÍRUBA _x000d_
DN 600/500 - 1x přechodová příruba DN 600/500 _x000d_
</t>
  </si>
  <si>
    <t>P08</t>
  </si>
  <si>
    <t>-243297269</t>
  </si>
  <si>
    <t xml:space="preserve">Poznámka k položce:_x000d_
NEREZOVÝ X-KUS DN 400_x000d_
 1x X-kus DN 400 </t>
  </si>
  <si>
    <t>P09</t>
  </si>
  <si>
    <t>NEREZOVÝ X-KUS DN 300</t>
  </si>
  <si>
    <t>-1268698143</t>
  </si>
  <si>
    <t xml:space="preserve">Poznámka k položce:_x000d_
NEREZOVÝ X-KUS DN 300_x000d_
1x X-kus DN 300 </t>
  </si>
  <si>
    <t>1466095984</t>
  </si>
  <si>
    <t>1220222372</t>
  </si>
  <si>
    <t>-243831841</t>
  </si>
  <si>
    <t>-2010210802</t>
  </si>
  <si>
    <t>-597133896</t>
  </si>
  <si>
    <t>PS02 - Elektroinstalace a MaR</t>
  </si>
  <si>
    <t>M100 - Rozváděč RMS1</t>
  </si>
  <si>
    <t>M300 - Rozváděč ED1</t>
  </si>
  <si>
    <t>M400 - Senzory</t>
  </si>
  <si>
    <t>M450 - Sdružovací boxy</t>
  </si>
  <si>
    <t>M500 - Kabely</t>
  </si>
  <si>
    <t>M600 - Demontážní a montážní práce</t>
  </si>
  <si>
    <t>M700 - SW práce pro řídicí systém</t>
  </si>
  <si>
    <t>M750 - Rekonstrukce PZTS VDJ Myslivna</t>
  </si>
  <si>
    <t>M850 - Ostatní</t>
  </si>
  <si>
    <t>M900 - Analyzátor volného chloru, dávkovací stanice</t>
  </si>
  <si>
    <t>M950 - Rekonstrukce VDJ Kohoutovice</t>
  </si>
  <si>
    <t>M100</t>
  </si>
  <si>
    <t>Rozváděč RMS1</t>
  </si>
  <si>
    <t>210101 (R)</t>
  </si>
  <si>
    <t>Rozvaděč 2000x800x400 včetně montážní desky a dveří, IP54 RAL7035, sokl 100mm, oceloplechová skříň, přivody spodem, vývody spodem, náplň dle výkresové části</t>
  </si>
  <si>
    <t>210102 (R)</t>
  </si>
  <si>
    <t>Svorka řadová 35mm2, šedá</t>
  </si>
  <si>
    <t>210103 (R)</t>
  </si>
  <si>
    <t>Svorka řadová 35mm2, 4 napojení, žlutozelená</t>
  </si>
  <si>
    <t>210104 (R)</t>
  </si>
  <si>
    <t>Ekvipotenciální svorkovnice</t>
  </si>
  <si>
    <t>210105 (R)</t>
  </si>
  <si>
    <t>210106 (R)</t>
  </si>
  <si>
    <t>210107 (R)</t>
  </si>
  <si>
    <t>Vačkový přepínač zdrojů, 40A, signalizace polohy</t>
  </si>
  <si>
    <t>210108 (R)</t>
  </si>
  <si>
    <t>Jistič 10kA 3P char.C 25A včetně pomocného kontaktu</t>
  </si>
  <si>
    <t>210109 (R)</t>
  </si>
  <si>
    <t>Distributor potenciálu N</t>
  </si>
  <si>
    <t>210110 (R)</t>
  </si>
  <si>
    <t>Distributor potenciálu PE</t>
  </si>
  <si>
    <t>210111 (R)</t>
  </si>
  <si>
    <t>SPD I+II st., s dálkovou signalizací kontaktem</t>
  </si>
  <si>
    <t>210112 (R)</t>
  </si>
  <si>
    <t>Měřící proudový transformátor 32A/5A, 5VA, třída přesnosti 0.5%</t>
  </si>
  <si>
    <t>210113 (R)</t>
  </si>
  <si>
    <t>Analyzátor sítě, napájecí napětí 24V DC, 2xDI, 2xDO, 1x RJ45, Modbus over TCP</t>
  </si>
  <si>
    <t>210114 (R)</t>
  </si>
  <si>
    <t>Pojistková svorka včetně trubičkové pojistky 100mA</t>
  </si>
  <si>
    <t>210115 (R)</t>
  </si>
  <si>
    <t>Svorka 6mm2, fialová, včetně zkratovací propojky</t>
  </si>
  <si>
    <t>210116 (R)</t>
  </si>
  <si>
    <t>210117 (R)</t>
  </si>
  <si>
    <t>Relé hlídání fází, 3x400V, signalizační kontakt</t>
  </si>
  <si>
    <t>210118 (R)</t>
  </si>
  <si>
    <t>Distributor potenciálu, 10 napojení</t>
  </si>
  <si>
    <t>210119 (R)</t>
  </si>
  <si>
    <t>Svorka řadová, 2.5mm, šedá</t>
  </si>
  <si>
    <t>210120 (R)</t>
  </si>
  <si>
    <t>Svorka řadová, 2.5mm, žlutozelená</t>
  </si>
  <si>
    <t>210121 (R)</t>
  </si>
  <si>
    <t>Jistič 10kA 3P char.C 25A</t>
  </si>
  <si>
    <t>210122 (R)</t>
  </si>
  <si>
    <t>Svorka řadová 6mm2 bílá</t>
  </si>
  <si>
    <t>210123 (R)</t>
  </si>
  <si>
    <t>Svorka řadová 6mm2 modrá</t>
  </si>
  <si>
    <t>210124 (R)</t>
  </si>
  <si>
    <t>Svorka řadová 6mm2 žlutozelená</t>
  </si>
  <si>
    <t>210125 (R)</t>
  </si>
  <si>
    <t>Jistič 10kA 3P char.B 20A</t>
  </si>
  <si>
    <t>210126 (R)</t>
  </si>
  <si>
    <t>Svorka řadová 4mm2 bílá</t>
  </si>
  <si>
    <t>210127 (R)</t>
  </si>
  <si>
    <t>Svorka řadová 4mm2 modrá</t>
  </si>
  <si>
    <t>210128 (R)</t>
  </si>
  <si>
    <t>Svorka řadová 4mm2 žlutozelená</t>
  </si>
  <si>
    <t>210129 (R)</t>
  </si>
  <si>
    <t>210130 (R)</t>
  </si>
  <si>
    <t>210131 (R)</t>
  </si>
  <si>
    <t>210132 (R)</t>
  </si>
  <si>
    <t>210133 (R)</t>
  </si>
  <si>
    <t>Jistič 10kA 1P char.B 20A</t>
  </si>
  <si>
    <t>210134 (R)</t>
  </si>
  <si>
    <t>210135 (R)</t>
  </si>
  <si>
    <t>210136 (R)</t>
  </si>
  <si>
    <t>210137 (R)</t>
  </si>
  <si>
    <t>210138 (R)</t>
  </si>
  <si>
    <t>Proudový chránič, 10kA 4P, 0.03A, typ A</t>
  </si>
  <si>
    <t>210139 (R)</t>
  </si>
  <si>
    <t>Zásuvka vestavná, 5P, 32A</t>
  </si>
  <si>
    <t>210140 (R)</t>
  </si>
  <si>
    <t>210141 (R)</t>
  </si>
  <si>
    <t>210142 (R)</t>
  </si>
  <si>
    <t>210143 (R)</t>
  </si>
  <si>
    <t>Proudový chránič s nadproudovou ochranou, 10kA 2P char.B 10A, 0.03A</t>
  </si>
  <si>
    <t>210144 (R)</t>
  </si>
  <si>
    <t>210145 (R)</t>
  </si>
  <si>
    <t>210146 (R)</t>
  </si>
  <si>
    <t>210147 (R)</t>
  </si>
  <si>
    <t>210148 (R)</t>
  </si>
  <si>
    <t>210149 (R)</t>
  </si>
  <si>
    <t>210150 (R)</t>
  </si>
  <si>
    <t>210151 (R)</t>
  </si>
  <si>
    <t>Jistič 10kA 1P char.B 16A</t>
  </si>
  <si>
    <t>210152 (R)</t>
  </si>
  <si>
    <t>210153 (R)</t>
  </si>
  <si>
    <t>210154 (R)</t>
  </si>
  <si>
    <t>210155 (R)</t>
  </si>
  <si>
    <t>210156 (R)</t>
  </si>
  <si>
    <t>210157 (R)</t>
  </si>
  <si>
    <t>210158 (R)</t>
  </si>
  <si>
    <t>210159 (R)</t>
  </si>
  <si>
    <t>Jistič 10kA 3P char.B 10A</t>
  </si>
  <si>
    <t>210160 (R)</t>
  </si>
  <si>
    <t>210161 (R)</t>
  </si>
  <si>
    <t>210162 (R)</t>
  </si>
  <si>
    <t>210163 (R)</t>
  </si>
  <si>
    <t>210164 (R)</t>
  </si>
  <si>
    <t>Stykač 16A, cívka 230VAC</t>
  </si>
  <si>
    <t>210165 (R)</t>
  </si>
  <si>
    <t>Ovládací relé BR-216-10</t>
  </si>
  <si>
    <t>210166 (R)</t>
  </si>
  <si>
    <t>Jistič 10kA 1P char.B 4A</t>
  </si>
  <si>
    <t>210167 (R)</t>
  </si>
  <si>
    <t>210168 (R)</t>
  </si>
  <si>
    <t>210169 (R)</t>
  </si>
  <si>
    <t>210170 (R)</t>
  </si>
  <si>
    <t>210171 (R)</t>
  </si>
  <si>
    <t>210172 (R)</t>
  </si>
  <si>
    <t>210173 (R)</t>
  </si>
  <si>
    <t>210174 (R)</t>
  </si>
  <si>
    <t>210175 (R)</t>
  </si>
  <si>
    <t>210176 (R)</t>
  </si>
  <si>
    <t>210177 (R)</t>
  </si>
  <si>
    <t>210178 (R)</t>
  </si>
  <si>
    <t>210179 (R)</t>
  </si>
  <si>
    <t>210180 (R)</t>
  </si>
  <si>
    <t>210181 (R)</t>
  </si>
  <si>
    <t>210182 (R)</t>
  </si>
  <si>
    <t>210183 (R)</t>
  </si>
  <si>
    <t>210184 (R)</t>
  </si>
  <si>
    <t>210185 (R)</t>
  </si>
  <si>
    <t>210186 (R)</t>
  </si>
  <si>
    <t>210187 (R)</t>
  </si>
  <si>
    <t>210188 (R)</t>
  </si>
  <si>
    <t>210189 (R)</t>
  </si>
  <si>
    <t>210190 (R)</t>
  </si>
  <si>
    <t>210191 (R)</t>
  </si>
  <si>
    <t>210192 (R)</t>
  </si>
  <si>
    <t>210193 (R)</t>
  </si>
  <si>
    <t>210194 (R)</t>
  </si>
  <si>
    <t>195</t>
  </si>
  <si>
    <t>210195 (R)</t>
  </si>
  <si>
    <t>196</t>
  </si>
  <si>
    <t>210196 (R)</t>
  </si>
  <si>
    <t>197</t>
  </si>
  <si>
    <t>210197 (R)</t>
  </si>
  <si>
    <t>198</t>
  </si>
  <si>
    <t>210198 (R)</t>
  </si>
  <si>
    <t>199</t>
  </si>
  <si>
    <t>210199 (R)</t>
  </si>
  <si>
    <t>200</t>
  </si>
  <si>
    <t>210200 (R)</t>
  </si>
  <si>
    <t>Jistič 10kA 1P char.B 10A</t>
  </si>
  <si>
    <t>201</t>
  </si>
  <si>
    <t>210201 (R)</t>
  </si>
  <si>
    <t>202</t>
  </si>
  <si>
    <t>210202 (R)</t>
  </si>
  <si>
    <t>204</t>
  </si>
  <si>
    <t>203</t>
  </si>
  <si>
    <t>210203 (R)</t>
  </si>
  <si>
    <t>206</t>
  </si>
  <si>
    <t>210204 (R)</t>
  </si>
  <si>
    <t>Jistič 10kA 2P char.B 20A</t>
  </si>
  <si>
    <t>208</t>
  </si>
  <si>
    <t>205</t>
  </si>
  <si>
    <t>210205 (R)</t>
  </si>
  <si>
    <t>210</t>
  </si>
  <si>
    <t>210206 (R)</t>
  </si>
  <si>
    <t>212</t>
  </si>
  <si>
    <t>207</t>
  </si>
  <si>
    <t>210207 (R)</t>
  </si>
  <si>
    <t>214</t>
  </si>
  <si>
    <t>210208 (R)</t>
  </si>
  <si>
    <t>216</t>
  </si>
  <si>
    <t>209</t>
  </si>
  <si>
    <t>210209 (R)</t>
  </si>
  <si>
    <t>218</t>
  </si>
  <si>
    <t>210210 (R)</t>
  </si>
  <si>
    <t>220</t>
  </si>
  <si>
    <t>211</t>
  </si>
  <si>
    <t>210211 (R)</t>
  </si>
  <si>
    <t>222</t>
  </si>
  <si>
    <t>210212 (R)</t>
  </si>
  <si>
    <t>Proudový chránič s nadproudovou ochranou, 10kA 2P char.C 2A, 0.03A</t>
  </si>
  <si>
    <t>224</t>
  </si>
  <si>
    <t>213</t>
  </si>
  <si>
    <t>210213 (R)</t>
  </si>
  <si>
    <t>226</t>
  </si>
  <si>
    <t>210214 (R)</t>
  </si>
  <si>
    <t>228</t>
  </si>
  <si>
    <t>215</t>
  </si>
  <si>
    <t>210215 (R)</t>
  </si>
  <si>
    <t>230</t>
  </si>
  <si>
    <t>210216 (R)</t>
  </si>
  <si>
    <t>Proudový chránič s nadproudovou ochranou, 10kA 2P char.B 2A, 0.03A</t>
  </si>
  <si>
    <t>232</t>
  </si>
  <si>
    <t>217</t>
  </si>
  <si>
    <t>210217 (R)</t>
  </si>
  <si>
    <t>234</t>
  </si>
  <si>
    <t>210218 (R)</t>
  </si>
  <si>
    <t>236</t>
  </si>
  <si>
    <t>219</t>
  </si>
  <si>
    <t>210219 (R)</t>
  </si>
  <si>
    <t>238</t>
  </si>
  <si>
    <t>210220 (R)</t>
  </si>
  <si>
    <t>Zásuvka s vypínačem pro montáž na stěnu</t>
  </si>
  <si>
    <t>240</t>
  </si>
  <si>
    <t>221</t>
  </si>
  <si>
    <t>210221 (R)</t>
  </si>
  <si>
    <t>242</t>
  </si>
  <si>
    <t>210222 (R)</t>
  </si>
  <si>
    <t>244</t>
  </si>
  <si>
    <t>223</t>
  </si>
  <si>
    <t>210223 (R)</t>
  </si>
  <si>
    <t>246</t>
  </si>
  <si>
    <t>210224 (R)</t>
  </si>
  <si>
    <t>248</t>
  </si>
  <si>
    <t>225</t>
  </si>
  <si>
    <t>210225 (R)</t>
  </si>
  <si>
    <t>250</t>
  </si>
  <si>
    <t>210226 (R)</t>
  </si>
  <si>
    <t>252</t>
  </si>
  <si>
    <t>227</t>
  </si>
  <si>
    <t>210227 (R)</t>
  </si>
  <si>
    <t>254</t>
  </si>
  <si>
    <t>210228 (R)</t>
  </si>
  <si>
    <t>256</t>
  </si>
  <si>
    <t>229</t>
  </si>
  <si>
    <t>210229 (R)</t>
  </si>
  <si>
    <t>258</t>
  </si>
  <si>
    <t>210230 (R)</t>
  </si>
  <si>
    <t>260</t>
  </si>
  <si>
    <t>231</t>
  </si>
  <si>
    <t>210231 (R)</t>
  </si>
  <si>
    <t>262</t>
  </si>
  <si>
    <t>210232 (R)</t>
  </si>
  <si>
    <t>264</t>
  </si>
  <si>
    <t>233</t>
  </si>
  <si>
    <t>210233 (R)</t>
  </si>
  <si>
    <t>266</t>
  </si>
  <si>
    <t>210234 (R)</t>
  </si>
  <si>
    <t>268</t>
  </si>
  <si>
    <t>235</t>
  </si>
  <si>
    <t>210235 (R)</t>
  </si>
  <si>
    <t>270</t>
  </si>
  <si>
    <t>210236 (R)</t>
  </si>
  <si>
    <t>272</t>
  </si>
  <si>
    <t>237</t>
  </si>
  <si>
    <t>210237 (R)</t>
  </si>
  <si>
    <t>Jistič 10kA 1P char.B 6A</t>
  </si>
  <si>
    <t>274</t>
  </si>
  <si>
    <t>210238 (R)</t>
  </si>
  <si>
    <t>276</t>
  </si>
  <si>
    <t>239</t>
  </si>
  <si>
    <t>210239 (R)</t>
  </si>
  <si>
    <t>278</t>
  </si>
  <si>
    <t>210240 (R)</t>
  </si>
  <si>
    <t>280</t>
  </si>
  <si>
    <t>241</t>
  </si>
  <si>
    <t>210241 (R)</t>
  </si>
  <si>
    <t>Jistič 10kA 3P char.C 16A</t>
  </si>
  <si>
    <t>282</t>
  </si>
  <si>
    <t>210242 (R)</t>
  </si>
  <si>
    <t>284</t>
  </si>
  <si>
    <t>243</t>
  </si>
  <si>
    <t>210243 (R)</t>
  </si>
  <si>
    <t>286</t>
  </si>
  <si>
    <t>210244 (R)</t>
  </si>
  <si>
    <t>288</t>
  </si>
  <si>
    <t>245</t>
  </si>
  <si>
    <t>210245 (R)</t>
  </si>
  <si>
    <t>Jistič 10kA 1P char.C 4A</t>
  </si>
  <si>
    <t>290</t>
  </si>
  <si>
    <t>210246 (R)</t>
  </si>
  <si>
    <t>Ventilátor včetně větrací mřížky</t>
  </si>
  <si>
    <t>292</t>
  </si>
  <si>
    <t>247</t>
  </si>
  <si>
    <t>210247 (R)</t>
  </si>
  <si>
    <t>Termostat pro ventilátor</t>
  </si>
  <si>
    <t>294</t>
  </si>
  <si>
    <t>210248 (R)</t>
  </si>
  <si>
    <t>Topné těleso 140W se svorkovnicí</t>
  </si>
  <si>
    <t>296</t>
  </si>
  <si>
    <t>249</t>
  </si>
  <si>
    <t>210249 (R)</t>
  </si>
  <si>
    <t>Termostat pro topné těleso</t>
  </si>
  <si>
    <t>298</t>
  </si>
  <si>
    <t>210250 (R)</t>
  </si>
  <si>
    <t>LED osvětlení rozvaděče včetně vypínače</t>
  </si>
  <si>
    <t>300</t>
  </si>
  <si>
    <t>251</t>
  </si>
  <si>
    <t>210251 (R)</t>
  </si>
  <si>
    <t>Motorový spouštěč 1.6-2.5A Ochranu ověřit dle skutečně dodaného spotřebiče</t>
  </si>
  <si>
    <t>302</t>
  </si>
  <si>
    <t>210252 (R)</t>
  </si>
  <si>
    <t>304</t>
  </si>
  <si>
    <t>253</t>
  </si>
  <si>
    <t>210253 (R)</t>
  </si>
  <si>
    <t>306</t>
  </si>
  <si>
    <t>210254 (R)</t>
  </si>
  <si>
    <t>308</t>
  </si>
  <si>
    <t>255</t>
  </si>
  <si>
    <t>210255 (R)</t>
  </si>
  <si>
    <t>310</t>
  </si>
  <si>
    <t>210256 (R)</t>
  </si>
  <si>
    <t>312</t>
  </si>
  <si>
    <t>257</t>
  </si>
  <si>
    <t>210257 (R)</t>
  </si>
  <si>
    <t>314</t>
  </si>
  <si>
    <t>210258 (R)</t>
  </si>
  <si>
    <t>316</t>
  </si>
  <si>
    <t>259</t>
  </si>
  <si>
    <t>210259 (R)</t>
  </si>
  <si>
    <t>318</t>
  </si>
  <si>
    <t>210260 (R)</t>
  </si>
  <si>
    <t>Gravirovaný štítek na rozváděč</t>
  </si>
  <si>
    <t>320</t>
  </si>
  <si>
    <t>261</t>
  </si>
  <si>
    <t>210261 (R)</t>
  </si>
  <si>
    <t>Výroba rozváděče, vnitřní propoje, vyhotovení prohlášení o shodě</t>
  </si>
  <si>
    <t>322</t>
  </si>
  <si>
    <t>210262 (R)</t>
  </si>
  <si>
    <t>Drobný montážní a označovací materiál</t>
  </si>
  <si>
    <t>324</t>
  </si>
  <si>
    <t>263</t>
  </si>
  <si>
    <t>210263 (R)</t>
  </si>
  <si>
    <t>Kapsa na dokumentaci</t>
  </si>
  <si>
    <t>326</t>
  </si>
  <si>
    <t>210264 (R)</t>
  </si>
  <si>
    <t>Osazení rozváděče, ukontvení do stavební konstrukce</t>
  </si>
  <si>
    <t>328</t>
  </si>
  <si>
    <t>M300</t>
  </si>
  <si>
    <t>Rozváděč ED1</t>
  </si>
  <si>
    <t>210300 (R)</t>
  </si>
  <si>
    <t>Rozvaděč 2000x800x400 včetně montážní desky a dveří IP54 RAL7035, sokl 100mm, oceloplechová skříň přivody vrchem, vývody vrchem náplň dle výkresové části, včetně výroby</t>
  </si>
  <si>
    <t>330</t>
  </si>
  <si>
    <t>301</t>
  </si>
  <si>
    <t>210301 (R)</t>
  </si>
  <si>
    <t>Výklopná klika s cylindrickou vložkou, včetně 3ks klíče 5333</t>
  </si>
  <si>
    <t>332</t>
  </si>
  <si>
    <t>210301 (R).1</t>
  </si>
  <si>
    <t>334</t>
  </si>
  <si>
    <t>210302 (R)</t>
  </si>
  <si>
    <t>Přepěťová ochrana typ 3 s VF filtrem a dálkovou signalizací</t>
  </si>
  <si>
    <t>336</t>
  </si>
  <si>
    <t>303</t>
  </si>
  <si>
    <t>210303 (R)</t>
  </si>
  <si>
    <t>Rázová tlumivka 16A</t>
  </si>
  <si>
    <t>338</t>
  </si>
  <si>
    <t>210304 (R)</t>
  </si>
  <si>
    <t>Jistič 10kA 1P+N char.C 16A</t>
  </si>
  <si>
    <t>340</t>
  </si>
  <si>
    <t>305</t>
  </si>
  <si>
    <t>210305 (R)</t>
  </si>
  <si>
    <t>Hlavní vypínač 2P/40A</t>
  </si>
  <si>
    <t>342</t>
  </si>
  <si>
    <t>210306 (R)</t>
  </si>
  <si>
    <t>344</t>
  </si>
  <si>
    <t>307</t>
  </si>
  <si>
    <t>210307 (R)</t>
  </si>
  <si>
    <t>346</t>
  </si>
  <si>
    <t>210308 (R)</t>
  </si>
  <si>
    <t>348</t>
  </si>
  <si>
    <t>309</t>
  </si>
  <si>
    <t>210309 (R)</t>
  </si>
  <si>
    <t>350</t>
  </si>
  <si>
    <t>210310 (R)</t>
  </si>
  <si>
    <t>Kapsa na dokumetaci</t>
  </si>
  <si>
    <t>352</t>
  </si>
  <si>
    <t>311</t>
  </si>
  <si>
    <t>210311 (R)</t>
  </si>
  <si>
    <t>354</t>
  </si>
  <si>
    <t>210312 (R)</t>
  </si>
  <si>
    <t>356</t>
  </si>
  <si>
    <t>313</t>
  </si>
  <si>
    <t>210313 (R)</t>
  </si>
  <si>
    <t>358</t>
  </si>
  <si>
    <t>210314 (R)</t>
  </si>
  <si>
    <t>360</t>
  </si>
  <si>
    <t>315</t>
  </si>
  <si>
    <t>210315 (R)</t>
  </si>
  <si>
    <t>362</t>
  </si>
  <si>
    <t>210316 (R)</t>
  </si>
  <si>
    <t>364</t>
  </si>
  <si>
    <t>317</t>
  </si>
  <si>
    <t>210317 (R)</t>
  </si>
  <si>
    <t>Jistič 10kA 1P char.C 10A</t>
  </si>
  <si>
    <t>366</t>
  </si>
  <si>
    <t>210318 (R)</t>
  </si>
  <si>
    <t>Zásuvka na DIN lištu</t>
  </si>
  <si>
    <t>368</t>
  </si>
  <si>
    <t>319</t>
  </si>
  <si>
    <t>210319 (R)</t>
  </si>
  <si>
    <t>370</t>
  </si>
  <si>
    <t>210320 (R)</t>
  </si>
  <si>
    <t>Zdroj 230V AC/24VDC 10A</t>
  </si>
  <si>
    <t>372</t>
  </si>
  <si>
    <t>321</t>
  </si>
  <si>
    <t>210321 (R)</t>
  </si>
  <si>
    <t>Modul UPS DC UPS MODULE 24 V/15 A</t>
  </si>
  <si>
    <t>374</t>
  </si>
  <si>
    <t>210322 (R)</t>
  </si>
  <si>
    <t>Bateriový modul BATTERY MODULE24 V/12 AH</t>
  </si>
  <si>
    <t>376</t>
  </si>
  <si>
    <t>323</t>
  </si>
  <si>
    <t>210323 (R)</t>
  </si>
  <si>
    <t>Jistič 10kA 1P+N char.C 10A</t>
  </si>
  <si>
    <t>378</t>
  </si>
  <si>
    <t>210324 (R)</t>
  </si>
  <si>
    <t>Kombinovaný zdroj 12VDC + UPS DRC-100A</t>
  </si>
  <si>
    <t>380</t>
  </si>
  <si>
    <t>325</t>
  </si>
  <si>
    <t>210325 (R)</t>
  </si>
  <si>
    <t>382</t>
  </si>
  <si>
    <t>210326 (R)</t>
  </si>
  <si>
    <t>Pojistková svorka včetně pojistky 5x20mm</t>
  </si>
  <si>
    <t>384</t>
  </si>
  <si>
    <t>327</t>
  </si>
  <si>
    <t>210327 (R)</t>
  </si>
  <si>
    <t>386</t>
  </si>
  <si>
    <t>210328 (R)</t>
  </si>
  <si>
    <t>388</t>
  </si>
  <si>
    <t>329</t>
  </si>
  <si>
    <t>210329 (R)</t>
  </si>
  <si>
    <t>Propojka řadové svorky 4mm2</t>
  </si>
  <si>
    <t>390</t>
  </si>
  <si>
    <t>210330 (R)</t>
  </si>
  <si>
    <t>Distributor potenciálu 10 připojení</t>
  </si>
  <si>
    <t>392</t>
  </si>
  <si>
    <t>331</t>
  </si>
  <si>
    <t>210331 (R)</t>
  </si>
  <si>
    <t>394</t>
  </si>
  <si>
    <t>210332 (R)</t>
  </si>
  <si>
    <t>Radiomodem ve vyhrazeném pásmu včetně anténního svodu, montáže, parametrizace, projektové dokumentace a začlenění do stávající radiové sítě, 4xEthernet, terminal server, 1x COM, příslušenství</t>
  </si>
  <si>
    <t>396</t>
  </si>
  <si>
    <t>333</t>
  </si>
  <si>
    <t>210333 (R)</t>
  </si>
  <si>
    <t>LTE modem včetně anténního svodu, montáže projektové dokumentace a začlenění do stávající infrastruktury. 4xEhternet, 2xTerminal server, 2xSIM</t>
  </si>
  <si>
    <t>398</t>
  </si>
  <si>
    <t>210334 (R)</t>
  </si>
  <si>
    <t>Radiomodem MR400 ve vyhrazeném pásmu včetně anténního svodu, montáže, parametrizace, projektové dokumentace a začlenění do stávající radiové sítě, 1xEthernet, 3x serial, příslušenství. Modul modemu bude přenesen ze stávajícího rozváděče</t>
  </si>
  <si>
    <t>400</t>
  </si>
  <si>
    <t>335</t>
  </si>
  <si>
    <t>210335 (R)</t>
  </si>
  <si>
    <t>CPU, pracovní paměť 100 KB pro program, 750kB pro data, interface PROFINET, včetně paměťové karty 4MB a server modulu</t>
  </si>
  <si>
    <t>402</t>
  </si>
  <si>
    <t>210336 (R)</t>
  </si>
  <si>
    <t>Komunikační procesor Ethernet pro ET200SP, TCP/UDP, IPV4/IPV6, včetně BA</t>
  </si>
  <si>
    <t>404</t>
  </si>
  <si>
    <t>210338 (R)</t>
  </si>
  <si>
    <t>Průmyslový switch 8xRJ45, napájecí napětí 24V DC</t>
  </si>
  <si>
    <t>406</t>
  </si>
  <si>
    <t>339</t>
  </si>
  <si>
    <t>210339 (R)</t>
  </si>
  <si>
    <t>Modul DI 16x24V DC, včetně svorkovnicového modulu</t>
  </si>
  <si>
    <t>408</t>
  </si>
  <si>
    <t>210340 (R)</t>
  </si>
  <si>
    <t>Modul DO 16x24V DC, včetně svorkovnicového modulu</t>
  </si>
  <si>
    <t>410</t>
  </si>
  <si>
    <t>341</t>
  </si>
  <si>
    <t>210341 (R)</t>
  </si>
  <si>
    <t>Modul AI 4x 2/4 wire, včetně svorkovnicového modulu</t>
  </si>
  <si>
    <t>412</t>
  </si>
  <si>
    <t>210342 (R)</t>
  </si>
  <si>
    <t>414</t>
  </si>
  <si>
    <t>343</t>
  </si>
  <si>
    <t>210343 (R)</t>
  </si>
  <si>
    <t>416</t>
  </si>
  <si>
    <t>210344 (R)</t>
  </si>
  <si>
    <t>418</t>
  </si>
  <si>
    <t>345</t>
  </si>
  <si>
    <t>210345 (R)</t>
  </si>
  <si>
    <t>420</t>
  </si>
  <si>
    <t>210346 (R)</t>
  </si>
  <si>
    <t>Operátorský panel 7", 65535 Barev, dotykové ovládání</t>
  </si>
  <si>
    <t>422</t>
  </si>
  <si>
    <t>347</t>
  </si>
  <si>
    <t>210347 (R)</t>
  </si>
  <si>
    <t>Přepěťová ochrana signálových vedení 24V</t>
  </si>
  <si>
    <t>424</t>
  </si>
  <si>
    <t>210348 (R)</t>
  </si>
  <si>
    <t>Přepěťová ochrana Ethernet, cat 5e</t>
  </si>
  <si>
    <t>426</t>
  </si>
  <si>
    <t>349</t>
  </si>
  <si>
    <t>210349 (R)</t>
  </si>
  <si>
    <t>Vyhodnocovací jednotka vodivosti</t>
  </si>
  <si>
    <t>428</t>
  </si>
  <si>
    <t>210350 (R)</t>
  </si>
  <si>
    <t>430</t>
  </si>
  <si>
    <t>353</t>
  </si>
  <si>
    <t>210353 (R)</t>
  </si>
  <si>
    <t>432</t>
  </si>
  <si>
    <t>210354 (R)</t>
  </si>
  <si>
    <t>434</t>
  </si>
  <si>
    <t>355</t>
  </si>
  <si>
    <t>210355 (R)</t>
  </si>
  <si>
    <t>Kombinovaná přepěťová ochrana napájecího napětí 24VDC a signálové smyčky 4-20mA</t>
  </si>
  <si>
    <t>436</t>
  </si>
  <si>
    <t>210356 (R)</t>
  </si>
  <si>
    <t>438</t>
  </si>
  <si>
    <t>357</t>
  </si>
  <si>
    <t>210357 (R)</t>
  </si>
  <si>
    <t>440</t>
  </si>
  <si>
    <t>359</t>
  </si>
  <si>
    <t>210359 (R)</t>
  </si>
  <si>
    <t>442</t>
  </si>
  <si>
    <t>210360 (R)</t>
  </si>
  <si>
    <t>444</t>
  </si>
  <si>
    <t>361</t>
  </si>
  <si>
    <t>210361 (R)</t>
  </si>
  <si>
    <t>Kombinovaná přepěťový ochrana napájecího napětí 24VDC a signálové smyčky 4-20mA</t>
  </si>
  <si>
    <t>446</t>
  </si>
  <si>
    <t>210362 (R)</t>
  </si>
  <si>
    <t>448</t>
  </si>
  <si>
    <t>363</t>
  </si>
  <si>
    <t>210363 (R)</t>
  </si>
  <si>
    <t>450</t>
  </si>
  <si>
    <t>210364 (R)</t>
  </si>
  <si>
    <t>452</t>
  </si>
  <si>
    <t>365</t>
  </si>
  <si>
    <t>210365 (R)</t>
  </si>
  <si>
    <t>454</t>
  </si>
  <si>
    <t>210366 (R)</t>
  </si>
  <si>
    <t>456</t>
  </si>
  <si>
    <t>367</t>
  </si>
  <si>
    <t>210367 (R)</t>
  </si>
  <si>
    <t>458</t>
  </si>
  <si>
    <t>210368 (R)</t>
  </si>
  <si>
    <t>460</t>
  </si>
  <si>
    <t>369</t>
  </si>
  <si>
    <t>210369 (R)</t>
  </si>
  <si>
    <t>462</t>
  </si>
  <si>
    <t>464</t>
  </si>
  <si>
    <t>466</t>
  </si>
  <si>
    <t>210370 (R)</t>
  </si>
  <si>
    <t>Galvanický oddělovač 4-20mA</t>
  </si>
  <si>
    <t>468</t>
  </si>
  <si>
    <t>371</t>
  </si>
  <si>
    <t>210371 (R)</t>
  </si>
  <si>
    <t>470</t>
  </si>
  <si>
    <t>210372 (R)</t>
  </si>
  <si>
    <t>Minirelé včetně patice, 24VDC</t>
  </si>
  <si>
    <t>472</t>
  </si>
  <si>
    <t>373</t>
  </si>
  <si>
    <t>210373 (R)</t>
  </si>
  <si>
    <t>Výroba rozváděče, vnitřní propoje, dokumentace</t>
  </si>
  <si>
    <t>474</t>
  </si>
  <si>
    <t>210374 (R)</t>
  </si>
  <si>
    <t>476</t>
  </si>
  <si>
    <t>375</t>
  </si>
  <si>
    <t>210375 (R)</t>
  </si>
  <si>
    <t>478</t>
  </si>
  <si>
    <t>210376 (R)</t>
  </si>
  <si>
    <t>Patch cord 3m, Cat 5e</t>
  </si>
  <si>
    <t>480</t>
  </si>
  <si>
    <t>M400</t>
  </si>
  <si>
    <t>Senzory</t>
  </si>
  <si>
    <t>210400 (R)</t>
  </si>
  <si>
    <t>Senzor vodivosti, kabel 5m součástí senzoru</t>
  </si>
  <si>
    <t>482</t>
  </si>
  <si>
    <t>401</t>
  </si>
  <si>
    <t>210401 (R)</t>
  </si>
  <si>
    <t>Senzor DMP331 pro měření hydrostatického tlaku vodního sloupce, včetně uzavíracího kulového ventilu, těsnění Viton, tlumiče tlakových rázů, rozsah 0-60kPa, procesní připojení M20</t>
  </si>
  <si>
    <t>484</t>
  </si>
  <si>
    <t>210402 (R)</t>
  </si>
  <si>
    <t>Kapacitní snímač M18x1mm spínací vzdálenost: 8 mm, nevazební sestava pracovní vzdálenost: 0...6,5 mm připojení: svorky (průchodka pro kabel 4,5...10mm) krytí : IP65 materiál pouzdra: plast - PBT včetně upevňovacího úhelníku (V2A - 1.4301) včetně montáže, připojení a oživení"</t>
  </si>
  <si>
    <t>486</t>
  </si>
  <si>
    <t>M450</t>
  </si>
  <si>
    <t>Sdružovací boxy</t>
  </si>
  <si>
    <t>210450 (R)</t>
  </si>
  <si>
    <t>Sdružovací box MX_UNIK</t>
  </si>
  <si>
    <t>488</t>
  </si>
  <si>
    <t>451</t>
  </si>
  <si>
    <t>210451 (R)</t>
  </si>
  <si>
    <t>Sdružovací box MXL</t>
  </si>
  <si>
    <t>490</t>
  </si>
  <si>
    <t>210452 (R)</t>
  </si>
  <si>
    <t>Sdružovací box MXF01</t>
  </si>
  <si>
    <t>492</t>
  </si>
  <si>
    <t>453</t>
  </si>
  <si>
    <t>210453 (R)</t>
  </si>
  <si>
    <t>Sdružovací box MXF02</t>
  </si>
  <si>
    <t>494</t>
  </si>
  <si>
    <t>M500</t>
  </si>
  <si>
    <t>Kabely</t>
  </si>
  <si>
    <t>500</t>
  </si>
  <si>
    <t>210500 (R)</t>
  </si>
  <si>
    <t>Napájecí kabel, CYKY-O 2x1.5</t>
  </si>
  <si>
    <t>496</t>
  </si>
  <si>
    <t>501</t>
  </si>
  <si>
    <t>210501 (R)</t>
  </si>
  <si>
    <t>498</t>
  </si>
  <si>
    <t>502</t>
  </si>
  <si>
    <t>210502 (R)</t>
  </si>
  <si>
    <t>503</t>
  </si>
  <si>
    <t>210503 (R)</t>
  </si>
  <si>
    <t>504</t>
  </si>
  <si>
    <t>210504 (R)</t>
  </si>
  <si>
    <t>505</t>
  </si>
  <si>
    <t>210505 (R)</t>
  </si>
  <si>
    <t>506</t>
  </si>
  <si>
    <t>210506 (R)</t>
  </si>
  <si>
    <t>Napájecí kabel, CYKY-J 3x1,5</t>
  </si>
  <si>
    <t>508</t>
  </si>
  <si>
    <t>507</t>
  </si>
  <si>
    <t>210507 (R)</t>
  </si>
  <si>
    <t>Napájecí kabel, CYKY-J 4x1,5</t>
  </si>
  <si>
    <t>510</t>
  </si>
  <si>
    <t>210508 (R)</t>
  </si>
  <si>
    <t>FTP Cat5e</t>
  </si>
  <si>
    <t>512</t>
  </si>
  <si>
    <t>509</t>
  </si>
  <si>
    <t>210509 (R)</t>
  </si>
  <si>
    <t>514</t>
  </si>
  <si>
    <t>210510 (R)</t>
  </si>
  <si>
    <t>516</t>
  </si>
  <si>
    <t>511</t>
  </si>
  <si>
    <t>210511 (R)</t>
  </si>
  <si>
    <t>518</t>
  </si>
  <si>
    <t>210512 (R)</t>
  </si>
  <si>
    <t>520</t>
  </si>
  <si>
    <t>513</t>
  </si>
  <si>
    <t>210513 (R)</t>
  </si>
  <si>
    <t>Napájecí kabel, CYKY-J 3x2.5</t>
  </si>
  <si>
    <t>522</t>
  </si>
  <si>
    <t>210514 (R)</t>
  </si>
  <si>
    <t>JYTY-O 4x1 mm2</t>
  </si>
  <si>
    <t>524</t>
  </si>
  <si>
    <t>515</t>
  </si>
  <si>
    <t>210515 (R)</t>
  </si>
  <si>
    <t>JYTY-O 2x1 mm2</t>
  </si>
  <si>
    <t>526</t>
  </si>
  <si>
    <t>210516 (R)</t>
  </si>
  <si>
    <t>JYTY-O 14x1 mm2</t>
  </si>
  <si>
    <t>528</t>
  </si>
  <si>
    <t>517</t>
  </si>
  <si>
    <t>210517 (R)</t>
  </si>
  <si>
    <t>JYTY-O 7x1 mm2</t>
  </si>
  <si>
    <t>530</t>
  </si>
  <si>
    <t>210518 (R)</t>
  </si>
  <si>
    <t>532</t>
  </si>
  <si>
    <t>519</t>
  </si>
  <si>
    <t>210519 (R)</t>
  </si>
  <si>
    <t>534</t>
  </si>
  <si>
    <t>210520 (R)</t>
  </si>
  <si>
    <t>536</t>
  </si>
  <si>
    <t>521</t>
  </si>
  <si>
    <t>210521 (R)</t>
  </si>
  <si>
    <t>538</t>
  </si>
  <si>
    <t>210522 (R)</t>
  </si>
  <si>
    <t>Signálový kabel pro dávkovací stanici</t>
  </si>
  <si>
    <t>540</t>
  </si>
  <si>
    <t>523</t>
  </si>
  <si>
    <t>210523 (R)</t>
  </si>
  <si>
    <t>Řídící kabel pro dávkovací stanici</t>
  </si>
  <si>
    <t>542</t>
  </si>
  <si>
    <t>210524 (R)</t>
  </si>
  <si>
    <t>LAN Cat 5e, patch cord 2m</t>
  </si>
  <si>
    <t>544</t>
  </si>
  <si>
    <t>525</t>
  </si>
  <si>
    <t>210525 (R)</t>
  </si>
  <si>
    <t>LAN Cat 5e, patch cord 1m</t>
  </si>
  <si>
    <t>546</t>
  </si>
  <si>
    <t>M600</t>
  </si>
  <si>
    <t>Demontážní a montážní práce</t>
  </si>
  <si>
    <t>600</t>
  </si>
  <si>
    <t>210600 (R)</t>
  </si>
  <si>
    <t>Demontáže stávajícího ED včetně odpojení kabeláže, likvidace</t>
  </si>
  <si>
    <t>548</t>
  </si>
  <si>
    <t>601</t>
  </si>
  <si>
    <t>210601 (R)</t>
  </si>
  <si>
    <t>Demontáže stávajícího RMS včetně odpojení kabeláže</t>
  </si>
  <si>
    <t>550</t>
  </si>
  <si>
    <t>602</t>
  </si>
  <si>
    <t>210602 (R)</t>
  </si>
  <si>
    <t>Demontáž stávajících kabelových tras MAR</t>
  </si>
  <si>
    <t>552</t>
  </si>
  <si>
    <t>603</t>
  </si>
  <si>
    <t>210603 (R)</t>
  </si>
  <si>
    <t>Demontáže stávajících senzorů</t>
  </si>
  <si>
    <t>554</t>
  </si>
  <si>
    <t>604</t>
  </si>
  <si>
    <t>210604 (R)</t>
  </si>
  <si>
    <t>Montáž rozvaděče RMS1</t>
  </si>
  <si>
    <t>556</t>
  </si>
  <si>
    <t>605</t>
  </si>
  <si>
    <t>210605 (R)</t>
  </si>
  <si>
    <t>Montáž rozvaděč ED1</t>
  </si>
  <si>
    <t>558</t>
  </si>
  <si>
    <t>606</t>
  </si>
  <si>
    <t>210606 (R)</t>
  </si>
  <si>
    <t>Montáž signálových kabelů</t>
  </si>
  <si>
    <t>560</t>
  </si>
  <si>
    <t>607</t>
  </si>
  <si>
    <t>210607 (R)</t>
  </si>
  <si>
    <t>Montáž silových kabelů čerpadel</t>
  </si>
  <si>
    <t>562</t>
  </si>
  <si>
    <t>608</t>
  </si>
  <si>
    <t>210608 (R)</t>
  </si>
  <si>
    <t>Montáže ostatních silových kabelů</t>
  </si>
  <si>
    <t>564</t>
  </si>
  <si>
    <t>609</t>
  </si>
  <si>
    <t>210609 (R)</t>
  </si>
  <si>
    <t>Drobný montážní materiál</t>
  </si>
  <si>
    <t>566</t>
  </si>
  <si>
    <t>610</t>
  </si>
  <si>
    <t>210610 (R)</t>
  </si>
  <si>
    <t>Zapojení průtokoměru</t>
  </si>
  <si>
    <t>568</t>
  </si>
  <si>
    <t>611</t>
  </si>
  <si>
    <t>210611 (R)</t>
  </si>
  <si>
    <t>Kabelové trasy - materiál</t>
  </si>
  <si>
    <t>570</t>
  </si>
  <si>
    <t>612</t>
  </si>
  <si>
    <t>210612 (R)</t>
  </si>
  <si>
    <t>Kabelové trasy - montážní práce</t>
  </si>
  <si>
    <t>572</t>
  </si>
  <si>
    <t>613</t>
  </si>
  <si>
    <t>210613 (R)</t>
  </si>
  <si>
    <t>Demontáž analyzátoru volného chloru, předání provozovateli k uskladnění po dobu rekonstrukce</t>
  </si>
  <si>
    <t>574</t>
  </si>
  <si>
    <t>614</t>
  </si>
  <si>
    <t>210614 (R)</t>
  </si>
  <si>
    <t>Demontáž dávkovací stanice desinfekce, předání provozovateli k uskladnění po dobu rekonstrukce</t>
  </si>
  <si>
    <t>576</t>
  </si>
  <si>
    <t>615</t>
  </si>
  <si>
    <t>210615 (R)</t>
  </si>
  <si>
    <t>Ekologická likvidace demontovaných částí</t>
  </si>
  <si>
    <t>578</t>
  </si>
  <si>
    <t>M700</t>
  </si>
  <si>
    <t>SW práce pro řídicí systém</t>
  </si>
  <si>
    <t>701</t>
  </si>
  <si>
    <t>210701 (R)</t>
  </si>
  <si>
    <t>SW řídícího systému pro přenos dat</t>
  </si>
  <si>
    <t>sd</t>
  </si>
  <si>
    <t>580</t>
  </si>
  <si>
    <t>702</t>
  </si>
  <si>
    <t>210702 (R)</t>
  </si>
  <si>
    <t>SW řídícího systému pro provizorní provoz</t>
  </si>
  <si>
    <t>582</t>
  </si>
  <si>
    <t>703</t>
  </si>
  <si>
    <t>210703 (R)</t>
  </si>
  <si>
    <t>SW pro operátorský panel OP</t>
  </si>
  <si>
    <t>584</t>
  </si>
  <si>
    <t>704</t>
  </si>
  <si>
    <t>210704 (R)</t>
  </si>
  <si>
    <t>Úprava SW řídícího systému – dispečink</t>
  </si>
  <si>
    <t>586</t>
  </si>
  <si>
    <t>705</t>
  </si>
  <si>
    <t>210705 (R)</t>
  </si>
  <si>
    <t>Úprava vizualizace na dispečinku a pracovištích s oprávněním náhledu</t>
  </si>
  <si>
    <t>588</t>
  </si>
  <si>
    <t>706</t>
  </si>
  <si>
    <t>210706 (R)</t>
  </si>
  <si>
    <t>Úprava datového zpracování</t>
  </si>
  <si>
    <t>590</t>
  </si>
  <si>
    <t>707</t>
  </si>
  <si>
    <t>210707 (R)</t>
  </si>
  <si>
    <t>Parametrizace jednotky průtokoměru</t>
  </si>
  <si>
    <t>592</t>
  </si>
  <si>
    <t>708</t>
  </si>
  <si>
    <t>210708 (R)</t>
  </si>
  <si>
    <t>Nastavení analyzátoru sítě</t>
  </si>
  <si>
    <t>594</t>
  </si>
  <si>
    <t>709</t>
  </si>
  <si>
    <t>210709 (R)</t>
  </si>
  <si>
    <t>Oživení měřících bodů</t>
  </si>
  <si>
    <t>596</t>
  </si>
  <si>
    <t>M750</t>
  </si>
  <si>
    <t>Rekonstrukce PZTS VDJ Myslivna</t>
  </si>
  <si>
    <t>750</t>
  </si>
  <si>
    <t>210750 (R)</t>
  </si>
  <si>
    <t>Řídící jednotka plastové skříni pro Vodovody - včetně BB01, PWR 4A, OUT 4R-01-MM, ASSET6.20, klávesnice KMU4-N, OZ PZL11 a PZL-i, kontakt otevření MAS 303, napájecí svorkovnice 12V, servisní zásuvka 230V, 2x jistič B6A, přepěťová ochrana přívodu 230V, přívodní svorky 230V, kompletace</t>
  </si>
  <si>
    <t>598</t>
  </si>
  <si>
    <t>210751 (R)</t>
  </si>
  <si>
    <t>ASSET 6.20 - univerzální modul 6 vstupů + 2 čtečky</t>
  </si>
  <si>
    <t>752</t>
  </si>
  <si>
    <t>210752 (R)</t>
  </si>
  <si>
    <t>UC232, přepěťová ochrana RS232</t>
  </si>
  <si>
    <t>753</t>
  </si>
  <si>
    <t>210753 (R)</t>
  </si>
  <si>
    <t>Přepěťová ochrana, UTP vedení s PoE, 100/1000Mbit, chrání všechny páry, 2× RJ-45 - SP11POE2</t>
  </si>
  <si>
    <t>754</t>
  </si>
  <si>
    <t>210754 (R)</t>
  </si>
  <si>
    <t>Adaptér RJ 9kolíkový D-sub samice, RJ45 samice RS PRO</t>
  </si>
  <si>
    <t>755</t>
  </si>
  <si>
    <t>210755 (R)</t>
  </si>
  <si>
    <t>Adaptér RJ 9kolíkový D-sub samec, RJ45 samice RS PRO</t>
  </si>
  <si>
    <t>756</t>
  </si>
  <si>
    <t>210756 (R)</t>
  </si>
  <si>
    <t>Magnetický kontakt MAS303</t>
  </si>
  <si>
    <t>757</t>
  </si>
  <si>
    <t>210757 (R)</t>
  </si>
  <si>
    <t>Magnetický kontakt těžký - DC115</t>
  </si>
  <si>
    <t>758</t>
  </si>
  <si>
    <t>210758 (R)</t>
  </si>
  <si>
    <t>Krabice propojovací povrchová - RKZ111</t>
  </si>
  <si>
    <t>759</t>
  </si>
  <si>
    <t>210759 (R)</t>
  </si>
  <si>
    <t>Krabice IP65</t>
  </si>
  <si>
    <t>616</t>
  </si>
  <si>
    <t>760</t>
  </si>
  <si>
    <t>210760 (R)</t>
  </si>
  <si>
    <t>Bezkontaktní čtečka - RP10</t>
  </si>
  <si>
    <t>618</t>
  </si>
  <si>
    <t>761</t>
  </si>
  <si>
    <t>210761 (R)</t>
  </si>
  <si>
    <t>GJD360 - venk. duální (PIR+MW) det., det. char. 30 x 20 m, mont. v. 1,5 - 3 m</t>
  </si>
  <si>
    <t>620</t>
  </si>
  <si>
    <t>210762 (R)</t>
  </si>
  <si>
    <t>Prostorový detektor KX15DTAM</t>
  </si>
  <si>
    <t>622</t>
  </si>
  <si>
    <t>763</t>
  </si>
  <si>
    <t>210763 (R)</t>
  </si>
  <si>
    <t>Glasstrek 457, duální detektor tříštění skla</t>
  </si>
  <si>
    <t>624</t>
  </si>
  <si>
    <t>210764 (R)</t>
  </si>
  <si>
    <t>SB2 Nezálohovaná plastová vnitřní siréna</t>
  </si>
  <si>
    <t>626</t>
  </si>
  <si>
    <t>765</t>
  </si>
  <si>
    <t>210765 (R)</t>
  </si>
  <si>
    <t>SB4 Nezálohovaná plastová vnitřní siréna 111dB/1m</t>
  </si>
  <si>
    <t>628</t>
  </si>
  <si>
    <t>766</t>
  </si>
  <si>
    <t>210766 (R)</t>
  </si>
  <si>
    <t>Akumulátor12V/38Ah šroubové svorky M5, životnost dle EUROBAT 3 až 5 let, VdS</t>
  </si>
  <si>
    <t>630</t>
  </si>
  <si>
    <t>210767 (R)</t>
  </si>
  <si>
    <t>Montáž univerzálního modulu</t>
  </si>
  <si>
    <t>632</t>
  </si>
  <si>
    <t>768</t>
  </si>
  <si>
    <t>210768 (R)</t>
  </si>
  <si>
    <t>Montáž vnitřní sirény</t>
  </si>
  <si>
    <t>634</t>
  </si>
  <si>
    <t>769</t>
  </si>
  <si>
    <t>210769 (R)</t>
  </si>
  <si>
    <t>Montáž ústředny</t>
  </si>
  <si>
    <t>636</t>
  </si>
  <si>
    <t>770</t>
  </si>
  <si>
    <t>210770 (R)</t>
  </si>
  <si>
    <t>Montáž adaptéru D-sub</t>
  </si>
  <si>
    <t>638</t>
  </si>
  <si>
    <t>210771 (R)</t>
  </si>
  <si>
    <t>Montáž krabice</t>
  </si>
  <si>
    <t>640</t>
  </si>
  <si>
    <t>772</t>
  </si>
  <si>
    <t>210772 (R)</t>
  </si>
  <si>
    <t>Montáž snímače karet</t>
  </si>
  <si>
    <t>642</t>
  </si>
  <si>
    <t>773</t>
  </si>
  <si>
    <t>210773 (R)</t>
  </si>
  <si>
    <t>Montáž přepěťové ochrany</t>
  </si>
  <si>
    <t>644</t>
  </si>
  <si>
    <t>774</t>
  </si>
  <si>
    <t>210774 (R)</t>
  </si>
  <si>
    <t>Montáž prostorového detektoru/audiodetektoru</t>
  </si>
  <si>
    <t>646</t>
  </si>
  <si>
    <t>775</t>
  </si>
  <si>
    <t>210775 (R)</t>
  </si>
  <si>
    <t>Montáž magnetického kontaktu</t>
  </si>
  <si>
    <t>648</t>
  </si>
  <si>
    <t>210776 (R)</t>
  </si>
  <si>
    <t>Montáž akumulátoru</t>
  </si>
  <si>
    <t>650</t>
  </si>
  <si>
    <t>777</t>
  </si>
  <si>
    <t>210777 (R)</t>
  </si>
  <si>
    <t>Oživení, nastavení ústředny</t>
  </si>
  <si>
    <t>652</t>
  </si>
  <si>
    <t>778</t>
  </si>
  <si>
    <t>210778 (R)</t>
  </si>
  <si>
    <t>Programování systému PZS + přenos</t>
  </si>
  <si>
    <t>654</t>
  </si>
  <si>
    <t>779</t>
  </si>
  <si>
    <t>210779 (R)</t>
  </si>
  <si>
    <t>Konzultace s policií ČR</t>
  </si>
  <si>
    <t>656</t>
  </si>
  <si>
    <t>780</t>
  </si>
  <si>
    <t>210780 (R)</t>
  </si>
  <si>
    <t>Technická studie + tabulka událostí - PČR i BVK</t>
  </si>
  <si>
    <t>658</t>
  </si>
  <si>
    <t>210781 (R)</t>
  </si>
  <si>
    <t>Půdorys v digitální podobě - úprava, vč. vkl. akt. bodů a foto, PČR i BVK</t>
  </si>
  <si>
    <t>660</t>
  </si>
  <si>
    <t>782</t>
  </si>
  <si>
    <t>210782 (R)</t>
  </si>
  <si>
    <t>Měření v systému, předání zakázky</t>
  </si>
  <si>
    <t>662</t>
  </si>
  <si>
    <t>210783 (R)</t>
  </si>
  <si>
    <t>Patch kabel FTP, 2x RJ 45, l=10m</t>
  </si>
  <si>
    <t>664</t>
  </si>
  <si>
    <t>210784 (R)</t>
  </si>
  <si>
    <t>Žlab 40x20 LHD</t>
  </si>
  <si>
    <t>666</t>
  </si>
  <si>
    <t>785</t>
  </si>
  <si>
    <t>210785 (R)</t>
  </si>
  <si>
    <t>Silový kabel 3Cx1,5</t>
  </si>
  <si>
    <t>668</t>
  </si>
  <si>
    <t>786</t>
  </si>
  <si>
    <t>210786 (R)</t>
  </si>
  <si>
    <t>Vodič CYA 1,5 - červený</t>
  </si>
  <si>
    <t>670</t>
  </si>
  <si>
    <t>787</t>
  </si>
  <si>
    <t>210787 (R)</t>
  </si>
  <si>
    <t>Vodič CYA 1,5 - černý</t>
  </si>
  <si>
    <t>672</t>
  </si>
  <si>
    <t>788</t>
  </si>
  <si>
    <t>210788 (R)</t>
  </si>
  <si>
    <t>Vodič CYA 2,5 - červený</t>
  </si>
  <si>
    <t>674</t>
  </si>
  <si>
    <t>789</t>
  </si>
  <si>
    <t>210789 (R)</t>
  </si>
  <si>
    <t>Vodič CYA 2,5 - černý</t>
  </si>
  <si>
    <t>676</t>
  </si>
  <si>
    <t>790</t>
  </si>
  <si>
    <t>210790 (R)</t>
  </si>
  <si>
    <t>Kabel FTP</t>
  </si>
  <si>
    <t>678</t>
  </si>
  <si>
    <t>791</t>
  </si>
  <si>
    <t>210791 (R)</t>
  </si>
  <si>
    <t>Sdělovací kabel 2x0,6 + 4x0,4</t>
  </si>
  <si>
    <t>680</t>
  </si>
  <si>
    <t>792</t>
  </si>
  <si>
    <t>210792 (R)</t>
  </si>
  <si>
    <t>Podružný instalační materiál</t>
  </si>
  <si>
    <t>682</t>
  </si>
  <si>
    <t>793</t>
  </si>
  <si>
    <t>210793 (R)</t>
  </si>
  <si>
    <t>Montáž žlabu do 40x20/trubky n.o.</t>
  </si>
  <si>
    <t>684</t>
  </si>
  <si>
    <t>794</t>
  </si>
  <si>
    <t>210794 (R)</t>
  </si>
  <si>
    <t>Montáž silového kabelu 3Cx1,5</t>
  </si>
  <si>
    <t>686</t>
  </si>
  <si>
    <t>795</t>
  </si>
  <si>
    <t>210795 (R)</t>
  </si>
  <si>
    <t>Montáž sdělovacího kabelu 2x0,6+4x0,4 a 5x2x0,5</t>
  </si>
  <si>
    <t>688</t>
  </si>
  <si>
    <t>796</t>
  </si>
  <si>
    <t>210796 (R)</t>
  </si>
  <si>
    <t>Výchozí revize systému</t>
  </si>
  <si>
    <t>690</t>
  </si>
  <si>
    <t>797</t>
  </si>
  <si>
    <t>210797 (R)</t>
  </si>
  <si>
    <t>PD skut. provedení</t>
  </si>
  <si>
    <t>692</t>
  </si>
  <si>
    <t>798</t>
  </si>
  <si>
    <t>210798 (R)</t>
  </si>
  <si>
    <t>Doprava</t>
  </si>
  <si>
    <t>694</t>
  </si>
  <si>
    <t>799</t>
  </si>
  <si>
    <t>210799 (R)</t>
  </si>
  <si>
    <t>Ekologická likvidace demontovaného materiálu</t>
  </si>
  <si>
    <t>696</t>
  </si>
  <si>
    <t>800</t>
  </si>
  <si>
    <t>210800 (R)</t>
  </si>
  <si>
    <t>Demontáž</t>
  </si>
  <si>
    <t>hod</t>
  </si>
  <si>
    <t>698</t>
  </si>
  <si>
    <t>M850</t>
  </si>
  <si>
    <t>Ostatní</t>
  </si>
  <si>
    <t>851</t>
  </si>
  <si>
    <t>210851 (R)</t>
  </si>
  <si>
    <t>Výchozí revize elektrozařízení Dodavatel má ze zákona povinnost provést výchozí revizi. Zařízení může být uvedeno do trvalého provozu až na základě pozitivního výsledku výchozí revize.</t>
  </si>
  <si>
    <t>700</t>
  </si>
  <si>
    <t>852</t>
  </si>
  <si>
    <t>210852 (R)</t>
  </si>
  <si>
    <t>Posouzení instalace TIČR pro zvlášt nebezpečné prostory</t>
  </si>
  <si>
    <t>853</t>
  </si>
  <si>
    <t>210853 (R)</t>
  </si>
  <si>
    <t>Dielektrický koberec před rozváděče</t>
  </si>
  <si>
    <t>854</t>
  </si>
  <si>
    <t>210854 (R)</t>
  </si>
  <si>
    <t>Pracovní stůl pro údržbu, pracovní deska 1800x700m (š x h)</t>
  </si>
  <si>
    <t>855</t>
  </si>
  <si>
    <t>210855 (R)</t>
  </si>
  <si>
    <t>Kolečková křeslo pro údržbu s vysokým opěrákem, černé čalounění z pevné tkaniny</t>
  </si>
  <si>
    <t>856</t>
  </si>
  <si>
    <t>210856 (R)</t>
  </si>
  <si>
    <t>Projektová dokumentace skutečného provedení</t>
  </si>
  <si>
    <t>710</t>
  </si>
  <si>
    <t>M900</t>
  </si>
  <si>
    <t>Analyzátor volného chloru, dávkovací stanice</t>
  </si>
  <si>
    <t>901</t>
  </si>
  <si>
    <t>210901 (R)</t>
  </si>
  <si>
    <t>Uvedení do provozu autorizovaným servisem</t>
  </si>
  <si>
    <t>903</t>
  </si>
  <si>
    <t>210903 (R)</t>
  </si>
  <si>
    <t>714</t>
  </si>
  <si>
    <t>M950</t>
  </si>
  <si>
    <t>Rekonstrukce VDJ Kohoutovice</t>
  </si>
  <si>
    <t>950</t>
  </si>
  <si>
    <t>210950 (R)</t>
  </si>
  <si>
    <t>716</t>
  </si>
  <si>
    <t>951</t>
  </si>
  <si>
    <t>210951 (R)</t>
  </si>
  <si>
    <t>Doplnění komunikačního procesoru Ethernet, včetně osazení, úpravy napájecího okruhu a konfigurace</t>
  </si>
  <si>
    <t>718</t>
  </si>
  <si>
    <t>952</t>
  </si>
  <si>
    <t>210952 (R)</t>
  </si>
  <si>
    <t>Úprava komunikace pro systému řízení VDJ Kohoutovice přes modem Ripex</t>
  </si>
  <si>
    <t>720</t>
  </si>
  <si>
    <t>953</t>
  </si>
  <si>
    <t>210953 (R)</t>
  </si>
  <si>
    <t>Dokumentace skutečného provedení</t>
  </si>
  <si>
    <t>722</t>
  </si>
  <si>
    <t>OVN - Ostatní a vedlejší náklady</t>
  </si>
  <si>
    <t>OST,VRN - Ostatní náklady a vedlejší rozpočtové náklady</t>
  </si>
  <si>
    <t>OST,VRN</t>
  </si>
  <si>
    <t>Ostatní náklady a vedlejší rozpočtové náklady</t>
  </si>
  <si>
    <t>900001</t>
  </si>
  <si>
    <t>Vybudování zařízení staveniště včetně skládek materiálů a zabezpečení staveniště</t>
  </si>
  <si>
    <t>soubor</t>
  </si>
  <si>
    <t>765114128</t>
  </si>
  <si>
    <t>900002</t>
  </si>
  <si>
    <t>Provoz zařízení staveniště včetně dodávky, montáže a rozebrání provizorních komunikací, včetně montáže, pronájmu a údržby a demontáže dočasného oplocení, včetně zázemí vedení stavby, zázemí pracovníků a podobně</t>
  </si>
  <si>
    <t>-1682902117</t>
  </si>
  <si>
    <t>Poznámka k položce:_x000d_
-Náklady na spotřebovanou energii zařízením staveniště a stavbou_x000d_
-Ochrana stávajících technologií proti poškození, prachu, apod. např. zhotovením ochranného krytu, zaplachtováním apod._x000d_
-Čištění podlah v místnostech a chodbách vč. soklů v četnosti min. 3* týdně_x000d_
-Čištění ploch oken v četnosti min 1* měsíčně_x000d_
-Úklid v prostoru staveniště a příjezdové cesty_x000d_
-Mobilní WC pro stavbu _x000d_
-Náklady spojené se zabezpečením staveniště dke pokynů a požadavků BOZP (například ochranné pásky)_x000d_
-Provizorní oplocení</t>
  </si>
  <si>
    <t>900003</t>
  </si>
  <si>
    <t>Odstranění zařízení staveniště včetně skládek materiálu a uvedení do původního stavu</t>
  </si>
  <si>
    <t>201973574</t>
  </si>
  <si>
    <t>900004</t>
  </si>
  <si>
    <t>Předání a převzetí zařízení staveniště</t>
  </si>
  <si>
    <t>-916946413</t>
  </si>
  <si>
    <t>900005</t>
  </si>
  <si>
    <t>Zhotovení dokumentace skutečného provedení stavby</t>
  </si>
  <si>
    <t>-940244861</t>
  </si>
  <si>
    <t>900006</t>
  </si>
  <si>
    <t>Náklady spojené se službami autorizovaného geodeta, vytýčení stavby, vytýčení hranice pozemku areálu vodojemu a zaměření stavby po realizaci včetně skutečné trasy kabelové přípojky včetně předání dokumentace</t>
  </si>
  <si>
    <t>557150155</t>
  </si>
  <si>
    <t>900007</t>
  </si>
  <si>
    <t>Provedení dezinfekce veškerých konstrukcí pomocí dzinfekčních prostředků nanášených na jednotlivé konstrukce, včetně následného oplachu a nákladů spojených s vypouštěním odpadní vody, včetně vodního výluhu po vystrojení novým potrubím</t>
  </si>
  <si>
    <t>-1767873840</t>
  </si>
  <si>
    <t>900008</t>
  </si>
  <si>
    <t>Zaměření a vytýčení stávajících inženýrských sítí včetně stávajíícho vodovodního řadu za přítomnosti oprávněných osob investora a dodavatele</t>
  </si>
  <si>
    <t>1276035826</t>
  </si>
  <si>
    <t>900009</t>
  </si>
  <si>
    <t>Náklady na dotřídění vzniklého stavebního odpadu a suti a pořízení soupisu vzniklého odpadu</t>
  </si>
  <si>
    <t>2036312102</t>
  </si>
  <si>
    <t>900010</t>
  </si>
  <si>
    <t>Veškeré projektem předepsané komplexní zkoušky, revize a odběry vzorků a provádění rozborů včetně předání veškeré dokumentace, včetně nákladů na použité chemikálie (certifikace, protokoly a rev. zprávy) prokazující soulad s proj. dokumentací a plat. předpisy</t>
  </si>
  <si>
    <t>182355020</t>
  </si>
  <si>
    <t>900011</t>
  </si>
  <si>
    <t>Provozní vlivy</t>
  </si>
  <si>
    <t>1420789896</t>
  </si>
  <si>
    <t>900012</t>
  </si>
  <si>
    <t>Náklady spojené s požadavky BOZP (označení hran, pomocné zábrany, provizorní zábradlí a podobně) a další</t>
  </si>
  <si>
    <t>-1349901450</t>
  </si>
  <si>
    <t>900013</t>
  </si>
  <si>
    <t>Vypracování provozních řádů</t>
  </si>
  <si>
    <t>588704794</t>
  </si>
  <si>
    <t>900014</t>
  </si>
  <si>
    <t>Zaškolení obsluhy ovládání prvků technologických částí stavebního díla a náklady spojené se zkušebním provozem</t>
  </si>
  <si>
    <t>433287861</t>
  </si>
  <si>
    <t>900015</t>
  </si>
  <si>
    <t>Převzetí a předání díla, kolaudační řízení</t>
  </si>
  <si>
    <t>568042970</t>
  </si>
  <si>
    <t>900016</t>
  </si>
  <si>
    <t>Kompletační, koordinační a inženýrská činnost</t>
  </si>
  <si>
    <t>-1035202742</t>
  </si>
  <si>
    <t>900017</t>
  </si>
  <si>
    <t>Provedení podrobné diagnostiky betonových konstrukcí VDJ odbornou firmou a případné zpracování konkrétního návrhu sanačních prací</t>
  </si>
  <si>
    <t>1135879388</t>
  </si>
  <si>
    <t>900018</t>
  </si>
  <si>
    <t>Návrh a zapracování technických a technologických řešení kolizí se skrytými konstrukcemi které nemohl projektant předpovídat</t>
  </si>
  <si>
    <t>-1395781886</t>
  </si>
  <si>
    <t>900019</t>
  </si>
  <si>
    <t xml:space="preserve">Uvedení do provozu zkušební provoz technologie, kalibrace (v případě analyzátorů) a zaškolení obsluhy všech technologických částí </t>
  </si>
  <si>
    <t>-785873747</t>
  </si>
  <si>
    <t>900020</t>
  </si>
  <si>
    <t>Zkoušky zhutnění obsypů, zásypů a statické zatěžovací zkoušky komunikací</t>
  </si>
  <si>
    <t>-1620244928</t>
  </si>
  <si>
    <t>900021</t>
  </si>
  <si>
    <t xml:space="preserve">Náklady na zpracování realizační nebo dílenské projektové dokumentace, zpracování výrobních výkresů zámečnických a klempířských výrobků </t>
  </si>
  <si>
    <t>-1781623484</t>
  </si>
  <si>
    <t>900023</t>
  </si>
  <si>
    <t>Náklady vzniklé v souvislosti s realizací stavby, uvedení dotčených ploch do původního stavu, průběžné a finální čištění komunikací, zalévání a kosení zeleně</t>
  </si>
  <si>
    <t>-1283409317</t>
  </si>
  <si>
    <t>900027</t>
  </si>
  <si>
    <t>Náklady související se zkušebním provozem včetně odběru vzorků zpracováním plánu opatření pro případ havarijního zhoršení jakosti vod</t>
  </si>
  <si>
    <t>-2095723064</t>
  </si>
  <si>
    <t>900028</t>
  </si>
  <si>
    <t>Bezpečnostní a hygienická opatření na staveništi</t>
  </si>
  <si>
    <t>-1275794339</t>
  </si>
  <si>
    <t>900030</t>
  </si>
  <si>
    <t>Náklady související s vypracováním harmonogramu stavby</t>
  </si>
  <si>
    <t>-1186153947</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</si>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</sst>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3" fillId="0" borderId="0" applyNumberFormat="0" applyFill="0" applyBorder="0" applyAlignment="0" applyProtection="0"/>
  </cellStyleXfs>
  <cellXfs count="392">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9" fillId="0" borderId="0" xfId="0" applyFont="1" applyAlignment="1" applyProtection="1">
      <alignment vertical="center" wrapText="1"/>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40" fillId="0" borderId="23" xfId="0" applyFont="1" applyBorder="1" applyAlignment="1" applyProtection="1">
      <alignment horizontal="center" vertical="center"/>
    </xf>
    <xf numFmtId="49" fontId="40" fillId="0" borderId="23" xfId="0" applyNumberFormat="1" applyFont="1" applyBorder="1" applyAlignment="1" applyProtection="1">
      <alignment horizontal="left" vertical="center" wrapText="1"/>
    </xf>
    <xf numFmtId="0" fontId="40" fillId="0" borderId="23" xfId="0" applyFont="1" applyBorder="1" applyAlignment="1" applyProtection="1">
      <alignment horizontal="left" vertical="center" wrapText="1"/>
    </xf>
    <xf numFmtId="0" fontId="40" fillId="0" borderId="23" xfId="0" applyFont="1" applyBorder="1" applyAlignment="1" applyProtection="1">
      <alignment horizontal="center" vertical="center" wrapText="1"/>
    </xf>
    <xf numFmtId="167" fontId="40" fillId="0" borderId="23" xfId="0" applyNumberFormat="1" applyFont="1" applyBorder="1" applyAlignment="1" applyProtection="1">
      <alignment vertical="center"/>
    </xf>
    <xf numFmtId="4" fontId="40" fillId="2" borderId="23" xfId="0" applyNumberFormat="1" applyFont="1" applyFill="1" applyBorder="1" applyAlignment="1" applyProtection="1">
      <alignment vertical="center"/>
      <protection locked="0"/>
    </xf>
    <xf numFmtId="4" fontId="40" fillId="0" borderId="23" xfId="0" applyNumberFormat="1" applyFont="1" applyBorder="1" applyAlignment="1" applyProtection="1">
      <alignment vertical="center"/>
    </xf>
    <xf numFmtId="0" fontId="41" fillId="0" borderId="4" xfId="0" applyFont="1" applyBorder="1" applyAlignment="1">
      <alignment vertical="center"/>
    </xf>
    <xf numFmtId="0" fontId="40" fillId="2" borderId="15" xfId="0" applyFont="1" applyFill="1" applyBorder="1" applyAlignment="1" applyProtection="1">
      <alignment horizontal="left" vertical="center"/>
      <protection locked="0"/>
    </xf>
    <xf numFmtId="0" fontId="40" fillId="0" borderId="0" xfId="0" applyFont="1" applyBorder="1" applyAlignment="1" applyProtection="1">
      <alignment horizontal="center"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40" fillId="2" borderId="20" xfId="0" applyFont="1" applyFill="1" applyBorder="1" applyAlignment="1" applyProtection="1">
      <alignment horizontal="left" vertical="center"/>
      <protection locked="0"/>
    </xf>
    <xf numFmtId="0" fontId="40" fillId="0" borderId="21" xfId="0" applyFont="1" applyBorder="1" applyAlignment="1" applyProtection="1">
      <alignment horizontal="center"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3" fillId="0" borderId="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4" fillId="0" borderId="29" xfId="0" applyFont="1" applyBorder="1" applyAlignment="1">
      <alignment horizontal="left"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horizontal="left" vertical="center" wrapText="1"/>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3" fillId="0" borderId="1" xfId="0" applyFont="1" applyBorder="1" applyAlignment="1">
      <alignment horizontal="center"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pplyProtection="1">
      <alignment horizontal="left" vertical="center"/>
    </xf>
    <xf numFmtId="0" fontId="52" fillId="0" borderId="1" xfId="0" applyFont="1" applyBorder="1" applyAlignment="1" applyProtection="1">
      <alignment vertical="top"/>
    </xf>
    <xf numFmtId="0" fontId="52" fillId="0" borderId="1" xfId="0" applyFont="1" applyBorder="1" applyAlignment="1" applyProtection="1">
      <alignment horizontal="left" vertical="center"/>
    </xf>
    <xf numFmtId="0" fontId="52" fillId="0" borderId="1" xfId="0" applyFont="1" applyBorder="1" applyAlignment="1" applyProtection="1">
      <alignment horizontal="center" vertical="center"/>
    </xf>
    <xf numFmtId="49" fontId="52" fillId="0" borderId="1" xfId="0" applyNumberFormat="1" applyFont="1" applyBorder="1" applyAlignment="1" applyProtection="1">
      <alignment horizontal="left" vertical="center"/>
    </xf>
    <xf numFmtId="0" fontId="51" fillId="0" borderId="28" xfId="0" applyFont="1" applyBorder="1" applyAlignment="1" applyProtection="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applyAlignment="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styles" Target="styles.xml" /><Relationship Id="rId15" Type="http://schemas.openxmlformats.org/officeDocument/2006/relationships/theme" Target="theme/theme1.xml" /><Relationship Id="rId16" Type="http://schemas.openxmlformats.org/officeDocument/2006/relationships/calcChain" Target="calcChain.xml" /><Relationship Id="rId1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111151101" TargetMode="External" /><Relationship Id="rId2" Type="http://schemas.openxmlformats.org/officeDocument/2006/relationships/hyperlink" Target="https://podminky.urs.cz/item/CS_URS_2025_01/111251102" TargetMode="External" /><Relationship Id="rId3" Type="http://schemas.openxmlformats.org/officeDocument/2006/relationships/hyperlink" Target="https://podminky.urs.cz/item/CS_URS_2025_01/113106121" TargetMode="External" /><Relationship Id="rId4" Type="http://schemas.openxmlformats.org/officeDocument/2006/relationships/hyperlink" Target="https://podminky.urs.cz/item/CS_URS_2025_01/113107212" TargetMode="External" /><Relationship Id="rId5" Type="http://schemas.openxmlformats.org/officeDocument/2006/relationships/hyperlink" Target="https://podminky.urs.cz/item/CS_URS_2025_01/113107223" TargetMode="External" /><Relationship Id="rId6" Type="http://schemas.openxmlformats.org/officeDocument/2006/relationships/hyperlink" Target="https://podminky.urs.cz/item/CS_URS_2025_01/113107232" TargetMode="External" /><Relationship Id="rId7" Type="http://schemas.openxmlformats.org/officeDocument/2006/relationships/hyperlink" Target="https://podminky.urs.cz/item/CS_URS_2025_01/113107243" TargetMode="External" /><Relationship Id="rId8" Type="http://schemas.openxmlformats.org/officeDocument/2006/relationships/hyperlink" Target="https://podminky.urs.cz/item/CS_URS_2025_01/113201112" TargetMode="External" /><Relationship Id="rId9" Type="http://schemas.openxmlformats.org/officeDocument/2006/relationships/hyperlink" Target="https://podminky.urs.cz/item/CS_URS_2025_01/113202111" TargetMode="External" /><Relationship Id="rId10" Type="http://schemas.openxmlformats.org/officeDocument/2006/relationships/hyperlink" Target="https://podminky.urs.cz/item/CS_URS_2025_01/121151113" TargetMode="External" /><Relationship Id="rId11" Type="http://schemas.openxmlformats.org/officeDocument/2006/relationships/hyperlink" Target="https://podminky.urs.cz/item/CS_URS_2025_01/132212131" TargetMode="External" /><Relationship Id="rId12" Type="http://schemas.openxmlformats.org/officeDocument/2006/relationships/hyperlink" Target="https://podminky.urs.cz/item/CS_URS_2025_01/132251104" TargetMode="External" /><Relationship Id="rId13" Type="http://schemas.openxmlformats.org/officeDocument/2006/relationships/hyperlink" Target="https://podminky.urs.cz/item/CS_URS_2025_01/162301501" TargetMode="External" /><Relationship Id="rId14" Type="http://schemas.openxmlformats.org/officeDocument/2006/relationships/hyperlink" Target="https://podminky.urs.cz/item/CS_URS_2025_01/162301981" TargetMode="External" /><Relationship Id="rId15" Type="http://schemas.openxmlformats.org/officeDocument/2006/relationships/hyperlink" Target="https://podminky.urs.cz/item/CS_URS_2025_01/162351103" TargetMode="External" /><Relationship Id="rId16" Type="http://schemas.openxmlformats.org/officeDocument/2006/relationships/hyperlink" Target="https://podminky.urs.cz/item/CS_URS_2025_01/171251201" TargetMode="External" /><Relationship Id="rId17" Type="http://schemas.openxmlformats.org/officeDocument/2006/relationships/hyperlink" Target="https://podminky.urs.cz/item/CS_URS_2025_01/181152302" TargetMode="External" /><Relationship Id="rId18" Type="http://schemas.openxmlformats.org/officeDocument/2006/relationships/hyperlink" Target="https://podminky.urs.cz/item/CS_URS_2025_01/359901111" TargetMode="External" /><Relationship Id="rId19" Type="http://schemas.openxmlformats.org/officeDocument/2006/relationships/hyperlink" Target="https://podminky.urs.cz/item/CS_URS_2025_01/359901212" TargetMode="External" /><Relationship Id="rId20" Type="http://schemas.openxmlformats.org/officeDocument/2006/relationships/hyperlink" Target="https://podminky.urs.cz/item/CS_URS_2025_01/892383122" TargetMode="External" /><Relationship Id="rId21" Type="http://schemas.openxmlformats.org/officeDocument/2006/relationships/hyperlink" Target="https://podminky.urs.cz/item/CS_URS_2025_01/892423122" TargetMode="External" /><Relationship Id="rId22" Type="http://schemas.openxmlformats.org/officeDocument/2006/relationships/hyperlink" Target="https://podminky.urs.cz/item/CS_URS_2025_01/941111121" TargetMode="External" /><Relationship Id="rId23" Type="http://schemas.openxmlformats.org/officeDocument/2006/relationships/hyperlink" Target="https://podminky.urs.cz/item/CS_URS_2025_01/941111221" TargetMode="External" /><Relationship Id="rId24" Type="http://schemas.openxmlformats.org/officeDocument/2006/relationships/hyperlink" Target="https://podminky.urs.cz/item/CS_URS_2025_01/941111821" TargetMode="External" /><Relationship Id="rId25" Type="http://schemas.openxmlformats.org/officeDocument/2006/relationships/hyperlink" Target="https://podminky.urs.cz/item/CS_URS_2025_01/946111118" TargetMode="External" /><Relationship Id="rId26" Type="http://schemas.openxmlformats.org/officeDocument/2006/relationships/hyperlink" Target="https://podminky.urs.cz/item/CS_URS_2025_01/946111218" TargetMode="External" /><Relationship Id="rId27" Type="http://schemas.openxmlformats.org/officeDocument/2006/relationships/hyperlink" Target="https://podminky.urs.cz/item/CS_URS_2025_01/946111818" TargetMode="External" /><Relationship Id="rId28" Type="http://schemas.openxmlformats.org/officeDocument/2006/relationships/hyperlink" Target="https://podminky.urs.cz/item/CS_URS_2025_01/949101112" TargetMode="External" /><Relationship Id="rId29" Type="http://schemas.openxmlformats.org/officeDocument/2006/relationships/hyperlink" Target="https://podminky.urs.cz/item/CS_URS_2025_01/962052210" TargetMode="External" /><Relationship Id="rId30" Type="http://schemas.openxmlformats.org/officeDocument/2006/relationships/hyperlink" Target="https://podminky.urs.cz/item/CS_URS_2025_01/962052211" TargetMode="External" /><Relationship Id="rId31" Type="http://schemas.openxmlformats.org/officeDocument/2006/relationships/hyperlink" Target="https://podminky.urs.cz/item/CS_URS_2025_01/962081141" TargetMode="External" /><Relationship Id="rId32" Type="http://schemas.openxmlformats.org/officeDocument/2006/relationships/hyperlink" Target="https://podminky.urs.cz/item/CS_URS_2025_01/965042141" TargetMode="External" /><Relationship Id="rId33" Type="http://schemas.openxmlformats.org/officeDocument/2006/relationships/hyperlink" Target="https://podminky.urs.cz/item/CS_URS_2025_01/965042241" TargetMode="External" /><Relationship Id="rId34" Type="http://schemas.openxmlformats.org/officeDocument/2006/relationships/hyperlink" Target="https://podminky.urs.cz/item/CS_URS_2025_01/965046111" TargetMode="External" /><Relationship Id="rId35" Type="http://schemas.openxmlformats.org/officeDocument/2006/relationships/hyperlink" Target="https://podminky.urs.cz/item/CS_URS_2025_01/965046119" TargetMode="External" /><Relationship Id="rId36" Type="http://schemas.openxmlformats.org/officeDocument/2006/relationships/hyperlink" Target="https://podminky.urs.cz/item/CS_URS_2025_01/965049111" TargetMode="External" /><Relationship Id="rId37" Type="http://schemas.openxmlformats.org/officeDocument/2006/relationships/hyperlink" Target="https://podminky.urs.cz/item/CS_URS_2025_01/965049112" TargetMode="External" /><Relationship Id="rId38" Type="http://schemas.openxmlformats.org/officeDocument/2006/relationships/hyperlink" Target="https://podminky.urs.cz/item/CS_URS_2025_01/966008211" TargetMode="External" /><Relationship Id="rId39" Type="http://schemas.openxmlformats.org/officeDocument/2006/relationships/hyperlink" Target="https://podminky.urs.cz/item/CS_URS_2025_01/966049831" TargetMode="External" /><Relationship Id="rId40" Type="http://schemas.openxmlformats.org/officeDocument/2006/relationships/hyperlink" Target="https://podminky.urs.cz/item/CS_URS_2025_01/966071711" TargetMode="External" /><Relationship Id="rId41" Type="http://schemas.openxmlformats.org/officeDocument/2006/relationships/hyperlink" Target="https://podminky.urs.cz/item/CS_URS_2025_01/966071823" TargetMode="External" /><Relationship Id="rId42" Type="http://schemas.openxmlformats.org/officeDocument/2006/relationships/hyperlink" Target="https://podminky.urs.cz/item/CS_URS_2025_01/966073810" TargetMode="External" /><Relationship Id="rId43" Type="http://schemas.openxmlformats.org/officeDocument/2006/relationships/hyperlink" Target="https://podminky.urs.cz/item/CS_URS_2025_01/966073811" TargetMode="External" /><Relationship Id="rId44" Type="http://schemas.openxmlformats.org/officeDocument/2006/relationships/hyperlink" Target="https://podminky.urs.cz/item/CS_URS_2025_01/968072455" TargetMode="External" /><Relationship Id="rId45" Type="http://schemas.openxmlformats.org/officeDocument/2006/relationships/hyperlink" Target="https://podminky.urs.cz/item/CS_URS_2025_01/968072456" TargetMode="External" /><Relationship Id="rId46" Type="http://schemas.openxmlformats.org/officeDocument/2006/relationships/hyperlink" Target="https://podminky.urs.cz/item/CS_URS_2025_01/971042351" TargetMode="External" /><Relationship Id="rId47" Type="http://schemas.openxmlformats.org/officeDocument/2006/relationships/hyperlink" Target="https://podminky.urs.cz/item/CS_URS_2025_01/977151118" TargetMode="External" /><Relationship Id="rId48" Type="http://schemas.openxmlformats.org/officeDocument/2006/relationships/hyperlink" Target="https://podminky.urs.cz/item/CS_URS_2025_01/977151133" TargetMode="External" /><Relationship Id="rId49" Type="http://schemas.openxmlformats.org/officeDocument/2006/relationships/hyperlink" Target="https://podminky.urs.cz/item/CS_URS_2025_01/977151135" TargetMode="External" /><Relationship Id="rId50" Type="http://schemas.openxmlformats.org/officeDocument/2006/relationships/hyperlink" Target="https://podminky.urs.cz/item/CS_URS_2025_01/978021161" TargetMode="External" /><Relationship Id="rId51" Type="http://schemas.openxmlformats.org/officeDocument/2006/relationships/hyperlink" Target="https://podminky.urs.cz/item/CS_URS_2025_01/978021261" TargetMode="External" /><Relationship Id="rId52" Type="http://schemas.openxmlformats.org/officeDocument/2006/relationships/hyperlink" Target="https://podminky.urs.cz/item/CS_URS_2025_01/978036131" TargetMode="External" /><Relationship Id="rId53" Type="http://schemas.openxmlformats.org/officeDocument/2006/relationships/hyperlink" Target="https://podminky.urs.cz/item/CS_URS_2025_01/985112113" TargetMode="External" /><Relationship Id="rId54" Type="http://schemas.openxmlformats.org/officeDocument/2006/relationships/hyperlink" Target="https://podminky.urs.cz/item/CS_URS_2025_01/985121101" TargetMode="External" /><Relationship Id="rId55" Type="http://schemas.openxmlformats.org/officeDocument/2006/relationships/hyperlink" Target="https://podminky.urs.cz/item/CS_URS_2025_01/985121123" TargetMode="External" /><Relationship Id="rId56" Type="http://schemas.openxmlformats.org/officeDocument/2006/relationships/hyperlink" Target="https://podminky.urs.cz/item/CS_URS_2025_01/985121201" TargetMode="External" /><Relationship Id="rId57" Type="http://schemas.openxmlformats.org/officeDocument/2006/relationships/hyperlink" Target="https://podminky.urs.cz/item/CS_URS_2025_01/985121223" TargetMode="External" /><Relationship Id="rId58" Type="http://schemas.openxmlformats.org/officeDocument/2006/relationships/hyperlink" Target="https://podminky.urs.cz/item/CS_URS_2025_01/985131111" TargetMode="External" /><Relationship Id="rId59" Type="http://schemas.openxmlformats.org/officeDocument/2006/relationships/hyperlink" Target="https://podminky.urs.cz/item/CS_URS_2025_01/985131311" TargetMode="External" /><Relationship Id="rId60" Type="http://schemas.openxmlformats.org/officeDocument/2006/relationships/hyperlink" Target="https://podminky.urs.cz/item/CS_URS_2025_01/985132311" TargetMode="External" /><Relationship Id="rId61" Type="http://schemas.openxmlformats.org/officeDocument/2006/relationships/hyperlink" Target="https://podminky.urs.cz/item/CS_URS_2025_01/985141111" TargetMode="External" /><Relationship Id="rId62" Type="http://schemas.openxmlformats.org/officeDocument/2006/relationships/hyperlink" Target="https://podminky.urs.cz/item/CS_URS_2025_01/997013153" TargetMode="External" /><Relationship Id="rId63" Type="http://schemas.openxmlformats.org/officeDocument/2006/relationships/hyperlink" Target="https://podminky.urs.cz/item/CS_URS_2025_01/997013501" TargetMode="External" /><Relationship Id="rId64" Type="http://schemas.openxmlformats.org/officeDocument/2006/relationships/hyperlink" Target="https://podminky.urs.cz/item/CS_URS_2025_01/997013509" TargetMode="External" /><Relationship Id="rId65" Type="http://schemas.openxmlformats.org/officeDocument/2006/relationships/hyperlink" Target="https://podminky.urs.cz/item/CS_URS_2025_01/997013804" TargetMode="External" /><Relationship Id="rId66" Type="http://schemas.openxmlformats.org/officeDocument/2006/relationships/hyperlink" Target="https://podminky.urs.cz/item/CS_URS_2025_01/997013814" TargetMode="External" /><Relationship Id="rId67" Type="http://schemas.openxmlformats.org/officeDocument/2006/relationships/hyperlink" Target="https://podminky.urs.cz/item/CS_URS_2025_01/997013841" TargetMode="External" /><Relationship Id="rId68" Type="http://schemas.openxmlformats.org/officeDocument/2006/relationships/hyperlink" Target="https://podminky.urs.cz/item/CS_URS_2025_01/997013847" TargetMode="External" /><Relationship Id="rId69" Type="http://schemas.openxmlformats.org/officeDocument/2006/relationships/hyperlink" Target="https://podminky.urs.cz/item/CS_URS_2025_01/997013861" TargetMode="External" /><Relationship Id="rId70" Type="http://schemas.openxmlformats.org/officeDocument/2006/relationships/hyperlink" Target="https://podminky.urs.cz/item/CS_URS_2025_01/997013862" TargetMode="External" /><Relationship Id="rId71" Type="http://schemas.openxmlformats.org/officeDocument/2006/relationships/hyperlink" Target="https://podminky.urs.cz/item/CS_URS_2025_01/997013871" TargetMode="External" /><Relationship Id="rId72" Type="http://schemas.openxmlformats.org/officeDocument/2006/relationships/hyperlink" Target="https://podminky.urs.cz/item/CS_URS_2025_01/997221551" TargetMode="External" /><Relationship Id="rId73" Type="http://schemas.openxmlformats.org/officeDocument/2006/relationships/hyperlink" Target="https://podminky.urs.cz/item/CS_URS_2025_01/997221559" TargetMode="External" /><Relationship Id="rId74" Type="http://schemas.openxmlformats.org/officeDocument/2006/relationships/hyperlink" Target="https://podminky.urs.cz/item/CS_URS_2025_01/997221561" TargetMode="External" /><Relationship Id="rId75" Type="http://schemas.openxmlformats.org/officeDocument/2006/relationships/hyperlink" Target="https://podminky.urs.cz/item/CS_URS_2025_01/997221569" TargetMode="External" /><Relationship Id="rId76" Type="http://schemas.openxmlformats.org/officeDocument/2006/relationships/hyperlink" Target="https://podminky.urs.cz/item/CS_URS_2025_01/997221861" TargetMode="External" /><Relationship Id="rId77" Type="http://schemas.openxmlformats.org/officeDocument/2006/relationships/hyperlink" Target="https://podminky.urs.cz/item/CS_URS_2025_01/997221873" TargetMode="External" /><Relationship Id="rId78" Type="http://schemas.openxmlformats.org/officeDocument/2006/relationships/hyperlink" Target="https://podminky.urs.cz/item/CS_URS_2025_01/997221875" TargetMode="External" /><Relationship Id="rId79" Type="http://schemas.openxmlformats.org/officeDocument/2006/relationships/hyperlink" Target="https://podminky.urs.cz/item/CS_URS_2025_01/998012042" TargetMode="External" /><Relationship Id="rId80" Type="http://schemas.openxmlformats.org/officeDocument/2006/relationships/hyperlink" Target="https://podminky.urs.cz/item/CS_URS_2025_01/712340833" TargetMode="External" /><Relationship Id="rId81" Type="http://schemas.openxmlformats.org/officeDocument/2006/relationships/hyperlink" Target="https://podminky.urs.cz/item/CS_URS_2025_01/712361803" TargetMode="External" /><Relationship Id="rId82" Type="http://schemas.openxmlformats.org/officeDocument/2006/relationships/hyperlink" Target="https://podminky.urs.cz/item/CS_URS_2025_01/713140851" TargetMode="External" /><Relationship Id="rId83" Type="http://schemas.openxmlformats.org/officeDocument/2006/relationships/hyperlink" Target="https://podminky.urs.cz/item/CS_URS_2025_01/713140861" TargetMode="External" /><Relationship Id="rId84" Type="http://schemas.openxmlformats.org/officeDocument/2006/relationships/hyperlink" Target="https://podminky.urs.cz/item/CS_URS_2025_01/721110806" TargetMode="External" /><Relationship Id="rId85" Type="http://schemas.openxmlformats.org/officeDocument/2006/relationships/hyperlink" Target="https://podminky.urs.cz/item/CS_URS_2025_01/721210814" TargetMode="External" /><Relationship Id="rId86" Type="http://schemas.openxmlformats.org/officeDocument/2006/relationships/hyperlink" Target="https://podminky.urs.cz/item/CS_URS_2025_01/721242804" TargetMode="External" /><Relationship Id="rId87" Type="http://schemas.openxmlformats.org/officeDocument/2006/relationships/hyperlink" Target="https://podminky.urs.cz/item/CS_URS_2025_01/751398821" TargetMode="External" /><Relationship Id="rId88" Type="http://schemas.openxmlformats.org/officeDocument/2006/relationships/hyperlink" Target="https://podminky.urs.cz/item/CS_URS_2025_01/751398822" TargetMode="External" /><Relationship Id="rId89" Type="http://schemas.openxmlformats.org/officeDocument/2006/relationships/hyperlink" Target="https://podminky.urs.cz/item/CS_URS_2025_01/751398825" TargetMode="External" /><Relationship Id="rId90" Type="http://schemas.openxmlformats.org/officeDocument/2006/relationships/hyperlink" Target="https://podminky.urs.cz/item/CS_URS_2025_01/764002825" TargetMode="External" /><Relationship Id="rId91" Type="http://schemas.openxmlformats.org/officeDocument/2006/relationships/hyperlink" Target="https://podminky.urs.cz/item/CS_URS_2025_01/764002827" TargetMode="External" /><Relationship Id="rId92" Type="http://schemas.openxmlformats.org/officeDocument/2006/relationships/hyperlink" Target="https://podminky.urs.cz/item/CS_URS_2025_01/764002841" TargetMode="External" /><Relationship Id="rId93" Type="http://schemas.openxmlformats.org/officeDocument/2006/relationships/hyperlink" Target="https://podminky.urs.cz/item/CS_URS_2025_01/764002851" TargetMode="External" /><Relationship Id="rId94" Type="http://schemas.openxmlformats.org/officeDocument/2006/relationships/hyperlink" Target="https://podminky.urs.cz/item/CS_URS_2025_01/764004801" TargetMode="External" /><Relationship Id="rId95" Type="http://schemas.openxmlformats.org/officeDocument/2006/relationships/hyperlink" Target="https://podminky.urs.cz/item/CS_URS_2025_01/764004861" TargetMode="External" /><Relationship Id="rId96" Type="http://schemas.openxmlformats.org/officeDocument/2006/relationships/hyperlink" Target="https://podminky.urs.cz/item/CS_URS_2025_01/764004871" TargetMode="External" /><Relationship Id="rId97" Type="http://schemas.openxmlformats.org/officeDocument/2006/relationships/hyperlink" Target="https://podminky.urs.cz/item/CS_URS_2025_01/767161814" TargetMode="External" /><Relationship Id="rId98" Type="http://schemas.openxmlformats.org/officeDocument/2006/relationships/hyperlink" Target="https://podminky.urs.cz/item/CS_URS_2025_01/767161824" TargetMode="External" /><Relationship Id="rId99" Type="http://schemas.openxmlformats.org/officeDocument/2006/relationships/hyperlink" Target="https://podminky.urs.cz/item/CS_URS_2025_01/767691822" TargetMode="External" /><Relationship Id="rId100" Type="http://schemas.openxmlformats.org/officeDocument/2006/relationships/hyperlink" Target="https://podminky.urs.cz/item/CS_URS_2025_01/767832801" TargetMode="External" /><Relationship Id="rId101" Type="http://schemas.openxmlformats.org/officeDocument/2006/relationships/hyperlink" Target="https://podminky.urs.cz/item/CS_URS_2025_01/776201811" TargetMode="External" /><Relationship Id="rId102" Type="http://schemas.openxmlformats.org/officeDocument/2006/relationships/hyperlink" Target="https://podminky.urs.cz/item/CS_URS_2025_01/781731810" TargetMode="External" /><Relationship Id="rId103" Type="http://schemas.openxmlformats.org/officeDocument/2006/relationships/hyperlink" Target="https://podminky.urs.cz/item/CS_URS_2025_01/783301303" TargetMode="External" /><Relationship Id="rId104" Type="http://schemas.openxmlformats.org/officeDocument/2006/relationships/hyperlink" Target="https://podminky.urs.cz/item/CS_URS_2025_01/783301313" TargetMode="External" /><Relationship Id="rId105" Type="http://schemas.openxmlformats.org/officeDocument/2006/relationships/hyperlink" Target="https://podminky.urs.cz/item/CS_URS_2025_01/783301401" TargetMode="External" /><Relationship Id="rId106" Type="http://schemas.openxmlformats.org/officeDocument/2006/relationships/hyperlink" Target="https://podminky.urs.cz/item/CS_URS_2025_01/783306809" TargetMode="External" /><Relationship Id="rId107" Type="http://schemas.openxmlformats.org/officeDocument/2006/relationships/hyperlink" Target="https://podminky.urs.cz/item/CS_URS_2025_01/784111031" TargetMode="External" /><Relationship Id="rId108" Type="http://schemas.openxmlformats.org/officeDocument/2006/relationships/hyperlink" Target="https://podminky.urs.cz/item/CS_URS_2025_01/784111035" TargetMode="External" /><Relationship Id="rId109" Type="http://schemas.openxmlformats.org/officeDocument/2006/relationships/hyperlink" Target="https://podminky.urs.cz/item/CS_URS_2025_01/784121001" TargetMode="External" /><Relationship Id="rId110" Type="http://schemas.openxmlformats.org/officeDocument/2006/relationships/hyperlink" Target="https://podminky.urs.cz/item/CS_URS_2025_01/784121005" TargetMode="External" /><Relationship Id="rId11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949101112" TargetMode="External" /><Relationship Id="rId2" Type="http://schemas.openxmlformats.org/officeDocument/2006/relationships/hyperlink" Target="https://podminky.urs.cz/item/CS_URS_2025_01/965042141" TargetMode="External" /><Relationship Id="rId3" Type="http://schemas.openxmlformats.org/officeDocument/2006/relationships/hyperlink" Target="https://podminky.urs.cz/item/CS_URS_2025_01/968072455" TargetMode="External" /><Relationship Id="rId4" Type="http://schemas.openxmlformats.org/officeDocument/2006/relationships/hyperlink" Target="https://podminky.urs.cz/item/CS_URS_2025_01/978036131" TargetMode="External" /><Relationship Id="rId5" Type="http://schemas.openxmlformats.org/officeDocument/2006/relationships/hyperlink" Target="https://podminky.urs.cz/item/CS_URS_2025_01/978036141" TargetMode="External" /><Relationship Id="rId6" Type="http://schemas.openxmlformats.org/officeDocument/2006/relationships/hyperlink" Target="https://podminky.urs.cz/item/CS_URS_2025_01/985131111" TargetMode="External" /><Relationship Id="rId7" Type="http://schemas.openxmlformats.org/officeDocument/2006/relationships/hyperlink" Target="https://podminky.urs.cz/item/CS_URS_2025_01/997013152" TargetMode="External" /><Relationship Id="rId8" Type="http://schemas.openxmlformats.org/officeDocument/2006/relationships/hyperlink" Target="https://podminky.urs.cz/item/CS_URS_2025_01/997013501" TargetMode="External" /><Relationship Id="rId9" Type="http://schemas.openxmlformats.org/officeDocument/2006/relationships/hyperlink" Target="https://podminky.urs.cz/item/CS_URS_2025_01/997013509" TargetMode="External" /><Relationship Id="rId10" Type="http://schemas.openxmlformats.org/officeDocument/2006/relationships/hyperlink" Target="https://podminky.urs.cz/item/CS_URS_2025_01/997013814" TargetMode="External" /><Relationship Id="rId11" Type="http://schemas.openxmlformats.org/officeDocument/2006/relationships/hyperlink" Target="https://podminky.urs.cz/item/CS_URS_2025_01/997013847" TargetMode="External" /><Relationship Id="rId12" Type="http://schemas.openxmlformats.org/officeDocument/2006/relationships/hyperlink" Target="https://podminky.urs.cz/item/CS_URS_2025_01/997013871" TargetMode="External" /><Relationship Id="rId13" Type="http://schemas.openxmlformats.org/officeDocument/2006/relationships/hyperlink" Target="https://podminky.urs.cz/item/CS_URS_2025_01/712340833" TargetMode="External" /><Relationship Id="rId14" Type="http://schemas.openxmlformats.org/officeDocument/2006/relationships/hyperlink" Target="https://podminky.urs.cz/item/CS_URS_2025_01/712361803" TargetMode="External" /><Relationship Id="rId15" Type="http://schemas.openxmlformats.org/officeDocument/2006/relationships/hyperlink" Target="https://podminky.urs.cz/item/CS_URS_2025_01/713140851" TargetMode="External" /><Relationship Id="rId16" Type="http://schemas.openxmlformats.org/officeDocument/2006/relationships/hyperlink" Target="https://podminky.urs.cz/item/CS_URS_2025_01/713140861" TargetMode="External" /><Relationship Id="rId17" Type="http://schemas.openxmlformats.org/officeDocument/2006/relationships/hyperlink" Target="https://podminky.urs.cz/item/CS_URS_2025_01/764002827" TargetMode="External" /><Relationship Id="rId18" Type="http://schemas.openxmlformats.org/officeDocument/2006/relationships/hyperlink" Target="https://podminky.urs.cz/item/CS_URS_2025_01/764002841" TargetMode="External" /><Relationship Id="rId19" Type="http://schemas.openxmlformats.org/officeDocument/2006/relationships/hyperlink" Target="https://podminky.urs.cz/item/CS_URS_2025_01/764004801" TargetMode="External" /><Relationship Id="rId20" Type="http://schemas.openxmlformats.org/officeDocument/2006/relationships/hyperlink" Target="https://podminky.urs.cz/item/CS_URS_2025_01/764004861" TargetMode="External" /><Relationship Id="rId21" Type="http://schemas.openxmlformats.org/officeDocument/2006/relationships/hyperlink" Target="https://podminky.urs.cz/item/CS_URS_2025_01/764004871" TargetMode="External" /><Relationship Id="rId22" Type="http://schemas.openxmlformats.org/officeDocument/2006/relationships/hyperlink" Target="https://podminky.urs.cz/item/CS_URS_2025_01/767691822" TargetMode="External" /><Relationship Id="rId23"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1/132251104" TargetMode="External" /><Relationship Id="rId2" Type="http://schemas.openxmlformats.org/officeDocument/2006/relationships/hyperlink" Target="https://podminky.urs.cz/item/CS_URS_2025_01/133212811" TargetMode="External" /><Relationship Id="rId3" Type="http://schemas.openxmlformats.org/officeDocument/2006/relationships/hyperlink" Target="https://podminky.urs.cz/item/CS_URS_2025_01/162351103" TargetMode="External" /><Relationship Id="rId4" Type="http://schemas.openxmlformats.org/officeDocument/2006/relationships/hyperlink" Target="https://podminky.urs.cz/item/CS_URS_2025_01/162751117" TargetMode="External" /><Relationship Id="rId5" Type="http://schemas.openxmlformats.org/officeDocument/2006/relationships/hyperlink" Target="https://podminky.urs.cz/item/CS_URS_2025_01/162751119" TargetMode="External" /><Relationship Id="rId6" Type="http://schemas.openxmlformats.org/officeDocument/2006/relationships/hyperlink" Target="https://podminky.urs.cz/item/CS_URS_2025_01/167151101" TargetMode="External" /><Relationship Id="rId7" Type="http://schemas.openxmlformats.org/officeDocument/2006/relationships/hyperlink" Target="https://podminky.urs.cz/item/CS_URS_2025_01/171201231" TargetMode="External" /><Relationship Id="rId8" Type="http://schemas.openxmlformats.org/officeDocument/2006/relationships/hyperlink" Target="https://podminky.urs.cz/item/CS_URS_2025_01/174151101" TargetMode="External" /><Relationship Id="rId9" Type="http://schemas.openxmlformats.org/officeDocument/2006/relationships/hyperlink" Target="https://podminky.urs.cz/item/CS_URS_2025_01/181351003" TargetMode="External" /><Relationship Id="rId10" Type="http://schemas.openxmlformats.org/officeDocument/2006/relationships/hyperlink" Target="https://podminky.urs.cz/item/CS_URS_2025_01/181411121" TargetMode="External" /><Relationship Id="rId11" Type="http://schemas.openxmlformats.org/officeDocument/2006/relationships/hyperlink" Target="https://podminky.urs.cz/item/CS_URS_2025_01/213141131" TargetMode="External" /><Relationship Id="rId12" Type="http://schemas.openxmlformats.org/officeDocument/2006/relationships/hyperlink" Target="https://podminky.urs.cz/item/CS_URS_2025_01/271532213" TargetMode="External" /><Relationship Id="rId13" Type="http://schemas.openxmlformats.org/officeDocument/2006/relationships/hyperlink" Target="https://podminky.urs.cz/item/CS_URS_2025_01/271572211" TargetMode="External" /><Relationship Id="rId14" Type="http://schemas.openxmlformats.org/officeDocument/2006/relationships/hyperlink" Target="https://podminky.urs.cz/item/CS_URS_2025_01/274313511" TargetMode="External" /><Relationship Id="rId15" Type="http://schemas.openxmlformats.org/officeDocument/2006/relationships/hyperlink" Target="https://podminky.urs.cz/item/CS_URS_2025_01/274321511" TargetMode="External" /><Relationship Id="rId16" Type="http://schemas.openxmlformats.org/officeDocument/2006/relationships/hyperlink" Target="https://podminky.urs.cz/item/CS_URS_2025_01/274361821" TargetMode="External" /><Relationship Id="rId17" Type="http://schemas.openxmlformats.org/officeDocument/2006/relationships/hyperlink" Target="https://podminky.urs.cz/item/CS_URS_2025_01/275313611" TargetMode="External" /><Relationship Id="rId18" Type="http://schemas.openxmlformats.org/officeDocument/2006/relationships/hyperlink" Target="https://podminky.urs.cz/item/CS_URS_2025_01/275313811" TargetMode="External" /><Relationship Id="rId19" Type="http://schemas.openxmlformats.org/officeDocument/2006/relationships/hyperlink" Target="https://podminky.urs.cz/item/CS_URS_2025_01/310237261" TargetMode="External" /><Relationship Id="rId20" Type="http://schemas.openxmlformats.org/officeDocument/2006/relationships/hyperlink" Target="https://podminky.urs.cz/item/CS_URS_2025_01/310238211" TargetMode="External" /><Relationship Id="rId21" Type="http://schemas.openxmlformats.org/officeDocument/2006/relationships/hyperlink" Target="https://podminky.urs.cz/item/CS_URS_2025_01/311113154" TargetMode="External" /><Relationship Id="rId22" Type="http://schemas.openxmlformats.org/officeDocument/2006/relationships/hyperlink" Target="https://podminky.urs.cz/item/CS_URS_2025_01/311361821" TargetMode="External" /><Relationship Id="rId23" Type="http://schemas.openxmlformats.org/officeDocument/2006/relationships/hyperlink" Target="https://podminky.urs.cz/item/CS_URS_2025_01/327215111" TargetMode="External" /><Relationship Id="rId24" Type="http://schemas.openxmlformats.org/officeDocument/2006/relationships/hyperlink" Target="https://podminky.urs.cz/item/CS_URS_2025_01/327215311" TargetMode="External" /><Relationship Id="rId25" Type="http://schemas.openxmlformats.org/officeDocument/2006/relationships/hyperlink" Target="https://podminky.urs.cz/item/CS_URS_2025_01/338171123" TargetMode="External" /><Relationship Id="rId26" Type="http://schemas.openxmlformats.org/officeDocument/2006/relationships/hyperlink" Target="https://podminky.urs.cz/item/CS_URS_2025_01/348121221" TargetMode="External" /><Relationship Id="rId27" Type="http://schemas.openxmlformats.org/officeDocument/2006/relationships/hyperlink" Target="https://podminky.urs.cz/item/CS_URS_2025_01/348272515" TargetMode="External" /><Relationship Id="rId28" Type="http://schemas.openxmlformats.org/officeDocument/2006/relationships/hyperlink" Target="https://podminky.urs.cz/item/CS_URS_2025_01/348401130" TargetMode="External" /><Relationship Id="rId29" Type="http://schemas.openxmlformats.org/officeDocument/2006/relationships/hyperlink" Target="https://podminky.urs.cz/item/CS_URS_2025_01/348401350" TargetMode="External" /><Relationship Id="rId30" Type="http://schemas.openxmlformats.org/officeDocument/2006/relationships/hyperlink" Target="https://podminky.urs.cz/item/CS_URS_2025_01/348401360" TargetMode="External" /><Relationship Id="rId31" Type="http://schemas.openxmlformats.org/officeDocument/2006/relationships/hyperlink" Target="https://podminky.urs.cz/item/CS_URS_2025_01/411388531" TargetMode="External" /><Relationship Id="rId32" Type="http://schemas.openxmlformats.org/officeDocument/2006/relationships/hyperlink" Target="https://podminky.urs.cz/item/CS_URS_2025_01/417321414" TargetMode="External" /><Relationship Id="rId33" Type="http://schemas.openxmlformats.org/officeDocument/2006/relationships/hyperlink" Target="https://podminky.urs.cz/item/CS_URS_2025_01/417351115" TargetMode="External" /><Relationship Id="rId34" Type="http://schemas.openxmlformats.org/officeDocument/2006/relationships/hyperlink" Target="https://podminky.urs.cz/item/CS_URS_2025_01/417351116" TargetMode="External" /><Relationship Id="rId35" Type="http://schemas.openxmlformats.org/officeDocument/2006/relationships/hyperlink" Target="https://podminky.urs.cz/item/CS_URS_2025_01/417362021" TargetMode="External" /><Relationship Id="rId36" Type="http://schemas.openxmlformats.org/officeDocument/2006/relationships/hyperlink" Target="https://podminky.urs.cz/item/CS_URS_2025_01/564861111" TargetMode="External" /><Relationship Id="rId37" Type="http://schemas.openxmlformats.org/officeDocument/2006/relationships/hyperlink" Target="https://podminky.urs.cz/item/CS_URS_2025_01/567132115" TargetMode="External" /><Relationship Id="rId38" Type="http://schemas.openxmlformats.org/officeDocument/2006/relationships/hyperlink" Target="https://podminky.urs.cz/item/CS_URS_2025_01/573111112" TargetMode="External" /><Relationship Id="rId39" Type="http://schemas.openxmlformats.org/officeDocument/2006/relationships/hyperlink" Target="https://podminky.urs.cz/item/CS_URS_2025_01/573211108" TargetMode="External" /><Relationship Id="rId40" Type="http://schemas.openxmlformats.org/officeDocument/2006/relationships/hyperlink" Target="https://podminky.urs.cz/item/CS_URS_2025_01/577144111" TargetMode="External" /><Relationship Id="rId41" Type="http://schemas.openxmlformats.org/officeDocument/2006/relationships/hyperlink" Target="https://podminky.urs.cz/item/CS_URS_2025_01/577165112" TargetMode="External" /><Relationship Id="rId42" Type="http://schemas.openxmlformats.org/officeDocument/2006/relationships/hyperlink" Target="https://podminky.urs.cz/item/CS_URS_2025_01/577175112" TargetMode="External" /><Relationship Id="rId43" Type="http://schemas.openxmlformats.org/officeDocument/2006/relationships/hyperlink" Target="https://podminky.urs.cz/item/CS_URS_2025_01/611121112" TargetMode="External" /><Relationship Id="rId44" Type="http://schemas.openxmlformats.org/officeDocument/2006/relationships/hyperlink" Target="https://podminky.urs.cz/item/CS_URS_2025_01/611131101" TargetMode="External" /><Relationship Id="rId45" Type="http://schemas.openxmlformats.org/officeDocument/2006/relationships/hyperlink" Target="https://podminky.urs.cz/item/CS_URS_2025_01/611142001" TargetMode="External" /><Relationship Id="rId46" Type="http://schemas.openxmlformats.org/officeDocument/2006/relationships/hyperlink" Target="https://podminky.urs.cz/item/CS_URS_2025_01/611321141" TargetMode="External" /><Relationship Id="rId47" Type="http://schemas.openxmlformats.org/officeDocument/2006/relationships/hyperlink" Target="https://podminky.urs.cz/item/CS_URS_2025_01/611321142" TargetMode="External" /><Relationship Id="rId48" Type="http://schemas.openxmlformats.org/officeDocument/2006/relationships/hyperlink" Target="https://podminky.urs.cz/item/CS_URS_2025_01/611321191" TargetMode="External" /><Relationship Id="rId49" Type="http://schemas.openxmlformats.org/officeDocument/2006/relationships/hyperlink" Target="https://podminky.urs.cz/item/CS_URS_2025_01/611325223" TargetMode="External" /><Relationship Id="rId50" Type="http://schemas.openxmlformats.org/officeDocument/2006/relationships/hyperlink" Target="https://podminky.urs.cz/item/CS_URS_2025_01/612131101" TargetMode="External" /><Relationship Id="rId51" Type="http://schemas.openxmlformats.org/officeDocument/2006/relationships/hyperlink" Target="https://podminky.urs.cz/item/CS_URS_2025_01/612142001" TargetMode="External" /><Relationship Id="rId52" Type="http://schemas.openxmlformats.org/officeDocument/2006/relationships/hyperlink" Target="https://podminky.urs.cz/item/CS_URS_2025_01/612321141" TargetMode="External" /><Relationship Id="rId53" Type="http://schemas.openxmlformats.org/officeDocument/2006/relationships/hyperlink" Target="https://podminky.urs.cz/item/CS_URS_2025_01/612321191" TargetMode="External" /><Relationship Id="rId54" Type="http://schemas.openxmlformats.org/officeDocument/2006/relationships/hyperlink" Target="https://podminky.urs.cz/item/CS_URS_2025_01/622121110" TargetMode="External" /><Relationship Id="rId55" Type="http://schemas.openxmlformats.org/officeDocument/2006/relationships/hyperlink" Target="https://podminky.urs.cz/item/CS_URS_2025_01/622131121" TargetMode="External" /><Relationship Id="rId56" Type="http://schemas.openxmlformats.org/officeDocument/2006/relationships/hyperlink" Target="https://podminky.urs.cz/item/CS_URS_2025_01/622135092" TargetMode="External" /><Relationship Id="rId57" Type="http://schemas.openxmlformats.org/officeDocument/2006/relationships/hyperlink" Target="https://podminky.urs.cz/item/CS_URS_2025_01/622151031" TargetMode="External" /><Relationship Id="rId58" Type="http://schemas.openxmlformats.org/officeDocument/2006/relationships/hyperlink" Target="https://podminky.urs.cz/item/CS_URS_2025_01/622331121" TargetMode="External" /><Relationship Id="rId59" Type="http://schemas.openxmlformats.org/officeDocument/2006/relationships/hyperlink" Target="https://podminky.urs.cz/item/CS_URS_2025_01/622531032" TargetMode="External" /><Relationship Id="rId60" Type="http://schemas.openxmlformats.org/officeDocument/2006/relationships/hyperlink" Target="https://podminky.urs.cz/item/CS_URS_2025_01/629135101" TargetMode="External" /><Relationship Id="rId61" Type="http://schemas.openxmlformats.org/officeDocument/2006/relationships/hyperlink" Target="https://podminky.urs.cz/item/CS_URS_2025_01/631311234" TargetMode="External" /><Relationship Id="rId62" Type="http://schemas.openxmlformats.org/officeDocument/2006/relationships/hyperlink" Target="https://podminky.urs.cz/item/CS_URS_2025_01/631312121" TargetMode="External" /><Relationship Id="rId63" Type="http://schemas.openxmlformats.org/officeDocument/2006/relationships/hyperlink" Target="https://podminky.urs.cz/item/CS_URS_2025_01/631319013" TargetMode="External" /><Relationship Id="rId64" Type="http://schemas.openxmlformats.org/officeDocument/2006/relationships/hyperlink" Target="https://podminky.urs.cz/item/CS_URS_2025_01/631362021" TargetMode="External" /><Relationship Id="rId65" Type="http://schemas.openxmlformats.org/officeDocument/2006/relationships/hyperlink" Target="https://podminky.urs.cz/item/CS_URS_2025_01/637121113" TargetMode="External" /><Relationship Id="rId66" Type="http://schemas.openxmlformats.org/officeDocument/2006/relationships/hyperlink" Target="https://podminky.urs.cz/item/CS_URS_2025_01/637211114" TargetMode="External" /><Relationship Id="rId67" Type="http://schemas.openxmlformats.org/officeDocument/2006/relationships/hyperlink" Target="https://podminky.urs.cz/item/CS_URS_2025_01/899910211" TargetMode="External" /><Relationship Id="rId68" Type="http://schemas.openxmlformats.org/officeDocument/2006/relationships/hyperlink" Target="https://podminky.urs.cz/item/CS_URS_2025_01/916131113" TargetMode="External" /><Relationship Id="rId69" Type="http://schemas.openxmlformats.org/officeDocument/2006/relationships/hyperlink" Target="https://podminky.urs.cz/item/CS_URS_2025_01/916131213" TargetMode="External" /><Relationship Id="rId70" Type="http://schemas.openxmlformats.org/officeDocument/2006/relationships/hyperlink" Target="https://podminky.urs.cz/item/CS_URS_2025_01/916132113" TargetMode="External" /><Relationship Id="rId71" Type="http://schemas.openxmlformats.org/officeDocument/2006/relationships/hyperlink" Target="https://podminky.urs.cz/item/CS_URS_2025_01/935112111" TargetMode="External" /><Relationship Id="rId72" Type="http://schemas.openxmlformats.org/officeDocument/2006/relationships/hyperlink" Target="https://podminky.urs.cz/item/CS_URS_2025_01/935113111" TargetMode="External" /><Relationship Id="rId73" Type="http://schemas.openxmlformats.org/officeDocument/2006/relationships/hyperlink" Target="https://podminky.urs.cz/item/CS_URS_2025_01/952901411" TargetMode="External" /><Relationship Id="rId74" Type="http://schemas.openxmlformats.org/officeDocument/2006/relationships/hyperlink" Target="https://podminky.urs.cz/item/CS_URS_2025_01/985311115" TargetMode="External" /><Relationship Id="rId75" Type="http://schemas.openxmlformats.org/officeDocument/2006/relationships/hyperlink" Target="https://podminky.urs.cz/item/CS_URS_2025_01/985311215" TargetMode="External" /><Relationship Id="rId76" Type="http://schemas.openxmlformats.org/officeDocument/2006/relationships/hyperlink" Target="https://podminky.urs.cz/item/CS_URS_2025_01/985311315" TargetMode="External" /><Relationship Id="rId77" Type="http://schemas.openxmlformats.org/officeDocument/2006/relationships/hyperlink" Target="https://podminky.urs.cz/item/CS_URS_2025_01/985321111" TargetMode="External" /><Relationship Id="rId78" Type="http://schemas.openxmlformats.org/officeDocument/2006/relationships/hyperlink" Target="https://podminky.urs.cz/item/CS_URS_2025_01/985321112" TargetMode="External" /><Relationship Id="rId79" Type="http://schemas.openxmlformats.org/officeDocument/2006/relationships/hyperlink" Target="https://podminky.urs.cz/item/CS_URS_2025_01/985323111" TargetMode="External" /><Relationship Id="rId80" Type="http://schemas.openxmlformats.org/officeDocument/2006/relationships/hyperlink" Target="https://podminky.urs.cz/item/CS_URS_2025_01/985331211" TargetMode="External" /><Relationship Id="rId81" Type="http://schemas.openxmlformats.org/officeDocument/2006/relationships/hyperlink" Target="https://podminky.urs.cz/item/CS_URS_2025_01/985331912" TargetMode="External" /><Relationship Id="rId82" Type="http://schemas.openxmlformats.org/officeDocument/2006/relationships/hyperlink" Target="https://podminky.urs.cz/item/CS_URS_2025_01/985422312" TargetMode="External" /><Relationship Id="rId83" Type="http://schemas.openxmlformats.org/officeDocument/2006/relationships/hyperlink" Target="https://podminky.urs.cz/item/CS_URS_2025_01/985521111" TargetMode="External" /><Relationship Id="rId84" Type="http://schemas.openxmlformats.org/officeDocument/2006/relationships/hyperlink" Target="https://podminky.urs.cz/item/CS_URS_2025_01/985521119" TargetMode="External" /><Relationship Id="rId85" Type="http://schemas.openxmlformats.org/officeDocument/2006/relationships/hyperlink" Target="https://podminky.urs.cz/item/CS_URS_2025_01/985562111" TargetMode="External" /><Relationship Id="rId86" Type="http://schemas.openxmlformats.org/officeDocument/2006/relationships/hyperlink" Target="https://podminky.urs.cz/item/CS_URS_2025_01/985564212" TargetMode="External" /><Relationship Id="rId87" Type="http://schemas.openxmlformats.org/officeDocument/2006/relationships/hyperlink" Target="https://podminky.urs.cz/item/CS_URS_2025_01/998012042" TargetMode="External" /><Relationship Id="rId88" Type="http://schemas.openxmlformats.org/officeDocument/2006/relationships/hyperlink" Target="https://podminky.urs.cz/item/CS_URS_2025_01/711111132" TargetMode="External" /><Relationship Id="rId89" Type="http://schemas.openxmlformats.org/officeDocument/2006/relationships/hyperlink" Target="https://podminky.urs.cz/item/CS_URS_2025_01/711112132" TargetMode="External" /><Relationship Id="rId90" Type="http://schemas.openxmlformats.org/officeDocument/2006/relationships/hyperlink" Target="https://podminky.urs.cz/item/CS_URS_2025_01/998711112" TargetMode="External" /><Relationship Id="rId91" Type="http://schemas.openxmlformats.org/officeDocument/2006/relationships/hyperlink" Target="https://podminky.urs.cz/item/CS_URS_2025_01/712311101" TargetMode="External" /><Relationship Id="rId92" Type="http://schemas.openxmlformats.org/officeDocument/2006/relationships/hyperlink" Target="https://podminky.urs.cz/item/CS_URS_2025_01/712341559" TargetMode="External" /><Relationship Id="rId93" Type="http://schemas.openxmlformats.org/officeDocument/2006/relationships/hyperlink" Target="https://podminky.urs.cz/item/CS_URS_2025_01/712363001" TargetMode="External" /><Relationship Id="rId94" Type="http://schemas.openxmlformats.org/officeDocument/2006/relationships/hyperlink" Target="https://podminky.urs.cz/item/CS_URS_2025_01/712363003" TargetMode="External" /><Relationship Id="rId95" Type="http://schemas.openxmlformats.org/officeDocument/2006/relationships/hyperlink" Target="https://podminky.urs.cz/item/CS_URS_2025_01/712363005" TargetMode="External" /><Relationship Id="rId96" Type="http://schemas.openxmlformats.org/officeDocument/2006/relationships/hyperlink" Target="https://podminky.urs.cz/item/CS_URS_2025_01/712363103" TargetMode="External" /><Relationship Id="rId97" Type="http://schemas.openxmlformats.org/officeDocument/2006/relationships/hyperlink" Target="https://podminky.urs.cz/item/CS_URS_2025_01/712363352" TargetMode="External" /><Relationship Id="rId98" Type="http://schemas.openxmlformats.org/officeDocument/2006/relationships/hyperlink" Target="https://podminky.urs.cz/item/CS_URS_2025_01/712363353" TargetMode="External" /><Relationship Id="rId99" Type="http://schemas.openxmlformats.org/officeDocument/2006/relationships/hyperlink" Target="https://podminky.urs.cz/item/CS_URS_2025_01/712363357" TargetMode="External" /><Relationship Id="rId100" Type="http://schemas.openxmlformats.org/officeDocument/2006/relationships/hyperlink" Target="https://podminky.urs.cz/item/CS_URS_2025_01/712363359" TargetMode="External" /><Relationship Id="rId101" Type="http://schemas.openxmlformats.org/officeDocument/2006/relationships/hyperlink" Target="https://podminky.urs.cz/item/CS_URS_2025_01/712391171" TargetMode="External" /><Relationship Id="rId102" Type="http://schemas.openxmlformats.org/officeDocument/2006/relationships/hyperlink" Target="https://podminky.urs.cz/item/CS_URS_2025_01/998712112" TargetMode="External" /><Relationship Id="rId103" Type="http://schemas.openxmlformats.org/officeDocument/2006/relationships/hyperlink" Target="https://podminky.urs.cz/item/CS_URS_2025_01/713141132" TargetMode="External" /><Relationship Id="rId104" Type="http://schemas.openxmlformats.org/officeDocument/2006/relationships/hyperlink" Target="https://podminky.urs.cz/item/CS_URS_2025_01/998713112" TargetMode="External" /><Relationship Id="rId105" Type="http://schemas.openxmlformats.org/officeDocument/2006/relationships/hyperlink" Target="https://podminky.urs.cz/item/CS_URS_2025_01/721211401" TargetMode="External" /><Relationship Id="rId106" Type="http://schemas.openxmlformats.org/officeDocument/2006/relationships/hyperlink" Target="https://podminky.urs.cz/item/CS_URS_2025_01/998721112" TargetMode="External" /><Relationship Id="rId107" Type="http://schemas.openxmlformats.org/officeDocument/2006/relationships/hyperlink" Target="https://podminky.urs.cz/item/CS_URS_2025_01/751398021" TargetMode="External" /><Relationship Id="rId108" Type="http://schemas.openxmlformats.org/officeDocument/2006/relationships/hyperlink" Target="https://podminky.urs.cz/item/CS_URS_2025_01/751398022" TargetMode="External" /><Relationship Id="rId109" Type="http://schemas.openxmlformats.org/officeDocument/2006/relationships/hyperlink" Target="https://podminky.urs.cz/item/CS_URS_2025_01/998751112" TargetMode="External" /><Relationship Id="rId110" Type="http://schemas.openxmlformats.org/officeDocument/2006/relationships/hyperlink" Target="https://podminky.urs.cz/item/CS_URS_2025_01/762361323" TargetMode="External" /><Relationship Id="rId111" Type="http://schemas.openxmlformats.org/officeDocument/2006/relationships/hyperlink" Target="https://podminky.urs.cz/item/CS_URS_2025_01/998762112" TargetMode="External" /><Relationship Id="rId112" Type="http://schemas.openxmlformats.org/officeDocument/2006/relationships/hyperlink" Target="https://podminky.urs.cz/item/CS_URS_2025_01/764215604" TargetMode="External" /><Relationship Id="rId113" Type="http://schemas.openxmlformats.org/officeDocument/2006/relationships/hyperlink" Target="https://podminky.urs.cz/item/CS_URS_2025_01/764216641" TargetMode="External" /><Relationship Id="rId114" Type="http://schemas.openxmlformats.org/officeDocument/2006/relationships/hyperlink" Target="https://podminky.urs.cz/item/CS_URS_2025_01/764306132" TargetMode="External" /><Relationship Id="rId115" Type="http://schemas.openxmlformats.org/officeDocument/2006/relationships/hyperlink" Target="https://podminky.urs.cz/item/CS_URS_2025_01/764511602" TargetMode="External" /><Relationship Id="rId116" Type="http://schemas.openxmlformats.org/officeDocument/2006/relationships/hyperlink" Target="https://podminky.urs.cz/item/CS_URS_2025_01/764511643" TargetMode="External" /><Relationship Id="rId117" Type="http://schemas.openxmlformats.org/officeDocument/2006/relationships/hyperlink" Target="https://podminky.urs.cz/item/CS_URS_2025_01/764518623" TargetMode="External" /><Relationship Id="rId118" Type="http://schemas.openxmlformats.org/officeDocument/2006/relationships/hyperlink" Target="https://podminky.urs.cz/item/CS_URS_2025_01/998764112" TargetMode="External" /><Relationship Id="rId119" Type="http://schemas.openxmlformats.org/officeDocument/2006/relationships/hyperlink" Target="https://podminky.urs.cz/item/CS_URS_2025_01/771111011" TargetMode="External" /><Relationship Id="rId120" Type="http://schemas.openxmlformats.org/officeDocument/2006/relationships/hyperlink" Target="https://podminky.urs.cz/item/CS_URS_2025_01/771121011" TargetMode="External" /><Relationship Id="rId121" Type="http://schemas.openxmlformats.org/officeDocument/2006/relationships/hyperlink" Target="https://podminky.urs.cz/item/CS_URS_2025_01/771474112" TargetMode="External" /><Relationship Id="rId122" Type="http://schemas.openxmlformats.org/officeDocument/2006/relationships/hyperlink" Target="https://podminky.urs.cz/item/CS_URS_2025_01/771574436" TargetMode="External" /><Relationship Id="rId123" Type="http://schemas.openxmlformats.org/officeDocument/2006/relationships/hyperlink" Target="https://podminky.urs.cz/item/CS_URS_2025_01/771591115" TargetMode="External" /><Relationship Id="rId124" Type="http://schemas.openxmlformats.org/officeDocument/2006/relationships/hyperlink" Target="https://podminky.urs.cz/item/CS_URS_2025_01/998771112" TargetMode="External" /><Relationship Id="rId125" Type="http://schemas.openxmlformats.org/officeDocument/2006/relationships/hyperlink" Target="https://podminky.urs.cz/item/CS_URS_2025_01/781121011" TargetMode="External" /><Relationship Id="rId126" Type="http://schemas.openxmlformats.org/officeDocument/2006/relationships/hyperlink" Target="https://podminky.urs.cz/item/CS_URS_2025_01/781734112" TargetMode="External" /><Relationship Id="rId127" Type="http://schemas.openxmlformats.org/officeDocument/2006/relationships/hyperlink" Target="https://podminky.urs.cz/item/CS_URS_2025_01/998781112" TargetMode="External" /><Relationship Id="rId128" Type="http://schemas.openxmlformats.org/officeDocument/2006/relationships/hyperlink" Target="https://podminky.urs.cz/item/CS_URS_2025_01/783314101" TargetMode="External" /><Relationship Id="rId129" Type="http://schemas.openxmlformats.org/officeDocument/2006/relationships/hyperlink" Target="https://podminky.urs.cz/item/CS_URS_2025_01/783317101" TargetMode="External" /><Relationship Id="rId130" Type="http://schemas.openxmlformats.org/officeDocument/2006/relationships/hyperlink" Target="https://podminky.urs.cz/item/CS_URS_2025_01/783826655" TargetMode="External" /><Relationship Id="rId131" Type="http://schemas.openxmlformats.org/officeDocument/2006/relationships/hyperlink" Target="https://podminky.urs.cz/item/CS_URS_2025_01/783846523" TargetMode="External" /><Relationship Id="rId132" Type="http://schemas.openxmlformats.org/officeDocument/2006/relationships/hyperlink" Target="https://podminky.urs.cz/item/CS_URS_2025_01/784181131" TargetMode="External" /><Relationship Id="rId133" Type="http://schemas.openxmlformats.org/officeDocument/2006/relationships/hyperlink" Target="https://podminky.urs.cz/item/CS_URS_2025_01/784181135" TargetMode="External" /><Relationship Id="rId134" Type="http://schemas.openxmlformats.org/officeDocument/2006/relationships/hyperlink" Target="https://podminky.urs.cz/item/CS_URS_2025_01/784331001" TargetMode="External" /><Relationship Id="rId135" Type="http://schemas.openxmlformats.org/officeDocument/2006/relationships/hyperlink" Target="https://podminky.urs.cz/item/CS_URS_2025_01/784331005" TargetMode="External" /><Relationship Id="rId136"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1/417321414" TargetMode="External" /><Relationship Id="rId2" Type="http://schemas.openxmlformats.org/officeDocument/2006/relationships/hyperlink" Target="https://podminky.urs.cz/item/CS_URS_2025_01/417351115" TargetMode="External" /><Relationship Id="rId3" Type="http://schemas.openxmlformats.org/officeDocument/2006/relationships/hyperlink" Target="https://podminky.urs.cz/item/CS_URS_2025_01/417351116" TargetMode="External" /><Relationship Id="rId4" Type="http://schemas.openxmlformats.org/officeDocument/2006/relationships/hyperlink" Target="https://podminky.urs.cz/item/CS_URS_2025_01/417362021" TargetMode="External" /><Relationship Id="rId5" Type="http://schemas.openxmlformats.org/officeDocument/2006/relationships/hyperlink" Target="https://podminky.urs.cz/item/CS_URS_2025_01/622131121" TargetMode="External" /><Relationship Id="rId6" Type="http://schemas.openxmlformats.org/officeDocument/2006/relationships/hyperlink" Target="https://podminky.urs.cz/item/CS_URS_2025_01/622135092" TargetMode="External" /><Relationship Id="rId7" Type="http://schemas.openxmlformats.org/officeDocument/2006/relationships/hyperlink" Target="https://podminky.urs.cz/item/CS_URS_2025_01/622151031" TargetMode="External" /><Relationship Id="rId8" Type="http://schemas.openxmlformats.org/officeDocument/2006/relationships/hyperlink" Target="https://podminky.urs.cz/item/CS_URS_2025_01/622331121" TargetMode="External" /><Relationship Id="rId9" Type="http://schemas.openxmlformats.org/officeDocument/2006/relationships/hyperlink" Target="https://podminky.urs.cz/item/CS_URS_2025_01/622531032" TargetMode="External" /><Relationship Id="rId10" Type="http://schemas.openxmlformats.org/officeDocument/2006/relationships/hyperlink" Target="https://podminky.urs.cz/item/CS_URS_2025_01/629135101" TargetMode="External" /><Relationship Id="rId11" Type="http://schemas.openxmlformats.org/officeDocument/2006/relationships/hyperlink" Target="https://podminky.urs.cz/item/CS_URS_2025_01/632451451" TargetMode="External" /><Relationship Id="rId12" Type="http://schemas.openxmlformats.org/officeDocument/2006/relationships/hyperlink" Target="https://podminky.urs.cz/item/CS_URS_2025_01/952901411" TargetMode="External" /><Relationship Id="rId13" Type="http://schemas.openxmlformats.org/officeDocument/2006/relationships/hyperlink" Target="https://podminky.urs.cz/item/CS_URS_2025_01/985331211" TargetMode="External" /><Relationship Id="rId14" Type="http://schemas.openxmlformats.org/officeDocument/2006/relationships/hyperlink" Target="https://podminky.urs.cz/item/CS_URS_2025_01/985331912" TargetMode="External" /><Relationship Id="rId15" Type="http://schemas.openxmlformats.org/officeDocument/2006/relationships/hyperlink" Target="https://podminky.urs.cz/item/CS_URS_2025_01/998012042" TargetMode="External" /><Relationship Id="rId16" Type="http://schemas.openxmlformats.org/officeDocument/2006/relationships/hyperlink" Target="https://podminky.urs.cz/item/CS_URS_2025_01/712311101" TargetMode="External" /><Relationship Id="rId17" Type="http://schemas.openxmlformats.org/officeDocument/2006/relationships/hyperlink" Target="https://podminky.urs.cz/item/CS_URS_2025_01/712341559" TargetMode="External" /><Relationship Id="rId18" Type="http://schemas.openxmlformats.org/officeDocument/2006/relationships/hyperlink" Target="https://podminky.urs.cz/item/CS_URS_2025_01/712363001" TargetMode="External" /><Relationship Id="rId19" Type="http://schemas.openxmlformats.org/officeDocument/2006/relationships/hyperlink" Target="https://podminky.urs.cz/item/CS_URS_2025_01/712363003" TargetMode="External" /><Relationship Id="rId20" Type="http://schemas.openxmlformats.org/officeDocument/2006/relationships/hyperlink" Target="https://podminky.urs.cz/item/CS_URS_2025_01/712363005" TargetMode="External" /><Relationship Id="rId21" Type="http://schemas.openxmlformats.org/officeDocument/2006/relationships/hyperlink" Target="https://podminky.urs.cz/item/CS_URS_2025_01/712363103" TargetMode="External" /><Relationship Id="rId22" Type="http://schemas.openxmlformats.org/officeDocument/2006/relationships/hyperlink" Target="https://podminky.urs.cz/item/CS_URS_2025_01/712363352" TargetMode="External" /><Relationship Id="rId23" Type="http://schemas.openxmlformats.org/officeDocument/2006/relationships/hyperlink" Target="https://podminky.urs.cz/item/CS_URS_2025_01/712363353" TargetMode="External" /><Relationship Id="rId24" Type="http://schemas.openxmlformats.org/officeDocument/2006/relationships/hyperlink" Target="https://podminky.urs.cz/item/CS_URS_2025_01/712363357" TargetMode="External" /><Relationship Id="rId25" Type="http://schemas.openxmlformats.org/officeDocument/2006/relationships/hyperlink" Target="https://podminky.urs.cz/item/CS_URS_2025_01/712363359" TargetMode="External" /><Relationship Id="rId26" Type="http://schemas.openxmlformats.org/officeDocument/2006/relationships/hyperlink" Target="https://podminky.urs.cz/item/CS_URS_2025_01/712391171" TargetMode="External" /><Relationship Id="rId27" Type="http://schemas.openxmlformats.org/officeDocument/2006/relationships/hyperlink" Target="https://podminky.urs.cz/item/CS_URS_2025_01/998712112" TargetMode="External" /><Relationship Id="rId28" Type="http://schemas.openxmlformats.org/officeDocument/2006/relationships/hyperlink" Target="https://podminky.urs.cz/item/CS_URS_2025_01/713141132" TargetMode="External" /><Relationship Id="rId29" Type="http://schemas.openxmlformats.org/officeDocument/2006/relationships/hyperlink" Target="https://podminky.urs.cz/item/CS_URS_2025_01/998713112" TargetMode="External" /><Relationship Id="rId30" Type="http://schemas.openxmlformats.org/officeDocument/2006/relationships/hyperlink" Target="https://podminky.urs.cz/item/CS_URS_2025_01/762361323" TargetMode="External" /><Relationship Id="rId31" Type="http://schemas.openxmlformats.org/officeDocument/2006/relationships/hyperlink" Target="https://podminky.urs.cz/item/CS_URS_2025_01/998762112" TargetMode="External" /><Relationship Id="rId32" Type="http://schemas.openxmlformats.org/officeDocument/2006/relationships/hyperlink" Target="https://podminky.urs.cz/item/CS_URS_2025_01/764306132" TargetMode="External" /><Relationship Id="rId33" Type="http://schemas.openxmlformats.org/officeDocument/2006/relationships/hyperlink" Target="https://podminky.urs.cz/item/CS_URS_2025_01/764511602" TargetMode="External" /><Relationship Id="rId34" Type="http://schemas.openxmlformats.org/officeDocument/2006/relationships/hyperlink" Target="https://podminky.urs.cz/item/CS_URS_2025_01/764511643" TargetMode="External" /><Relationship Id="rId35" Type="http://schemas.openxmlformats.org/officeDocument/2006/relationships/hyperlink" Target="https://podminky.urs.cz/item/CS_URS_2025_01/764518623" TargetMode="External" /><Relationship Id="rId36" Type="http://schemas.openxmlformats.org/officeDocument/2006/relationships/hyperlink" Target="https://podminky.urs.cz/item/CS_URS_2025_01/998764112" TargetMode="External" /><Relationship Id="rId37" Type="http://schemas.openxmlformats.org/officeDocument/2006/relationships/hyperlink" Target="https://podminky.urs.cz/item/CS_URS_2025_01/781121011" TargetMode="External" /><Relationship Id="rId38" Type="http://schemas.openxmlformats.org/officeDocument/2006/relationships/hyperlink" Target="https://podminky.urs.cz/item/CS_URS_2025_01/781734112" TargetMode="External" /><Relationship Id="rId39" Type="http://schemas.openxmlformats.org/officeDocument/2006/relationships/hyperlink" Target="https://podminky.urs.cz/item/CS_URS_2025_01/998781112" TargetMode="External" /><Relationship Id="rId40" Type="http://schemas.openxmlformats.org/officeDocument/2006/relationships/hyperlink" Target="https://podminky.urs.cz/item/CS_URS_2025_01/783826655" TargetMode="External" /><Relationship Id="rId41" Type="http://schemas.openxmlformats.org/officeDocument/2006/relationships/hyperlink" Target="https://podminky.urs.cz/item/CS_URS_2025_01/783846523" TargetMode="External" /><Relationship Id="rId42"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5_01/132254203" TargetMode="External" /><Relationship Id="rId2" Type="http://schemas.openxmlformats.org/officeDocument/2006/relationships/hyperlink" Target="https://podminky.urs.cz/item/CS_URS_2025_01/151101101" TargetMode="External" /><Relationship Id="rId3" Type="http://schemas.openxmlformats.org/officeDocument/2006/relationships/hyperlink" Target="https://podminky.urs.cz/item/CS_URS_2025_01/151101111" TargetMode="External" /><Relationship Id="rId4" Type="http://schemas.openxmlformats.org/officeDocument/2006/relationships/hyperlink" Target="https://podminky.urs.cz/item/CS_URS_2025_01/161151103" TargetMode="External" /><Relationship Id="rId5" Type="http://schemas.openxmlformats.org/officeDocument/2006/relationships/hyperlink" Target="https://podminky.urs.cz/item/CS_URS_2025_01/162751117" TargetMode="External" /><Relationship Id="rId6" Type="http://schemas.openxmlformats.org/officeDocument/2006/relationships/hyperlink" Target="https://podminky.urs.cz/item/CS_URS_2025_01/162751119" TargetMode="External" /><Relationship Id="rId7" Type="http://schemas.openxmlformats.org/officeDocument/2006/relationships/hyperlink" Target="https://podminky.urs.cz/item/CS_URS_2025_01/167151102" TargetMode="External" /><Relationship Id="rId8" Type="http://schemas.openxmlformats.org/officeDocument/2006/relationships/hyperlink" Target="https://podminky.urs.cz/item/CS_URS_2025_01/171201231" TargetMode="External" /><Relationship Id="rId9" Type="http://schemas.openxmlformats.org/officeDocument/2006/relationships/hyperlink" Target="https://podminky.urs.cz/item/CS_URS_2025_01/175151101" TargetMode="External" /><Relationship Id="rId10" Type="http://schemas.openxmlformats.org/officeDocument/2006/relationships/hyperlink" Target="https://podminky.urs.cz/item/CS_URS_2025_01/358325114" TargetMode="External" /><Relationship Id="rId11" Type="http://schemas.openxmlformats.org/officeDocument/2006/relationships/hyperlink" Target="https://podminky.urs.cz/item/CS_URS_2025_01/451573111" TargetMode="External" /><Relationship Id="rId12" Type="http://schemas.openxmlformats.org/officeDocument/2006/relationships/hyperlink" Target="https://podminky.urs.cz/item/CS_URS_2025_01/452112112" TargetMode="External" /><Relationship Id="rId13" Type="http://schemas.openxmlformats.org/officeDocument/2006/relationships/hyperlink" Target="https://podminky.urs.cz/item/CS_URS_2025_01/452311151" TargetMode="External" /><Relationship Id="rId14" Type="http://schemas.openxmlformats.org/officeDocument/2006/relationships/hyperlink" Target="https://podminky.urs.cz/item/CS_URS_2025_01/452313141" TargetMode="External" /><Relationship Id="rId15" Type="http://schemas.openxmlformats.org/officeDocument/2006/relationships/hyperlink" Target="https://podminky.urs.cz/item/CS_URS_2025_01/452351111" TargetMode="External" /><Relationship Id="rId16" Type="http://schemas.openxmlformats.org/officeDocument/2006/relationships/hyperlink" Target="https://podminky.urs.cz/item/CS_URS_2025_01/452351112" TargetMode="External" /><Relationship Id="rId17" Type="http://schemas.openxmlformats.org/officeDocument/2006/relationships/hyperlink" Target="https://podminky.urs.cz/item/CS_URS_2025_01/452353111" TargetMode="External" /><Relationship Id="rId18" Type="http://schemas.openxmlformats.org/officeDocument/2006/relationships/hyperlink" Target="https://podminky.urs.cz/item/CS_URS_2025_01/452353112" TargetMode="External" /><Relationship Id="rId19" Type="http://schemas.openxmlformats.org/officeDocument/2006/relationships/hyperlink" Target="https://podminky.urs.cz/item/CS_URS_2025_01/850391811" TargetMode="External" /><Relationship Id="rId20" Type="http://schemas.openxmlformats.org/officeDocument/2006/relationships/hyperlink" Target="https://podminky.urs.cz/item/CS_URS_2025_01/871313123" TargetMode="External" /><Relationship Id="rId21" Type="http://schemas.openxmlformats.org/officeDocument/2006/relationships/hyperlink" Target="https://podminky.urs.cz/item/CS_URS_2025_01/871373123" TargetMode="External" /><Relationship Id="rId22" Type="http://schemas.openxmlformats.org/officeDocument/2006/relationships/hyperlink" Target="https://podminky.urs.cz/item/CS_URS_2025_01/871393123" TargetMode="External" /><Relationship Id="rId23" Type="http://schemas.openxmlformats.org/officeDocument/2006/relationships/hyperlink" Target="https://podminky.urs.cz/item/CS_URS_2025_01/871395811" TargetMode="External" /><Relationship Id="rId24" Type="http://schemas.openxmlformats.org/officeDocument/2006/relationships/hyperlink" Target="https://podminky.urs.cz/item/CS_URS_2025_01/892351111" TargetMode="External" /><Relationship Id="rId25" Type="http://schemas.openxmlformats.org/officeDocument/2006/relationships/hyperlink" Target="https://podminky.urs.cz/item/CS_URS_2025_01/892353122" TargetMode="External" /><Relationship Id="rId26" Type="http://schemas.openxmlformats.org/officeDocument/2006/relationships/hyperlink" Target="https://podminky.urs.cz/item/CS_URS_2025_01/892372111" TargetMode="External" /><Relationship Id="rId27" Type="http://schemas.openxmlformats.org/officeDocument/2006/relationships/hyperlink" Target="https://podminky.urs.cz/item/CS_URS_2025_01/892381111" TargetMode="External" /><Relationship Id="rId28" Type="http://schemas.openxmlformats.org/officeDocument/2006/relationships/hyperlink" Target="https://podminky.urs.cz/item/CS_URS_2025_01/892383122" TargetMode="External" /><Relationship Id="rId29" Type="http://schemas.openxmlformats.org/officeDocument/2006/relationships/hyperlink" Target="https://podminky.urs.cz/item/CS_URS_2025_01/892421111" TargetMode="External" /><Relationship Id="rId30" Type="http://schemas.openxmlformats.org/officeDocument/2006/relationships/hyperlink" Target="https://podminky.urs.cz/item/CS_URS_2025_01/892423122" TargetMode="External" /><Relationship Id="rId31" Type="http://schemas.openxmlformats.org/officeDocument/2006/relationships/hyperlink" Target="https://podminky.urs.cz/item/CS_URS_2025_01/894410103" TargetMode="External" /><Relationship Id="rId32" Type="http://schemas.openxmlformats.org/officeDocument/2006/relationships/hyperlink" Target="https://podminky.urs.cz/item/CS_URS_2025_01/894410213" TargetMode="External" /><Relationship Id="rId33" Type="http://schemas.openxmlformats.org/officeDocument/2006/relationships/hyperlink" Target="https://podminky.urs.cz/item/CS_URS_2025_01/894410232" TargetMode="External" /><Relationship Id="rId34" Type="http://schemas.openxmlformats.org/officeDocument/2006/relationships/hyperlink" Target="https://podminky.urs.cz/item/CS_URS_2025_01/895941343" TargetMode="External" /><Relationship Id="rId35" Type="http://schemas.openxmlformats.org/officeDocument/2006/relationships/hyperlink" Target="https://podminky.urs.cz/item/CS_URS_2025_01/895941351" TargetMode="External" /><Relationship Id="rId36" Type="http://schemas.openxmlformats.org/officeDocument/2006/relationships/hyperlink" Target="https://podminky.urs.cz/item/CS_URS_2025_01/895941362" TargetMode="External" /><Relationship Id="rId37" Type="http://schemas.openxmlformats.org/officeDocument/2006/relationships/hyperlink" Target="https://podminky.urs.cz/item/CS_URS_2025_01/895941367" TargetMode="External" /><Relationship Id="rId38" Type="http://schemas.openxmlformats.org/officeDocument/2006/relationships/hyperlink" Target="https://podminky.urs.cz/item/CS_URS_2025_01/899103211" TargetMode="External" /><Relationship Id="rId39" Type="http://schemas.openxmlformats.org/officeDocument/2006/relationships/hyperlink" Target="https://podminky.urs.cz/item/CS_URS_2024_02/899104112" TargetMode="External" /><Relationship Id="rId40" Type="http://schemas.openxmlformats.org/officeDocument/2006/relationships/hyperlink" Target="https://podminky.urs.cz/item/CS_URS_2025_01/899204112" TargetMode="External" /><Relationship Id="rId41" Type="http://schemas.openxmlformats.org/officeDocument/2006/relationships/hyperlink" Target="https://podminky.urs.cz/item/CS_URS_2025_01/899722112" TargetMode="External" /><Relationship Id="rId42" Type="http://schemas.openxmlformats.org/officeDocument/2006/relationships/hyperlink" Target="https://podminky.urs.cz/item/CS_URS_2025_01/899910211" TargetMode="External" /><Relationship Id="rId43" Type="http://schemas.openxmlformats.org/officeDocument/2006/relationships/hyperlink" Target="https://podminky.urs.cz/item/CS_URS_2025_01/997013501" TargetMode="External" /><Relationship Id="rId44" Type="http://schemas.openxmlformats.org/officeDocument/2006/relationships/hyperlink" Target="https://podminky.urs.cz/item/CS_URS_2025_01/997013509" TargetMode="External" /><Relationship Id="rId45" Type="http://schemas.openxmlformats.org/officeDocument/2006/relationships/hyperlink" Target="https://podminky.urs.cz/item/CS_URS_2025_01/997013813" TargetMode="External" /><Relationship Id="rId46" Type="http://schemas.openxmlformats.org/officeDocument/2006/relationships/hyperlink" Target="https://podminky.urs.cz/item/CS_URS_2025_01/997013862" TargetMode="External" /><Relationship Id="rId47" Type="http://schemas.openxmlformats.org/officeDocument/2006/relationships/hyperlink" Target="https://podminky.urs.cz/item/CS_URS_2025_01/998276101" TargetMode="External" /><Relationship Id="rId48"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27</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28</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30</v>
      </c>
      <c r="AO13" s="25"/>
      <c r="AP13" s="25"/>
      <c r="AQ13" s="25"/>
      <c r="AR13" s="23"/>
      <c r="BE13" s="34"/>
      <c r="BS13" s="20" t="s">
        <v>6</v>
      </c>
    </row>
    <row r="14">
      <c r="B14" s="24"/>
      <c r="C14" s="25"/>
      <c r="D14" s="25"/>
      <c r="E14" s="37" t="s">
        <v>30</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28</v>
      </c>
      <c r="AL14" s="25"/>
      <c r="AM14" s="25"/>
      <c r="AN14" s="37" t="s">
        <v>30</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27</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28</v>
      </c>
      <c r="AL17" s="25"/>
      <c r="AM17" s="25"/>
      <c r="AN17" s="30" t="s">
        <v>19</v>
      </c>
      <c r="AO17" s="25"/>
      <c r="AP17" s="25"/>
      <c r="AQ17" s="25"/>
      <c r="AR17" s="23"/>
      <c r="BE17" s="34"/>
      <c r="BS17" s="20" t="s">
        <v>32</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27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28</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34</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47.25" customHeight="1">
      <c r="B23" s="24"/>
      <c r="C23" s="25"/>
      <c r="D23" s="25"/>
      <c r="E23" s="39" t="s">
        <v>35</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36</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37</v>
      </c>
      <c r="M28" s="48"/>
      <c r="N28" s="48"/>
      <c r="O28" s="48"/>
      <c r="P28" s="48"/>
      <c r="Q28" s="43"/>
      <c r="R28" s="43"/>
      <c r="S28" s="43"/>
      <c r="T28" s="43"/>
      <c r="U28" s="43"/>
      <c r="V28" s="43"/>
      <c r="W28" s="48" t="s">
        <v>38</v>
      </c>
      <c r="X28" s="48"/>
      <c r="Y28" s="48"/>
      <c r="Z28" s="48"/>
      <c r="AA28" s="48"/>
      <c r="AB28" s="48"/>
      <c r="AC28" s="48"/>
      <c r="AD28" s="48"/>
      <c r="AE28" s="48"/>
      <c r="AF28" s="43"/>
      <c r="AG28" s="43"/>
      <c r="AH28" s="43"/>
      <c r="AI28" s="43"/>
      <c r="AJ28" s="43"/>
      <c r="AK28" s="48" t="s">
        <v>39</v>
      </c>
      <c r="AL28" s="48"/>
      <c r="AM28" s="48"/>
      <c r="AN28" s="48"/>
      <c r="AO28" s="48"/>
      <c r="AP28" s="43"/>
      <c r="AQ28" s="43"/>
      <c r="AR28" s="47"/>
      <c r="BE28" s="34"/>
    </row>
    <row r="29" s="3" customFormat="1" ht="14.4" customHeight="1">
      <c r="A29" s="3"/>
      <c r="B29" s="49"/>
      <c r="C29" s="50"/>
      <c r="D29" s="35" t="s">
        <v>40</v>
      </c>
      <c r="E29" s="50"/>
      <c r="F29" s="35" t="s">
        <v>41</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42</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43</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44</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45</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46</v>
      </c>
      <c r="E35" s="57"/>
      <c r="F35" s="57"/>
      <c r="G35" s="57"/>
      <c r="H35" s="57"/>
      <c r="I35" s="57"/>
      <c r="J35" s="57"/>
      <c r="K35" s="57"/>
      <c r="L35" s="57"/>
      <c r="M35" s="57"/>
      <c r="N35" s="57"/>
      <c r="O35" s="57"/>
      <c r="P35" s="57"/>
      <c r="Q35" s="57"/>
      <c r="R35" s="57"/>
      <c r="S35" s="57"/>
      <c r="T35" s="58" t="s">
        <v>47</v>
      </c>
      <c r="U35" s="57"/>
      <c r="V35" s="57"/>
      <c r="W35" s="57"/>
      <c r="X35" s="59" t="s">
        <v>48</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49</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2025/022</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BRNO, VDJ MYSLIVNA 2x4 000 m3 - REKONSTRUKCE STAVEBNÍ ČÁSTI A TECHNOLOGIE</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 xml:space="preserve">Brno, k.ú. Kohoutovice [610313] </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5. 3. 2025</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 xml:space="preserve"> </v>
      </c>
      <c r="M49" s="43"/>
      <c r="N49" s="43"/>
      <c r="O49" s="43"/>
      <c r="P49" s="43"/>
      <c r="Q49" s="43"/>
      <c r="R49" s="43"/>
      <c r="S49" s="43"/>
      <c r="T49" s="43"/>
      <c r="U49" s="43"/>
      <c r="V49" s="43"/>
      <c r="W49" s="43"/>
      <c r="X49" s="43"/>
      <c r="Y49" s="43"/>
      <c r="Z49" s="43"/>
      <c r="AA49" s="43"/>
      <c r="AB49" s="43"/>
      <c r="AC49" s="43"/>
      <c r="AD49" s="43"/>
      <c r="AE49" s="43"/>
      <c r="AF49" s="43"/>
      <c r="AG49" s="43"/>
      <c r="AH49" s="43"/>
      <c r="AI49" s="35" t="s">
        <v>31</v>
      </c>
      <c r="AJ49" s="43"/>
      <c r="AK49" s="43"/>
      <c r="AL49" s="43"/>
      <c r="AM49" s="76" t="str">
        <f>IF(E17="","",E17)</f>
        <v xml:space="preserve"> </v>
      </c>
      <c r="AN49" s="67"/>
      <c r="AO49" s="67"/>
      <c r="AP49" s="67"/>
      <c r="AQ49" s="43"/>
      <c r="AR49" s="47"/>
      <c r="AS49" s="77" t="s">
        <v>50</v>
      </c>
      <c r="AT49" s="78"/>
      <c r="AU49" s="79"/>
      <c r="AV49" s="79"/>
      <c r="AW49" s="79"/>
      <c r="AX49" s="79"/>
      <c r="AY49" s="79"/>
      <c r="AZ49" s="79"/>
      <c r="BA49" s="79"/>
      <c r="BB49" s="79"/>
      <c r="BC49" s="79"/>
      <c r="BD49" s="80"/>
      <c r="BE49" s="41"/>
    </row>
    <row r="50" s="2" customFormat="1" ht="15.15" customHeight="1">
      <c r="A50" s="41"/>
      <c r="B50" s="42"/>
      <c r="C50" s="35" t="s">
        <v>29</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33</v>
      </c>
      <c r="AJ50" s="43"/>
      <c r="AK50" s="43"/>
      <c r="AL50" s="43"/>
      <c r="AM50" s="76" t="str">
        <f>IF(E20="","",E20)</f>
        <v xml:space="preserve"> </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51</v>
      </c>
      <c r="D52" s="90"/>
      <c r="E52" s="90"/>
      <c r="F52" s="90"/>
      <c r="G52" s="90"/>
      <c r="H52" s="91"/>
      <c r="I52" s="92" t="s">
        <v>52</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53</v>
      </c>
      <c r="AH52" s="90"/>
      <c r="AI52" s="90"/>
      <c r="AJ52" s="90"/>
      <c r="AK52" s="90"/>
      <c r="AL52" s="90"/>
      <c r="AM52" s="90"/>
      <c r="AN52" s="92" t="s">
        <v>54</v>
      </c>
      <c r="AO52" s="90"/>
      <c r="AP52" s="90"/>
      <c r="AQ52" s="94" t="s">
        <v>55</v>
      </c>
      <c r="AR52" s="47"/>
      <c r="AS52" s="95" t="s">
        <v>56</v>
      </c>
      <c r="AT52" s="96" t="s">
        <v>57</v>
      </c>
      <c r="AU52" s="96" t="s">
        <v>58</v>
      </c>
      <c r="AV52" s="96" t="s">
        <v>59</v>
      </c>
      <c r="AW52" s="96" t="s">
        <v>60</v>
      </c>
      <c r="AX52" s="96" t="s">
        <v>61</v>
      </c>
      <c r="AY52" s="96" t="s">
        <v>62</v>
      </c>
      <c r="AZ52" s="96" t="s">
        <v>63</v>
      </c>
      <c r="BA52" s="96" t="s">
        <v>64</v>
      </c>
      <c r="BB52" s="96" t="s">
        <v>65</v>
      </c>
      <c r="BC52" s="96" t="s">
        <v>66</v>
      </c>
      <c r="BD52" s="97" t="s">
        <v>67</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68</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ROUND(AG55+AG58+SUM(AG61:AG64)+AG67+AG68,2)</f>
        <v>0</v>
      </c>
      <c r="AH54" s="104"/>
      <c r="AI54" s="104"/>
      <c r="AJ54" s="104"/>
      <c r="AK54" s="104"/>
      <c r="AL54" s="104"/>
      <c r="AM54" s="104"/>
      <c r="AN54" s="105">
        <f>SUM(AG54,AT54)</f>
        <v>0</v>
      </c>
      <c r="AO54" s="105"/>
      <c r="AP54" s="105"/>
      <c r="AQ54" s="106" t="s">
        <v>19</v>
      </c>
      <c r="AR54" s="107"/>
      <c r="AS54" s="108">
        <f>ROUND(AS55+AS58+SUM(AS61:AS64)+AS67+AS68,2)</f>
        <v>0</v>
      </c>
      <c r="AT54" s="109">
        <f>ROUND(SUM(AV54:AW54),2)</f>
        <v>0</v>
      </c>
      <c r="AU54" s="110">
        <f>ROUND(AU55+AU58+SUM(AU61:AU64)+AU67+AU68,5)</f>
        <v>0</v>
      </c>
      <c r="AV54" s="109">
        <f>ROUND(AZ54*L29,2)</f>
        <v>0</v>
      </c>
      <c r="AW54" s="109">
        <f>ROUND(BA54*L30,2)</f>
        <v>0</v>
      </c>
      <c r="AX54" s="109">
        <f>ROUND(BB54*L29,2)</f>
        <v>0</v>
      </c>
      <c r="AY54" s="109">
        <f>ROUND(BC54*L30,2)</f>
        <v>0</v>
      </c>
      <c r="AZ54" s="109">
        <f>ROUND(AZ55+AZ58+SUM(AZ61:AZ64)+AZ67+AZ68,2)</f>
        <v>0</v>
      </c>
      <c r="BA54" s="109">
        <f>ROUND(BA55+BA58+SUM(BA61:BA64)+BA67+BA68,2)</f>
        <v>0</v>
      </c>
      <c r="BB54" s="109">
        <f>ROUND(BB55+BB58+SUM(BB61:BB64)+BB67+BB68,2)</f>
        <v>0</v>
      </c>
      <c r="BC54" s="109">
        <f>ROUND(BC55+BC58+SUM(BC61:BC64)+BC67+BC68,2)</f>
        <v>0</v>
      </c>
      <c r="BD54" s="111">
        <f>ROUND(BD55+BD58+SUM(BD61:BD64)+BD67+BD68,2)</f>
        <v>0</v>
      </c>
      <c r="BE54" s="6"/>
      <c r="BS54" s="112" t="s">
        <v>69</v>
      </c>
      <c r="BT54" s="112" t="s">
        <v>70</v>
      </c>
      <c r="BU54" s="113" t="s">
        <v>71</v>
      </c>
      <c r="BV54" s="112" t="s">
        <v>72</v>
      </c>
      <c r="BW54" s="112" t="s">
        <v>5</v>
      </c>
      <c r="BX54" s="112" t="s">
        <v>73</v>
      </c>
      <c r="CL54" s="112" t="s">
        <v>19</v>
      </c>
    </row>
    <row r="55" s="7" customFormat="1" ht="16.5" customHeight="1">
      <c r="A55" s="7"/>
      <c r="B55" s="114"/>
      <c r="C55" s="115"/>
      <c r="D55" s="116" t="s">
        <v>74</v>
      </c>
      <c r="E55" s="116"/>
      <c r="F55" s="116"/>
      <c r="G55" s="116"/>
      <c r="H55" s="116"/>
      <c r="I55" s="117"/>
      <c r="J55" s="116" t="s">
        <v>75</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ROUND(SUM(AG56:AG57),2)</f>
        <v>0</v>
      </c>
      <c r="AH55" s="117"/>
      <c r="AI55" s="117"/>
      <c r="AJ55" s="117"/>
      <c r="AK55" s="117"/>
      <c r="AL55" s="117"/>
      <c r="AM55" s="117"/>
      <c r="AN55" s="119">
        <f>SUM(AG55,AT55)</f>
        <v>0</v>
      </c>
      <c r="AO55" s="117"/>
      <c r="AP55" s="117"/>
      <c r="AQ55" s="120" t="s">
        <v>76</v>
      </c>
      <c r="AR55" s="121"/>
      <c r="AS55" s="122">
        <f>ROUND(SUM(AS56:AS57),2)</f>
        <v>0</v>
      </c>
      <c r="AT55" s="123">
        <f>ROUND(SUM(AV55:AW55),2)</f>
        <v>0</v>
      </c>
      <c r="AU55" s="124">
        <f>ROUND(SUM(AU56:AU57),5)</f>
        <v>0</v>
      </c>
      <c r="AV55" s="123">
        <f>ROUND(AZ55*L29,2)</f>
        <v>0</v>
      </c>
      <c r="AW55" s="123">
        <f>ROUND(BA55*L30,2)</f>
        <v>0</v>
      </c>
      <c r="AX55" s="123">
        <f>ROUND(BB55*L29,2)</f>
        <v>0</v>
      </c>
      <c r="AY55" s="123">
        <f>ROUND(BC55*L30,2)</f>
        <v>0</v>
      </c>
      <c r="AZ55" s="123">
        <f>ROUND(SUM(AZ56:AZ57),2)</f>
        <v>0</v>
      </c>
      <c r="BA55" s="123">
        <f>ROUND(SUM(BA56:BA57),2)</f>
        <v>0</v>
      </c>
      <c r="BB55" s="123">
        <f>ROUND(SUM(BB56:BB57),2)</f>
        <v>0</v>
      </c>
      <c r="BC55" s="123">
        <f>ROUND(SUM(BC56:BC57),2)</f>
        <v>0</v>
      </c>
      <c r="BD55" s="125">
        <f>ROUND(SUM(BD56:BD57),2)</f>
        <v>0</v>
      </c>
      <c r="BE55" s="7"/>
      <c r="BS55" s="126" t="s">
        <v>69</v>
      </c>
      <c r="BT55" s="126" t="s">
        <v>77</v>
      </c>
      <c r="BU55" s="126" t="s">
        <v>71</v>
      </c>
      <c r="BV55" s="126" t="s">
        <v>72</v>
      </c>
      <c r="BW55" s="126" t="s">
        <v>78</v>
      </c>
      <c r="BX55" s="126" t="s">
        <v>5</v>
      </c>
      <c r="CL55" s="126" t="s">
        <v>19</v>
      </c>
      <c r="CM55" s="126" t="s">
        <v>79</v>
      </c>
    </row>
    <row r="56" s="4" customFormat="1" ht="16.5" customHeight="1">
      <c r="A56" s="127" t="s">
        <v>80</v>
      </c>
      <c r="B56" s="66"/>
      <c r="C56" s="128"/>
      <c r="D56" s="128"/>
      <c r="E56" s="129" t="s">
        <v>81</v>
      </c>
      <c r="F56" s="129"/>
      <c r="G56" s="129"/>
      <c r="H56" s="129"/>
      <c r="I56" s="129"/>
      <c r="J56" s="128"/>
      <c r="K56" s="129" t="s">
        <v>82</v>
      </c>
      <c r="L56" s="129"/>
      <c r="M56" s="129"/>
      <c r="N56" s="129"/>
      <c r="O56" s="129"/>
      <c r="P56" s="129"/>
      <c r="Q56" s="129"/>
      <c r="R56" s="129"/>
      <c r="S56" s="129"/>
      <c r="T56" s="129"/>
      <c r="U56" s="129"/>
      <c r="V56" s="129"/>
      <c r="W56" s="129"/>
      <c r="X56" s="129"/>
      <c r="Y56" s="129"/>
      <c r="Z56" s="129"/>
      <c r="AA56" s="129"/>
      <c r="AB56" s="129"/>
      <c r="AC56" s="129"/>
      <c r="AD56" s="129"/>
      <c r="AE56" s="129"/>
      <c r="AF56" s="129"/>
      <c r="AG56" s="130">
        <f>'DSO01.1 - Objekt VDJ'!J32</f>
        <v>0</v>
      </c>
      <c r="AH56" s="128"/>
      <c r="AI56" s="128"/>
      <c r="AJ56" s="128"/>
      <c r="AK56" s="128"/>
      <c r="AL56" s="128"/>
      <c r="AM56" s="128"/>
      <c r="AN56" s="130">
        <f>SUM(AG56,AT56)</f>
        <v>0</v>
      </c>
      <c r="AO56" s="128"/>
      <c r="AP56" s="128"/>
      <c r="AQ56" s="131" t="s">
        <v>83</v>
      </c>
      <c r="AR56" s="68"/>
      <c r="AS56" s="132">
        <v>0</v>
      </c>
      <c r="AT56" s="133">
        <f>ROUND(SUM(AV56:AW56),2)</f>
        <v>0</v>
      </c>
      <c r="AU56" s="134">
        <f>'DSO01.1 - Objekt VDJ'!P103</f>
        <v>0</v>
      </c>
      <c r="AV56" s="133">
        <f>'DSO01.1 - Objekt VDJ'!J35</f>
        <v>0</v>
      </c>
      <c r="AW56" s="133">
        <f>'DSO01.1 - Objekt VDJ'!J36</f>
        <v>0</v>
      </c>
      <c r="AX56" s="133">
        <f>'DSO01.1 - Objekt VDJ'!J37</f>
        <v>0</v>
      </c>
      <c r="AY56" s="133">
        <f>'DSO01.1 - Objekt VDJ'!J38</f>
        <v>0</v>
      </c>
      <c r="AZ56" s="133">
        <f>'DSO01.1 - Objekt VDJ'!F35</f>
        <v>0</v>
      </c>
      <c r="BA56" s="133">
        <f>'DSO01.1 - Objekt VDJ'!F36</f>
        <v>0</v>
      </c>
      <c r="BB56" s="133">
        <f>'DSO01.1 - Objekt VDJ'!F37</f>
        <v>0</v>
      </c>
      <c r="BC56" s="133">
        <f>'DSO01.1 - Objekt VDJ'!F38</f>
        <v>0</v>
      </c>
      <c r="BD56" s="135">
        <f>'DSO01.1 - Objekt VDJ'!F39</f>
        <v>0</v>
      </c>
      <c r="BE56" s="4"/>
      <c r="BT56" s="136" t="s">
        <v>79</v>
      </c>
      <c r="BV56" s="136" t="s">
        <v>72</v>
      </c>
      <c r="BW56" s="136" t="s">
        <v>84</v>
      </c>
      <c r="BX56" s="136" t="s">
        <v>78</v>
      </c>
      <c r="CL56" s="136" t="s">
        <v>19</v>
      </c>
    </row>
    <row r="57" s="4" customFormat="1" ht="16.5" customHeight="1">
      <c r="A57" s="127" t="s">
        <v>80</v>
      </c>
      <c r="B57" s="66"/>
      <c r="C57" s="128"/>
      <c r="D57" s="128"/>
      <c r="E57" s="129" t="s">
        <v>85</v>
      </c>
      <c r="F57" s="129"/>
      <c r="G57" s="129"/>
      <c r="H57" s="129"/>
      <c r="I57" s="129"/>
      <c r="J57" s="128"/>
      <c r="K57" s="129" t="s">
        <v>86</v>
      </c>
      <c r="L57" s="129"/>
      <c r="M57" s="129"/>
      <c r="N57" s="129"/>
      <c r="O57" s="129"/>
      <c r="P57" s="129"/>
      <c r="Q57" s="129"/>
      <c r="R57" s="129"/>
      <c r="S57" s="129"/>
      <c r="T57" s="129"/>
      <c r="U57" s="129"/>
      <c r="V57" s="129"/>
      <c r="W57" s="129"/>
      <c r="X57" s="129"/>
      <c r="Y57" s="129"/>
      <c r="Z57" s="129"/>
      <c r="AA57" s="129"/>
      <c r="AB57" s="129"/>
      <c r="AC57" s="129"/>
      <c r="AD57" s="129"/>
      <c r="AE57" s="129"/>
      <c r="AF57" s="129"/>
      <c r="AG57" s="130">
        <f>'DSO01.2 - Objekt vstupu d...'!J32</f>
        <v>0</v>
      </c>
      <c r="AH57" s="128"/>
      <c r="AI57" s="128"/>
      <c r="AJ57" s="128"/>
      <c r="AK57" s="128"/>
      <c r="AL57" s="128"/>
      <c r="AM57" s="128"/>
      <c r="AN57" s="130">
        <f>SUM(AG57,AT57)</f>
        <v>0</v>
      </c>
      <c r="AO57" s="128"/>
      <c r="AP57" s="128"/>
      <c r="AQ57" s="131" t="s">
        <v>83</v>
      </c>
      <c r="AR57" s="68"/>
      <c r="AS57" s="132">
        <v>0</v>
      </c>
      <c r="AT57" s="133">
        <f>ROUND(SUM(AV57:AW57),2)</f>
        <v>0</v>
      </c>
      <c r="AU57" s="134">
        <f>'DSO01.2 - Objekt vstupu d...'!P93</f>
        <v>0</v>
      </c>
      <c r="AV57" s="133">
        <f>'DSO01.2 - Objekt vstupu d...'!J35</f>
        <v>0</v>
      </c>
      <c r="AW57" s="133">
        <f>'DSO01.2 - Objekt vstupu d...'!J36</f>
        <v>0</v>
      </c>
      <c r="AX57" s="133">
        <f>'DSO01.2 - Objekt vstupu d...'!J37</f>
        <v>0</v>
      </c>
      <c r="AY57" s="133">
        <f>'DSO01.2 - Objekt vstupu d...'!J38</f>
        <v>0</v>
      </c>
      <c r="AZ57" s="133">
        <f>'DSO01.2 - Objekt vstupu d...'!F35</f>
        <v>0</v>
      </c>
      <c r="BA57" s="133">
        <f>'DSO01.2 - Objekt vstupu d...'!F36</f>
        <v>0</v>
      </c>
      <c r="BB57" s="133">
        <f>'DSO01.2 - Objekt vstupu d...'!F37</f>
        <v>0</v>
      </c>
      <c r="BC57" s="133">
        <f>'DSO01.2 - Objekt vstupu d...'!F38</f>
        <v>0</v>
      </c>
      <c r="BD57" s="135">
        <f>'DSO01.2 - Objekt vstupu d...'!F39</f>
        <v>0</v>
      </c>
      <c r="BE57" s="4"/>
      <c r="BT57" s="136" t="s">
        <v>79</v>
      </c>
      <c r="BV57" s="136" t="s">
        <v>72</v>
      </c>
      <c r="BW57" s="136" t="s">
        <v>87</v>
      </c>
      <c r="BX57" s="136" t="s">
        <v>78</v>
      </c>
      <c r="CL57" s="136" t="s">
        <v>19</v>
      </c>
    </row>
    <row r="58" s="7" customFormat="1" ht="16.5" customHeight="1">
      <c r="A58" s="7"/>
      <c r="B58" s="114"/>
      <c r="C58" s="115"/>
      <c r="D58" s="116" t="s">
        <v>88</v>
      </c>
      <c r="E58" s="116"/>
      <c r="F58" s="116"/>
      <c r="G58" s="116"/>
      <c r="H58" s="116"/>
      <c r="I58" s="117"/>
      <c r="J58" s="116" t="s">
        <v>89</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8">
        <f>ROUND(SUM(AG59:AG60),2)</f>
        <v>0</v>
      </c>
      <c r="AH58" s="117"/>
      <c r="AI58" s="117"/>
      <c r="AJ58" s="117"/>
      <c r="AK58" s="117"/>
      <c r="AL58" s="117"/>
      <c r="AM58" s="117"/>
      <c r="AN58" s="119">
        <f>SUM(AG58,AT58)</f>
        <v>0</v>
      </c>
      <c r="AO58" s="117"/>
      <c r="AP58" s="117"/>
      <c r="AQ58" s="120" t="s">
        <v>76</v>
      </c>
      <c r="AR58" s="121"/>
      <c r="AS58" s="122">
        <f>ROUND(SUM(AS59:AS60),2)</f>
        <v>0</v>
      </c>
      <c r="AT58" s="123">
        <f>ROUND(SUM(AV58:AW58),2)</f>
        <v>0</v>
      </c>
      <c r="AU58" s="124">
        <f>ROUND(SUM(AU59:AU60),5)</f>
        <v>0</v>
      </c>
      <c r="AV58" s="123">
        <f>ROUND(AZ58*L29,2)</f>
        <v>0</v>
      </c>
      <c r="AW58" s="123">
        <f>ROUND(BA58*L30,2)</f>
        <v>0</v>
      </c>
      <c r="AX58" s="123">
        <f>ROUND(BB58*L29,2)</f>
        <v>0</v>
      </c>
      <c r="AY58" s="123">
        <f>ROUND(BC58*L30,2)</f>
        <v>0</v>
      </c>
      <c r="AZ58" s="123">
        <f>ROUND(SUM(AZ59:AZ60),2)</f>
        <v>0</v>
      </c>
      <c r="BA58" s="123">
        <f>ROUND(SUM(BA59:BA60),2)</f>
        <v>0</v>
      </c>
      <c r="BB58" s="123">
        <f>ROUND(SUM(BB59:BB60),2)</f>
        <v>0</v>
      </c>
      <c r="BC58" s="123">
        <f>ROUND(SUM(BC59:BC60),2)</f>
        <v>0</v>
      </c>
      <c r="BD58" s="125">
        <f>ROUND(SUM(BD59:BD60),2)</f>
        <v>0</v>
      </c>
      <c r="BE58" s="7"/>
      <c r="BS58" s="126" t="s">
        <v>69</v>
      </c>
      <c r="BT58" s="126" t="s">
        <v>77</v>
      </c>
      <c r="BU58" s="126" t="s">
        <v>71</v>
      </c>
      <c r="BV58" s="126" t="s">
        <v>72</v>
      </c>
      <c r="BW58" s="126" t="s">
        <v>90</v>
      </c>
      <c r="BX58" s="126" t="s">
        <v>5</v>
      </c>
      <c r="CL58" s="126" t="s">
        <v>19</v>
      </c>
      <c r="CM58" s="126" t="s">
        <v>79</v>
      </c>
    </row>
    <row r="59" s="4" customFormat="1" ht="16.5" customHeight="1">
      <c r="A59" s="127" t="s">
        <v>80</v>
      </c>
      <c r="B59" s="66"/>
      <c r="C59" s="128"/>
      <c r="D59" s="128"/>
      <c r="E59" s="129" t="s">
        <v>91</v>
      </c>
      <c r="F59" s="129"/>
      <c r="G59" s="129"/>
      <c r="H59" s="129"/>
      <c r="I59" s="129"/>
      <c r="J59" s="128"/>
      <c r="K59" s="129" t="s">
        <v>82</v>
      </c>
      <c r="L59" s="129"/>
      <c r="M59" s="129"/>
      <c r="N59" s="129"/>
      <c r="O59" s="129"/>
      <c r="P59" s="129"/>
      <c r="Q59" s="129"/>
      <c r="R59" s="129"/>
      <c r="S59" s="129"/>
      <c r="T59" s="129"/>
      <c r="U59" s="129"/>
      <c r="V59" s="129"/>
      <c r="W59" s="129"/>
      <c r="X59" s="129"/>
      <c r="Y59" s="129"/>
      <c r="Z59" s="129"/>
      <c r="AA59" s="129"/>
      <c r="AB59" s="129"/>
      <c r="AC59" s="129"/>
      <c r="AD59" s="129"/>
      <c r="AE59" s="129"/>
      <c r="AF59" s="129"/>
      <c r="AG59" s="130">
        <f>'DSO02.1 - Objekt VDJ'!J32</f>
        <v>0</v>
      </c>
      <c r="AH59" s="128"/>
      <c r="AI59" s="128"/>
      <c r="AJ59" s="128"/>
      <c r="AK59" s="128"/>
      <c r="AL59" s="128"/>
      <c r="AM59" s="128"/>
      <c r="AN59" s="130">
        <f>SUM(AG59,AT59)</f>
        <v>0</v>
      </c>
      <c r="AO59" s="128"/>
      <c r="AP59" s="128"/>
      <c r="AQ59" s="131" t="s">
        <v>83</v>
      </c>
      <c r="AR59" s="68"/>
      <c r="AS59" s="132">
        <v>0</v>
      </c>
      <c r="AT59" s="133">
        <f>ROUND(SUM(AV59:AW59),2)</f>
        <v>0</v>
      </c>
      <c r="AU59" s="134">
        <f>'DSO02.1 - Objekt VDJ'!P108</f>
        <v>0</v>
      </c>
      <c r="AV59" s="133">
        <f>'DSO02.1 - Objekt VDJ'!J35</f>
        <v>0</v>
      </c>
      <c r="AW59" s="133">
        <f>'DSO02.1 - Objekt VDJ'!J36</f>
        <v>0</v>
      </c>
      <c r="AX59" s="133">
        <f>'DSO02.1 - Objekt VDJ'!J37</f>
        <v>0</v>
      </c>
      <c r="AY59" s="133">
        <f>'DSO02.1 - Objekt VDJ'!J38</f>
        <v>0</v>
      </c>
      <c r="AZ59" s="133">
        <f>'DSO02.1 - Objekt VDJ'!F35</f>
        <v>0</v>
      </c>
      <c r="BA59" s="133">
        <f>'DSO02.1 - Objekt VDJ'!F36</f>
        <v>0</v>
      </c>
      <c r="BB59" s="133">
        <f>'DSO02.1 - Objekt VDJ'!F37</f>
        <v>0</v>
      </c>
      <c r="BC59" s="133">
        <f>'DSO02.1 - Objekt VDJ'!F38</f>
        <v>0</v>
      </c>
      <c r="BD59" s="135">
        <f>'DSO02.1 - Objekt VDJ'!F39</f>
        <v>0</v>
      </c>
      <c r="BE59" s="4"/>
      <c r="BT59" s="136" t="s">
        <v>79</v>
      </c>
      <c r="BV59" s="136" t="s">
        <v>72</v>
      </c>
      <c r="BW59" s="136" t="s">
        <v>92</v>
      </c>
      <c r="BX59" s="136" t="s">
        <v>90</v>
      </c>
      <c r="CL59" s="136" t="s">
        <v>19</v>
      </c>
    </row>
    <row r="60" s="4" customFormat="1" ht="16.5" customHeight="1">
      <c r="A60" s="127" t="s">
        <v>80</v>
      </c>
      <c r="B60" s="66"/>
      <c r="C60" s="128"/>
      <c r="D60" s="128"/>
      <c r="E60" s="129" t="s">
        <v>93</v>
      </c>
      <c r="F60" s="129"/>
      <c r="G60" s="129"/>
      <c r="H60" s="129"/>
      <c r="I60" s="129"/>
      <c r="J60" s="128"/>
      <c r="K60" s="129" t="s">
        <v>86</v>
      </c>
      <c r="L60" s="129"/>
      <c r="M60" s="129"/>
      <c r="N60" s="129"/>
      <c r="O60" s="129"/>
      <c r="P60" s="129"/>
      <c r="Q60" s="129"/>
      <c r="R60" s="129"/>
      <c r="S60" s="129"/>
      <c r="T60" s="129"/>
      <c r="U60" s="129"/>
      <c r="V60" s="129"/>
      <c r="W60" s="129"/>
      <c r="X60" s="129"/>
      <c r="Y60" s="129"/>
      <c r="Z60" s="129"/>
      <c r="AA60" s="129"/>
      <c r="AB60" s="129"/>
      <c r="AC60" s="129"/>
      <c r="AD60" s="129"/>
      <c r="AE60" s="129"/>
      <c r="AF60" s="129"/>
      <c r="AG60" s="130">
        <f>'DSO02.2 - Objekt vstupu d...'!J32</f>
        <v>0</v>
      </c>
      <c r="AH60" s="128"/>
      <c r="AI60" s="128"/>
      <c r="AJ60" s="128"/>
      <c r="AK60" s="128"/>
      <c r="AL60" s="128"/>
      <c r="AM60" s="128"/>
      <c r="AN60" s="130">
        <f>SUM(AG60,AT60)</f>
        <v>0</v>
      </c>
      <c r="AO60" s="128"/>
      <c r="AP60" s="128"/>
      <c r="AQ60" s="131" t="s">
        <v>83</v>
      </c>
      <c r="AR60" s="68"/>
      <c r="AS60" s="132">
        <v>0</v>
      </c>
      <c r="AT60" s="133">
        <f>ROUND(SUM(AV60:AW60),2)</f>
        <v>0</v>
      </c>
      <c r="AU60" s="134">
        <f>'DSO02.2 - Objekt vstupu d...'!P98</f>
        <v>0</v>
      </c>
      <c r="AV60" s="133">
        <f>'DSO02.2 - Objekt vstupu d...'!J35</f>
        <v>0</v>
      </c>
      <c r="AW60" s="133">
        <f>'DSO02.2 - Objekt vstupu d...'!J36</f>
        <v>0</v>
      </c>
      <c r="AX60" s="133">
        <f>'DSO02.2 - Objekt vstupu d...'!J37</f>
        <v>0</v>
      </c>
      <c r="AY60" s="133">
        <f>'DSO02.2 - Objekt vstupu d...'!J38</f>
        <v>0</v>
      </c>
      <c r="AZ60" s="133">
        <f>'DSO02.2 - Objekt vstupu d...'!F35</f>
        <v>0</v>
      </c>
      <c r="BA60" s="133">
        <f>'DSO02.2 - Objekt vstupu d...'!F36</f>
        <v>0</v>
      </c>
      <c r="BB60" s="133">
        <f>'DSO02.2 - Objekt vstupu d...'!F37</f>
        <v>0</v>
      </c>
      <c r="BC60" s="133">
        <f>'DSO02.2 - Objekt vstupu d...'!F38</f>
        <v>0</v>
      </c>
      <c r="BD60" s="135">
        <f>'DSO02.2 - Objekt vstupu d...'!F39</f>
        <v>0</v>
      </c>
      <c r="BE60" s="4"/>
      <c r="BT60" s="136" t="s">
        <v>79</v>
      </c>
      <c r="BV60" s="136" t="s">
        <v>72</v>
      </c>
      <c r="BW60" s="136" t="s">
        <v>94</v>
      </c>
      <c r="BX60" s="136" t="s">
        <v>90</v>
      </c>
      <c r="CL60" s="136" t="s">
        <v>19</v>
      </c>
    </row>
    <row r="61" s="7" customFormat="1" ht="16.5" customHeight="1">
      <c r="A61" s="127" t="s">
        <v>80</v>
      </c>
      <c r="B61" s="114"/>
      <c r="C61" s="115"/>
      <c r="D61" s="116" t="s">
        <v>95</v>
      </c>
      <c r="E61" s="116"/>
      <c r="F61" s="116"/>
      <c r="G61" s="116"/>
      <c r="H61" s="116"/>
      <c r="I61" s="117"/>
      <c r="J61" s="116" t="s">
        <v>96</v>
      </c>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9">
        <f>'SO03 - Oprava areálové ka...'!J30</f>
        <v>0</v>
      </c>
      <c r="AH61" s="117"/>
      <c r="AI61" s="117"/>
      <c r="AJ61" s="117"/>
      <c r="AK61" s="117"/>
      <c r="AL61" s="117"/>
      <c r="AM61" s="117"/>
      <c r="AN61" s="119">
        <f>SUM(AG61,AT61)</f>
        <v>0</v>
      </c>
      <c r="AO61" s="117"/>
      <c r="AP61" s="117"/>
      <c r="AQ61" s="120" t="s">
        <v>76</v>
      </c>
      <c r="AR61" s="121"/>
      <c r="AS61" s="122">
        <v>0</v>
      </c>
      <c r="AT61" s="123">
        <f>ROUND(SUM(AV61:AW61),2)</f>
        <v>0</v>
      </c>
      <c r="AU61" s="124">
        <f>'SO03 - Oprava areálové ka...'!P86</f>
        <v>0</v>
      </c>
      <c r="AV61" s="123">
        <f>'SO03 - Oprava areálové ka...'!J33</f>
        <v>0</v>
      </c>
      <c r="AW61" s="123">
        <f>'SO03 - Oprava areálové ka...'!J34</f>
        <v>0</v>
      </c>
      <c r="AX61" s="123">
        <f>'SO03 - Oprava areálové ka...'!J35</f>
        <v>0</v>
      </c>
      <c r="AY61" s="123">
        <f>'SO03 - Oprava areálové ka...'!J36</f>
        <v>0</v>
      </c>
      <c r="AZ61" s="123">
        <f>'SO03 - Oprava areálové ka...'!F33</f>
        <v>0</v>
      </c>
      <c r="BA61" s="123">
        <f>'SO03 - Oprava areálové ka...'!F34</f>
        <v>0</v>
      </c>
      <c r="BB61" s="123">
        <f>'SO03 - Oprava areálové ka...'!F35</f>
        <v>0</v>
      </c>
      <c r="BC61" s="123">
        <f>'SO03 - Oprava areálové ka...'!F36</f>
        <v>0</v>
      </c>
      <c r="BD61" s="125">
        <f>'SO03 - Oprava areálové ka...'!F37</f>
        <v>0</v>
      </c>
      <c r="BE61" s="7"/>
      <c r="BT61" s="126" t="s">
        <v>77</v>
      </c>
      <c r="BV61" s="126" t="s">
        <v>72</v>
      </c>
      <c r="BW61" s="126" t="s">
        <v>97</v>
      </c>
      <c r="BX61" s="126" t="s">
        <v>5</v>
      </c>
      <c r="CL61" s="126" t="s">
        <v>19</v>
      </c>
      <c r="CM61" s="126" t="s">
        <v>79</v>
      </c>
    </row>
    <row r="62" s="7" customFormat="1" ht="16.5" customHeight="1">
      <c r="A62" s="127" t="s">
        <v>80</v>
      </c>
      <c r="B62" s="114"/>
      <c r="C62" s="115"/>
      <c r="D62" s="116" t="s">
        <v>98</v>
      </c>
      <c r="E62" s="116"/>
      <c r="F62" s="116"/>
      <c r="G62" s="116"/>
      <c r="H62" s="116"/>
      <c r="I62" s="117"/>
      <c r="J62" s="116" t="s">
        <v>99</v>
      </c>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9">
        <f>'SO04 - Stavební elektroin...'!J30</f>
        <v>0</v>
      </c>
      <c r="AH62" s="117"/>
      <c r="AI62" s="117"/>
      <c r="AJ62" s="117"/>
      <c r="AK62" s="117"/>
      <c r="AL62" s="117"/>
      <c r="AM62" s="117"/>
      <c r="AN62" s="119">
        <f>SUM(AG62,AT62)</f>
        <v>0</v>
      </c>
      <c r="AO62" s="117"/>
      <c r="AP62" s="117"/>
      <c r="AQ62" s="120" t="s">
        <v>76</v>
      </c>
      <c r="AR62" s="121"/>
      <c r="AS62" s="122">
        <v>0</v>
      </c>
      <c r="AT62" s="123">
        <f>ROUND(SUM(AV62:AW62),2)</f>
        <v>0</v>
      </c>
      <c r="AU62" s="124">
        <f>'SO04 - Stavební elektroin...'!P82</f>
        <v>0</v>
      </c>
      <c r="AV62" s="123">
        <f>'SO04 - Stavební elektroin...'!J33</f>
        <v>0</v>
      </c>
      <c r="AW62" s="123">
        <f>'SO04 - Stavební elektroin...'!J34</f>
        <v>0</v>
      </c>
      <c r="AX62" s="123">
        <f>'SO04 - Stavební elektroin...'!J35</f>
        <v>0</v>
      </c>
      <c r="AY62" s="123">
        <f>'SO04 - Stavební elektroin...'!J36</f>
        <v>0</v>
      </c>
      <c r="AZ62" s="123">
        <f>'SO04 - Stavební elektroin...'!F33</f>
        <v>0</v>
      </c>
      <c r="BA62" s="123">
        <f>'SO04 - Stavební elektroin...'!F34</f>
        <v>0</v>
      </c>
      <c r="BB62" s="123">
        <f>'SO04 - Stavební elektroin...'!F35</f>
        <v>0</v>
      </c>
      <c r="BC62" s="123">
        <f>'SO04 - Stavební elektroin...'!F36</f>
        <v>0</v>
      </c>
      <c r="BD62" s="125">
        <f>'SO04 - Stavební elektroin...'!F37</f>
        <v>0</v>
      </c>
      <c r="BE62" s="7"/>
      <c r="BT62" s="126" t="s">
        <v>77</v>
      </c>
      <c r="BV62" s="126" t="s">
        <v>72</v>
      </c>
      <c r="BW62" s="126" t="s">
        <v>100</v>
      </c>
      <c r="BX62" s="126" t="s">
        <v>5</v>
      </c>
      <c r="CL62" s="126" t="s">
        <v>19</v>
      </c>
      <c r="CM62" s="126" t="s">
        <v>79</v>
      </c>
    </row>
    <row r="63" s="7" customFormat="1" ht="16.5" customHeight="1">
      <c r="A63" s="127" t="s">
        <v>80</v>
      </c>
      <c r="B63" s="114"/>
      <c r="C63" s="115"/>
      <c r="D63" s="116" t="s">
        <v>101</v>
      </c>
      <c r="E63" s="116"/>
      <c r="F63" s="116"/>
      <c r="G63" s="116"/>
      <c r="H63" s="116"/>
      <c r="I63" s="117"/>
      <c r="J63" s="116" t="s">
        <v>102</v>
      </c>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9">
        <f>'SO05 - Areálový rozvod NN'!J30</f>
        <v>0</v>
      </c>
      <c r="AH63" s="117"/>
      <c r="AI63" s="117"/>
      <c r="AJ63" s="117"/>
      <c r="AK63" s="117"/>
      <c r="AL63" s="117"/>
      <c r="AM63" s="117"/>
      <c r="AN63" s="119">
        <f>SUM(AG63,AT63)</f>
        <v>0</v>
      </c>
      <c r="AO63" s="117"/>
      <c r="AP63" s="117"/>
      <c r="AQ63" s="120" t="s">
        <v>76</v>
      </c>
      <c r="AR63" s="121"/>
      <c r="AS63" s="122">
        <v>0</v>
      </c>
      <c r="AT63" s="123">
        <f>ROUND(SUM(AV63:AW63),2)</f>
        <v>0</v>
      </c>
      <c r="AU63" s="124">
        <f>'SO05 - Areálový rozvod NN'!P81</f>
        <v>0</v>
      </c>
      <c r="AV63" s="123">
        <f>'SO05 - Areálový rozvod NN'!J33</f>
        <v>0</v>
      </c>
      <c r="AW63" s="123">
        <f>'SO05 - Areálový rozvod NN'!J34</f>
        <v>0</v>
      </c>
      <c r="AX63" s="123">
        <f>'SO05 - Areálový rozvod NN'!J35</f>
        <v>0</v>
      </c>
      <c r="AY63" s="123">
        <f>'SO05 - Areálový rozvod NN'!J36</f>
        <v>0</v>
      </c>
      <c r="AZ63" s="123">
        <f>'SO05 - Areálový rozvod NN'!F33</f>
        <v>0</v>
      </c>
      <c r="BA63" s="123">
        <f>'SO05 - Areálový rozvod NN'!F34</f>
        <v>0</v>
      </c>
      <c r="BB63" s="123">
        <f>'SO05 - Areálový rozvod NN'!F35</f>
        <v>0</v>
      </c>
      <c r="BC63" s="123">
        <f>'SO05 - Areálový rozvod NN'!F36</f>
        <v>0</v>
      </c>
      <c r="BD63" s="125">
        <f>'SO05 - Areálový rozvod NN'!F37</f>
        <v>0</v>
      </c>
      <c r="BE63" s="7"/>
      <c r="BT63" s="126" t="s">
        <v>77</v>
      </c>
      <c r="BV63" s="126" t="s">
        <v>72</v>
      </c>
      <c r="BW63" s="126" t="s">
        <v>103</v>
      </c>
      <c r="BX63" s="126" t="s">
        <v>5</v>
      </c>
      <c r="CL63" s="126" t="s">
        <v>19</v>
      </c>
      <c r="CM63" s="126" t="s">
        <v>79</v>
      </c>
    </row>
    <row r="64" s="7" customFormat="1" ht="16.5" customHeight="1">
      <c r="A64" s="7"/>
      <c r="B64" s="114"/>
      <c r="C64" s="115"/>
      <c r="D64" s="116" t="s">
        <v>104</v>
      </c>
      <c r="E64" s="116"/>
      <c r="F64" s="116"/>
      <c r="G64" s="116"/>
      <c r="H64" s="116"/>
      <c r="I64" s="117"/>
      <c r="J64" s="116" t="s">
        <v>105</v>
      </c>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8">
        <f>ROUND(SUM(AG65:AG66),2)</f>
        <v>0</v>
      </c>
      <c r="AH64" s="117"/>
      <c r="AI64" s="117"/>
      <c r="AJ64" s="117"/>
      <c r="AK64" s="117"/>
      <c r="AL64" s="117"/>
      <c r="AM64" s="117"/>
      <c r="AN64" s="119">
        <f>SUM(AG64,AT64)</f>
        <v>0</v>
      </c>
      <c r="AO64" s="117"/>
      <c r="AP64" s="117"/>
      <c r="AQ64" s="120" t="s">
        <v>76</v>
      </c>
      <c r="AR64" s="121"/>
      <c r="AS64" s="122">
        <f>ROUND(SUM(AS65:AS66),2)</f>
        <v>0</v>
      </c>
      <c r="AT64" s="123">
        <f>ROUND(SUM(AV64:AW64),2)</f>
        <v>0</v>
      </c>
      <c r="AU64" s="124">
        <f>ROUND(SUM(AU65:AU66),5)</f>
        <v>0</v>
      </c>
      <c r="AV64" s="123">
        <f>ROUND(AZ64*L29,2)</f>
        <v>0</v>
      </c>
      <c r="AW64" s="123">
        <f>ROUND(BA64*L30,2)</f>
        <v>0</v>
      </c>
      <c r="AX64" s="123">
        <f>ROUND(BB64*L29,2)</f>
        <v>0</v>
      </c>
      <c r="AY64" s="123">
        <f>ROUND(BC64*L30,2)</f>
        <v>0</v>
      </c>
      <c r="AZ64" s="123">
        <f>ROUND(SUM(AZ65:AZ66),2)</f>
        <v>0</v>
      </c>
      <c r="BA64" s="123">
        <f>ROUND(SUM(BA65:BA66),2)</f>
        <v>0</v>
      </c>
      <c r="BB64" s="123">
        <f>ROUND(SUM(BB65:BB66),2)</f>
        <v>0</v>
      </c>
      <c r="BC64" s="123">
        <f>ROUND(SUM(BC65:BC66),2)</f>
        <v>0</v>
      </c>
      <c r="BD64" s="125">
        <f>ROUND(SUM(BD65:BD66),2)</f>
        <v>0</v>
      </c>
      <c r="BE64" s="7"/>
      <c r="BS64" s="126" t="s">
        <v>69</v>
      </c>
      <c r="BT64" s="126" t="s">
        <v>77</v>
      </c>
      <c r="BU64" s="126" t="s">
        <v>71</v>
      </c>
      <c r="BV64" s="126" t="s">
        <v>72</v>
      </c>
      <c r="BW64" s="126" t="s">
        <v>106</v>
      </c>
      <c r="BX64" s="126" t="s">
        <v>5</v>
      </c>
      <c r="CL64" s="126" t="s">
        <v>19</v>
      </c>
      <c r="CM64" s="126" t="s">
        <v>79</v>
      </c>
    </row>
    <row r="65" s="4" customFormat="1" ht="16.5" customHeight="1">
      <c r="A65" s="127" t="s">
        <v>80</v>
      </c>
      <c r="B65" s="66"/>
      <c r="C65" s="128"/>
      <c r="D65" s="128"/>
      <c r="E65" s="129" t="s">
        <v>107</v>
      </c>
      <c r="F65" s="129"/>
      <c r="G65" s="129"/>
      <c r="H65" s="129"/>
      <c r="I65" s="129"/>
      <c r="J65" s="128"/>
      <c r="K65" s="129" t="s">
        <v>108</v>
      </c>
      <c r="L65" s="129"/>
      <c r="M65" s="129"/>
      <c r="N65" s="129"/>
      <c r="O65" s="129"/>
      <c r="P65" s="129"/>
      <c r="Q65" s="129"/>
      <c r="R65" s="129"/>
      <c r="S65" s="129"/>
      <c r="T65" s="129"/>
      <c r="U65" s="129"/>
      <c r="V65" s="129"/>
      <c r="W65" s="129"/>
      <c r="X65" s="129"/>
      <c r="Y65" s="129"/>
      <c r="Z65" s="129"/>
      <c r="AA65" s="129"/>
      <c r="AB65" s="129"/>
      <c r="AC65" s="129"/>
      <c r="AD65" s="129"/>
      <c r="AE65" s="129"/>
      <c r="AF65" s="129"/>
      <c r="AG65" s="130">
        <f>'PS01.01 - Demontážní práce'!J32</f>
        <v>0</v>
      </c>
      <c r="AH65" s="128"/>
      <c r="AI65" s="128"/>
      <c r="AJ65" s="128"/>
      <c r="AK65" s="128"/>
      <c r="AL65" s="128"/>
      <c r="AM65" s="128"/>
      <c r="AN65" s="130">
        <f>SUM(AG65,AT65)</f>
        <v>0</v>
      </c>
      <c r="AO65" s="128"/>
      <c r="AP65" s="128"/>
      <c r="AQ65" s="131" t="s">
        <v>83</v>
      </c>
      <c r="AR65" s="68"/>
      <c r="AS65" s="132">
        <v>0</v>
      </c>
      <c r="AT65" s="133">
        <f>ROUND(SUM(AV65:AW65),2)</f>
        <v>0</v>
      </c>
      <c r="AU65" s="134">
        <f>'PS01.01 - Demontážní práce'!P86</f>
        <v>0</v>
      </c>
      <c r="AV65" s="133">
        <f>'PS01.01 - Demontážní práce'!J35</f>
        <v>0</v>
      </c>
      <c r="AW65" s="133">
        <f>'PS01.01 - Demontážní práce'!J36</f>
        <v>0</v>
      </c>
      <c r="AX65" s="133">
        <f>'PS01.01 - Demontážní práce'!J37</f>
        <v>0</v>
      </c>
      <c r="AY65" s="133">
        <f>'PS01.01 - Demontážní práce'!J38</f>
        <v>0</v>
      </c>
      <c r="AZ65" s="133">
        <f>'PS01.01 - Demontážní práce'!F35</f>
        <v>0</v>
      </c>
      <c r="BA65" s="133">
        <f>'PS01.01 - Demontážní práce'!F36</f>
        <v>0</v>
      </c>
      <c r="BB65" s="133">
        <f>'PS01.01 - Demontážní práce'!F37</f>
        <v>0</v>
      </c>
      <c r="BC65" s="133">
        <f>'PS01.01 - Demontážní práce'!F38</f>
        <v>0</v>
      </c>
      <c r="BD65" s="135">
        <f>'PS01.01 - Demontážní práce'!F39</f>
        <v>0</v>
      </c>
      <c r="BE65" s="4"/>
      <c r="BT65" s="136" t="s">
        <v>79</v>
      </c>
      <c r="BV65" s="136" t="s">
        <v>72</v>
      </c>
      <c r="BW65" s="136" t="s">
        <v>109</v>
      </c>
      <c r="BX65" s="136" t="s">
        <v>106</v>
      </c>
      <c r="CL65" s="136" t="s">
        <v>19</v>
      </c>
    </row>
    <row r="66" s="4" customFormat="1" ht="23.25" customHeight="1">
      <c r="A66" s="127" t="s">
        <v>80</v>
      </c>
      <c r="B66" s="66"/>
      <c r="C66" s="128"/>
      <c r="D66" s="128"/>
      <c r="E66" s="129" t="s">
        <v>110</v>
      </c>
      <c r="F66" s="129"/>
      <c r="G66" s="129"/>
      <c r="H66" s="129"/>
      <c r="I66" s="129"/>
      <c r="J66" s="128"/>
      <c r="K66" s="129" t="s">
        <v>111</v>
      </c>
      <c r="L66" s="129"/>
      <c r="M66" s="129"/>
      <c r="N66" s="129"/>
      <c r="O66" s="129"/>
      <c r="P66" s="129"/>
      <c r="Q66" s="129"/>
      <c r="R66" s="129"/>
      <c r="S66" s="129"/>
      <c r="T66" s="129"/>
      <c r="U66" s="129"/>
      <c r="V66" s="129"/>
      <c r="W66" s="129"/>
      <c r="X66" s="129"/>
      <c r="Y66" s="129"/>
      <c r="Z66" s="129"/>
      <c r="AA66" s="129"/>
      <c r="AB66" s="129"/>
      <c r="AC66" s="129"/>
      <c r="AD66" s="129"/>
      <c r="AE66" s="129"/>
      <c r="AF66" s="129"/>
      <c r="AG66" s="130">
        <f>'PS01.02 - Dodávka a montá...'!J32</f>
        <v>0</v>
      </c>
      <c r="AH66" s="128"/>
      <c r="AI66" s="128"/>
      <c r="AJ66" s="128"/>
      <c r="AK66" s="128"/>
      <c r="AL66" s="128"/>
      <c r="AM66" s="128"/>
      <c r="AN66" s="130">
        <f>SUM(AG66,AT66)</f>
        <v>0</v>
      </c>
      <c r="AO66" s="128"/>
      <c r="AP66" s="128"/>
      <c r="AQ66" s="131" t="s">
        <v>83</v>
      </c>
      <c r="AR66" s="68"/>
      <c r="AS66" s="132">
        <v>0</v>
      </c>
      <c r="AT66" s="133">
        <f>ROUND(SUM(AV66:AW66),2)</f>
        <v>0</v>
      </c>
      <c r="AU66" s="134">
        <f>'PS01.02 - Dodávka a montá...'!P95</f>
        <v>0</v>
      </c>
      <c r="AV66" s="133">
        <f>'PS01.02 - Dodávka a montá...'!J35</f>
        <v>0</v>
      </c>
      <c r="AW66" s="133">
        <f>'PS01.02 - Dodávka a montá...'!J36</f>
        <v>0</v>
      </c>
      <c r="AX66" s="133">
        <f>'PS01.02 - Dodávka a montá...'!J37</f>
        <v>0</v>
      </c>
      <c r="AY66" s="133">
        <f>'PS01.02 - Dodávka a montá...'!J38</f>
        <v>0</v>
      </c>
      <c r="AZ66" s="133">
        <f>'PS01.02 - Dodávka a montá...'!F35</f>
        <v>0</v>
      </c>
      <c r="BA66" s="133">
        <f>'PS01.02 - Dodávka a montá...'!F36</f>
        <v>0</v>
      </c>
      <c r="BB66" s="133">
        <f>'PS01.02 - Dodávka a montá...'!F37</f>
        <v>0</v>
      </c>
      <c r="BC66" s="133">
        <f>'PS01.02 - Dodávka a montá...'!F38</f>
        <v>0</v>
      </c>
      <c r="BD66" s="135">
        <f>'PS01.02 - Dodávka a montá...'!F39</f>
        <v>0</v>
      </c>
      <c r="BE66" s="4"/>
      <c r="BT66" s="136" t="s">
        <v>79</v>
      </c>
      <c r="BV66" s="136" t="s">
        <v>72</v>
      </c>
      <c r="BW66" s="136" t="s">
        <v>112</v>
      </c>
      <c r="BX66" s="136" t="s">
        <v>106</v>
      </c>
      <c r="CL66" s="136" t="s">
        <v>19</v>
      </c>
    </row>
    <row r="67" s="7" customFormat="1" ht="16.5" customHeight="1">
      <c r="A67" s="127" t="s">
        <v>80</v>
      </c>
      <c r="B67" s="114"/>
      <c r="C67" s="115"/>
      <c r="D67" s="116" t="s">
        <v>113</v>
      </c>
      <c r="E67" s="116"/>
      <c r="F67" s="116"/>
      <c r="G67" s="116"/>
      <c r="H67" s="116"/>
      <c r="I67" s="117"/>
      <c r="J67" s="116" t="s">
        <v>114</v>
      </c>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9">
        <f>'PS02 - Elektroinstalace a...'!J30</f>
        <v>0</v>
      </c>
      <c r="AH67" s="117"/>
      <c r="AI67" s="117"/>
      <c r="AJ67" s="117"/>
      <c r="AK67" s="117"/>
      <c r="AL67" s="117"/>
      <c r="AM67" s="117"/>
      <c r="AN67" s="119">
        <f>SUM(AG67,AT67)</f>
        <v>0</v>
      </c>
      <c r="AO67" s="117"/>
      <c r="AP67" s="117"/>
      <c r="AQ67" s="120" t="s">
        <v>76</v>
      </c>
      <c r="AR67" s="121"/>
      <c r="AS67" s="122">
        <v>0</v>
      </c>
      <c r="AT67" s="123">
        <f>ROUND(SUM(AV67:AW67),2)</f>
        <v>0</v>
      </c>
      <c r="AU67" s="124">
        <f>'PS02 - Elektroinstalace a...'!P90</f>
        <v>0</v>
      </c>
      <c r="AV67" s="123">
        <f>'PS02 - Elektroinstalace a...'!J33</f>
        <v>0</v>
      </c>
      <c r="AW67" s="123">
        <f>'PS02 - Elektroinstalace a...'!J34</f>
        <v>0</v>
      </c>
      <c r="AX67" s="123">
        <f>'PS02 - Elektroinstalace a...'!J35</f>
        <v>0</v>
      </c>
      <c r="AY67" s="123">
        <f>'PS02 - Elektroinstalace a...'!J36</f>
        <v>0</v>
      </c>
      <c r="AZ67" s="123">
        <f>'PS02 - Elektroinstalace a...'!F33</f>
        <v>0</v>
      </c>
      <c r="BA67" s="123">
        <f>'PS02 - Elektroinstalace a...'!F34</f>
        <v>0</v>
      </c>
      <c r="BB67" s="123">
        <f>'PS02 - Elektroinstalace a...'!F35</f>
        <v>0</v>
      </c>
      <c r="BC67" s="123">
        <f>'PS02 - Elektroinstalace a...'!F36</f>
        <v>0</v>
      </c>
      <c r="BD67" s="125">
        <f>'PS02 - Elektroinstalace a...'!F37</f>
        <v>0</v>
      </c>
      <c r="BE67" s="7"/>
      <c r="BT67" s="126" t="s">
        <v>77</v>
      </c>
      <c r="BV67" s="126" t="s">
        <v>72</v>
      </c>
      <c r="BW67" s="126" t="s">
        <v>115</v>
      </c>
      <c r="BX67" s="126" t="s">
        <v>5</v>
      </c>
      <c r="CL67" s="126" t="s">
        <v>19</v>
      </c>
      <c r="CM67" s="126" t="s">
        <v>79</v>
      </c>
    </row>
    <row r="68" s="7" customFormat="1" ht="16.5" customHeight="1">
      <c r="A68" s="127" t="s">
        <v>80</v>
      </c>
      <c r="B68" s="114"/>
      <c r="C68" s="115"/>
      <c r="D68" s="116" t="s">
        <v>116</v>
      </c>
      <c r="E68" s="116"/>
      <c r="F68" s="116"/>
      <c r="G68" s="116"/>
      <c r="H68" s="116"/>
      <c r="I68" s="117"/>
      <c r="J68" s="116" t="s">
        <v>117</v>
      </c>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9">
        <f>'OVN - Ostatní a vedlejší ...'!J30</f>
        <v>0</v>
      </c>
      <c r="AH68" s="117"/>
      <c r="AI68" s="117"/>
      <c r="AJ68" s="117"/>
      <c r="AK68" s="117"/>
      <c r="AL68" s="117"/>
      <c r="AM68" s="117"/>
      <c r="AN68" s="119">
        <f>SUM(AG68,AT68)</f>
        <v>0</v>
      </c>
      <c r="AO68" s="117"/>
      <c r="AP68" s="117"/>
      <c r="AQ68" s="120" t="s">
        <v>76</v>
      </c>
      <c r="AR68" s="121"/>
      <c r="AS68" s="137">
        <v>0</v>
      </c>
      <c r="AT68" s="138">
        <f>ROUND(SUM(AV68:AW68),2)</f>
        <v>0</v>
      </c>
      <c r="AU68" s="139">
        <f>'OVN - Ostatní a vedlejší ...'!P80</f>
        <v>0</v>
      </c>
      <c r="AV68" s="138">
        <f>'OVN - Ostatní a vedlejší ...'!J33</f>
        <v>0</v>
      </c>
      <c r="AW68" s="138">
        <f>'OVN - Ostatní a vedlejší ...'!J34</f>
        <v>0</v>
      </c>
      <c r="AX68" s="138">
        <f>'OVN - Ostatní a vedlejší ...'!J35</f>
        <v>0</v>
      </c>
      <c r="AY68" s="138">
        <f>'OVN - Ostatní a vedlejší ...'!J36</f>
        <v>0</v>
      </c>
      <c r="AZ68" s="138">
        <f>'OVN - Ostatní a vedlejší ...'!F33</f>
        <v>0</v>
      </c>
      <c r="BA68" s="138">
        <f>'OVN - Ostatní a vedlejší ...'!F34</f>
        <v>0</v>
      </c>
      <c r="BB68" s="138">
        <f>'OVN - Ostatní a vedlejší ...'!F35</f>
        <v>0</v>
      </c>
      <c r="BC68" s="138">
        <f>'OVN - Ostatní a vedlejší ...'!F36</f>
        <v>0</v>
      </c>
      <c r="BD68" s="140">
        <f>'OVN - Ostatní a vedlejší ...'!F37</f>
        <v>0</v>
      </c>
      <c r="BE68" s="7"/>
      <c r="BT68" s="126" t="s">
        <v>77</v>
      </c>
      <c r="BV68" s="126" t="s">
        <v>72</v>
      </c>
      <c r="BW68" s="126" t="s">
        <v>118</v>
      </c>
      <c r="BX68" s="126" t="s">
        <v>5</v>
      </c>
      <c r="CL68" s="126" t="s">
        <v>19</v>
      </c>
      <c r="CM68" s="126" t="s">
        <v>79</v>
      </c>
    </row>
    <row r="69" s="2" customFormat="1" ht="30" customHeight="1">
      <c r="A69" s="41"/>
      <c r="B69" s="42"/>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7"/>
      <c r="AS69" s="41"/>
      <c r="AT69" s="41"/>
      <c r="AU69" s="41"/>
      <c r="AV69" s="41"/>
      <c r="AW69" s="41"/>
      <c r="AX69" s="41"/>
      <c r="AY69" s="41"/>
      <c r="AZ69" s="41"/>
      <c r="BA69" s="41"/>
      <c r="BB69" s="41"/>
      <c r="BC69" s="41"/>
      <c r="BD69" s="41"/>
      <c r="BE69" s="41"/>
    </row>
    <row r="70" s="2" customFormat="1" ht="6.96" customHeight="1">
      <c r="A70" s="41"/>
      <c r="B70" s="62"/>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47"/>
      <c r="AS70" s="41"/>
      <c r="AT70" s="41"/>
      <c r="AU70" s="41"/>
      <c r="AV70" s="41"/>
      <c r="AW70" s="41"/>
      <c r="AX70" s="41"/>
      <c r="AY70" s="41"/>
      <c r="AZ70" s="41"/>
      <c r="BA70" s="41"/>
      <c r="BB70" s="41"/>
      <c r="BC70" s="41"/>
      <c r="BD70" s="41"/>
      <c r="BE70" s="41"/>
    </row>
  </sheetData>
  <sheetProtection sheet="1" formatColumns="0" formatRows="0" objects="1" scenarios="1" spinCount="100000" saltValue="BJamAZ/iH1w+lCnQDiozGDE2BGqg2QYHaBUuzwtAhmdX+4MlNIBrE2gpqHlxXtJPBopRveJF3D0EHT05Dphseg==" hashValue="6MMhLGy0d7NNzLj1HNUcj5bfNDlpJSzLl5r6H1ThL128cXYQ67YHq8iZxXcCN/qN5B3vvrNHXeMRmYu8Jw7kVg==" algorithmName="SHA-512" password="CC51"/>
  <mergeCells count="94">
    <mergeCell ref="C52:G52"/>
    <mergeCell ref="D62:H62"/>
    <mergeCell ref="D64:H64"/>
    <mergeCell ref="D58:H58"/>
    <mergeCell ref="D55:H55"/>
    <mergeCell ref="D63:H63"/>
    <mergeCell ref="D61:H61"/>
    <mergeCell ref="E56:I56"/>
    <mergeCell ref="E57:I57"/>
    <mergeCell ref="E60:I60"/>
    <mergeCell ref="E59:I59"/>
    <mergeCell ref="I52:AF52"/>
    <mergeCell ref="J62:AF62"/>
    <mergeCell ref="J58:AF58"/>
    <mergeCell ref="J63:AF63"/>
    <mergeCell ref="J61:AF61"/>
    <mergeCell ref="J64:AF64"/>
    <mergeCell ref="J55:AF55"/>
    <mergeCell ref="K57:AF57"/>
    <mergeCell ref="K59:AF59"/>
    <mergeCell ref="K60:AF60"/>
    <mergeCell ref="K56:AF56"/>
    <mergeCell ref="L45:AO45"/>
    <mergeCell ref="E65:I65"/>
    <mergeCell ref="K65:AF65"/>
    <mergeCell ref="E66:I66"/>
    <mergeCell ref="K66:AF66"/>
    <mergeCell ref="D67:H67"/>
    <mergeCell ref="J67:AF67"/>
    <mergeCell ref="D68:H68"/>
    <mergeCell ref="J68:AF68"/>
    <mergeCell ref="AG54:AM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60:AM60"/>
    <mergeCell ref="AG61:AM61"/>
    <mergeCell ref="AG62:AM62"/>
    <mergeCell ref="AG63:AM63"/>
    <mergeCell ref="AG59:AM59"/>
    <mergeCell ref="AG64:AM64"/>
    <mergeCell ref="AG58:AM58"/>
    <mergeCell ref="AG52:AM52"/>
    <mergeCell ref="AG55:AM55"/>
    <mergeCell ref="AG56:AM56"/>
    <mergeCell ref="AG57:AM57"/>
    <mergeCell ref="AM47:AN47"/>
    <mergeCell ref="AM49:AP49"/>
    <mergeCell ref="AM50:AP50"/>
    <mergeCell ref="AN56:AP56"/>
    <mergeCell ref="AN63:AP63"/>
    <mergeCell ref="AN52:AP52"/>
    <mergeCell ref="AN62:AP62"/>
    <mergeCell ref="AN64:AP64"/>
    <mergeCell ref="AN61:AP61"/>
    <mergeCell ref="AN55:AP55"/>
    <mergeCell ref="AN60:AP60"/>
    <mergeCell ref="AN57:AP57"/>
    <mergeCell ref="AN59:AP59"/>
    <mergeCell ref="AN58:AP58"/>
    <mergeCell ref="AS49:AT51"/>
    <mergeCell ref="AN65:AP65"/>
    <mergeCell ref="AG65:AM65"/>
    <mergeCell ref="AN66:AP66"/>
    <mergeCell ref="AG66:AM66"/>
    <mergeCell ref="AN67:AP67"/>
    <mergeCell ref="AG67:AM67"/>
    <mergeCell ref="AN68:AP68"/>
    <mergeCell ref="AG68:AM68"/>
    <mergeCell ref="AN54:AP54"/>
  </mergeCells>
  <hyperlinks>
    <hyperlink ref="A56" location="'DSO01.1 - Objekt VDJ'!C2" display="/"/>
    <hyperlink ref="A57" location="'DSO01.2 - Objekt vstupu d...'!C2" display="/"/>
    <hyperlink ref="A59" location="'DSO02.1 - Objekt VDJ'!C2" display="/"/>
    <hyperlink ref="A60" location="'DSO02.2 - Objekt vstupu d...'!C2" display="/"/>
    <hyperlink ref="A61" location="'SO03 - Oprava areálové ka...'!C2" display="/"/>
    <hyperlink ref="A62" location="'SO04 - Stavební elektroin...'!C2" display="/"/>
    <hyperlink ref="A63" location="'SO05 - Areálový rozvod NN'!C2" display="/"/>
    <hyperlink ref="A65" location="'PS01.01 - Demontážní práce'!C2" display="/"/>
    <hyperlink ref="A66" location="'PS01.02 - Dodávka a montá...'!C2" display="/"/>
    <hyperlink ref="A67" location="'PS02 - Elektroinstalace a...'!C2" display="/"/>
    <hyperlink ref="A68" location="'OVN - Ostatní a vedlejší ...'!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112</v>
      </c>
    </row>
    <row r="3" s="1" customFormat="1" ht="6.96" customHeight="1">
      <c r="B3" s="141"/>
      <c r="C3" s="142"/>
      <c r="D3" s="142"/>
      <c r="E3" s="142"/>
      <c r="F3" s="142"/>
      <c r="G3" s="142"/>
      <c r="H3" s="142"/>
      <c r="I3" s="142"/>
      <c r="J3" s="142"/>
      <c r="K3" s="142"/>
      <c r="L3" s="23"/>
      <c r="AT3" s="20" t="s">
        <v>79</v>
      </c>
    </row>
    <row r="4" s="1" customFormat="1" ht="24.96" customHeight="1">
      <c r="B4" s="23"/>
      <c r="D4" s="143" t="s">
        <v>119</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VDJ MYSLIVNA 2x4 000 m3 - REKONSTRUKCE STAVEBNÍ ČÁSTI A TECHNOLOGIE</v>
      </c>
      <c r="F7" s="145"/>
      <c r="G7" s="145"/>
      <c r="H7" s="145"/>
      <c r="L7" s="23"/>
    </row>
    <row r="8" s="1" customFormat="1" ht="12" customHeight="1">
      <c r="B8" s="23"/>
      <c r="D8" s="145" t="s">
        <v>120</v>
      </c>
      <c r="L8" s="23"/>
    </row>
    <row r="9" s="2" customFormat="1" ht="16.5" customHeight="1">
      <c r="A9" s="41"/>
      <c r="B9" s="47"/>
      <c r="C9" s="41"/>
      <c r="D9" s="41"/>
      <c r="E9" s="146" t="s">
        <v>2566</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122</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2767</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5. 3. 2025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 xml:space="preserve"> </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34</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36</v>
      </c>
      <c r="E32" s="41"/>
      <c r="F32" s="41"/>
      <c r="G32" s="41"/>
      <c r="H32" s="41"/>
      <c r="I32" s="41"/>
      <c r="J32" s="156">
        <f>ROUND(J95,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38</v>
      </c>
      <c r="G34" s="41"/>
      <c r="H34" s="41"/>
      <c r="I34" s="157" t="s">
        <v>37</v>
      </c>
      <c r="J34" s="157" t="s">
        <v>39</v>
      </c>
      <c r="K34" s="41"/>
      <c r="L34" s="147"/>
      <c r="S34" s="41"/>
      <c r="T34" s="41"/>
      <c r="U34" s="41"/>
      <c r="V34" s="41"/>
      <c r="W34" s="41"/>
      <c r="X34" s="41"/>
      <c r="Y34" s="41"/>
      <c r="Z34" s="41"/>
      <c r="AA34" s="41"/>
      <c r="AB34" s="41"/>
      <c r="AC34" s="41"/>
      <c r="AD34" s="41"/>
      <c r="AE34" s="41"/>
    </row>
    <row r="35" s="2" customFormat="1" ht="14.4" customHeight="1">
      <c r="A35" s="41"/>
      <c r="B35" s="47"/>
      <c r="C35" s="41"/>
      <c r="D35" s="158" t="s">
        <v>40</v>
      </c>
      <c r="E35" s="145" t="s">
        <v>41</v>
      </c>
      <c r="F35" s="159">
        <f>ROUND((SUM(BE95:BE300)),  2)</f>
        <v>0</v>
      </c>
      <c r="G35" s="41"/>
      <c r="H35" s="41"/>
      <c r="I35" s="160">
        <v>0.20999999999999999</v>
      </c>
      <c r="J35" s="159">
        <f>ROUND(((SUM(BE95:BE300))*I35),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42</v>
      </c>
      <c r="F36" s="159">
        <f>ROUND((SUM(BF95:BF300)),  2)</f>
        <v>0</v>
      </c>
      <c r="G36" s="41"/>
      <c r="H36" s="41"/>
      <c r="I36" s="160">
        <v>0.12</v>
      </c>
      <c r="J36" s="159">
        <f>ROUND(((SUM(BF95:BF300))*I36),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43</v>
      </c>
      <c r="F37" s="159">
        <f>ROUND((SUM(BG95:BG300)),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44</v>
      </c>
      <c r="F38" s="159">
        <f>ROUND((SUM(BH95:BH300)),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45</v>
      </c>
      <c r="F39" s="159">
        <f>ROUND((SUM(BI95:BI300)),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46</v>
      </c>
      <c r="E41" s="163"/>
      <c r="F41" s="163"/>
      <c r="G41" s="164" t="s">
        <v>47</v>
      </c>
      <c r="H41" s="165" t="s">
        <v>48</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124</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BRNO, VDJ MYSLIVNA 2x4 000 m3 - REKONSTRUKCE STAVEBNÍ ČÁSTI A TECHNOLOGIE</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120</v>
      </c>
      <c r="D51" s="25"/>
      <c r="E51" s="25"/>
      <c r="F51" s="25"/>
      <c r="G51" s="25"/>
      <c r="H51" s="25"/>
      <c r="I51" s="25"/>
      <c r="J51" s="25"/>
      <c r="K51" s="25"/>
      <c r="L51" s="23"/>
    </row>
    <row r="52" s="2" customFormat="1" ht="16.5" customHeight="1">
      <c r="A52" s="41"/>
      <c r="B52" s="42"/>
      <c r="C52" s="43"/>
      <c r="D52" s="43"/>
      <c r="E52" s="172" t="s">
        <v>2566</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122</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PS01.02 - Dodávka a montáž strojů, zařízení a potrubí</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Brno, k.ú. Kohoutovice [610313] </v>
      </c>
      <c r="G56" s="43"/>
      <c r="H56" s="43"/>
      <c r="I56" s="35" t="s">
        <v>23</v>
      </c>
      <c r="J56" s="75" t="str">
        <f>IF(J14="","",J14)</f>
        <v>5. 3. 2025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 xml:space="preserve"> </v>
      </c>
      <c r="G58" s="43"/>
      <c r="H58" s="43"/>
      <c r="I58" s="35" t="s">
        <v>31</v>
      </c>
      <c r="J58" s="39" t="str">
        <f>E23</f>
        <v xml:space="preserve"> </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125</v>
      </c>
      <c r="D61" s="174"/>
      <c r="E61" s="174"/>
      <c r="F61" s="174"/>
      <c r="G61" s="174"/>
      <c r="H61" s="174"/>
      <c r="I61" s="174"/>
      <c r="J61" s="175" t="s">
        <v>126</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68</v>
      </c>
      <c r="D63" s="43"/>
      <c r="E63" s="43"/>
      <c r="F63" s="43"/>
      <c r="G63" s="43"/>
      <c r="H63" s="43"/>
      <c r="I63" s="43"/>
      <c r="J63" s="105">
        <f>J95</f>
        <v>0</v>
      </c>
      <c r="K63" s="43"/>
      <c r="L63" s="147"/>
      <c r="S63" s="41"/>
      <c r="T63" s="41"/>
      <c r="U63" s="41"/>
      <c r="V63" s="41"/>
      <c r="W63" s="41"/>
      <c r="X63" s="41"/>
      <c r="Y63" s="41"/>
      <c r="Z63" s="41"/>
      <c r="AA63" s="41"/>
      <c r="AB63" s="41"/>
      <c r="AC63" s="41"/>
      <c r="AD63" s="41"/>
      <c r="AE63" s="41"/>
      <c r="AU63" s="20" t="s">
        <v>127</v>
      </c>
    </row>
    <row r="64" s="9" customFormat="1" ht="24.96" customHeight="1">
      <c r="A64" s="9"/>
      <c r="B64" s="177"/>
      <c r="C64" s="178"/>
      <c r="D64" s="179" t="s">
        <v>2768</v>
      </c>
      <c r="E64" s="180"/>
      <c r="F64" s="180"/>
      <c r="G64" s="180"/>
      <c r="H64" s="180"/>
      <c r="I64" s="180"/>
      <c r="J64" s="181">
        <f>J96</f>
        <v>0</v>
      </c>
      <c r="K64" s="178"/>
      <c r="L64" s="182"/>
      <c r="S64" s="9"/>
      <c r="T64" s="9"/>
      <c r="U64" s="9"/>
      <c r="V64" s="9"/>
      <c r="W64" s="9"/>
      <c r="X64" s="9"/>
      <c r="Y64" s="9"/>
      <c r="Z64" s="9"/>
      <c r="AA64" s="9"/>
      <c r="AB64" s="9"/>
      <c r="AC64" s="9"/>
      <c r="AD64" s="9"/>
      <c r="AE64" s="9"/>
    </row>
    <row r="65" s="9" customFormat="1" ht="24.96" customHeight="1">
      <c r="A65" s="9"/>
      <c r="B65" s="177"/>
      <c r="C65" s="178"/>
      <c r="D65" s="179" t="s">
        <v>2769</v>
      </c>
      <c r="E65" s="180"/>
      <c r="F65" s="180"/>
      <c r="G65" s="180"/>
      <c r="H65" s="180"/>
      <c r="I65" s="180"/>
      <c r="J65" s="181">
        <f>J99</f>
        <v>0</v>
      </c>
      <c r="K65" s="178"/>
      <c r="L65" s="182"/>
      <c r="S65" s="9"/>
      <c r="T65" s="9"/>
      <c r="U65" s="9"/>
      <c r="V65" s="9"/>
      <c r="W65" s="9"/>
      <c r="X65" s="9"/>
      <c r="Y65" s="9"/>
      <c r="Z65" s="9"/>
      <c r="AA65" s="9"/>
      <c r="AB65" s="9"/>
      <c r="AC65" s="9"/>
      <c r="AD65" s="9"/>
      <c r="AE65" s="9"/>
    </row>
    <row r="66" s="10" customFormat="1" ht="19.92" customHeight="1">
      <c r="A66" s="10"/>
      <c r="B66" s="183"/>
      <c r="C66" s="128"/>
      <c r="D66" s="184" t="s">
        <v>2770</v>
      </c>
      <c r="E66" s="185"/>
      <c r="F66" s="185"/>
      <c r="G66" s="185"/>
      <c r="H66" s="185"/>
      <c r="I66" s="185"/>
      <c r="J66" s="186">
        <f>J100</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2771</v>
      </c>
      <c r="E67" s="185"/>
      <c r="F67" s="185"/>
      <c r="G67" s="185"/>
      <c r="H67" s="185"/>
      <c r="I67" s="185"/>
      <c r="J67" s="186">
        <f>J143</f>
        <v>0</v>
      </c>
      <c r="K67" s="128"/>
      <c r="L67" s="187"/>
      <c r="S67" s="10"/>
      <c r="T67" s="10"/>
      <c r="U67" s="10"/>
      <c r="V67" s="10"/>
      <c r="W67" s="10"/>
      <c r="X67" s="10"/>
      <c r="Y67" s="10"/>
      <c r="Z67" s="10"/>
      <c r="AA67" s="10"/>
      <c r="AB67" s="10"/>
      <c r="AC67" s="10"/>
      <c r="AD67" s="10"/>
      <c r="AE67" s="10"/>
    </row>
    <row r="68" s="10" customFormat="1" ht="14.88" customHeight="1">
      <c r="A68" s="10"/>
      <c r="B68" s="183"/>
      <c r="C68" s="128"/>
      <c r="D68" s="184" t="s">
        <v>2772</v>
      </c>
      <c r="E68" s="185"/>
      <c r="F68" s="185"/>
      <c r="G68" s="185"/>
      <c r="H68" s="185"/>
      <c r="I68" s="185"/>
      <c r="J68" s="186">
        <f>J144</f>
        <v>0</v>
      </c>
      <c r="K68" s="128"/>
      <c r="L68" s="187"/>
      <c r="S68" s="10"/>
      <c r="T68" s="10"/>
      <c r="U68" s="10"/>
      <c r="V68" s="10"/>
      <c r="W68" s="10"/>
      <c r="X68" s="10"/>
      <c r="Y68" s="10"/>
      <c r="Z68" s="10"/>
      <c r="AA68" s="10"/>
      <c r="AB68" s="10"/>
      <c r="AC68" s="10"/>
      <c r="AD68" s="10"/>
      <c r="AE68" s="10"/>
    </row>
    <row r="69" s="10" customFormat="1" ht="14.88" customHeight="1">
      <c r="A69" s="10"/>
      <c r="B69" s="183"/>
      <c r="C69" s="128"/>
      <c r="D69" s="184" t="s">
        <v>2773</v>
      </c>
      <c r="E69" s="185"/>
      <c r="F69" s="185"/>
      <c r="G69" s="185"/>
      <c r="H69" s="185"/>
      <c r="I69" s="185"/>
      <c r="J69" s="186">
        <f>J182</f>
        <v>0</v>
      </c>
      <c r="K69" s="128"/>
      <c r="L69" s="187"/>
      <c r="S69" s="10"/>
      <c r="T69" s="10"/>
      <c r="U69" s="10"/>
      <c r="V69" s="10"/>
      <c r="W69" s="10"/>
      <c r="X69" s="10"/>
      <c r="Y69" s="10"/>
      <c r="Z69" s="10"/>
      <c r="AA69" s="10"/>
      <c r="AB69" s="10"/>
      <c r="AC69" s="10"/>
      <c r="AD69" s="10"/>
      <c r="AE69" s="10"/>
    </row>
    <row r="70" s="10" customFormat="1" ht="14.88" customHeight="1">
      <c r="A70" s="10"/>
      <c r="B70" s="183"/>
      <c r="C70" s="128"/>
      <c r="D70" s="184" t="s">
        <v>2774</v>
      </c>
      <c r="E70" s="185"/>
      <c r="F70" s="185"/>
      <c r="G70" s="185"/>
      <c r="H70" s="185"/>
      <c r="I70" s="185"/>
      <c r="J70" s="186">
        <f>J224</f>
        <v>0</v>
      </c>
      <c r="K70" s="128"/>
      <c r="L70" s="187"/>
      <c r="S70" s="10"/>
      <c r="T70" s="10"/>
      <c r="U70" s="10"/>
      <c r="V70" s="10"/>
      <c r="W70" s="10"/>
      <c r="X70" s="10"/>
      <c r="Y70" s="10"/>
      <c r="Z70" s="10"/>
      <c r="AA70" s="10"/>
      <c r="AB70" s="10"/>
      <c r="AC70" s="10"/>
      <c r="AD70" s="10"/>
      <c r="AE70" s="10"/>
    </row>
    <row r="71" s="10" customFormat="1" ht="14.88" customHeight="1">
      <c r="A71" s="10"/>
      <c r="B71" s="183"/>
      <c r="C71" s="128"/>
      <c r="D71" s="184" t="s">
        <v>2775</v>
      </c>
      <c r="E71" s="185"/>
      <c r="F71" s="185"/>
      <c r="G71" s="185"/>
      <c r="H71" s="185"/>
      <c r="I71" s="185"/>
      <c r="J71" s="186">
        <f>J254</f>
        <v>0</v>
      </c>
      <c r="K71" s="128"/>
      <c r="L71" s="187"/>
      <c r="S71" s="10"/>
      <c r="T71" s="10"/>
      <c r="U71" s="10"/>
      <c r="V71" s="10"/>
      <c r="W71" s="10"/>
      <c r="X71" s="10"/>
      <c r="Y71" s="10"/>
      <c r="Z71" s="10"/>
      <c r="AA71" s="10"/>
      <c r="AB71" s="10"/>
      <c r="AC71" s="10"/>
      <c r="AD71" s="10"/>
      <c r="AE71" s="10"/>
    </row>
    <row r="72" s="10" customFormat="1" ht="19.92" customHeight="1">
      <c r="A72" s="10"/>
      <c r="B72" s="183"/>
      <c r="C72" s="128"/>
      <c r="D72" s="184" t="s">
        <v>2776</v>
      </c>
      <c r="E72" s="185"/>
      <c r="F72" s="185"/>
      <c r="G72" s="185"/>
      <c r="H72" s="185"/>
      <c r="I72" s="185"/>
      <c r="J72" s="186">
        <f>J264</f>
        <v>0</v>
      </c>
      <c r="K72" s="128"/>
      <c r="L72" s="187"/>
      <c r="S72" s="10"/>
      <c r="T72" s="10"/>
      <c r="U72" s="10"/>
      <c r="V72" s="10"/>
      <c r="W72" s="10"/>
      <c r="X72" s="10"/>
      <c r="Y72" s="10"/>
      <c r="Z72" s="10"/>
      <c r="AA72" s="10"/>
      <c r="AB72" s="10"/>
      <c r="AC72" s="10"/>
      <c r="AD72" s="10"/>
      <c r="AE72" s="10"/>
    </row>
    <row r="73" s="10" customFormat="1" ht="19.92" customHeight="1">
      <c r="A73" s="10"/>
      <c r="B73" s="183"/>
      <c r="C73" s="128"/>
      <c r="D73" s="184" t="s">
        <v>2777</v>
      </c>
      <c r="E73" s="185"/>
      <c r="F73" s="185"/>
      <c r="G73" s="185"/>
      <c r="H73" s="185"/>
      <c r="I73" s="185"/>
      <c r="J73" s="186">
        <f>J277</f>
        <v>0</v>
      </c>
      <c r="K73" s="128"/>
      <c r="L73" s="187"/>
      <c r="S73" s="10"/>
      <c r="T73" s="10"/>
      <c r="U73" s="10"/>
      <c r="V73" s="10"/>
      <c r="W73" s="10"/>
      <c r="X73" s="10"/>
      <c r="Y73" s="10"/>
      <c r="Z73" s="10"/>
      <c r="AA73" s="10"/>
      <c r="AB73" s="10"/>
      <c r="AC73" s="10"/>
      <c r="AD73" s="10"/>
      <c r="AE73" s="10"/>
    </row>
    <row r="74" s="2" customFormat="1" ht="21.84" customHeight="1">
      <c r="A74" s="41"/>
      <c r="B74" s="42"/>
      <c r="C74" s="43"/>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62"/>
      <c r="C75" s="63"/>
      <c r="D75" s="63"/>
      <c r="E75" s="63"/>
      <c r="F75" s="63"/>
      <c r="G75" s="63"/>
      <c r="H75" s="63"/>
      <c r="I75" s="63"/>
      <c r="J75" s="63"/>
      <c r="K75" s="63"/>
      <c r="L75" s="147"/>
      <c r="S75" s="41"/>
      <c r="T75" s="41"/>
      <c r="U75" s="41"/>
      <c r="V75" s="41"/>
      <c r="W75" s="41"/>
      <c r="X75" s="41"/>
      <c r="Y75" s="41"/>
      <c r="Z75" s="41"/>
      <c r="AA75" s="41"/>
      <c r="AB75" s="41"/>
      <c r="AC75" s="41"/>
      <c r="AD75" s="41"/>
      <c r="AE75" s="41"/>
    </row>
    <row r="79" s="2" customFormat="1" ht="6.96" customHeight="1">
      <c r="A79" s="41"/>
      <c r="B79" s="64"/>
      <c r="C79" s="65"/>
      <c r="D79" s="65"/>
      <c r="E79" s="65"/>
      <c r="F79" s="65"/>
      <c r="G79" s="65"/>
      <c r="H79" s="65"/>
      <c r="I79" s="65"/>
      <c r="J79" s="65"/>
      <c r="K79" s="65"/>
      <c r="L79" s="147"/>
      <c r="S79" s="41"/>
      <c r="T79" s="41"/>
      <c r="U79" s="41"/>
      <c r="V79" s="41"/>
      <c r="W79" s="41"/>
      <c r="X79" s="41"/>
      <c r="Y79" s="41"/>
      <c r="Z79" s="41"/>
      <c r="AA79" s="41"/>
      <c r="AB79" s="41"/>
      <c r="AC79" s="41"/>
      <c r="AD79" s="41"/>
      <c r="AE79" s="41"/>
    </row>
    <row r="80" s="2" customFormat="1" ht="24.96" customHeight="1">
      <c r="A80" s="41"/>
      <c r="B80" s="42"/>
      <c r="C80" s="26" t="s">
        <v>146</v>
      </c>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12" customHeight="1">
      <c r="A82" s="41"/>
      <c r="B82" s="42"/>
      <c r="C82" s="35" t="s">
        <v>16</v>
      </c>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6.5" customHeight="1">
      <c r="A83" s="41"/>
      <c r="B83" s="42"/>
      <c r="C83" s="43"/>
      <c r="D83" s="43"/>
      <c r="E83" s="172" t="str">
        <f>E7</f>
        <v>BRNO, VDJ MYSLIVNA 2x4 000 m3 - REKONSTRUKCE STAVEBNÍ ČÁSTI A TECHNOLOGIE</v>
      </c>
      <c r="F83" s="35"/>
      <c r="G83" s="35"/>
      <c r="H83" s="35"/>
      <c r="I83" s="43"/>
      <c r="J83" s="43"/>
      <c r="K83" s="43"/>
      <c r="L83" s="147"/>
      <c r="S83" s="41"/>
      <c r="T83" s="41"/>
      <c r="U83" s="41"/>
      <c r="V83" s="41"/>
      <c r="W83" s="41"/>
      <c r="X83" s="41"/>
      <c r="Y83" s="41"/>
      <c r="Z83" s="41"/>
      <c r="AA83" s="41"/>
      <c r="AB83" s="41"/>
      <c r="AC83" s="41"/>
      <c r="AD83" s="41"/>
      <c r="AE83" s="41"/>
    </row>
    <row r="84" s="1" customFormat="1" ht="12" customHeight="1">
      <c r="B84" s="24"/>
      <c r="C84" s="35" t="s">
        <v>120</v>
      </c>
      <c r="D84" s="25"/>
      <c r="E84" s="25"/>
      <c r="F84" s="25"/>
      <c r="G84" s="25"/>
      <c r="H84" s="25"/>
      <c r="I84" s="25"/>
      <c r="J84" s="25"/>
      <c r="K84" s="25"/>
      <c r="L84" s="23"/>
    </row>
    <row r="85" s="2" customFormat="1" ht="16.5" customHeight="1">
      <c r="A85" s="41"/>
      <c r="B85" s="42"/>
      <c r="C85" s="43"/>
      <c r="D85" s="43"/>
      <c r="E85" s="172" t="s">
        <v>2566</v>
      </c>
      <c r="F85" s="43"/>
      <c r="G85" s="43"/>
      <c r="H85" s="43"/>
      <c r="I85" s="43"/>
      <c r="J85" s="43"/>
      <c r="K85" s="43"/>
      <c r="L85" s="147"/>
      <c r="S85" s="41"/>
      <c r="T85" s="41"/>
      <c r="U85" s="41"/>
      <c r="V85" s="41"/>
      <c r="W85" s="41"/>
      <c r="X85" s="41"/>
      <c r="Y85" s="41"/>
      <c r="Z85" s="41"/>
      <c r="AA85" s="41"/>
      <c r="AB85" s="41"/>
      <c r="AC85" s="41"/>
      <c r="AD85" s="41"/>
      <c r="AE85" s="41"/>
    </row>
    <row r="86" s="2" customFormat="1" ht="12" customHeight="1">
      <c r="A86" s="41"/>
      <c r="B86" s="42"/>
      <c r="C86" s="35" t="s">
        <v>122</v>
      </c>
      <c r="D86" s="43"/>
      <c r="E86" s="43"/>
      <c r="F86" s="43"/>
      <c r="G86" s="43"/>
      <c r="H86" s="43"/>
      <c r="I86" s="43"/>
      <c r="J86" s="43"/>
      <c r="K86" s="43"/>
      <c r="L86" s="147"/>
      <c r="S86" s="41"/>
      <c r="T86" s="41"/>
      <c r="U86" s="41"/>
      <c r="V86" s="41"/>
      <c r="W86" s="41"/>
      <c r="X86" s="41"/>
      <c r="Y86" s="41"/>
      <c r="Z86" s="41"/>
      <c r="AA86" s="41"/>
      <c r="AB86" s="41"/>
      <c r="AC86" s="41"/>
      <c r="AD86" s="41"/>
      <c r="AE86" s="41"/>
    </row>
    <row r="87" s="2" customFormat="1" ht="16.5" customHeight="1">
      <c r="A87" s="41"/>
      <c r="B87" s="42"/>
      <c r="C87" s="43"/>
      <c r="D87" s="43"/>
      <c r="E87" s="72" t="str">
        <f>E11</f>
        <v>PS01.02 - Dodávka a montáž strojů, zařízení a potrubí</v>
      </c>
      <c r="F87" s="43"/>
      <c r="G87" s="43"/>
      <c r="H87" s="43"/>
      <c r="I87" s="43"/>
      <c r="J87" s="43"/>
      <c r="K87" s="43"/>
      <c r="L87" s="147"/>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7"/>
      <c r="S88" s="41"/>
      <c r="T88" s="41"/>
      <c r="U88" s="41"/>
      <c r="V88" s="41"/>
      <c r="W88" s="41"/>
      <c r="X88" s="41"/>
      <c r="Y88" s="41"/>
      <c r="Z88" s="41"/>
      <c r="AA88" s="41"/>
      <c r="AB88" s="41"/>
      <c r="AC88" s="41"/>
      <c r="AD88" s="41"/>
      <c r="AE88" s="41"/>
    </row>
    <row r="89" s="2" customFormat="1" ht="12" customHeight="1">
      <c r="A89" s="41"/>
      <c r="B89" s="42"/>
      <c r="C89" s="35" t="s">
        <v>21</v>
      </c>
      <c r="D89" s="43"/>
      <c r="E89" s="43"/>
      <c r="F89" s="30" t="str">
        <f>F14</f>
        <v xml:space="preserve">Brno, k.ú. Kohoutovice [610313] </v>
      </c>
      <c r="G89" s="43"/>
      <c r="H89" s="43"/>
      <c r="I89" s="35" t="s">
        <v>23</v>
      </c>
      <c r="J89" s="75" t="str">
        <f>IF(J14="","",J14)</f>
        <v>5. 3. 2025</v>
      </c>
      <c r="K89" s="43"/>
      <c r="L89" s="147"/>
      <c r="S89" s="41"/>
      <c r="T89" s="41"/>
      <c r="U89" s="41"/>
      <c r="V89" s="41"/>
      <c r="W89" s="41"/>
      <c r="X89" s="41"/>
      <c r="Y89" s="41"/>
      <c r="Z89" s="41"/>
      <c r="AA89" s="41"/>
      <c r="AB89" s="41"/>
      <c r="AC89" s="41"/>
      <c r="AD89" s="41"/>
      <c r="AE89" s="41"/>
    </row>
    <row r="90" s="2" customFormat="1" ht="6.96" customHeight="1">
      <c r="A90" s="41"/>
      <c r="B90" s="42"/>
      <c r="C90" s="43"/>
      <c r="D90" s="43"/>
      <c r="E90" s="43"/>
      <c r="F90" s="43"/>
      <c r="G90" s="43"/>
      <c r="H90" s="43"/>
      <c r="I90" s="43"/>
      <c r="J90" s="43"/>
      <c r="K90" s="43"/>
      <c r="L90" s="147"/>
      <c r="S90" s="41"/>
      <c r="T90" s="41"/>
      <c r="U90" s="41"/>
      <c r="V90" s="41"/>
      <c r="W90" s="41"/>
      <c r="X90" s="41"/>
      <c r="Y90" s="41"/>
      <c r="Z90" s="41"/>
      <c r="AA90" s="41"/>
      <c r="AB90" s="41"/>
      <c r="AC90" s="41"/>
      <c r="AD90" s="41"/>
      <c r="AE90" s="41"/>
    </row>
    <row r="91" s="2" customFormat="1" ht="15.15" customHeight="1">
      <c r="A91" s="41"/>
      <c r="B91" s="42"/>
      <c r="C91" s="35" t="s">
        <v>25</v>
      </c>
      <c r="D91" s="43"/>
      <c r="E91" s="43"/>
      <c r="F91" s="30" t="str">
        <f>E17</f>
        <v xml:space="preserve"> </v>
      </c>
      <c r="G91" s="43"/>
      <c r="H91" s="43"/>
      <c r="I91" s="35" t="s">
        <v>31</v>
      </c>
      <c r="J91" s="39" t="str">
        <f>E23</f>
        <v xml:space="preserve"> </v>
      </c>
      <c r="K91" s="43"/>
      <c r="L91" s="147"/>
      <c r="S91" s="41"/>
      <c r="T91" s="41"/>
      <c r="U91" s="41"/>
      <c r="V91" s="41"/>
      <c r="W91" s="41"/>
      <c r="X91" s="41"/>
      <c r="Y91" s="41"/>
      <c r="Z91" s="41"/>
      <c r="AA91" s="41"/>
      <c r="AB91" s="41"/>
      <c r="AC91" s="41"/>
      <c r="AD91" s="41"/>
      <c r="AE91" s="41"/>
    </row>
    <row r="92" s="2" customFormat="1" ht="15.15" customHeight="1">
      <c r="A92" s="41"/>
      <c r="B92" s="42"/>
      <c r="C92" s="35" t="s">
        <v>29</v>
      </c>
      <c r="D92" s="43"/>
      <c r="E92" s="43"/>
      <c r="F92" s="30" t="str">
        <f>IF(E20="","",E20)</f>
        <v>Vyplň údaj</v>
      </c>
      <c r="G92" s="43"/>
      <c r="H92" s="43"/>
      <c r="I92" s="35" t="s">
        <v>33</v>
      </c>
      <c r="J92" s="39" t="str">
        <f>E26</f>
        <v xml:space="preserve"> </v>
      </c>
      <c r="K92" s="43"/>
      <c r="L92" s="147"/>
      <c r="S92" s="41"/>
      <c r="T92" s="41"/>
      <c r="U92" s="41"/>
      <c r="V92" s="41"/>
      <c r="W92" s="41"/>
      <c r="X92" s="41"/>
      <c r="Y92" s="41"/>
      <c r="Z92" s="41"/>
      <c r="AA92" s="41"/>
      <c r="AB92" s="41"/>
      <c r="AC92" s="41"/>
      <c r="AD92" s="41"/>
      <c r="AE92" s="41"/>
    </row>
    <row r="93" s="2" customFormat="1" ht="10.32" customHeight="1">
      <c r="A93" s="41"/>
      <c r="B93" s="42"/>
      <c r="C93" s="43"/>
      <c r="D93" s="43"/>
      <c r="E93" s="43"/>
      <c r="F93" s="43"/>
      <c r="G93" s="43"/>
      <c r="H93" s="43"/>
      <c r="I93" s="43"/>
      <c r="J93" s="43"/>
      <c r="K93" s="43"/>
      <c r="L93" s="147"/>
      <c r="S93" s="41"/>
      <c r="T93" s="41"/>
      <c r="U93" s="41"/>
      <c r="V93" s="41"/>
      <c r="W93" s="41"/>
      <c r="X93" s="41"/>
      <c r="Y93" s="41"/>
      <c r="Z93" s="41"/>
      <c r="AA93" s="41"/>
      <c r="AB93" s="41"/>
      <c r="AC93" s="41"/>
      <c r="AD93" s="41"/>
      <c r="AE93" s="41"/>
    </row>
    <row r="94" s="11" customFormat="1" ht="29.28" customHeight="1">
      <c r="A94" s="188"/>
      <c r="B94" s="189"/>
      <c r="C94" s="190" t="s">
        <v>147</v>
      </c>
      <c r="D94" s="191" t="s">
        <v>55</v>
      </c>
      <c r="E94" s="191" t="s">
        <v>51</v>
      </c>
      <c r="F94" s="191" t="s">
        <v>52</v>
      </c>
      <c r="G94" s="191" t="s">
        <v>148</v>
      </c>
      <c r="H94" s="191" t="s">
        <v>149</v>
      </c>
      <c r="I94" s="191" t="s">
        <v>150</v>
      </c>
      <c r="J94" s="191" t="s">
        <v>126</v>
      </c>
      <c r="K94" s="192" t="s">
        <v>151</v>
      </c>
      <c r="L94" s="193"/>
      <c r="M94" s="95" t="s">
        <v>19</v>
      </c>
      <c r="N94" s="96" t="s">
        <v>40</v>
      </c>
      <c r="O94" s="96" t="s">
        <v>152</v>
      </c>
      <c r="P94" s="96" t="s">
        <v>153</v>
      </c>
      <c r="Q94" s="96" t="s">
        <v>154</v>
      </c>
      <c r="R94" s="96" t="s">
        <v>155</v>
      </c>
      <c r="S94" s="96" t="s">
        <v>156</v>
      </c>
      <c r="T94" s="97" t="s">
        <v>157</v>
      </c>
      <c r="U94" s="188"/>
      <c r="V94" s="188"/>
      <c r="W94" s="188"/>
      <c r="X94" s="188"/>
      <c r="Y94" s="188"/>
      <c r="Z94" s="188"/>
      <c r="AA94" s="188"/>
      <c r="AB94" s="188"/>
      <c r="AC94" s="188"/>
      <c r="AD94" s="188"/>
      <c r="AE94" s="188"/>
    </row>
    <row r="95" s="2" customFormat="1" ht="22.8" customHeight="1">
      <c r="A95" s="41"/>
      <c r="B95" s="42"/>
      <c r="C95" s="102" t="s">
        <v>158</v>
      </c>
      <c r="D95" s="43"/>
      <c r="E95" s="43"/>
      <c r="F95" s="43"/>
      <c r="G95" s="43"/>
      <c r="H95" s="43"/>
      <c r="I95" s="43"/>
      <c r="J95" s="194">
        <f>BK95</f>
        <v>0</v>
      </c>
      <c r="K95" s="43"/>
      <c r="L95" s="47"/>
      <c r="M95" s="98"/>
      <c r="N95" s="195"/>
      <c r="O95" s="99"/>
      <c r="P95" s="196">
        <f>P96+P99</f>
        <v>0</v>
      </c>
      <c r="Q95" s="99"/>
      <c r="R95" s="196">
        <f>R96+R99</f>
        <v>0</v>
      </c>
      <c r="S95" s="99"/>
      <c r="T95" s="197">
        <f>T96+T99</f>
        <v>0</v>
      </c>
      <c r="U95" s="41"/>
      <c r="V95" s="41"/>
      <c r="W95" s="41"/>
      <c r="X95" s="41"/>
      <c r="Y95" s="41"/>
      <c r="Z95" s="41"/>
      <c r="AA95" s="41"/>
      <c r="AB95" s="41"/>
      <c r="AC95" s="41"/>
      <c r="AD95" s="41"/>
      <c r="AE95" s="41"/>
      <c r="AT95" s="20" t="s">
        <v>69</v>
      </c>
      <c r="AU95" s="20" t="s">
        <v>127</v>
      </c>
      <c r="BK95" s="198">
        <f>BK96+BK99</f>
        <v>0</v>
      </c>
    </row>
    <row r="96" s="12" customFormat="1" ht="25.92" customHeight="1">
      <c r="A96" s="12"/>
      <c r="B96" s="199"/>
      <c r="C96" s="200"/>
      <c r="D96" s="201" t="s">
        <v>69</v>
      </c>
      <c r="E96" s="202" t="s">
        <v>2778</v>
      </c>
      <c r="F96" s="202" t="s">
        <v>2779</v>
      </c>
      <c r="G96" s="200"/>
      <c r="H96" s="200"/>
      <c r="I96" s="203"/>
      <c r="J96" s="204">
        <f>BK96</f>
        <v>0</v>
      </c>
      <c r="K96" s="200"/>
      <c r="L96" s="205"/>
      <c r="M96" s="206"/>
      <c r="N96" s="207"/>
      <c r="O96" s="207"/>
      <c r="P96" s="208">
        <f>SUM(P97:P98)</f>
        <v>0</v>
      </c>
      <c r="Q96" s="207"/>
      <c r="R96" s="208">
        <f>SUM(R97:R98)</f>
        <v>0</v>
      </c>
      <c r="S96" s="207"/>
      <c r="T96" s="209">
        <f>SUM(T97:T98)</f>
        <v>0</v>
      </c>
      <c r="U96" s="12"/>
      <c r="V96" s="12"/>
      <c r="W96" s="12"/>
      <c r="X96" s="12"/>
      <c r="Y96" s="12"/>
      <c r="Z96" s="12"/>
      <c r="AA96" s="12"/>
      <c r="AB96" s="12"/>
      <c r="AC96" s="12"/>
      <c r="AD96" s="12"/>
      <c r="AE96" s="12"/>
      <c r="AR96" s="210" t="s">
        <v>180</v>
      </c>
      <c r="AT96" s="211" t="s">
        <v>69</v>
      </c>
      <c r="AU96" s="211" t="s">
        <v>70</v>
      </c>
      <c r="AY96" s="210" t="s">
        <v>161</v>
      </c>
      <c r="BK96" s="212">
        <f>SUM(BK97:BK98)</f>
        <v>0</v>
      </c>
    </row>
    <row r="97" s="2" customFormat="1" ht="37.8" customHeight="1">
      <c r="A97" s="41"/>
      <c r="B97" s="42"/>
      <c r="C97" s="215" t="s">
        <v>77</v>
      </c>
      <c r="D97" s="215" t="s">
        <v>163</v>
      </c>
      <c r="E97" s="216" t="s">
        <v>2780</v>
      </c>
      <c r="F97" s="217" t="s">
        <v>2781</v>
      </c>
      <c r="G97" s="218" t="s">
        <v>827</v>
      </c>
      <c r="H97" s="219">
        <v>1</v>
      </c>
      <c r="I97" s="220"/>
      <c r="J97" s="221">
        <f>ROUND(I97*H97,2)</f>
        <v>0</v>
      </c>
      <c r="K97" s="217" t="s">
        <v>19</v>
      </c>
      <c r="L97" s="47"/>
      <c r="M97" s="222" t="s">
        <v>19</v>
      </c>
      <c r="N97" s="223" t="s">
        <v>41</v>
      </c>
      <c r="O97" s="87"/>
      <c r="P97" s="224">
        <f>O97*H97</f>
        <v>0</v>
      </c>
      <c r="Q97" s="224">
        <v>0</v>
      </c>
      <c r="R97" s="224">
        <f>Q97*H97</f>
        <v>0</v>
      </c>
      <c r="S97" s="224">
        <v>0</v>
      </c>
      <c r="T97" s="225">
        <f>S97*H97</f>
        <v>0</v>
      </c>
      <c r="U97" s="41"/>
      <c r="V97" s="41"/>
      <c r="W97" s="41"/>
      <c r="X97" s="41"/>
      <c r="Y97" s="41"/>
      <c r="Z97" s="41"/>
      <c r="AA97" s="41"/>
      <c r="AB97" s="41"/>
      <c r="AC97" s="41"/>
      <c r="AD97" s="41"/>
      <c r="AE97" s="41"/>
      <c r="AR97" s="226" t="s">
        <v>592</v>
      </c>
      <c r="AT97" s="226" t="s">
        <v>163</v>
      </c>
      <c r="AU97" s="226" t="s">
        <v>77</v>
      </c>
      <c r="AY97" s="20" t="s">
        <v>161</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592</v>
      </c>
      <c r="BM97" s="226" t="s">
        <v>2782</v>
      </c>
    </row>
    <row r="98" s="2" customFormat="1" ht="24.15" customHeight="1">
      <c r="A98" s="41"/>
      <c r="B98" s="42"/>
      <c r="C98" s="215" t="s">
        <v>79</v>
      </c>
      <c r="D98" s="215" t="s">
        <v>163</v>
      </c>
      <c r="E98" s="216" t="s">
        <v>2783</v>
      </c>
      <c r="F98" s="217" t="s">
        <v>2784</v>
      </c>
      <c r="G98" s="218" t="s">
        <v>827</v>
      </c>
      <c r="H98" s="219">
        <v>1</v>
      </c>
      <c r="I98" s="220"/>
      <c r="J98" s="221">
        <f>ROUND(I98*H98,2)</f>
        <v>0</v>
      </c>
      <c r="K98" s="217" t="s">
        <v>19</v>
      </c>
      <c r="L98" s="47"/>
      <c r="M98" s="222" t="s">
        <v>19</v>
      </c>
      <c r="N98" s="223" t="s">
        <v>41</v>
      </c>
      <c r="O98" s="87"/>
      <c r="P98" s="224">
        <f>O98*H98</f>
        <v>0</v>
      </c>
      <c r="Q98" s="224">
        <v>0</v>
      </c>
      <c r="R98" s="224">
        <f>Q98*H98</f>
        <v>0</v>
      </c>
      <c r="S98" s="224">
        <v>0</v>
      </c>
      <c r="T98" s="225">
        <f>S98*H98</f>
        <v>0</v>
      </c>
      <c r="U98" s="41"/>
      <c r="V98" s="41"/>
      <c r="W98" s="41"/>
      <c r="X98" s="41"/>
      <c r="Y98" s="41"/>
      <c r="Z98" s="41"/>
      <c r="AA98" s="41"/>
      <c r="AB98" s="41"/>
      <c r="AC98" s="41"/>
      <c r="AD98" s="41"/>
      <c r="AE98" s="41"/>
      <c r="AR98" s="226" t="s">
        <v>592</v>
      </c>
      <c r="AT98" s="226" t="s">
        <v>163</v>
      </c>
      <c r="AU98" s="226" t="s">
        <v>77</v>
      </c>
      <c r="AY98" s="20" t="s">
        <v>161</v>
      </c>
      <c r="BE98" s="227">
        <f>IF(N98="základní",J98,0)</f>
        <v>0</v>
      </c>
      <c r="BF98" s="227">
        <f>IF(N98="snížená",J98,0)</f>
        <v>0</v>
      </c>
      <c r="BG98" s="227">
        <f>IF(N98="zákl. přenesená",J98,0)</f>
        <v>0</v>
      </c>
      <c r="BH98" s="227">
        <f>IF(N98="sníž. přenesená",J98,0)</f>
        <v>0</v>
      </c>
      <c r="BI98" s="227">
        <f>IF(N98="nulová",J98,0)</f>
        <v>0</v>
      </c>
      <c r="BJ98" s="20" t="s">
        <v>77</v>
      </c>
      <c r="BK98" s="227">
        <f>ROUND(I98*H98,2)</f>
        <v>0</v>
      </c>
      <c r="BL98" s="20" t="s">
        <v>592</v>
      </c>
      <c r="BM98" s="226" t="s">
        <v>2785</v>
      </c>
    </row>
    <row r="99" s="12" customFormat="1" ht="25.92" customHeight="1">
      <c r="A99" s="12"/>
      <c r="B99" s="199"/>
      <c r="C99" s="200"/>
      <c r="D99" s="201" t="s">
        <v>69</v>
      </c>
      <c r="E99" s="202" t="s">
        <v>2786</v>
      </c>
      <c r="F99" s="202" t="s">
        <v>2787</v>
      </c>
      <c r="G99" s="200"/>
      <c r="H99" s="200"/>
      <c r="I99" s="203"/>
      <c r="J99" s="204">
        <f>BK99</f>
        <v>0</v>
      </c>
      <c r="K99" s="200"/>
      <c r="L99" s="205"/>
      <c r="M99" s="206"/>
      <c r="N99" s="207"/>
      <c r="O99" s="207"/>
      <c r="P99" s="208">
        <f>P100+P143+P264+P277</f>
        <v>0</v>
      </c>
      <c r="Q99" s="207"/>
      <c r="R99" s="208">
        <f>R100+R143+R264+R277</f>
        <v>0</v>
      </c>
      <c r="S99" s="207"/>
      <c r="T99" s="209">
        <f>T100+T143+T264+T277</f>
        <v>0</v>
      </c>
      <c r="U99" s="12"/>
      <c r="V99" s="12"/>
      <c r="W99" s="12"/>
      <c r="X99" s="12"/>
      <c r="Y99" s="12"/>
      <c r="Z99" s="12"/>
      <c r="AA99" s="12"/>
      <c r="AB99" s="12"/>
      <c r="AC99" s="12"/>
      <c r="AD99" s="12"/>
      <c r="AE99" s="12"/>
      <c r="AR99" s="210" t="s">
        <v>180</v>
      </c>
      <c r="AT99" s="211" t="s">
        <v>69</v>
      </c>
      <c r="AU99" s="211" t="s">
        <v>70</v>
      </c>
      <c r="AY99" s="210" t="s">
        <v>161</v>
      </c>
      <c r="BK99" s="212">
        <f>BK100+BK143+BK264+BK277</f>
        <v>0</v>
      </c>
    </row>
    <row r="100" s="12" customFormat="1" ht="22.8" customHeight="1">
      <c r="A100" s="12"/>
      <c r="B100" s="199"/>
      <c r="C100" s="200"/>
      <c r="D100" s="201" t="s">
        <v>69</v>
      </c>
      <c r="E100" s="213" t="s">
        <v>2788</v>
      </c>
      <c r="F100" s="213" t="s">
        <v>2789</v>
      </c>
      <c r="G100" s="200"/>
      <c r="H100" s="200"/>
      <c r="I100" s="203"/>
      <c r="J100" s="214">
        <f>BK100</f>
        <v>0</v>
      </c>
      <c r="K100" s="200"/>
      <c r="L100" s="205"/>
      <c r="M100" s="206"/>
      <c r="N100" s="207"/>
      <c r="O100" s="207"/>
      <c r="P100" s="208">
        <f>SUM(P101:P142)</f>
        <v>0</v>
      </c>
      <c r="Q100" s="207"/>
      <c r="R100" s="208">
        <f>SUM(R101:R142)</f>
        <v>0</v>
      </c>
      <c r="S100" s="207"/>
      <c r="T100" s="209">
        <f>SUM(T101:T142)</f>
        <v>0</v>
      </c>
      <c r="U100" s="12"/>
      <c r="V100" s="12"/>
      <c r="W100" s="12"/>
      <c r="X100" s="12"/>
      <c r="Y100" s="12"/>
      <c r="Z100" s="12"/>
      <c r="AA100" s="12"/>
      <c r="AB100" s="12"/>
      <c r="AC100" s="12"/>
      <c r="AD100" s="12"/>
      <c r="AE100" s="12"/>
      <c r="AR100" s="210" t="s">
        <v>77</v>
      </c>
      <c r="AT100" s="211" t="s">
        <v>69</v>
      </c>
      <c r="AU100" s="211" t="s">
        <v>77</v>
      </c>
      <c r="AY100" s="210" t="s">
        <v>161</v>
      </c>
      <c r="BK100" s="212">
        <f>SUM(BK101:BK142)</f>
        <v>0</v>
      </c>
    </row>
    <row r="101" s="2" customFormat="1" ht="16.5" customHeight="1">
      <c r="A101" s="41"/>
      <c r="B101" s="42"/>
      <c r="C101" s="285" t="s">
        <v>180</v>
      </c>
      <c r="D101" s="285" t="s">
        <v>1027</v>
      </c>
      <c r="E101" s="286" t="s">
        <v>2790</v>
      </c>
      <c r="F101" s="287" t="s">
        <v>2791</v>
      </c>
      <c r="G101" s="288" t="s">
        <v>2573</v>
      </c>
      <c r="H101" s="289">
        <v>2</v>
      </c>
      <c r="I101" s="290"/>
      <c r="J101" s="291">
        <f>ROUND(I101*H101,2)</f>
        <v>0</v>
      </c>
      <c r="K101" s="287" t="s">
        <v>19</v>
      </c>
      <c r="L101" s="292"/>
      <c r="M101" s="293" t="s">
        <v>19</v>
      </c>
      <c r="N101" s="294" t="s">
        <v>41</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209</v>
      </c>
      <c r="AT101" s="226" t="s">
        <v>1027</v>
      </c>
      <c r="AU101" s="226" t="s">
        <v>79</v>
      </c>
      <c r="AY101" s="20" t="s">
        <v>161</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168</v>
      </c>
      <c r="BM101" s="226" t="s">
        <v>2792</v>
      </c>
    </row>
    <row r="102" s="2" customFormat="1">
      <c r="A102" s="41"/>
      <c r="B102" s="42"/>
      <c r="C102" s="43"/>
      <c r="D102" s="235" t="s">
        <v>361</v>
      </c>
      <c r="E102" s="43"/>
      <c r="F102" s="266" t="s">
        <v>2793</v>
      </c>
      <c r="G102" s="43"/>
      <c r="H102" s="43"/>
      <c r="I102" s="230"/>
      <c r="J102" s="43"/>
      <c r="K102" s="43"/>
      <c r="L102" s="47"/>
      <c r="M102" s="231"/>
      <c r="N102" s="232"/>
      <c r="O102" s="87"/>
      <c r="P102" s="87"/>
      <c r="Q102" s="87"/>
      <c r="R102" s="87"/>
      <c r="S102" s="87"/>
      <c r="T102" s="88"/>
      <c r="U102" s="41"/>
      <c r="V102" s="41"/>
      <c r="W102" s="41"/>
      <c r="X102" s="41"/>
      <c r="Y102" s="41"/>
      <c r="Z102" s="41"/>
      <c r="AA102" s="41"/>
      <c r="AB102" s="41"/>
      <c r="AC102" s="41"/>
      <c r="AD102" s="41"/>
      <c r="AE102" s="41"/>
      <c r="AT102" s="20" t="s">
        <v>361</v>
      </c>
      <c r="AU102" s="20" t="s">
        <v>79</v>
      </c>
    </row>
    <row r="103" s="2" customFormat="1" ht="16.5" customHeight="1">
      <c r="A103" s="41"/>
      <c r="B103" s="42"/>
      <c r="C103" s="285" t="s">
        <v>168</v>
      </c>
      <c r="D103" s="285" t="s">
        <v>1027</v>
      </c>
      <c r="E103" s="286" t="s">
        <v>2794</v>
      </c>
      <c r="F103" s="287" t="s">
        <v>2795</v>
      </c>
      <c r="G103" s="288" t="s">
        <v>2573</v>
      </c>
      <c r="H103" s="289">
        <v>1</v>
      </c>
      <c r="I103" s="290"/>
      <c r="J103" s="291">
        <f>ROUND(I103*H103,2)</f>
        <v>0</v>
      </c>
      <c r="K103" s="287" t="s">
        <v>19</v>
      </c>
      <c r="L103" s="292"/>
      <c r="M103" s="293" t="s">
        <v>19</v>
      </c>
      <c r="N103" s="294" t="s">
        <v>41</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209</v>
      </c>
      <c r="AT103" s="226" t="s">
        <v>1027</v>
      </c>
      <c r="AU103" s="226" t="s">
        <v>79</v>
      </c>
      <c r="AY103" s="20" t="s">
        <v>161</v>
      </c>
      <c r="BE103" s="227">
        <f>IF(N103="základní",J103,0)</f>
        <v>0</v>
      </c>
      <c r="BF103" s="227">
        <f>IF(N103="snížená",J103,0)</f>
        <v>0</v>
      </c>
      <c r="BG103" s="227">
        <f>IF(N103="zákl. přenesená",J103,0)</f>
        <v>0</v>
      </c>
      <c r="BH103" s="227">
        <f>IF(N103="sníž. přenesená",J103,0)</f>
        <v>0</v>
      </c>
      <c r="BI103" s="227">
        <f>IF(N103="nulová",J103,0)</f>
        <v>0</v>
      </c>
      <c r="BJ103" s="20" t="s">
        <v>77</v>
      </c>
      <c r="BK103" s="227">
        <f>ROUND(I103*H103,2)</f>
        <v>0</v>
      </c>
      <c r="BL103" s="20" t="s">
        <v>168</v>
      </c>
      <c r="BM103" s="226" t="s">
        <v>2796</v>
      </c>
    </row>
    <row r="104" s="2" customFormat="1">
      <c r="A104" s="41"/>
      <c r="B104" s="42"/>
      <c r="C104" s="43"/>
      <c r="D104" s="235" t="s">
        <v>361</v>
      </c>
      <c r="E104" s="43"/>
      <c r="F104" s="266" t="s">
        <v>2797</v>
      </c>
      <c r="G104" s="43"/>
      <c r="H104" s="43"/>
      <c r="I104" s="230"/>
      <c r="J104" s="43"/>
      <c r="K104" s="43"/>
      <c r="L104" s="47"/>
      <c r="M104" s="231"/>
      <c r="N104" s="232"/>
      <c r="O104" s="87"/>
      <c r="P104" s="87"/>
      <c r="Q104" s="87"/>
      <c r="R104" s="87"/>
      <c r="S104" s="87"/>
      <c r="T104" s="88"/>
      <c r="U104" s="41"/>
      <c r="V104" s="41"/>
      <c r="W104" s="41"/>
      <c r="X104" s="41"/>
      <c r="Y104" s="41"/>
      <c r="Z104" s="41"/>
      <c r="AA104" s="41"/>
      <c r="AB104" s="41"/>
      <c r="AC104" s="41"/>
      <c r="AD104" s="41"/>
      <c r="AE104" s="41"/>
      <c r="AT104" s="20" t="s">
        <v>361</v>
      </c>
      <c r="AU104" s="20" t="s">
        <v>79</v>
      </c>
    </row>
    <row r="105" s="2" customFormat="1" ht="16.5" customHeight="1">
      <c r="A105" s="41"/>
      <c r="B105" s="42"/>
      <c r="C105" s="285" t="s">
        <v>191</v>
      </c>
      <c r="D105" s="285" t="s">
        <v>1027</v>
      </c>
      <c r="E105" s="286" t="s">
        <v>2798</v>
      </c>
      <c r="F105" s="287" t="s">
        <v>2799</v>
      </c>
      <c r="G105" s="288" t="s">
        <v>2573</v>
      </c>
      <c r="H105" s="289">
        <v>1</v>
      </c>
      <c r="I105" s="290"/>
      <c r="J105" s="291">
        <f>ROUND(I105*H105,2)</f>
        <v>0</v>
      </c>
      <c r="K105" s="287" t="s">
        <v>19</v>
      </c>
      <c r="L105" s="292"/>
      <c r="M105" s="293" t="s">
        <v>19</v>
      </c>
      <c r="N105" s="294" t="s">
        <v>41</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209</v>
      </c>
      <c r="AT105" s="226" t="s">
        <v>1027</v>
      </c>
      <c r="AU105" s="226" t="s">
        <v>79</v>
      </c>
      <c r="AY105" s="20" t="s">
        <v>161</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168</v>
      </c>
      <c r="BM105" s="226" t="s">
        <v>2800</v>
      </c>
    </row>
    <row r="106" s="2" customFormat="1">
      <c r="A106" s="41"/>
      <c r="B106" s="42"/>
      <c r="C106" s="43"/>
      <c r="D106" s="235" t="s">
        <v>361</v>
      </c>
      <c r="E106" s="43"/>
      <c r="F106" s="266" t="s">
        <v>2801</v>
      </c>
      <c r="G106" s="43"/>
      <c r="H106" s="43"/>
      <c r="I106" s="230"/>
      <c r="J106" s="43"/>
      <c r="K106" s="43"/>
      <c r="L106" s="47"/>
      <c r="M106" s="231"/>
      <c r="N106" s="232"/>
      <c r="O106" s="87"/>
      <c r="P106" s="87"/>
      <c r="Q106" s="87"/>
      <c r="R106" s="87"/>
      <c r="S106" s="87"/>
      <c r="T106" s="88"/>
      <c r="U106" s="41"/>
      <c r="V106" s="41"/>
      <c r="W106" s="41"/>
      <c r="X106" s="41"/>
      <c r="Y106" s="41"/>
      <c r="Z106" s="41"/>
      <c r="AA106" s="41"/>
      <c r="AB106" s="41"/>
      <c r="AC106" s="41"/>
      <c r="AD106" s="41"/>
      <c r="AE106" s="41"/>
      <c r="AT106" s="20" t="s">
        <v>361</v>
      </c>
      <c r="AU106" s="20" t="s">
        <v>79</v>
      </c>
    </row>
    <row r="107" s="2" customFormat="1" ht="16.5" customHeight="1">
      <c r="A107" s="41"/>
      <c r="B107" s="42"/>
      <c r="C107" s="285" t="s">
        <v>197</v>
      </c>
      <c r="D107" s="285" t="s">
        <v>1027</v>
      </c>
      <c r="E107" s="286" t="s">
        <v>2802</v>
      </c>
      <c r="F107" s="287" t="s">
        <v>2803</v>
      </c>
      <c r="G107" s="288" t="s">
        <v>2573</v>
      </c>
      <c r="H107" s="289">
        <v>1</v>
      </c>
      <c r="I107" s="290"/>
      <c r="J107" s="291">
        <f>ROUND(I107*H107,2)</f>
        <v>0</v>
      </c>
      <c r="K107" s="287" t="s">
        <v>19</v>
      </c>
      <c r="L107" s="292"/>
      <c r="M107" s="293" t="s">
        <v>19</v>
      </c>
      <c r="N107" s="294" t="s">
        <v>41</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209</v>
      </c>
      <c r="AT107" s="226" t="s">
        <v>1027</v>
      </c>
      <c r="AU107" s="226" t="s">
        <v>79</v>
      </c>
      <c r="AY107" s="20" t="s">
        <v>161</v>
      </c>
      <c r="BE107" s="227">
        <f>IF(N107="základní",J107,0)</f>
        <v>0</v>
      </c>
      <c r="BF107" s="227">
        <f>IF(N107="snížená",J107,0)</f>
        <v>0</v>
      </c>
      <c r="BG107" s="227">
        <f>IF(N107="zákl. přenesená",J107,0)</f>
        <v>0</v>
      </c>
      <c r="BH107" s="227">
        <f>IF(N107="sníž. přenesená",J107,0)</f>
        <v>0</v>
      </c>
      <c r="BI107" s="227">
        <f>IF(N107="nulová",J107,0)</f>
        <v>0</v>
      </c>
      <c r="BJ107" s="20" t="s">
        <v>77</v>
      </c>
      <c r="BK107" s="227">
        <f>ROUND(I107*H107,2)</f>
        <v>0</v>
      </c>
      <c r="BL107" s="20" t="s">
        <v>168</v>
      </c>
      <c r="BM107" s="226" t="s">
        <v>2804</v>
      </c>
    </row>
    <row r="108" s="2" customFormat="1">
      <c r="A108" s="41"/>
      <c r="B108" s="42"/>
      <c r="C108" s="43"/>
      <c r="D108" s="235" t="s">
        <v>361</v>
      </c>
      <c r="E108" s="43"/>
      <c r="F108" s="266" t="s">
        <v>2805</v>
      </c>
      <c r="G108" s="43"/>
      <c r="H108" s="43"/>
      <c r="I108" s="230"/>
      <c r="J108" s="43"/>
      <c r="K108" s="43"/>
      <c r="L108" s="47"/>
      <c r="M108" s="231"/>
      <c r="N108" s="232"/>
      <c r="O108" s="87"/>
      <c r="P108" s="87"/>
      <c r="Q108" s="87"/>
      <c r="R108" s="87"/>
      <c r="S108" s="87"/>
      <c r="T108" s="88"/>
      <c r="U108" s="41"/>
      <c r="V108" s="41"/>
      <c r="W108" s="41"/>
      <c r="X108" s="41"/>
      <c r="Y108" s="41"/>
      <c r="Z108" s="41"/>
      <c r="AA108" s="41"/>
      <c r="AB108" s="41"/>
      <c r="AC108" s="41"/>
      <c r="AD108" s="41"/>
      <c r="AE108" s="41"/>
      <c r="AT108" s="20" t="s">
        <v>361</v>
      </c>
      <c r="AU108" s="20" t="s">
        <v>79</v>
      </c>
    </row>
    <row r="109" s="2" customFormat="1" ht="16.5" customHeight="1">
      <c r="A109" s="41"/>
      <c r="B109" s="42"/>
      <c r="C109" s="285" t="s">
        <v>203</v>
      </c>
      <c r="D109" s="285" t="s">
        <v>1027</v>
      </c>
      <c r="E109" s="286" t="s">
        <v>2806</v>
      </c>
      <c r="F109" s="287" t="s">
        <v>2807</v>
      </c>
      <c r="G109" s="288" t="s">
        <v>2573</v>
      </c>
      <c r="H109" s="289">
        <v>1</v>
      </c>
      <c r="I109" s="290"/>
      <c r="J109" s="291">
        <f>ROUND(I109*H109,2)</f>
        <v>0</v>
      </c>
      <c r="K109" s="287" t="s">
        <v>19</v>
      </c>
      <c r="L109" s="292"/>
      <c r="M109" s="293" t="s">
        <v>19</v>
      </c>
      <c r="N109" s="294" t="s">
        <v>41</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209</v>
      </c>
      <c r="AT109" s="226" t="s">
        <v>1027</v>
      </c>
      <c r="AU109" s="226" t="s">
        <v>79</v>
      </c>
      <c r="AY109" s="20" t="s">
        <v>161</v>
      </c>
      <c r="BE109" s="227">
        <f>IF(N109="základní",J109,0)</f>
        <v>0</v>
      </c>
      <c r="BF109" s="227">
        <f>IF(N109="snížená",J109,0)</f>
        <v>0</v>
      </c>
      <c r="BG109" s="227">
        <f>IF(N109="zákl. přenesená",J109,0)</f>
        <v>0</v>
      </c>
      <c r="BH109" s="227">
        <f>IF(N109="sníž. přenesená",J109,0)</f>
        <v>0</v>
      </c>
      <c r="BI109" s="227">
        <f>IF(N109="nulová",J109,0)</f>
        <v>0</v>
      </c>
      <c r="BJ109" s="20" t="s">
        <v>77</v>
      </c>
      <c r="BK109" s="227">
        <f>ROUND(I109*H109,2)</f>
        <v>0</v>
      </c>
      <c r="BL109" s="20" t="s">
        <v>168</v>
      </c>
      <c r="BM109" s="226" t="s">
        <v>2808</v>
      </c>
    </row>
    <row r="110" s="2" customFormat="1">
      <c r="A110" s="41"/>
      <c r="B110" s="42"/>
      <c r="C110" s="43"/>
      <c r="D110" s="235" t="s">
        <v>361</v>
      </c>
      <c r="E110" s="43"/>
      <c r="F110" s="266" t="s">
        <v>2809</v>
      </c>
      <c r="G110" s="43"/>
      <c r="H110" s="43"/>
      <c r="I110" s="230"/>
      <c r="J110" s="43"/>
      <c r="K110" s="43"/>
      <c r="L110" s="47"/>
      <c r="M110" s="231"/>
      <c r="N110" s="232"/>
      <c r="O110" s="87"/>
      <c r="P110" s="87"/>
      <c r="Q110" s="87"/>
      <c r="R110" s="87"/>
      <c r="S110" s="87"/>
      <c r="T110" s="88"/>
      <c r="U110" s="41"/>
      <c r="V110" s="41"/>
      <c r="W110" s="41"/>
      <c r="X110" s="41"/>
      <c r="Y110" s="41"/>
      <c r="Z110" s="41"/>
      <c r="AA110" s="41"/>
      <c r="AB110" s="41"/>
      <c r="AC110" s="41"/>
      <c r="AD110" s="41"/>
      <c r="AE110" s="41"/>
      <c r="AT110" s="20" t="s">
        <v>361</v>
      </c>
      <c r="AU110" s="20" t="s">
        <v>79</v>
      </c>
    </row>
    <row r="111" s="2" customFormat="1" ht="16.5" customHeight="1">
      <c r="A111" s="41"/>
      <c r="B111" s="42"/>
      <c r="C111" s="285" t="s">
        <v>209</v>
      </c>
      <c r="D111" s="285" t="s">
        <v>1027</v>
      </c>
      <c r="E111" s="286" t="s">
        <v>2810</v>
      </c>
      <c r="F111" s="287" t="s">
        <v>2811</v>
      </c>
      <c r="G111" s="288" t="s">
        <v>2573</v>
      </c>
      <c r="H111" s="289">
        <v>2</v>
      </c>
      <c r="I111" s="290"/>
      <c r="J111" s="291">
        <f>ROUND(I111*H111,2)</f>
        <v>0</v>
      </c>
      <c r="K111" s="287" t="s">
        <v>19</v>
      </c>
      <c r="L111" s="292"/>
      <c r="M111" s="293" t="s">
        <v>19</v>
      </c>
      <c r="N111" s="294" t="s">
        <v>41</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209</v>
      </c>
      <c r="AT111" s="226" t="s">
        <v>1027</v>
      </c>
      <c r="AU111" s="226" t="s">
        <v>79</v>
      </c>
      <c r="AY111" s="20" t="s">
        <v>161</v>
      </c>
      <c r="BE111" s="227">
        <f>IF(N111="základní",J111,0)</f>
        <v>0</v>
      </c>
      <c r="BF111" s="227">
        <f>IF(N111="snížená",J111,0)</f>
        <v>0</v>
      </c>
      <c r="BG111" s="227">
        <f>IF(N111="zákl. přenesená",J111,0)</f>
        <v>0</v>
      </c>
      <c r="BH111" s="227">
        <f>IF(N111="sníž. přenesená",J111,0)</f>
        <v>0</v>
      </c>
      <c r="BI111" s="227">
        <f>IF(N111="nulová",J111,0)</f>
        <v>0</v>
      </c>
      <c r="BJ111" s="20" t="s">
        <v>77</v>
      </c>
      <c r="BK111" s="227">
        <f>ROUND(I111*H111,2)</f>
        <v>0</v>
      </c>
      <c r="BL111" s="20" t="s">
        <v>168</v>
      </c>
      <c r="BM111" s="226" t="s">
        <v>2812</v>
      </c>
    </row>
    <row r="112" s="2" customFormat="1">
      <c r="A112" s="41"/>
      <c r="B112" s="42"/>
      <c r="C112" s="43"/>
      <c r="D112" s="235" t="s">
        <v>361</v>
      </c>
      <c r="E112" s="43"/>
      <c r="F112" s="266" t="s">
        <v>2813</v>
      </c>
      <c r="G112" s="43"/>
      <c r="H112" s="43"/>
      <c r="I112" s="230"/>
      <c r="J112" s="43"/>
      <c r="K112" s="43"/>
      <c r="L112" s="47"/>
      <c r="M112" s="231"/>
      <c r="N112" s="232"/>
      <c r="O112" s="87"/>
      <c r="P112" s="87"/>
      <c r="Q112" s="87"/>
      <c r="R112" s="87"/>
      <c r="S112" s="87"/>
      <c r="T112" s="88"/>
      <c r="U112" s="41"/>
      <c r="V112" s="41"/>
      <c r="W112" s="41"/>
      <c r="X112" s="41"/>
      <c r="Y112" s="41"/>
      <c r="Z112" s="41"/>
      <c r="AA112" s="41"/>
      <c r="AB112" s="41"/>
      <c r="AC112" s="41"/>
      <c r="AD112" s="41"/>
      <c r="AE112" s="41"/>
      <c r="AT112" s="20" t="s">
        <v>361</v>
      </c>
      <c r="AU112" s="20" t="s">
        <v>79</v>
      </c>
    </row>
    <row r="113" s="2" customFormat="1" ht="16.5" customHeight="1">
      <c r="A113" s="41"/>
      <c r="B113" s="42"/>
      <c r="C113" s="285" t="s">
        <v>216</v>
      </c>
      <c r="D113" s="285" t="s">
        <v>1027</v>
      </c>
      <c r="E113" s="286" t="s">
        <v>2814</v>
      </c>
      <c r="F113" s="287" t="s">
        <v>2815</v>
      </c>
      <c r="G113" s="288" t="s">
        <v>2573</v>
      </c>
      <c r="H113" s="289">
        <v>1</v>
      </c>
      <c r="I113" s="290"/>
      <c r="J113" s="291">
        <f>ROUND(I113*H113,2)</f>
        <v>0</v>
      </c>
      <c r="K113" s="287" t="s">
        <v>19</v>
      </c>
      <c r="L113" s="292"/>
      <c r="M113" s="293" t="s">
        <v>19</v>
      </c>
      <c r="N113" s="294" t="s">
        <v>41</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209</v>
      </c>
      <c r="AT113" s="226" t="s">
        <v>1027</v>
      </c>
      <c r="AU113" s="226" t="s">
        <v>79</v>
      </c>
      <c r="AY113" s="20" t="s">
        <v>161</v>
      </c>
      <c r="BE113" s="227">
        <f>IF(N113="základní",J113,0)</f>
        <v>0</v>
      </c>
      <c r="BF113" s="227">
        <f>IF(N113="snížená",J113,0)</f>
        <v>0</v>
      </c>
      <c r="BG113" s="227">
        <f>IF(N113="zákl. přenesená",J113,0)</f>
        <v>0</v>
      </c>
      <c r="BH113" s="227">
        <f>IF(N113="sníž. přenesená",J113,0)</f>
        <v>0</v>
      </c>
      <c r="BI113" s="227">
        <f>IF(N113="nulová",J113,0)</f>
        <v>0</v>
      </c>
      <c r="BJ113" s="20" t="s">
        <v>77</v>
      </c>
      <c r="BK113" s="227">
        <f>ROUND(I113*H113,2)</f>
        <v>0</v>
      </c>
      <c r="BL113" s="20" t="s">
        <v>168</v>
      </c>
      <c r="BM113" s="226" t="s">
        <v>2816</v>
      </c>
    </row>
    <row r="114" s="2" customFormat="1">
      <c r="A114" s="41"/>
      <c r="B114" s="42"/>
      <c r="C114" s="43"/>
      <c r="D114" s="235" t="s">
        <v>361</v>
      </c>
      <c r="E114" s="43"/>
      <c r="F114" s="266" t="s">
        <v>2817</v>
      </c>
      <c r="G114" s="43"/>
      <c r="H114" s="43"/>
      <c r="I114" s="230"/>
      <c r="J114" s="43"/>
      <c r="K114" s="43"/>
      <c r="L114" s="47"/>
      <c r="M114" s="231"/>
      <c r="N114" s="232"/>
      <c r="O114" s="87"/>
      <c r="P114" s="87"/>
      <c r="Q114" s="87"/>
      <c r="R114" s="87"/>
      <c r="S114" s="87"/>
      <c r="T114" s="88"/>
      <c r="U114" s="41"/>
      <c r="V114" s="41"/>
      <c r="W114" s="41"/>
      <c r="X114" s="41"/>
      <c r="Y114" s="41"/>
      <c r="Z114" s="41"/>
      <c r="AA114" s="41"/>
      <c r="AB114" s="41"/>
      <c r="AC114" s="41"/>
      <c r="AD114" s="41"/>
      <c r="AE114" s="41"/>
      <c r="AT114" s="20" t="s">
        <v>361</v>
      </c>
      <c r="AU114" s="20" t="s">
        <v>79</v>
      </c>
    </row>
    <row r="115" s="2" customFormat="1" ht="16.5" customHeight="1">
      <c r="A115" s="41"/>
      <c r="B115" s="42"/>
      <c r="C115" s="285" t="s">
        <v>222</v>
      </c>
      <c r="D115" s="285" t="s">
        <v>1027</v>
      </c>
      <c r="E115" s="286" t="s">
        <v>2818</v>
      </c>
      <c r="F115" s="287" t="s">
        <v>2819</v>
      </c>
      <c r="G115" s="288" t="s">
        <v>2573</v>
      </c>
      <c r="H115" s="289">
        <v>3</v>
      </c>
      <c r="I115" s="290"/>
      <c r="J115" s="291">
        <f>ROUND(I115*H115,2)</f>
        <v>0</v>
      </c>
      <c r="K115" s="287" t="s">
        <v>19</v>
      </c>
      <c r="L115" s="292"/>
      <c r="M115" s="293" t="s">
        <v>19</v>
      </c>
      <c r="N115" s="294" t="s">
        <v>41</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209</v>
      </c>
      <c r="AT115" s="226" t="s">
        <v>1027</v>
      </c>
      <c r="AU115" s="226" t="s">
        <v>79</v>
      </c>
      <c r="AY115" s="20" t="s">
        <v>161</v>
      </c>
      <c r="BE115" s="227">
        <f>IF(N115="základní",J115,0)</f>
        <v>0</v>
      </c>
      <c r="BF115" s="227">
        <f>IF(N115="snížená",J115,0)</f>
        <v>0</v>
      </c>
      <c r="BG115" s="227">
        <f>IF(N115="zákl. přenesená",J115,0)</f>
        <v>0</v>
      </c>
      <c r="BH115" s="227">
        <f>IF(N115="sníž. přenesená",J115,0)</f>
        <v>0</v>
      </c>
      <c r="BI115" s="227">
        <f>IF(N115="nulová",J115,0)</f>
        <v>0</v>
      </c>
      <c r="BJ115" s="20" t="s">
        <v>77</v>
      </c>
      <c r="BK115" s="227">
        <f>ROUND(I115*H115,2)</f>
        <v>0</v>
      </c>
      <c r="BL115" s="20" t="s">
        <v>168</v>
      </c>
      <c r="BM115" s="226" t="s">
        <v>2820</v>
      </c>
    </row>
    <row r="116" s="2" customFormat="1">
      <c r="A116" s="41"/>
      <c r="B116" s="42"/>
      <c r="C116" s="43"/>
      <c r="D116" s="235" t="s">
        <v>361</v>
      </c>
      <c r="E116" s="43"/>
      <c r="F116" s="266" t="s">
        <v>2821</v>
      </c>
      <c r="G116" s="43"/>
      <c r="H116" s="43"/>
      <c r="I116" s="230"/>
      <c r="J116" s="43"/>
      <c r="K116" s="43"/>
      <c r="L116" s="47"/>
      <c r="M116" s="231"/>
      <c r="N116" s="232"/>
      <c r="O116" s="87"/>
      <c r="P116" s="87"/>
      <c r="Q116" s="87"/>
      <c r="R116" s="87"/>
      <c r="S116" s="87"/>
      <c r="T116" s="88"/>
      <c r="U116" s="41"/>
      <c r="V116" s="41"/>
      <c r="W116" s="41"/>
      <c r="X116" s="41"/>
      <c r="Y116" s="41"/>
      <c r="Z116" s="41"/>
      <c r="AA116" s="41"/>
      <c r="AB116" s="41"/>
      <c r="AC116" s="41"/>
      <c r="AD116" s="41"/>
      <c r="AE116" s="41"/>
      <c r="AT116" s="20" t="s">
        <v>361</v>
      </c>
      <c r="AU116" s="20" t="s">
        <v>79</v>
      </c>
    </row>
    <row r="117" s="2" customFormat="1" ht="16.5" customHeight="1">
      <c r="A117" s="41"/>
      <c r="B117" s="42"/>
      <c r="C117" s="285" t="s">
        <v>228</v>
      </c>
      <c r="D117" s="285" t="s">
        <v>1027</v>
      </c>
      <c r="E117" s="286" t="s">
        <v>2822</v>
      </c>
      <c r="F117" s="287" t="s">
        <v>2823</v>
      </c>
      <c r="G117" s="288" t="s">
        <v>2573</v>
      </c>
      <c r="H117" s="289">
        <v>2</v>
      </c>
      <c r="I117" s="290"/>
      <c r="J117" s="291">
        <f>ROUND(I117*H117,2)</f>
        <v>0</v>
      </c>
      <c r="K117" s="287" t="s">
        <v>19</v>
      </c>
      <c r="L117" s="292"/>
      <c r="M117" s="293" t="s">
        <v>19</v>
      </c>
      <c r="N117" s="294" t="s">
        <v>41</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209</v>
      </c>
      <c r="AT117" s="226" t="s">
        <v>1027</v>
      </c>
      <c r="AU117" s="226" t="s">
        <v>79</v>
      </c>
      <c r="AY117" s="20" t="s">
        <v>161</v>
      </c>
      <c r="BE117" s="227">
        <f>IF(N117="základní",J117,0)</f>
        <v>0</v>
      </c>
      <c r="BF117" s="227">
        <f>IF(N117="snížená",J117,0)</f>
        <v>0</v>
      </c>
      <c r="BG117" s="227">
        <f>IF(N117="zákl. přenesená",J117,0)</f>
        <v>0</v>
      </c>
      <c r="BH117" s="227">
        <f>IF(N117="sníž. přenesená",J117,0)</f>
        <v>0</v>
      </c>
      <c r="BI117" s="227">
        <f>IF(N117="nulová",J117,0)</f>
        <v>0</v>
      </c>
      <c r="BJ117" s="20" t="s">
        <v>77</v>
      </c>
      <c r="BK117" s="227">
        <f>ROUND(I117*H117,2)</f>
        <v>0</v>
      </c>
      <c r="BL117" s="20" t="s">
        <v>168</v>
      </c>
      <c r="BM117" s="226" t="s">
        <v>2824</v>
      </c>
    </row>
    <row r="118" s="2" customFormat="1">
      <c r="A118" s="41"/>
      <c r="B118" s="42"/>
      <c r="C118" s="43"/>
      <c r="D118" s="235" t="s">
        <v>361</v>
      </c>
      <c r="E118" s="43"/>
      <c r="F118" s="266" t="s">
        <v>2825</v>
      </c>
      <c r="G118" s="43"/>
      <c r="H118" s="43"/>
      <c r="I118" s="230"/>
      <c r="J118" s="43"/>
      <c r="K118" s="43"/>
      <c r="L118" s="47"/>
      <c r="M118" s="231"/>
      <c r="N118" s="232"/>
      <c r="O118" s="87"/>
      <c r="P118" s="87"/>
      <c r="Q118" s="87"/>
      <c r="R118" s="87"/>
      <c r="S118" s="87"/>
      <c r="T118" s="88"/>
      <c r="U118" s="41"/>
      <c r="V118" s="41"/>
      <c r="W118" s="41"/>
      <c r="X118" s="41"/>
      <c r="Y118" s="41"/>
      <c r="Z118" s="41"/>
      <c r="AA118" s="41"/>
      <c r="AB118" s="41"/>
      <c r="AC118" s="41"/>
      <c r="AD118" s="41"/>
      <c r="AE118" s="41"/>
      <c r="AT118" s="20" t="s">
        <v>361</v>
      </c>
      <c r="AU118" s="20" t="s">
        <v>79</v>
      </c>
    </row>
    <row r="119" s="2" customFormat="1" ht="16.5" customHeight="1">
      <c r="A119" s="41"/>
      <c r="B119" s="42"/>
      <c r="C119" s="285" t="s">
        <v>8</v>
      </c>
      <c r="D119" s="285" t="s">
        <v>1027</v>
      </c>
      <c r="E119" s="286" t="s">
        <v>2826</v>
      </c>
      <c r="F119" s="287" t="s">
        <v>2827</v>
      </c>
      <c r="G119" s="288" t="s">
        <v>2573</v>
      </c>
      <c r="H119" s="289">
        <v>2</v>
      </c>
      <c r="I119" s="290"/>
      <c r="J119" s="291">
        <f>ROUND(I119*H119,2)</f>
        <v>0</v>
      </c>
      <c r="K119" s="287" t="s">
        <v>19</v>
      </c>
      <c r="L119" s="292"/>
      <c r="M119" s="293" t="s">
        <v>19</v>
      </c>
      <c r="N119" s="294" t="s">
        <v>41</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209</v>
      </c>
      <c r="AT119" s="226" t="s">
        <v>1027</v>
      </c>
      <c r="AU119" s="226" t="s">
        <v>79</v>
      </c>
      <c r="AY119" s="20" t="s">
        <v>161</v>
      </c>
      <c r="BE119" s="227">
        <f>IF(N119="základní",J119,0)</f>
        <v>0</v>
      </c>
      <c r="BF119" s="227">
        <f>IF(N119="snížená",J119,0)</f>
        <v>0</v>
      </c>
      <c r="BG119" s="227">
        <f>IF(N119="zákl. přenesená",J119,0)</f>
        <v>0</v>
      </c>
      <c r="BH119" s="227">
        <f>IF(N119="sníž. přenesená",J119,0)</f>
        <v>0</v>
      </c>
      <c r="BI119" s="227">
        <f>IF(N119="nulová",J119,0)</f>
        <v>0</v>
      </c>
      <c r="BJ119" s="20" t="s">
        <v>77</v>
      </c>
      <c r="BK119" s="227">
        <f>ROUND(I119*H119,2)</f>
        <v>0</v>
      </c>
      <c r="BL119" s="20" t="s">
        <v>168</v>
      </c>
      <c r="BM119" s="226" t="s">
        <v>2828</v>
      </c>
    </row>
    <row r="120" s="2" customFormat="1">
      <c r="A120" s="41"/>
      <c r="B120" s="42"/>
      <c r="C120" s="43"/>
      <c r="D120" s="235" t="s">
        <v>361</v>
      </c>
      <c r="E120" s="43"/>
      <c r="F120" s="266" t="s">
        <v>2829</v>
      </c>
      <c r="G120" s="43"/>
      <c r="H120" s="43"/>
      <c r="I120" s="230"/>
      <c r="J120" s="43"/>
      <c r="K120" s="43"/>
      <c r="L120" s="47"/>
      <c r="M120" s="231"/>
      <c r="N120" s="232"/>
      <c r="O120" s="87"/>
      <c r="P120" s="87"/>
      <c r="Q120" s="87"/>
      <c r="R120" s="87"/>
      <c r="S120" s="87"/>
      <c r="T120" s="88"/>
      <c r="U120" s="41"/>
      <c r="V120" s="41"/>
      <c r="W120" s="41"/>
      <c r="X120" s="41"/>
      <c r="Y120" s="41"/>
      <c r="Z120" s="41"/>
      <c r="AA120" s="41"/>
      <c r="AB120" s="41"/>
      <c r="AC120" s="41"/>
      <c r="AD120" s="41"/>
      <c r="AE120" s="41"/>
      <c r="AT120" s="20" t="s">
        <v>361</v>
      </c>
      <c r="AU120" s="20" t="s">
        <v>79</v>
      </c>
    </row>
    <row r="121" s="2" customFormat="1" ht="16.5" customHeight="1">
      <c r="A121" s="41"/>
      <c r="B121" s="42"/>
      <c r="C121" s="285" t="s">
        <v>241</v>
      </c>
      <c r="D121" s="285" t="s">
        <v>1027</v>
      </c>
      <c r="E121" s="286" t="s">
        <v>2830</v>
      </c>
      <c r="F121" s="287" t="s">
        <v>2831</v>
      </c>
      <c r="G121" s="288" t="s">
        <v>2573</v>
      </c>
      <c r="H121" s="289">
        <v>3</v>
      </c>
      <c r="I121" s="290"/>
      <c r="J121" s="291">
        <f>ROUND(I121*H121,2)</f>
        <v>0</v>
      </c>
      <c r="K121" s="287" t="s">
        <v>19</v>
      </c>
      <c r="L121" s="292"/>
      <c r="M121" s="293" t="s">
        <v>19</v>
      </c>
      <c r="N121" s="294" t="s">
        <v>41</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209</v>
      </c>
      <c r="AT121" s="226" t="s">
        <v>1027</v>
      </c>
      <c r="AU121" s="226" t="s">
        <v>79</v>
      </c>
      <c r="AY121" s="20" t="s">
        <v>161</v>
      </c>
      <c r="BE121" s="227">
        <f>IF(N121="základní",J121,0)</f>
        <v>0</v>
      </c>
      <c r="BF121" s="227">
        <f>IF(N121="snížená",J121,0)</f>
        <v>0</v>
      </c>
      <c r="BG121" s="227">
        <f>IF(N121="zákl. přenesená",J121,0)</f>
        <v>0</v>
      </c>
      <c r="BH121" s="227">
        <f>IF(N121="sníž. přenesená",J121,0)</f>
        <v>0</v>
      </c>
      <c r="BI121" s="227">
        <f>IF(N121="nulová",J121,0)</f>
        <v>0</v>
      </c>
      <c r="BJ121" s="20" t="s">
        <v>77</v>
      </c>
      <c r="BK121" s="227">
        <f>ROUND(I121*H121,2)</f>
        <v>0</v>
      </c>
      <c r="BL121" s="20" t="s">
        <v>168</v>
      </c>
      <c r="BM121" s="226" t="s">
        <v>2832</v>
      </c>
    </row>
    <row r="122" s="2" customFormat="1">
      <c r="A122" s="41"/>
      <c r="B122" s="42"/>
      <c r="C122" s="43"/>
      <c r="D122" s="235" t="s">
        <v>361</v>
      </c>
      <c r="E122" s="43"/>
      <c r="F122" s="266" t="s">
        <v>2833</v>
      </c>
      <c r="G122" s="43"/>
      <c r="H122" s="43"/>
      <c r="I122" s="230"/>
      <c r="J122" s="43"/>
      <c r="K122" s="43"/>
      <c r="L122" s="47"/>
      <c r="M122" s="231"/>
      <c r="N122" s="232"/>
      <c r="O122" s="87"/>
      <c r="P122" s="87"/>
      <c r="Q122" s="87"/>
      <c r="R122" s="87"/>
      <c r="S122" s="87"/>
      <c r="T122" s="88"/>
      <c r="U122" s="41"/>
      <c r="V122" s="41"/>
      <c r="W122" s="41"/>
      <c r="X122" s="41"/>
      <c r="Y122" s="41"/>
      <c r="Z122" s="41"/>
      <c r="AA122" s="41"/>
      <c r="AB122" s="41"/>
      <c r="AC122" s="41"/>
      <c r="AD122" s="41"/>
      <c r="AE122" s="41"/>
      <c r="AT122" s="20" t="s">
        <v>361</v>
      </c>
      <c r="AU122" s="20" t="s">
        <v>79</v>
      </c>
    </row>
    <row r="123" s="2" customFormat="1" ht="16.5" customHeight="1">
      <c r="A123" s="41"/>
      <c r="B123" s="42"/>
      <c r="C123" s="285" t="s">
        <v>246</v>
      </c>
      <c r="D123" s="285" t="s">
        <v>1027</v>
      </c>
      <c r="E123" s="286" t="s">
        <v>2834</v>
      </c>
      <c r="F123" s="287" t="s">
        <v>2835</v>
      </c>
      <c r="G123" s="288" t="s">
        <v>2573</v>
      </c>
      <c r="H123" s="289">
        <v>3</v>
      </c>
      <c r="I123" s="290"/>
      <c r="J123" s="291">
        <f>ROUND(I123*H123,2)</f>
        <v>0</v>
      </c>
      <c r="K123" s="287" t="s">
        <v>19</v>
      </c>
      <c r="L123" s="292"/>
      <c r="M123" s="293" t="s">
        <v>19</v>
      </c>
      <c r="N123" s="294" t="s">
        <v>41</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209</v>
      </c>
      <c r="AT123" s="226" t="s">
        <v>1027</v>
      </c>
      <c r="AU123" s="226" t="s">
        <v>79</v>
      </c>
      <c r="AY123" s="20" t="s">
        <v>161</v>
      </c>
      <c r="BE123" s="227">
        <f>IF(N123="základní",J123,0)</f>
        <v>0</v>
      </c>
      <c r="BF123" s="227">
        <f>IF(N123="snížená",J123,0)</f>
        <v>0</v>
      </c>
      <c r="BG123" s="227">
        <f>IF(N123="zákl. přenesená",J123,0)</f>
        <v>0</v>
      </c>
      <c r="BH123" s="227">
        <f>IF(N123="sníž. přenesená",J123,0)</f>
        <v>0</v>
      </c>
      <c r="BI123" s="227">
        <f>IF(N123="nulová",J123,0)</f>
        <v>0</v>
      </c>
      <c r="BJ123" s="20" t="s">
        <v>77</v>
      </c>
      <c r="BK123" s="227">
        <f>ROUND(I123*H123,2)</f>
        <v>0</v>
      </c>
      <c r="BL123" s="20" t="s">
        <v>168</v>
      </c>
      <c r="BM123" s="226" t="s">
        <v>2836</v>
      </c>
    </row>
    <row r="124" s="2" customFormat="1">
      <c r="A124" s="41"/>
      <c r="B124" s="42"/>
      <c r="C124" s="43"/>
      <c r="D124" s="235" t="s">
        <v>361</v>
      </c>
      <c r="E124" s="43"/>
      <c r="F124" s="266" t="s">
        <v>2837</v>
      </c>
      <c r="G124" s="43"/>
      <c r="H124" s="43"/>
      <c r="I124" s="230"/>
      <c r="J124" s="43"/>
      <c r="K124" s="43"/>
      <c r="L124" s="47"/>
      <c r="M124" s="231"/>
      <c r="N124" s="232"/>
      <c r="O124" s="87"/>
      <c r="P124" s="87"/>
      <c r="Q124" s="87"/>
      <c r="R124" s="87"/>
      <c r="S124" s="87"/>
      <c r="T124" s="88"/>
      <c r="U124" s="41"/>
      <c r="V124" s="41"/>
      <c r="W124" s="41"/>
      <c r="X124" s="41"/>
      <c r="Y124" s="41"/>
      <c r="Z124" s="41"/>
      <c r="AA124" s="41"/>
      <c r="AB124" s="41"/>
      <c r="AC124" s="41"/>
      <c r="AD124" s="41"/>
      <c r="AE124" s="41"/>
      <c r="AT124" s="20" t="s">
        <v>361</v>
      </c>
      <c r="AU124" s="20" t="s">
        <v>79</v>
      </c>
    </row>
    <row r="125" s="2" customFormat="1" ht="16.5" customHeight="1">
      <c r="A125" s="41"/>
      <c r="B125" s="42"/>
      <c r="C125" s="285" t="s">
        <v>252</v>
      </c>
      <c r="D125" s="285" t="s">
        <v>1027</v>
      </c>
      <c r="E125" s="286" t="s">
        <v>2838</v>
      </c>
      <c r="F125" s="287" t="s">
        <v>2839</v>
      </c>
      <c r="G125" s="288" t="s">
        <v>2573</v>
      </c>
      <c r="H125" s="289">
        <v>2</v>
      </c>
      <c r="I125" s="290"/>
      <c r="J125" s="291">
        <f>ROUND(I125*H125,2)</f>
        <v>0</v>
      </c>
      <c r="K125" s="287" t="s">
        <v>19</v>
      </c>
      <c r="L125" s="292"/>
      <c r="M125" s="293" t="s">
        <v>19</v>
      </c>
      <c r="N125" s="294" t="s">
        <v>41</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209</v>
      </c>
      <c r="AT125" s="226" t="s">
        <v>1027</v>
      </c>
      <c r="AU125" s="226" t="s">
        <v>79</v>
      </c>
      <c r="AY125" s="20" t="s">
        <v>161</v>
      </c>
      <c r="BE125" s="227">
        <f>IF(N125="základní",J125,0)</f>
        <v>0</v>
      </c>
      <c r="BF125" s="227">
        <f>IF(N125="snížená",J125,0)</f>
        <v>0</v>
      </c>
      <c r="BG125" s="227">
        <f>IF(N125="zákl. přenesená",J125,0)</f>
        <v>0</v>
      </c>
      <c r="BH125" s="227">
        <f>IF(N125="sníž. přenesená",J125,0)</f>
        <v>0</v>
      </c>
      <c r="BI125" s="227">
        <f>IF(N125="nulová",J125,0)</f>
        <v>0</v>
      </c>
      <c r="BJ125" s="20" t="s">
        <v>77</v>
      </c>
      <c r="BK125" s="227">
        <f>ROUND(I125*H125,2)</f>
        <v>0</v>
      </c>
      <c r="BL125" s="20" t="s">
        <v>168</v>
      </c>
      <c r="BM125" s="226" t="s">
        <v>2840</v>
      </c>
    </row>
    <row r="126" s="2" customFormat="1">
      <c r="A126" s="41"/>
      <c r="B126" s="42"/>
      <c r="C126" s="43"/>
      <c r="D126" s="235" t="s">
        <v>361</v>
      </c>
      <c r="E126" s="43"/>
      <c r="F126" s="266" t="s">
        <v>2841</v>
      </c>
      <c r="G126" s="43"/>
      <c r="H126" s="43"/>
      <c r="I126" s="230"/>
      <c r="J126" s="43"/>
      <c r="K126" s="43"/>
      <c r="L126" s="47"/>
      <c r="M126" s="231"/>
      <c r="N126" s="232"/>
      <c r="O126" s="87"/>
      <c r="P126" s="87"/>
      <c r="Q126" s="87"/>
      <c r="R126" s="87"/>
      <c r="S126" s="87"/>
      <c r="T126" s="88"/>
      <c r="U126" s="41"/>
      <c r="V126" s="41"/>
      <c r="W126" s="41"/>
      <c r="X126" s="41"/>
      <c r="Y126" s="41"/>
      <c r="Z126" s="41"/>
      <c r="AA126" s="41"/>
      <c r="AB126" s="41"/>
      <c r="AC126" s="41"/>
      <c r="AD126" s="41"/>
      <c r="AE126" s="41"/>
      <c r="AT126" s="20" t="s">
        <v>361</v>
      </c>
      <c r="AU126" s="20" t="s">
        <v>79</v>
      </c>
    </row>
    <row r="127" s="2" customFormat="1" ht="16.5" customHeight="1">
      <c r="A127" s="41"/>
      <c r="B127" s="42"/>
      <c r="C127" s="285" t="s">
        <v>258</v>
      </c>
      <c r="D127" s="285" t="s">
        <v>1027</v>
      </c>
      <c r="E127" s="286" t="s">
        <v>2842</v>
      </c>
      <c r="F127" s="287" t="s">
        <v>2843</v>
      </c>
      <c r="G127" s="288" t="s">
        <v>2573</v>
      </c>
      <c r="H127" s="289">
        <v>1</v>
      </c>
      <c r="I127" s="290"/>
      <c r="J127" s="291">
        <f>ROUND(I127*H127,2)</f>
        <v>0</v>
      </c>
      <c r="K127" s="287" t="s">
        <v>19</v>
      </c>
      <c r="L127" s="292"/>
      <c r="M127" s="293" t="s">
        <v>19</v>
      </c>
      <c r="N127" s="294" t="s">
        <v>41</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209</v>
      </c>
      <c r="AT127" s="226" t="s">
        <v>1027</v>
      </c>
      <c r="AU127" s="226" t="s">
        <v>79</v>
      </c>
      <c r="AY127" s="20" t="s">
        <v>161</v>
      </c>
      <c r="BE127" s="227">
        <f>IF(N127="základní",J127,0)</f>
        <v>0</v>
      </c>
      <c r="BF127" s="227">
        <f>IF(N127="snížená",J127,0)</f>
        <v>0</v>
      </c>
      <c r="BG127" s="227">
        <f>IF(N127="zákl. přenesená",J127,0)</f>
        <v>0</v>
      </c>
      <c r="BH127" s="227">
        <f>IF(N127="sníž. přenesená",J127,0)</f>
        <v>0</v>
      </c>
      <c r="BI127" s="227">
        <f>IF(N127="nulová",J127,0)</f>
        <v>0</v>
      </c>
      <c r="BJ127" s="20" t="s">
        <v>77</v>
      </c>
      <c r="BK127" s="227">
        <f>ROUND(I127*H127,2)</f>
        <v>0</v>
      </c>
      <c r="BL127" s="20" t="s">
        <v>168</v>
      </c>
      <c r="BM127" s="226" t="s">
        <v>2844</v>
      </c>
    </row>
    <row r="128" s="2" customFormat="1">
      <c r="A128" s="41"/>
      <c r="B128" s="42"/>
      <c r="C128" s="43"/>
      <c r="D128" s="235" t="s">
        <v>361</v>
      </c>
      <c r="E128" s="43"/>
      <c r="F128" s="266" t="s">
        <v>2845</v>
      </c>
      <c r="G128" s="43"/>
      <c r="H128" s="43"/>
      <c r="I128" s="230"/>
      <c r="J128" s="43"/>
      <c r="K128" s="43"/>
      <c r="L128" s="47"/>
      <c r="M128" s="231"/>
      <c r="N128" s="232"/>
      <c r="O128" s="87"/>
      <c r="P128" s="87"/>
      <c r="Q128" s="87"/>
      <c r="R128" s="87"/>
      <c r="S128" s="87"/>
      <c r="T128" s="88"/>
      <c r="U128" s="41"/>
      <c r="V128" s="41"/>
      <c r="W128" s="41"/>
      <c r="X128" s="41"/>
      <c r="Y128" s="41"/>
      <c r="Z128" s="41"/>
      <c r="AA128" s="41"/>
      <c r="AB128" s="41"/>
      <c r="AC128" s="41"/>
      <c r="AD128" s="41"/>
      <c r="AE128" s="41"/>
      <c r="AT128" s="20" t="s">
        <v>361</v>
      </c>
      <c r="AU128" s="20" t="s">
        <v>79</v>
      </c>
    </row>
    <row r="129" s="2" customFormat="1" ht="16.5" customHeight="1">
      <c r="A129" s="41"/>
      <c r="B129" s="42"/>
      <c r="C129" s="285" t="s">
        <v>263</v>
      </c>
      <c r="D129" s="285" t="s">
        <v>1027</v>
      </c>
      <c r="E129" s="286" t="s">
        <v>2846</v>
      </c>
      <c r="F129" s="287" t="s">
        <v>2847</v>
      </c>
      <c r="G129" s="288" t="s">
        <v>2573</v>
      </c>
      <c r="H129" s="289">
        <v>1</v>
      </c>
      <c r="I129" s="290"/>
      <c r="J129" s="291">
        <f>ROUND(I129*H129,2)</f>
        <v>0</v>
      </c>
      <c r="K129" s="287" t="s">
        <v>19</v>
      </c>
      <c r="L129" s="292"/>
      <c r="M129" s="293" t="s">
        <v>19</v>
      </c>
      <c r="N129" s="294" t="s">
        <v>41</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209</v>
      </c>
      <c r="AT129" s="226" t="s">
        <v>1027</v>
      </c>
      <c r="AU129" s="226" t="s">
        <v>79</v>
      </c>
      <c r="AY129" s="20" t="s">
        <v>161</v>
      </c>
      <c r="BE129" s="227">
        <f>IF(N129="základní",J129,0)</f>
        <v>0</v>
      </c>
      <c r="BF129" s="227">
        <f>IF(N129="snížená",J129,0)</f>
        <v>0</v>
      </c>
      <c r="BG129" s="227">
        <f>IF(N129="zákl. přenesená",J129,0)</f>
        <v>0</v>
      </c>
      <c r="BH129" s="227">
        <f>IF(N129="sníž. přenesená",J129,0)</f>
        <v>0</v>
      </c>
      <c r="BI129" s="227">
        <f>IF(N129="nulová",J129,0)</f>
        <v>0</v>
      </c>
      <c r="BJ129" s="20" t="s">
        <v>77</v>
      </c>
      <c r="BK129" s="227">
        <f>ROUND(I129*H129,2)</f>
        <v>0</v>
      </c>
      <c r="BL129" s="20" t="s">
        <v>168</v>
      </c>
      <c r="BM129" s="226" t="s">
        <v>2848</v>
      </c>
    </row>
    <row r="130" s="2" customFormat="1">
      <c r="A130" s="41"/>
      <c r="B130" s="42"/>
      <c r="C130" s="43"/>
      <c r="D130" s="235" t="s">
        <v>361</v>
      </c>
      <c r="E130" s="43"/>
      <c r="F130" s="266" t="s">
        <v>2849</v>
      </c>
      <c r="G130" s="43"/>
      <c r="H130" s="43"/>
      <c r="I130" s="230"/>
      <c r="J130" s="43"/>
      <c r="K130" s="43"/>
      <c r="L130" s="47"/>
      <c r="M130" s="231"/>
      <c r="N130" s="232"/>
      <c r="O130" s="87"/>
      <c r="P130" s="87"/>
      <c r="Q130" s="87"/>
      <c r="R130" s="87"/>
      <c r="S130" s="87"/>
      <c r="T130" s="88"/>
      <c r="U130" s="41"/>
      <c r="V130" s="41"/>
      <c r="W130" s="41"/>
      <c r="X130" s="41"/>
      <c r="Y130" s="41"/>
      <c r="Z130" s="41"/>
      <c r="AA130" s="41"/>
      <c r="AB130" s="41"/>
      <c r="AC130" s="41"/>
      <c r="AD130" s="41"/>
      <c r="AE130" s="41"/>
      <c r="AT130" s="20" t="s">
        <v>361</v>
      </c>
      <c r="AU130" s="20" t="s">
        <v>79</v>
      </c>
    </row>
    <row r="131" s="2" customFormat="1" ht="16.5" customHeight="1">
      <c r="A131" s="41"/>
      <c r="B131" s="42"/>
      <c r="C131" s="285" t="s">
        <v>270</v>
      </c>
      <c r="D131" s="285" t="s">
        <v>1027</v>
      </c>
      <c r="E131" s="286" t="s">
        <v>2850</v>
      </c>
      <c r="F131" s="287" t="s">
        <v>2851</v>
      </c>
      <c r="G131" s="288" t="s">
        <v>2573</v>
      </c>
      <c r="H131" s="289">
        <v>1</v>
      </c>
      <c r="I131" s="290"/>
      <c r="J131" s="291">
        <f>ROUND(I131*H131,2)</f>
        <v>0</v>
      </c>
      <c r="K131" s="287" t="s">
        <v>19</v>
      </c>
      <c r="L131" s="292"/>
      <c r="M131" s="293" t="s">
        <v>19</v>
      </c>
      <c r="N131" s="294" t="s">
        <v>41</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209</v>
      </c>
      <c r="AT131" s="226" t="s">
        <v>1027</v>
      </c>
      <c r="AU131" s="226" t="s">
        <v>79</v>
      </c>
      <c r="AY131" s="20" t="s">
        <v>161</v>
      </c>
      <c r="BE131" s="227">
        <f>IF(N131="základní",J131,0)</f>
        <v>0</v>
      </c>
      <c r="BF131" s="227">
        <f>IF(N131="snížená",J131,0)</f>
        <v>0</v>
      </c>
      <c r="BG131" s="227">
        <f>IF(N131="zákl. přenesená",J131,0)</f>
        <v>0</v>
      </c>
      <c r="BH131" s="227">
        <f>IF(N131="sníž. přenesená",J131,0)</f>
        <v>0</v>
      </c>
      <c r="BI131" s="227">
        <f>IF(N131="nulová",J131,0)</f>
        <v>0</v>
      </c>
      <c r="BJ131" s="20" t="s">
        <v>77</v>
      </c>
      <c r="BK131" s="227">
        <f>ROUND(I131*H131,2)</f>
        <v>0</v>
      </c>
      <c r="BL131" s="20" t="s">
        <v>168</v>
      </c>
      <c r="BM131" s="226" t="s">
        <v>2852</v>
      </c>
    </row>
    <row r="132" s="2" customFormat="1">
      <c r="A132" s="41"/>
      <c r="B132" s="42"/>
      <c r="C132" s="43"/>
      <c r="D132" s="235" t="s">
        <v>361</v>
      </c>
      <c r="E132" s="43"/>
      <c r="F132" s="266" t="s">
        <v>2853</v>
      </c>
      <c r="G132" s="43"/>
      <c r="H132" s="43"/>
      <c r="I132" s="230"/>
      <c r="J132" s="43"/>
      <c r="K132" s="43"/>
      <c r="L132" s="47"/>
      <c r="M132" s="231"/>
      <c r="N132" s="232"/>
      <c r="O132" s="87"/>
      <c r="P132" s="87"/>
      <c r="Q132" s="87"/>
      <c r="R132" s="87"/>
      <c r="S132" s="87"/>
      <c r="T132" s="88"/>
      <c r="U132" s="41"/>
      <c r="V132" s="41"/>
      <c r="W132" s="41"/>
      <c r="X132" s="41"/>
      <c r="Y132" s="41"/>
      <c r="Z132" s="41"/>
      <c r="AA132" s="41"/>
      <c r="AB132" s="41"/>
      <c r="AC132" s="41"/>
      <c r="AD132" s="41"/>
      <c r="AE132" s="41"/>
      <c r="AT132" s="20" t="s">
        <v>361</v>
      </c>
      <c r="AU132" s="20" t="s">
        <v>79</v>
      </c>
    </row>
    <row r="133" s="2" customFormat="1" ht="16.5" customHeight="1">
      <c r="A133" s="41"/>
      <c r="B133" s="42"/>
      <c r="C133" s="285" t="s">
        <v>276</v>
      </c>
      <c r="D133" s="285" t="s">
        <v>1027</v>
      </c>
      <c r="E133" s="286" t="s">
        <v>2854</v>
      </c>
      <c r="F133" s="287" t="s">
        <v>2855</v>
      </c>
      <c r="G133" s="288" t="s">
        <v>2573</v>
      </c>
      <c r="H133" s="289">
        <v>1</v>
      </c>
      <c r="I133" s="290"/>
      <c r="J133" s="291">
        <f>ROUND(I133*H133,2)</f>
        <v>0</v>
      </c>
      <c r="K133" s="287" t="s">
        <v>19</v>
      </c>
      <c r="L133" s="292"/>
      <c r="M133" s="293" t="s">
        <v>19</v>
      </c>
      <c r="N133" s="294" t="s">
        <v>41</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209</v>
      </c>
      <c r="AT133" s="226" t="s">
        <v>1027</v>
      </c>
      <c r="AU133" s="226" t="s">
        <v>79</v>
      </c>
      <c r="AY133" s="20" t="s">
        <v>161</v>
      </c>
      <c r="BE133" s="227">
        <f>IF(N133="základní",J133,0)</f>
        <v>0</v>
      </c>
      <c r="BF133" s="227">
        <f>IF(N133="snížená",J133,0)</f>
        <v>0</v>
      </c>
      <c r="BG133" s="227">
        <f>IF(N133="zákl. přenesená",J133,0)</f>
        <v>0</v>
      </c>
      <c r="BH133" s="227">
        <f>IF(N133="sníž. přenesená",J133,0)</f>
        <v>0</v>
      </c>
      <c r="BI133" s="227">
        <f>IF(N133="nulová",J133,0)</f>
        <v>0</v>
      </c>
      <c r="BJ133" s="20" t="s">
        <v>77</v>
      </c>
      <c r="BK133" s="227">
        <f>ROUND(I133*H133,2)</f>
        <v>0</v>
      </c>
      <c r="BL133" s="20" t="s">
        <v>168</v>
      </c>
      <c r="BM133" s="226" t="s">
        <v>2856</v>
      </c>
    </row>
    <row r="134" s="2" customFormat="1">
      <c r="A134" s="41"/>
      <c r="B134" s="42"/>
      <c r="C134" s="43"/>
      <c r="D134" s="235" t="s">
        <v>361</v>
      </c>
      <c r="E134" s="43"/>
      <c r="F134" s="266" t="s">
        <v>2857</v>
      </c>
      <c r="G134" s="43"/>
      <c r="H134" s="43"/>
      <c r="I134" s="230"/>
      <c r="J134" s="43"/>
      <c r="K134" s="43"/>
      <c r="L134" s="47"/>
      <c r="M134" s="231"/>
      <c r="N134" s="232"/>
      <c r="O134" s="87"/>
      <c r="P134" s="87"/>
      <c r="Q134" s="87"/>
      <c r="R134" s="87"/>
      <c r="S134" s="87"/>
      <c r="T134" s="88"/>
      <c r="U134" s="41"/>
      <c r="V134" s="41"/>
      <c r="W134" s="41"/>
      <c r="X134" s="41"/>
      <c r="Y134" s="41"/>
      <c r="Z134" s="41"/>
      <c r="AA134" s="41"/>
      <c r="AB134" s="41"/>
      <c r="AC134" s="41"/>
      <c r="AD134" s="41"/>
      <c r="AE134" s="41"/>
      <c r="AT134" s="20" t="s">
        <v>361</v>
      </c>
      <c r="AU134" s="20" t="s">
        <v>79</v>
      </c>
    </row>
    <row r="135" s="2" customFormat="1" ht="16.5" customHeight="1">
      <c r="A135" s="41"/>
      <c r="B135" s="42"/>
      <c r="C135" s="285" t="s">
        <v>282</v>
      </c>
      <c r="D135" s="285" t="s">
        <v>1027</v>
      </c>
      <c r="E135" s="286" t="s">
        <v>2858</v>
      </c>
      <c r="F135" s="287" t="s">
        <v>2859</v>
      </c>
      <c r="G135" s="288" t="s">
        <v>2573</v>
      </c>
      <c r="H135" s="289">
        <v>1</v>
      </c>
      <c r="I135" s="290"/>
      <c r="J135" s="291">
        <f>ROUND(I135*H135,2)</f>
        <v>0</v>
      </c>
      <c r="K135" s="287" t="s">
        <v>19</v>
      </c>
      <c r="L135" s="292"/>
      <c r="M135" s="293" t="s">
        <v>19</v>
      </c>
      <c r="N135" s="294" t="s">
        <v>41</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209</v>
      </c>
      <c r="AT135" s="226" t="s">
        <v>1027</v>
      </c>
      <c r="AU135" s="226" t="s">
        <v>79</v>
      </c>
      <c r="AY135" s="20" t="s">
        <v>161</v>
      </c>
      <c r="BE135" s="227">
        <f>IF(N135="základní",J135,0)</f>
        <v>0</v>
      </c>
      <c r="BF135" s="227">
        <f>IF(N135="snížená",J135,0)</f>
        <v>0</v>
      </c>
      <c r="BG135" s="227">
        <f>IF(N135="zákl. přenesená",J135,0)</f>
        <v>0</v>
      </c>
      <c r="BH135" s="227">
        <f>IF(N135="sníž. přenesená",J135,0)</f>
        <v>0</v>
      </c>
      <c r="BI135" s="227">
        <f>IF(N135="nulová",J135,0)</f>
        <v>0</v>
      </c>
      <c r="BJ135" s="20" t="s">
        <v>77</v>
      </c>
      <c r="BK135" s="227">
        <f>ROUND(I135*H135,2)</f>
        <v>0</v>
      </c>
      <c r="BL135" s="20" t="s">
        <v>168</v>
      </c>
      <c r="BM135" s="226" t="s">
        <v>2860</v>
      </c>
    </row>
    <row r="136" s="2" customFormat="1">
      <c r="A136" s="41"/>
      <c r="B136" s="42"/>
      <c r="C136" s="43"/>
      <c r="D136" s="235" t="s">
        <v>361</v>
      </c>
      <c r="E136" s="43"/>
      <c r="F136" s="266" t="s">
        <v>2861</v>
      </c>
      <c r="G136" s="43"/>
      <c r="H136" s="43"/>
      <c r="I136" s="230"/>
      <c r="J136" s="43"/>
      <c r="K136" s="43"/>
      <c r="L136" s="47"/>
      <c r="M136" s="231"/>
      <c r="N136" s="232"/>
      <c r="O136" s="87"/>
      <c r="P136" s="87"/>
      <c r="Q136" s="87"/>
      <c r="R136" s="87"/>
      <c r="S136" s="87"/>
      <c r="T136" s="88"/>
      <c r="U136" s="41"/>
      <c r="V136" s="41"/>
      <c r="W136" s="41"/>
      <c r="X136" s="41"/>
      <c r="Y136" s="41"/>
      <c r="Z136" s="41"/>
      <c r="AA136" s="41"/>
      <c r="AB136" s="41"/>
      <c r="AC136" s="41"/>
      <c r="AD136" s="41"/>
      <c r="AE136" s="41"/>
      <c r="AT136" s="20" t="s">
        <v>361</v>
      </c>
      <c r="AU136" s="20" t="s">
        <v>79</v>
      </c>
    </row>
    <row r="137" s="2" customFormat="1" ht="16.5" customHeight="1">
      <c r="A137" s="41"/>
      <c r="B137" s="42"/>
      <c r="C137" s="285" t="s">
        <v>7</v>
      </c>
      <c r="D137" s="285" t="s">
        <v>1027</v>
      </c>
      <c r="E137" s="286" t="s">
        <v>2862</v>
      </c>
      <c r="F137" s="287" t="s">
        <v>2863</v>
      </c>
      <c r="G137" s="288" t="s">
        <v>2573</v>
      </c>
      <c r="H137" s="289">
        <v>1</v>
      </c>
      <c r="I137" s="290"/>
      <c r="J137" s="291">
        <f>ROUND(I137*H137,2)</f>
        <v>0</v>
      </c>
      <c r="K137" s="287" t="s">
        <v>19</v>
      </c>
      <c r="L137" s="292"/>
      <c r="M137" s="293" t="s">
        <v>19</v>
      </c>
      <c r="N137" s="294" t="s">
        <v>41</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209</v>
      </c>
      <c r="AT137" s="226" t="s">
        <v>1027</v>
      </c>
      <c r="AU137" s="226" t="s">
        <v>79</v>
      </c>
      <c r="AY137" s="20" t="s">
        <v>161</v>
      </c>
      <c r="BE137" s="227">
        <f>IF(N137="základní",J137,0)</f>
        <v>0</v>
      </c>
      <c r="BF137" s="227">
        <f>IF(N137="snížená",J137,0)</f>
        <v>0</v>
      </c>
      <c r="BG137" s="227">
        <f>IF(N137="zákl. přenesená",J137,0)</f>
        <v>0</v>
      </c>
      <c r="BH137" s="227">
        <f>IF(N137="sníž. přenesená",J137,0)</f>
        <v>0</v>
      </c>
      <c r="BI137" s="227">
        <f>IF(N137="nulová",J137,0)</f>
        <v>0</v>
      </c>
      <c r="BJ137" s="20" t="s">
        <v>77</v>
      </c>
      <c r="BK137" s="227">
        <f>ROUND(I137*H137,2)</f>
        <v>0</v>
      </c>
      <c r="BL137" s="20" t="s">
        <v>168</v>
      </c>
      <c r="BM137" s="226" t="s">
        <v>2864</v>
      </c>
    </row>
    <row r="138" s="2" customFormat="1">
      <c r="A138" s="41"/>
      <c r="B138" s="42"/>
      <c r="C138" s="43"/>
      <c r="D138" s="235" t="s">
        <v>361</v>
      </c>
      <c r="E138" s="43"/>
      <c r="F138" s="266" t="s">
        <v>2865</v>
      </c>
      <c r="G138" s="43"/>
      <c r="H138" s="43"/>
      <c r="I138" s="230"/>
      <c r="J138" s="43"/>
      <c r="K138" s="43"/>
      <c r="L138" s="47"/>
      <c r="M138" s="231"/>
      <c r="N138" s="232"/>
      <c r="O138" s="87"/>
      <c r="P138" s="87"/>
      <c r="Q138" s="87"/>
      <c r="R138" s="87"/>
      <c r="S138" s="87"/>
      <c r="T138" s="88"/>
      <c r="U138" s="41"/>
      <c r="V138" s="41"/>
      <c r="W138" s="41"/>
      <c r="X138" s="41"/>
      <c r="Y138" s="41"/>
      <c r="Z138" s="41"/>
      <c r="AA138" s="41"/>
      <c r="AB138" s="41"/>
      <c r="AC138" s="41"/>
      <c r="AD138" s="41"/>
      <c r="AE138" s="41"/>
      <c r="AT138" s="20" t="s">
        <v>361</v>
      </c>
      <c r="AU138" s="20" t="s">
        <v>79</v>
      </c>
    </row>
    <row r="139" s="2" customFormat="1" ht="16.5" customHeight="1">
      <c r="A139" s="41"/>
      <c r="B139" s="42"/>
      <c r="C139" s="285" t="s">
        <v>294</v>
      </c>
      <c r="D139" s="285" t="s">
        <v>1027</v>
      </c>
      <c r="E139" s="286" t="s">
        <v>2866</v>
      </c>
      <c r="F139" s="287" t="s">
        <v>2867</v>
      </c>
      <c r="G139" s="288" t="s">
        <v>2573</v>
      </c>
      <c r="H139" s="289">
        <v>1</v>
      </c>
      <c r="I139" s="290"/>
      <c r="J139" s="291">
        <f>ROUND(I139*H139,2)</f>
        <v>0</v>
      </c>
      <c r="K139" s="287" t="s">
        <v>19</v>
      </c>
      <c r="L139" s="292"/>
      <c r="M139" s="293" t="s">
        <v>19</v>
      </c>
      <c r="N139" s="294" t="s">
        <v>41</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209</v>
      </c>
      <c r="AT139" s="226" t="s">
        <v>1027</v>
      </c>
      <c r="AU139" s="226" t="s">
        <v>79</v>
      </c>
      <c r="AY139" s="20" t="s">
        <v>161</v>
      </c>
      <c r="BE139" s="227">
        <f>IF(N139="základní",J139,0)</f>
        <v>0</v>
      </c>
      <c r="BF139" s="227">
        <f>IF(N139="snížená",J139,0)</f>
        <v>0</v>
      </c>
      <c r="BG139" s="227">
        <f>IF(N139="zákl. přenesená",J139,0)</f>
        <v>0</v>
      </c>
      <c r="BH139" s="227">
        <f>IF(N139="sníž. přenesená",J139,0)</f>
        <v>0</v>
      </c>
      <c r="BI139" s="227">
        <f>IF(N139="nulová",J139,0)</f>
        <v>0</v>
      </c>
      <c r="BJ139" s="20" t="s">
        <v>77</v>
      </c>
      <c r="BK139" s="227">
        <f>ROUND(I139*H139,2)</f>
        <v>0</v>
      </c>
      <c r="BL139" s="20" t="s">
        <v>168</v>
      </c>
      <c r="BM139" s="226" t="s">
        <v>2868</v>
      </c>
    </row>
    <row r="140" s="2" customFormat="1">
      <c r="A140" s="41"/>
      <c r="B140" s="42"/>
      <c r="C140" s="43"/>
      <c r="D140" s="235" t="s">
        <v>361</v>
      </c>
      <c r="E140" s="43"/>
      <c r="F140" s="266" t="s">
        <v>2869</v>
      </c>
      <c r="G140" s="43"/>
      <c r="H140" s="43"/>
      <c r="I140" s="230"/>
      <c r="J140" s="43"/>
      <c r="K140" s="43"/>
      <c r="L140" s="47"/>
      <c r="M140" s="231"/>
      <c r="N140" s="232"/>
      <c r="O140" s="87"/>
      <c r="P140" s="87"/>
      <c r="Q140" s="87"/>
      <c r="R140" s="87"/>
      <c r="S140" s="87"/>
      <c r="T140" s="88"/>
      <c r="U140" s="41"/>
      <c r="V140" s="41"/>
      <c r="W140" s="41"/>
      <c r="X140" s="41"/>
      <c r="Y140" s="41"/>
      <c r="Z140" s="41"/>
      <c r="AA140" s="41"/>
      <c r="AB140" s="41"/>
      <c r="AC140" s="41"/>
      <c r="AD140" s="41"/>
      <c r="AE140" s="41"/>
      <c r="AT140" s="20" t="s">
        <v>361</v>
      </c>
      <c r="AU140" s="20" t="s">
        <v>79</v>
      </c>
    </row>
    <row r="141" s="2" customFormat="1" ht="16.5" customHeight="1">
      <c r="A141" s="41"/>
      <c r="B141" s="42"/>
      <c r="C141" s="285" t="s">
        <v>300</v>
      </c>
      <c r="D141" s="285" t="s">
        <v>1027</v>
      </c>
      <c r="E141" s="286" t="s">
        <v>2364</v>
      </c>
      <c r="F141" s="287" t="s">
        <v>2870</v>
      </c>
      <c r="G141" s="288" t="s">
        <v>2573</v>
      </c>
      <c r="H141" s="289">
        <v>1</v>
      </c>
      <c r="I141" s="290"/>
      <c r="J141" s="291">
        <f>ROUND(I141*H141,2)</f>
        <v>0</v>
      </c>
      <c r="K141" s="287" t="s">
        <v>19</v>
      </c>
      <c r="L141" s="292"/>
      <c r="M141" s="293" t="s">
        <v>19</v>
      </c>
      <c r="N141" s="294" t="s">
        <v>41</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209</v>
      </c>
      <c r="AT141" s="226" t="s">
        <v>1027</v>
      </c>
      <c r="AU141" s="226" t="s">
        <v>79</v>
      </c>
      <c r="AY141" s="20" t="s">
        <v>161</v>
      </c>
      <c r="BE141" s="227">
        <f>IF(N141="základní",J141,0)</f>
        <v>0</v>
      </c>
      <c r="BF141" s="227">
        <f>IF(N141="snížená",J141,0)</f>
        <v>0</v>
      </c>
      <c r="BG141" s="227">
        <f>IF(N141="zákl. přenesená",J141,0)</f>
        <v>0</v>
      </c>
      <c r="BH141" s="227">
        <f>IF(N141="sníž. přenesená",J141,0)</f>
        <v>0</v>
      </c>
      <c r="BI141" s="227">
        <f>IF(N141="nulová",J141,0)</f>
        <v>0</v>
      </c>
      <c r="BJ141" s="20" t="s">
        <v>77</v>
      </c>
      <c r="BK141" s="227">
        <f>ROUND(I141*H141,2)</f>
        <v>0</v>
      </c>
      <c r="BL141" s="20" t="s">
        <v>168</v>
      </c>
      <c r="BM141" s="226" t="s">
        <v>2871</v>
      </c>
    </row>
    <row r="142" s="2" customFormat="1">
      <c r="A142" s="41"/>
      <c r="B142" s="42"/>
      <c r="C142" s="43"/>
      <c r="D142" s="235" t="s">
        <v>361</v>
      </c>
      <c r="E142" s="43"/>
      <c r="F142" s="266" t="s">
        <v>2872</v>
      </c>
      <c r="G142" s="43"/>
      <c r="H142" s="43"/>
      <c r="I142" s="230"/>
      <c r="J142" s="43"/>
      <c r="K142" s="43"/>
      <c r="L142" s="47"/>
      <c r="M142" s="231"/>
      <c r="N142" s="232"/>
      <c r="O142" s="87"/>
      <c r="P142" s="87"/>
      <c r="Q142" s="87"/>
      <c r="R142" s="87"/>
      <c r="S142" s="87"/>
      <c r="T142" s="88"/>
      <c r="U142" s="41"/>
      <c r="V142" s="41"/>
      <c r="W142" s="41"/>
      <c r="X142" s="41"/>
      <c r="Y142" s="41"/>
      <c r="Z142" s="41"/>
      <c r="AA142" s="41"/>
      <c r="AB142" s="41"/>
      <c r="AC142" s="41"/>
      <c r="AD142" s="41"/>
      <c r="AE142" s="41"/>
      <c r="AT142" s="20" t="s">
        <v>361</v>
      </c>
      <c r="AU142" s="20" t="s">
        <v>79</v>
      </c>
    </row>
    <row r="143" s="12" customFormat="1" ht="22.8" customHeight="1">
      <c r="A143" s="12"/>
      <c r="B143" s="199"/>
      <c r="C143" s="200"/>
      <c r="D143" s="201" t="s">
        <v>69</v>
      </c>
      <c r="E143" s="213" t="s">
        <v>2873</v>
      </c>
      <c r="F143" s="213" t="s">
        <v>2874</v>
      </c>
      <c r="G143" s="200"/>
      <c r="H143" s="200"/>
      <c r="I143" s="203"/>
      <c r="J143" s="214">
        <f>BK143</f>
        <v>0</v>
      </c>
      <c r="K143" s="200"/>
      <c r="L143" s="205"/>
      <c r="M143" s="206"/>
      <c r="N143" s="207"/>
      <c r="O143" s="207"/>
      <c r="P143" s="208">
        <f>P144+P182+P224+P254</f>
        <v>0</v>
      </c>
      <c r="Q143" s="207"/>
      <c r="R143" s="208">
        <f>R144+R182+R224+R254</f>
        <v>0</v>
      </c>
      <c r="S143" s="207"/>
      <c r="T143" s="209">
        <f>T144+T182+T224+T254</f>
        <v>0</v>
      </c>
      <c r="U143" s="12"/>
      <c r="V143" s="12"/>
      <c r="W143" s="12"/>
      <c r="X143" s="12"/>
      <c r="Y143" s="12"/>
      <c r="Z143" s="12"/>
      <c r="AA143" s="12"/>
      <c r="AB143" s="12"/>
      <c r="AC143" s="12"/>
      <c r="AD143" s="12"/>
      <c r="AE143" s="12"/>
      <c r="AR143" s="210" t="s">
        <v>77</v>
      </c>
      <c r="AT143" s="211" t="s">
        <v>69</v>
      </c>
      <c r="AU143" s="211" t="s">
        <v>77</v>
      </c>
      <c r="AY143" s="210" t="s">
        <v>161</v>
      </c>
      <c r="BK143" s="212">
        <f>BK144+BK182+BK224+BK254</f>
        <v>0</v>
      </c>
    </row>
    <row r="144" s="12" customFormat="1" ht="20.88" customHeight="1">
      <c r="A144" s="12"/>
      <c r="B144" s="199"/>
      <c r="C144" s="200"/>
      <c r="D144" s="201" t="s">
        <v>69</v>
      </c>
      <c r="E144" s="213" t="s">
        <v>2875</v>
      </c>
      <c r="F144" s="213" t="s">
        <v>2876</v>
      </c>
      <c r="G144" s="200"/>
      <c r="H144" s="200"/>
      <c r="I144" s="203"/>
      <c r="J144" s="214">
        <f>BK144</f>
        <v>0</v>
      </c>
      <c r="K144" s="200"/>
      <c r="L144" s="205"/>
      <c r="M144" s="206"/>
      <c r="N144" s="207"/>
      <c r="O144" s="207"/>
      <c r="P144" s="208">
        <f>SUM(P145:P181)</f>
        <v>0</v>
      </c>
      <c r="Q144" s="207"/>
      <c r="R144" s="208">
        <f>SUM(R145:R181)</f>
        <v>0</v>
      </c>
      <c r="S144" s="207"/>
      <c r="T144" s="209">
        <f>SUM(T145:T181)</f>
        <v>0</v>
      </c>
      <c r="U144" s="12"/>
      <c r="V144" s="12"/>
      <c r="W144" s="12"/>
      <c r="X144" s="12"/>
      <c r="Y144" s="12"/>
      <c r="Z144" s="12"/>
      <c r="AA144" s="12"/>
      <c r="AB144" s="12"/>
      <c r="AC144" s="12"/>
      <c r="AD144" s="12"/>
      <c r="AE144" s="12"/>
      <c r="AR144" s="210" t="s">
        <v>77</v>
      </c>
      <c r="AT144" s="211" t="s">
        <v>69</v>
      </c>
      <c r="AU144" s="211" t="s">
        <v>79</v>
      </c>
      <c r="AY144" s="210" t="s">
        <v>161</v>
      </c>
      <c r="BK144" s="212">
        <f>SUM(BK145:BK181)</f>
        <v>0</v>
      </c>
    </row>
    <row r="145" s="2" customFormat="1" ht="16.5" customHeight="1">
      <c r="A145" s="41"/>
      <c r="B145" s="42"/>
      <c r="C145" s="285" t="s">
        <v>306</v>
      </c>
      <c r="D145" s="285" t="s">
        <v>1027</v>
      </c>
      <c r="E145" s="286" t="s">
        <v>2877</v>
      </c>
      <c r="F145" s="287" t="s">
        <v>2878</v>
      </c>
      <c r="G145" s="288" t="s">
        <v>2573</v>
      </c>
      <c r="H145" s="289">
        <v>1</v>
      </c>
      <c r="I145" s="290"/>
      <c r="J145" s="291">
        <f>ROUND(I145*H145,2)</f>
        <v>0</v>
      </c>
      <c r="K145" s="287" t="s">
        <v>19</v>
      </c>
      <c r="L145" s="292"/>
      <c r="M145" s="293" t="s">
        <v>19</v>
      </c>
      <c r="N145" s="294" t="s">
        <v>41</v>
      </c>
      <c r="O145" s="87"/>
      <c r="P145" s="224">
        <f>O145*H145</f>
        <v>0</v>
      </c>
      <c r="Q145" s="224">
        <v>0</v>
      </c>
      <c r="R145" s="224">
        <f>Q145*H145</f>
        <v>0</v>
      </c>
      <c r="S145" s="224">
        <v>0</v>
      </c>
      <c r="T145" s="225">
        <f>S145*H145</f>
        <v>0</v>
      </c>
      <c r="U145" s="41"/>
      <c r="V145" s="41"/>
      <c r="W145" s="41"/>
      <c r="X145" s="41"/>
      <c r="Y145" s="41"/>
      <c r="Z145" s="41"/>
      <c r="AA145" s="41"/>
      <c r="AB145" s="41"/>
      <c r="AC145" s="41"/>
      <c r="AD145" s="41"/>
      <c r="AE145" s="41"/>
      <c r="AR145" s="226" t="s">
        <v>209</v>
      </c>
      <c r="AT145" s="226" t="s">
        <v>1027</v>
      </c>
      <c r="AU145" s="226" t="s">
        <v>180</v>
      </c>
      <c r="AY145" s="20" t="s">
        <v>161</v>
      </c>
      <c r="BE145" s="227">
        <f>IF(N145="základní",J145,0)</f>
        <v>0</v>
      </c>
      <c r="BF145" s="227">
        <f>IF(N145="snížená",J145,0)</f>
        <v>0</v>
      </c>
      <c r="BG145" s="227">
        <f>IF(N145="zákl. přenesená",J145,0)</f>
        <v>0</v>
      </c>
      <c r="BH145" s="227">
        <f>IF(N145="sníž. přenesená",J145,0)</f>
        <v>0</v>
      </c>
      <c r="BI145" s="227">
        <f>IF(N145="nulová",J145,0)</f>
        <v>0</v>
      </c>
      <c r="BJ145" s="20" t="s">
        <v>77</v>
      </c>
      <c r="BK145" s="227">
        <f>ROUND(I145*H145,2)</f>
        <v>0</v>
      </c>
      <c r="BL145" s="20" t="s">
        <v>168</v>
      </c>
      <c r="BM145" s="226" t="s">
        <v>2879</v>
      </c>
    </row>
    <row r="146" s="2" customFormat="1">
      <c r="A146" s="41"/>
      <c r="B146" s="42"/>
      <c r="C146" s="43"/>
      <c r="D146" s="235" t="s">
        <v>361</v>
      </c>
      <c r="E146" s="43"/>
      <c r="F146" s="266" t="s">
        <v>2880</v>
      </c>
      <c r="G146" s="43"/>
      <c r="H146" s="43"/>
      <c r="I146" s="230"/>
      <c r="J146" s="43"/>
      <c r="K146" s="43"/>
      <c r="L146" s="47"/>
      <c r="M146" s="231"/>
      <c r="N146" s="232"/>
      <c r="O146" s="87"/>
      <c r="P146" s="87"/>
      <c r="Q146" s="87"/>
      <c r="R146" s="87"/>
      <c r="S146" s="87"/>
      <c r="T146" s="88"/>
      <c r="U146" s="41"/>
      <c r="V146" s="41"/>
      <c r="W146" s="41"/>
      <c r="X146" s="41"/>
      <c r="Y146" s="41"/>
      <c r="Z146" s="41"/>
      <c r="AA146" s="41"/>
      <c r="AB146" s="41"/>
      <c r="AC146" s="41"/>
      <c r="AD146" s="41"/>
      <c r="AE146" s="41"/>
      <c r="AT146" s="20" t="s">
        <v>361</v>
      </c>
      <c r="AU146" s="20" t="s">
        <v>180</v>
      </c>
    </row>
    <row r="147" s="2" customFormat="1" ht="16.5" customHeight="1">
      <c r="A147" s="41"/>
      <c r="B147" s="42"/>
      <c r="C147" s="285" t="s">
        <v>311</v>
      </c>
      <c r="D147" s="285" t="s">
        <v>1027</v>
      </c>
      <c r="E147" s="286" t="s">
        <v>2881</v>
      </c>
      <c r="F147" s="287" t="s">
        <v>2882</v>
      </c>
      <c r="G147" s="288" t="s">
        <v>2573</v>
      </c>
      <c r="H147" s="289">
        <v>1</v>
      </c>
      <c r="I147" s="290"/>
      <c r="J147" s="291">
        <f>ROUND(I147*H147,2)</f>
        <v>0</v>
      </c>
      <c r="K147" s="287" t="s">
        <v>19</v>
      </c>
      <c r="L147" s="292"/>
      <c r="M147" s="293" t="s">
        <v>19</v>
      </c>
      <c r="N147" s="294" t="s">
        <v>41</v>
      </c>
      <c r="O147" s="87"/>
      <c r="P147" s="224">
        <f>O147*H147</f>
        <v>0</v>
      </c>
      <c r="Q147" s="224">
        <v>0</v>
      </c>
      <c r="R147" s="224">
        <f>Q147*H147</f>
        <v>0</v>
      </c>
      <c r="S147" s="224">
        <v>0</v>
      </c>
      <c r="T147" s="225">
        <f>S147*H147</f>
        <v>0</v>
      </c>
      <c r="U147" s="41"/>
      <c r="V147" s="41"/>
      <c r="W147" s="41"/>
      <c r="X147" s="41"/>
      <c r="Y147" s="41"/>
      <c r="Z147" s="41"/>
      <c r="AA147" s="41"/>
      <c r="AB147" s="41"/>
      <c r="AC147" s="41"/>
      <c r="AD147" s="41"/>
      <c r="AE147" s="41"/>
      <c r="AR147" s="226" t="s">
        <v>209</v>
      </c>
      <c r="AT147" s="226" t="s">
        <v>1027</v>
      </c>
      <c r="AU147" s="226" t="s">
        <v>180</v>
      </c>
      <c r="AY147" s="20" t="s">
        <v>161</v>
      </c>
      <c r="BE147" s="227">
        <f>IF(N147="základní",J147,0)</f>
        <v>0</v>
      </c>
      <c r="BF147" s="227">
        <f>IF(N147="snížená",J147,0)</f>
        <v>0</v>
      </c>
      <c r="BG147" s="227">
        <f>IF(N147="zákl. přenesená",J147,0)</f>
        <v>0</v>
      </c>
      <c r="BH147" s="227">
        <f>IF(N147="sníž. přenesená",J147,0)</f>
        <v>0</v>
      </c>
      <c r="BI147" s="227">
        <f>IF(N147="nulová",J147,0)</f>
        <v>0</v>
      </c>
      <c r="BJ147" s="20" t="s">
        <v>77</v>
      </c>
      <c r="BK147" s="227">
        <f>ROUND(I147*H147,2)</f>
        <v>0</v>
      </c>
      <c r="BL147" s="20" t="s">
        <v>168</v>
      </c>
      <c r="BM147" s="226" t="s">
        <v>2883</v>
      </c>
    </row>
    <row r="148" s="2" customFormat="1">
      <c r="A148" s="41"/>
      <c r="B148" s="42"/>
      <c r="C148" s="43"/>
      <c r="D148" s="235" t="s">
        <v>361</v>
      </c>
      <c r="E148" s="43"/>
      <c r="F148" s="266" t="s">
        <v>2884</v>
      </c>
      <c r="G148" s="43"/>
      <c r="H148" s="43"/>
      <c r="I148" s="230"/>
      <c r="J148" s="43"/>
      <c r="K148" s="43"/>
      <c r="L148" s="47"/>
      <c r="M148" s="231"/>
      <c r="N148" s="232"/>
      <c r="O148" s="87"/>
      <c r="P148" s="87"/>
      <c r="Q148" s="87"/>
      <c r="R148" s="87"/>
      <c r="S148" s="87"/>
      <c r="T148" s="88"/>
      <c r="U148" s="41"/>
      <c r="V148" s="41"/>
      <c r="W148" s="41"/>
      <c r="X148" s="41"/>
      <c r="Y148" s="41"/>
      <c r="Z148" s="41"/>
      <c r="AA148" s="41"/>
      <c r="AB148" s="41"/>
      <c r="AC148" s="41"/>
      <c r="AD148" s="41"/>
      <c r="AE148" s="41"/>
      <c r="AT148" s="20" t="s">
        <v>361</v>
      </c>
      <c r="AU148" s="20" t="s">
        <v>180</v>
      </c>
    </row>
    <row r="149" s="2" customFormat="1" ht="16.5" customHeight="1">
      <c r="A149" s="41"/>
      <c r="B149" s="42"/>
      <c r="C149" s="285" t="s">
        <v>318</v>
      </c>
      <c r="D149" s="285" t="s">
        <v>1027</v>
      </c>
      <c r="E149" s="286" t="s">
        <v>2885</v>
      </c>
      <c r="F149" s="287" t="s">
        <v>2886</v>
      </c>
      <c r="G149" s="288" t="s">
        <v>2573</v>
      </c>
      <c r="H149" s="289">
        <v>1</v>
      </c>
      <c r="I149" s="290"/>
      <c r="J149" s="291">
        <f>ROUND(I149*H149,2)</f>
        <v>0</v>
      </c>
      <c r="K149" s="287" t="s">
        <v>19</v>
      </c>
      <c r="L149" s="292"/>
      <c r="M149" s="293" t="s">
        <v>19</v>
      </c>
      <c r="N149" s="294" t="s">
        <v>41</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209</v>
      </c>
      <c r="AT149" s="226" t="s">
        <v>1027</v>
      </c>
      <c r="AU149" s="226" t="s">
        <v>180</v>
      </c>
      <c r="AY149" s="20" t="s">
        <v>161</v>
      </c>
      <c r="BE149" s="227">
        <f>IF(N149="základní",J149,0)</f>
        <v>0</v>
      </c>
      <c r="BF149" s="227">
        <f>IF(N149="snížená",J149,0)</f>
        <v>0</v>
      </c>
      <c r="BG149" s="227">
        <f>IF(N149="zákl. přenesená",J149,0)</f>
        <v>0</v>
      </c>
      <c r="BH149" s="227">
        <f>IF(N149="sníž. přenesená",J149,0)</f>
        <v>0</v>
      </c>
      <c r="BI149" s="227">
        <f>IF(N149="nulová",J149,0)</f>
        <v>0</v>
      </c>
      <c r="BJ149" s="20" t="s">
        <v>77</v>
      </c>
      <c r="BK149" s="227">
        <f>ROUND(I149*H149,2)</f>
        <v>0</v>
      </c>
      <c r="BL149" s="20" t="s">
        <v>168</v>
      </c>
      <c r="BM149" s="226" t="s">
        <v>2887</v>
      </c>
    </row>
    <row r="150" s="2" customFormat="1">
      <c r="A150" s="41"/>
      <c r="B150" s="42"/>
      <c r="C150" s="43"/>
      <c r="D150" s="235" t="s">
        <v>361</v>
      </c>
      <c r="E150" s="43"/>
      <c r="F150" s="266" t="s">
        <v>2888</v>
      </c>
      <c r="G150" s="43"/>
      <c r="H150" s="43"/>
      <c r="I150" s="230"/>
      <c r="J150" s="43"/>
      <c r="K150" s="43"/>
      <c r="L150" s="47"/>
      <c r="M150" s="231"/>
      <c r="N150" s="232"/>
      <c r="O150" s="87"/>
      <c r="P150" s="87"/>
      <c r="Q150" s="87"/>
      <c r="R150" s="87"/>
      <c r="S150" s="87"/>
      <c r="T150" s="88"/>
      <c r="U150" s="41"/>
      <c r="V150" s="41"/>
      <c r="W150" s="41"/>
      <c r="X150" s="41"/>
      <c r="Y150" s="41"/>
      <c r="Z150" s="41"/>
      <c r="AA150" s="41"/>
      <c r="AB150" s="41"/>
      <c r="AC150" s="41"/>
      <c r="AD150" s="41"/>
      <c r="AE150" s="41"/>
      <c r="AT150" s="20" t="s">
        <v>361</v>
      </c>
      <c r="AU150" s="20" t="s">
        <v>180</v>
      </c>
    </row>
    <row r="151" s="2" customFormat="1" ht="16.5" customHeight="1">
      <c r="A151" s="41"/>
      <c r="B151" s="42"/>
      <c r="C151" s="285" t="s">
        <v>324</v>
      </c>
      <c r="D151" s="285" t="s">
        <v>1027</v>
      </c>
      <c r="E151" s="286" t="s">
        <v>2889</v>
      </c>
      <c r="F151" s="287" t="s">
        <v>2890</v>
      </c>
      <c r="G151" s="288" t="s">
        <v>2573</v>
      </c>
      <c r="H151" s="289">
        <v>1</v>
      </c>
      <c r="I151" s="290"/>
      <c r="J151" s="291">
        <f>ROUND(I151*H151,2)</f>
        <v>0</v>
      </c>
      <c r="K151" s="287" t="s">
        <v>19</v>
      </c>
      <c r="L151" s="292"/>
      <c r="M151" s="293" t="s">
        <v>19</v>
      </c>
      <c r="N151" s="294" t="s">
        <v>41</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209</v>
      </c>
      <c r="AT151" s="226" t="s">
        <v>1027</v>
      </c>
      <c r="AU151" s="226" t="s">
        <v>180</v>
      </c>
      <c r="AY151" s="20" t="s">
        <v>161</v>
      </c>
      <c r="BE151" s="227">
        <f>IF(N151="základní",J151,0)</f>
        <v>0</v>
      </c>
      <c r="BF151" s="227">
        <f>IF(N151="snížená",J151,0)</f>
        <v>0</v>
      </c>
      <c r="BG151" s="227">
        <f>IF(N151="zákl. přenesená",J151,0)</f>
        <v>0</v>
      </c>
      <c r="BH151" s="227">
        <f>IF(N151="sníž. přenesená",J151,0)</f>
        <v>0</v>
      </c>
      <c r="BI151" s="227">
        <f>IF(N151="nulová",J151,0)</f>
        <v>0</v>
      </c>
      <c r="BJ151" s="20" t="s">
        <v>77</v>
      </c>
      <c r="BK151" s="227">
        <f>ROUND(I151*H151,2)</f>
        <v>0</v>
      </c>
      <c r="BL151" s="20" t="s">
        <v>168</v>
      </c>
      <c r="BM151" s="226" t="s">
        <v>2891</v>
      </c>
    </row>
    <row r="152" s="2" customFormat="1">
      <c r="A152" s="41"/>
      <c r="B152" s="42"/>
      <c r="C152" s="43"/>
      <c r="D152" s="235" t="s">
        <v>361</v>
      </c>
      <c r="E152" s="43"/>
      <c r="F152" s="266" t="s">
        <v>2892</v>
      </c>
      <c r="G152" s="43"/>
      <c r="H152" s="43"/>
      <c r="I152" s="230"/>
      <c r="J152" s="43"/>
      <c r="K152" s="43"/>
      <c r="L152" s="47"/>
      <c r="M152" s="231"/>
      <c r="N152" s="232"/>
      <c r="O152" s="87"/>
      <c r="P152" s="87"/>
      <c r="Q152" s="87"/>
      <c r="R152" s="87"/>
      <c r="S152" s="87"/>
      <c r="T152" s="88"/>
      <c r="U152" s="41"/>
      <c r="V152" s="41"/>
      <c r="W152" s="41"/>
      <c r="X152" s="41"/>
      <c r="Y152" s="41"/>
      <c r="Z152" s="41"/>
      <c r="AA152" s="41"/>
      <c r="AB152" s="41"/>
      <c r="AC152" s="41"/>
      <c r="AD152" s="41"/>
      <c r="AE152" s="41"/>
      <c r="AT152" s="20" t="s">
        <v>361</v>
      </c>
      <c r="AU152" s="20" t="s">
        <v>180</v>
      </c>
    </row>
    <row r="153" s="2" customFormat="1" ht="16.5" customHeight="1">
      <c r="A153" s="41"/>
      <c r="B153" s="42"/>
      <c r="C153" s="285" t="s">
        <v>329</v>
      </c>
      <c r="D153" s="285" t="s">
        <v>1027</v>
      </c>
      <c r="E153" s="286" t="s">
        <v>2893</v>
      </c>
      <c r="F153" s="287" t="s">
        <v>2894</v>
      </c>
      <c r="G153" s="288" t="s">
        <v>2573</v>
      </c>
      <c r="H153" s="289">
        <v>1</v>
      </c>
      <c r="I153" s="290"/>
      <c r="J153" s="291">
        <f>ROUND(I153*H153,2)</f>
        <v>0</v>
      </c>
      <c r="K153" s="287" t="s">
        <v>19</v>
      </c>
      <c r="L153" s="292"/>
      <c r="M153" s="293" t="s">
        <v>19</v>
      </c>
      <c r="N153" s="294" t="s">
        <v>41</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209</v>
      </c>
      <c r="AT153" s="226" t="s">
        <v>1027</v>
      </c>
      <c r="AU153" s="226" t="s">
        <v>180</v>
      </c>
      <c r="AY153" s="20" t="s">
        <v>161</v>
      </c>
      <c r="BE153" s="227">
        <f>IF(N153="základní",J153,0)</f>
        <v>0</v>
      </c>
      <c r="BF153" s="227">
        <f>IF(N153="snížená",J153,0)</f>
        <v>0</v>
      </c>
      <c r="BG153" s="227">
        <f>IF(N153="zákl. přenesená",J153,0)</f>
        <v>0</v>
      </c>
      <c r="BH153" s="227">
        <f>IF(N153="sníž. přenesená",J153,0)</f>
        <v>0</v>
      </c>
      <c r="BI153" s="227">
        <f>IF(N153="nulová",J153,0)</f>
        <v>0</v>
      </c>
      <c r="BJ153" s="20" t="s">
        <v>77</v>
      </c>
      <c r="BK153" s="227">
        <f>ROUND(I153*H153,2)</f>
        <v>0</v>
      </c>
      <c r="BL153" s="20" t="s">
        <v>168</v>
      </c>
      <c r="BM153" s="226" t="s">
        <v>2895</v>
      </c>
    </row>
    <row r="154" s="2" customFormat="1">
      <c r="A154" s="41"/>
      <c r="B154" s="42"/>
      <c r="C154" s="43"/>
      <c r="D154" s="235" t="s">
        <v>361</v>
      </c>
      <c r="E154" s="43"/>
      <c r="F154" s="266" t="s">
        <v>2896</v>
      </c>
      <c r="G154" s="43"/>
      <c r="H154" s="43"/>
      <c r="I154" s="230"/>
      <c r="J154" s="43"/>
      <c r="K154" s="43"/>
      <c r="L154" s="47"/>
      <c r="M154" s="231"/>
      <c r="N154" s="232"/>
      <c r="O154" s="87"/>
      <c r="P154" s="87"/>
      <c r="Q154" s="87"/>
      <c r="R154" s="87"/>
      <c r="S154" s="87"/>
      <c r="T154" s="88"/>
      <c r="U154" s="41"/>
      <c r="V154" s="41"/>
      <c r="W154" s="41"/>
      <c r="X154" s="41"/>
      <c r="Y154" s="41"/>
      <c r="Z154" s="41"/>
      <c r="AA154" s="41"/>
      <c r="AB154" s="41"/>
      <c r="AC154" s="41"/>
      <c r="AD154" s="41"/>
      <c r="AE154" s="41"/>
      <c r="AT154" s="20" t="s">
        <v>361</v>
      </c>
      <c r="AU154" s="20" t="s">
        <v>180</v>
      </c>
    </row>
    <row r="155" s="2" customFormat="1" ht="16.5" customHeight="1">
      <c r="A155" s="41"/>
      <c r="B155" s="42"/>
      <c r="C155" s="285" t="s">
        <v>335</v>
      </c>
      <c r="D155" s="285" t="s">
        <v>1027</v>
      </c>
      <c r="E155" s="286" t="s">
        <v>2897</v>
      </c>
      <c r="F155" s="287" t="s">
        <v>2898</v>
      </c>
      <c r="G155" s="288" t="s">
        <v>2573</v>
      </c>
      <c r="H155" s="289">
        <v>1</v>
      </c>
      <c r="I155" s="290"/>
      <c r="J155" s="291">
        <f>ROUND(I155*H155,2)</f>
        <v>0</v>
      </c>
      <c r="K155" s="287" t="s">
        <v>19</v>
      </c>
      <c r="L155" s="292"/>
      <c r="M155" s="293" t="s">
        <v>19</v>
      </c>
      <c r="N155" s="294" t="s">
        <v>41</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209</v>
      </c>
      <c r="AT155" s="226" t="s">
        <v>1027</v>
      </c>
      <c r="AU155" s="226" t="s">
        <v>180</v>
      </c>
      <c r="AY155" s="20" t="s">
        <v>161</v>
      </c>
      <c r="BE155" s="227">
        <f>IF(N155="základní",J155,0)</f>
        <v>0</v>
      </c>
      <c r="BF155" s="227">
        <f>IF(N155="snížená",J155,0)</f>
        <v>0</v>
      </c>
      <c r="BG155" s="227">
        <f>IF(N155="zákl. přenesená",J155,0)</f>
        <v>0</v>
      </c>
      <c r="BH155" s="227">
        <f>IF(N155="sníž. přenesená",J155,0)</f>
        <v>0</v>
      </c>
      <c r="BI155" s="227">
        <f>IF(N155="nulová",J155,0)</f>
        <v>0</v>
      </c>
      <c r="BJ155" s="20" t="s">
        <v>77</v>
      </c>
      <c r="BK155" s="227">
        <f>ROUND(I155*H155,2)</f>
        <v>0</v>
      </c>
      <c r="BL155" s="20" t="s">
        <v>168</v>
      </c>
      <c r="BM155" s="226" t="s">
        <v>2899</v>
      </c>
    </row>
    <row r="156" s="2" customFormat="1">
      <c r="A156" s="41"/>
      <c r="B156" s="42"/>
      <c r="C156" s="43"/>
      <c r="D156" s="235" t="s">
        <v>361</v>
      </c>
      <c r="E156" s="43"/>
      <c r="F156" s="266" t="s">
        <v>2900</v>
      </c>
      <c r="G156" s="43"/>
      <c r="H156" s="43"/>
      <c r="I156" s="230"/>
      <c r="J156" s="43"/>
      <c r="K156" s="43"/>
      <c r="L156" s="47"/>
      <c r="M156" s="231"/>
      <c r="N156" s="232"/>
      <c r="O156" s="87"/>
      <c r="P156" s="87"/>
      <c r="Q156" s="87"/>
      <c r="R156" s="87"/>
      <c r="S156" s="87"/>
      <c r="T156" s="88"/>
      <c r="U156" s="41"/>
      <c r="V156" s="41"/>
      <c r="W156" s="41"/>
      <c r="X156" s="41"/>
      <c r="Y156" s="41"/>
      <c r="Z156" s="41"/>
      <c r="AA156" s="41"/>
      <c r="AB156" s="41"/>
      <c r="AC156" s="41"/>
      <c r="AD156" s="41"/>
      <c r="AE156" s="41"/>
      <c r="AT156" s="20" t="s">
        <v>361</v>
      </c>
      <c r="AU156" s="20" t="s">
        <v>180</v>
      </c>
    </row>
    <row r="157" s="2" customFormat="1" ht="16.5" customHeight="1">
      <c r="A157" s="41"/>
      <c r="B157" s="42"/>
      <c r="C157" s="285" t="s">
        <v>344</v>
      </c>
      <c r="D157" s="285" t="s">
        <v>1027</v>
      </c>
      <c r="E157" s="286" t="s">
        <v>2901</v>
      </c>
      <c r="F157" s="287" t="s">
        <v>2898</v>
      </c>
      <c r="G157" s="288" t="s">
        <v>2573</v>
      </c>
      <c r="H157" s="289">
        <v>1</v>
      </c>
      <c r="I157" s="290"/>
      <c r="J157" s="291">
        <f>ROUND(I157*H157,2)</f>
        <v>0</v>
      </c>
      <c r="K157" s="287" t="s">
        <v>19</v>
      </c>
      <c r="L157" s="292"/>
      <c r="M157" s="293" t="s">
        <v>19</v>
      </c>
      <c r="N157" s="294" t="s">
        <v>41</v>
      </c>
      <c r="O157" s="87"/>
      <c r="P157" s="224">
        <f>O157*H157</f>
        <v>0</v>
      </c>
      <c r="Q157" s="224">
        <v>0</v>
      </c>
      <c r="R157" s="224">
        <f>Q157*H157</f>
        <v>0</v>
      </c>
      <c r="S157" s="224">
        <v>0</v>
      </c>
      <c r="T157" s="225">
        <f>S157*H157</f>
        <v>0</v>
      </c>
      <c r="U157" s="41"/>
      <c r="V157" s="41"/>
      <c r="W157" s="41"/>
      <c r="X157" s="41"/>
      <c r="Y157" s="41"/>
      <c r="Z157" s="41"/>
      <c r="AA157" s="41"/>
      <c r="AB157" s="41"/>
      <c r="AC157" s="41"/>
      <c r="AD157" s="41"/>
      <c r="AE157" s="41"/>
      <c r="AR157" s="226" t="s">
        <v>209</v>
      </c>
      <c r="AT157" s="226" t="s">
        <v>1027</v>
      </c>
      <c r="AU157" s="226" t="s">
        <v>180</v>
      </c>
      <c r="AY157" s="20" t="s">
        <v>161</v>
      </c>
      <c r="BE157" s="227">
        <f>IF(N157="základní",J157,0)</f>
        <v>0</v>
      </c>
      <c r="BF157" s="227">
        <f>IF(N157="snížená",J157,0)</f>
        <v>0</v>
      </c>
      <c r="BG157" s="227">
        <f>IF(N157="zákl. přenesená",J157,0)</f>
        <v>0</v>
      </c>
      <c r="BH157" s="227">
        <f>IF(N157="sníž. přenesená",J157,0)</f>
        <v>0</v>
      </c>
      <c r="BI157" s="227">
        <f>IF(N157="nulová",J157,0)</f>
        <v>0</v>
      </c>
      <c r="BJ157" s="20" t="s">
        <v>77</v>
      </c>
      <c r="BK157" s="227">
        <f>ROUND(I157*H157,2)</f>
        <v>0</v>
      </c>
      <c r="BL157" s="20" t="s">
        <v>168</v>
      </c>
      <c r="BM157" s="226" t="s">
        <v>2902</v>
      </c>
    </row>
    <row r="158" s="2" customFormat="1">
      <c r="A158" s="41"/>
      <c r="B158" s="42"/>
      <c r="C158" s="43"/>
      <c r="D158" s="235" t="s">
        <v>361</v>
      </c>
      <c r="E158" s="43"/>
      <c r="F158" s="266" t="s">
        <v>2903</v>
      </c>
      <c r="G158" s="43"/>
      <c r="H158" s="43"/>
      <c r="I158" s="230"/>
      <c r="J158" s="43"/>
      <c r="K158" s="43"/>
      <c r="L158" s="47"/>
      <c r="M158" s="231"/>
      <c r="N158" s="232"/>
      <c r="O158" s="87"/>
      <c r="P158" s="87"/>
      <c r="Q158" s="87"/>
      <c r="R158" s="87"/>
      <c r="S158" s="87"/>
      <c r="T158" s="88"/>
      <c r="U158" s="41"/>
      <c r="V158" s="41"/>
      <c r="W158" s="41"/>
      <c r="X158" s="41"/>
      <c r="Y158" s="41"/>
      <c r="Z158" s="41"/>
      <c r="AA158" s="41"/>
      <c r="AB158" s="41"/>
      <c r="AC158" s="41"/>
      <c r="AD158" s="41"/>
      <c r="AE158" s="41"/>
      <c r="AT158" s="20" t="s">
        <v>361</v>
      </c>
      <c r="AU158" s="20" t="s">
        <v>180</v>
      </c>
    </row>
    <row r="159" s="2" customFormat="1" ht="16.5" customHeight="1">
      <c r="A159" s="41"/>
      <c r="B159" s="42"/>
      <c r="C159" s="285" t="s">
        <v>350</v>
      </c>
      <c r="D159" s="285" t="s">
        <v>1027</v>
      </c>
      <c r="E159" s="286" t="s">
        <v>2904</v>
      </c>
      <c r="F159" s="287" t="s">
        <v>2905</v>
      </c>
      <c r="G159" s="288" t="s">
        <v>2573</v>
      </c>
      <c r="H159" s="289">
        <v>1</v>
      </c>
      <c r="I159" s="290"/>
      <c r="J159" s="291">
        <f>ROUND(I159*H159,2)</f>
        <v>0</v>
      </c>
      <c r="K159" s="287" t="s">
        <v>19</v>
      </c>
      <c r="L159" s="292"/>
      <c r="M159" s="293" t="s">
        <v>19</v>
      </c>
      <c r="N159" s="294" t="s">
        <v>41</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209</v>
      </c>
      <c r="AT159" s="226" t="s">
        <v>1027</v>
      </c>
      <c r="AU159" s="226" t="s">
        <v>180</v>
      </c>
      <c r="AY159" s="20" t="s">
        <v>161</v>
      </c>
      <c r="BE159" s="227">
        <f>IF(N159="základní",J159,0)</f>
        <v>0</v>
      </c>
      <c r="BF159" s="227">
        <f>IF(N159="snížená",J159,0)</f>
        <v>0</v>
      </c>
      <c r="BG159" s="227">
        <f>IF(N159="zákl. přenesená",J159,0)</f>
        <v>0</v>
      </c>
      <c r="BH159" s="227">
        <f>IF(N159="sníž. přenesená",J159,0)</f>
        <v>0</v>
      </c>
      <c r="BI159" s="227">
        <f>IF(N159="nulová",J159,0)</f>
        <v>0</v>
      </c>
      <c r="BJ159" s="20" t="s">
        <v>77</v>
      </c>
      <c r="BK159" s="227">
        <f>ROUND(I159*H159,2)</f>
        <v>0</v>
      </c>
      <c r="BL159" s="20" t="s">
        <v>168</v>
      </c>
      <c r="BM159" s="226" t="s">
        <v>2906</v>
      </c>
    </row>
    <row r="160" s="2" customFormat="1">
      <c r="A160" s="41"/>
      <c r="B160" s="42"/>
      <c r="C160" s="43"/>
      <c r="D160" s="235" t="s">
        <v>361</v>
      </c>
      <c r="E160" s="43"/>
      <c r="F160" s="266" t="s">
        <v>2907</v>
      </c>
      <c r="G160" s="43"/>
      <c r="H160" s="43"/>
      <c r="I160" s="230"/>
      <c r="J160" s="43"/>
      <c r="K160" s="43"/>
      <c r="L160" s="47"/>
      <c r="M160" s="231"/>
      <c r="N160" s="232"/>
      <c r="O160" s="87"/>
      <c r="P160" s="87"/>
      <c r="Q160" s="87"/>
      <c r="R160" s="87"/>
      <c r="S160" s="87"/>
      <c r="T160" s="88"/>
      <c r="U160" s="41"/>
      <c r="V160" s="41"/>
      <c r="W160" s="41"/>
      <c r="X160" s="41"/>
      <c r="Y160" s="41"/>
      <c r="Z160" s="41"/>
      <c r="AA160" s="41"/>
      <c r="AB160" s="41"/>
      <c r="AC160" s="41"/>
      <c r="AD160" s="41"/>
      <c r="AE160" s="41"/>
      <c r="AT160" s="20" t="s">
        <v>361</v>
      </c>
      <c r="AU160" s="20" t="s">
        <v>180</v>
      </c>
    </row>
    <row r="161" s="2" customFormat="1" ht="16.5" customHeight="1">
      <c r="A161" s="41"/>
      <c r="B161" s="42"/>
      <c r="C161" s="285" t="s">
        <v>356</v>
      </c>
      <c r="D161" s="285" t="s">
        <v>1027</v>
      </c>
      <c r="E161" s="286" t="s">
        <v>2908</v>
      </c>
      <c r="F161" s="287" t="s">
        <v>2909</v>
      </c>
      <c r="G161" s="288" t="s">
        <v>2573</v>
      </c>
      <c r="H161" s="289">
        <v>1</v>
      </c>
      <c r="I161" s="290"/>
      <c r="J161" s="291">
        <f>ROUND(I161*H161,2)</f>
        <v>0</v>
      </c>
      <c r="K161" s="287" t="s">
        <v>19</v>
      </c>
      <c r="L161" s="292"/>
      <c r="M161" s="293" t="s">
        <v>19</v>
      </c>
      <c r="N161" s="294" t="s">
        <v>41</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209</v>
      </c>
      <c r="AT161" s="226" t="s">
        <v>1027</v>
      </c>
      <c r="AU161" s="226" t="s">
        <v>180</v>
      </c>
      <c r="AY161" s="20" t="s">
        <v>161</v>
      </c>
      <c r="BE161" s="227">
        <f>IF(N161="základní",J161,0)</f>
        <v>0</v>
      </c>
      <c r="BF161" s="227">
        <f>IF(N161="snížená",J161,0)</f>
        <v>0</v>
      </c>
      <c r="BG161" s="227">
        <f>IF(N161="zákl. přenesená",J161,0)</f>
        <v>0</v>
      </c>
      <c r="BH161" s="227">
        <f>IF(N161="sníž. přenesená",J161,0)</f>
        <v>0</v>
      </c>
      <c r="BI161" s="227">
        <f>IF(N161="nulová",J161,0)</f>
        <v>0</v>
      </c>
      <c r="BJ161" s="20" t="s">
        <v>77</v>
      </c>
      <c r="BK161" s="227">
        <f>ROUND(I161*H161,2)</f>
        <v>0</v>
      </c>
      <c r="BL161" s="20" t="s">
        <v>168</v>
      </c>
      <c r="BM161" s="226" t="s">
        <v>2910</v>
      </c>
    </row>
    <row r="162" s="2" customFormat="1">
      <c r="A162" s="41"/>
      <c r="B162" s="42"/>
      <c r="C162" s="43"/>
      <c r="D162" s="235" t="s">
        <v>361</v>
      </c>
      <c r="E162" s="43"/>
      <c r="F162" s="266" t="s">
        <v>2911</v>
      </c>
      <c r="G162" s="43"/>
      <c r="H162" s="43"/>
      <c r="I162" s="230"/>
      <c r="J162" s="43"/>
      <c r="K162" s="43"/>
      <c r="L162" s="47"/>
      <c r="M162" s="231"/>
      <c r="N162" s="232"/>
      <c r="O162" s="87"/>
      <c r="P162" s="87"/>
      <c r="Q162" s="87"/>
      <c r="R162" s="87"/>
      <c r="S162" s="87"/>
      <c r="T162" s="88"/>
      <c r="U162" s="41"/>
      <c r="V162" s="41"/>
      <c r="W162" s="41"/>
      <c r="X162" s="41"/>
      <c r="Y162" s="41"/>
      <c r="Z162" s="41"/>
      <c r="AA162" s="41"/>
      <c r="AB162" s="41"/>
      <c r="AC162" s="41"/>
      <c r="AD162" s="41"/>
      <c r="AE162" s="41"/>
      <c r="AT162" s="20" t="s">
        <v>361</v>
      </c>
      <c r="AU162" s="20" t="s">
        <v>180</v>
      </c>
    </row>
    <row r="163" s="2" customFormat="1" ht="16.5" customHeight="1">
      <c r="A163" s="41"/>
      <c r="B163" s="42"/>
      <c r="C163" s="285" t="s">
        <v>369</v>
      </c>
      <c r="D163" s="285" t="s">
        <v>1027</v>
      </c>
      <c r="E163" s="286" t="s">
        <v>2912</v>
      </c>
      <c r="F163" s="287" t="s">
        <v>2909</v>
      </c>
      <c r="G163" s="288" t="s">
        <v>2573</v>
      </c>
      <c r="H163" s="289">
        <v>1</v>
      </c>
      <c r="I163" s="290"/>
      <c r="J163" s="291">
        <f>ROUND(I163*H163,2)</f>
        <v>0</v>
      </c>
      <c r="K163" s="287" t="s">
        <v>19</v>
      </c>
      <c r="L163" s="292"/>
      <c r="M163" s="293" t="s">
        <v>19</v>
      </c>
      <c r="N163" s="294" t="s">
        <v>41</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209</v>
      </c>
      <c r="AT163" s="226" t="s">
        <v>1027</v>
      </c>
      <c r="AU163" s="226" t="s">
        <v>180</v>
      </c>
      <c r="AY163" s="20" t="s">
        <v>161</v>
      </c>
      <c r="BE163" s="227">
        <f>IF(N163="základní",J163,0)</f>
        <v>0</v>
      </c>
      <c r="BF163" s="227">
        <f>IF(N163="snížená",J163,0)</f>
        <v>0</v>
      </c>
      <c r="BG163" s="227">
        <f>IF(N163="zákl. přenesená",J163,0)</f>
        <v>0</v>
      </c>
      <c r="BH163" s="227">
        <f>IF(N163="sníž. přenesená",J163,0)</f>
        <v>0</v>
      </c>
      <c r="BI163" s="227">
        <f>IF(N163="nulová",J163,0)</f>
        <v>0</v>
      </c>
      <c r="BJ163" s="20" t="s">
        <v>77</v>
      </c>
      <c r="BK163" s="227">
        <f>ROUND(I163*H163,2)</f>
        <v>0</v>
      </c>
      <c r="BL163" s="20" t="s">
        <v>168</v>
      </c>
      <c r="BM163" s="226" t="s">
        <v>2913</v>
      </c>
    </row>
    <row r="164" s="2" customFormat="1">
      <c r="A164" s="41"/>
      <c r="B164" s="42"/>
      <c r="C164" s="43"/>
      <c r="D164" s="235" t="s">
        <v>361</v>
      </c>
      <c r="E164" s="43"/>
      <c r="F164" s="266" t="s">
        <v>2914</v>
      </c>
      <c r="G164" s="43"/>
      <c r="H164" s="43"/>
      <c r="I164" s="230"/>
      <c r="J164" s="43"/>
      <c r="K164" s="43"/>
      <c r="L164" s="47"/>
      <c r="M164" s="231"/>
      <c r="N164" s="232"/>
      <c r="O164" s="87"/>
      <c r="P164" s="87"/>
      <c r="Q164" s="87"/>
      <c r="R164" s="87"/>
      <c r="S164" s="87"/>
      <c r="T164" s="88"/>
      <c r="U164" s="41"/>
      <c r="V164" s="41"/>
      <c r="W164" s="41"/>
      <c r="X164" s="41"/>
      <c r="Y164" s="41"/>
      <c r="Z164" s="41"/>
      <c r="AA164" s="41"/>
      <c r="AB164" s="41"/>
      <c r="AC164" s="41"/>
      <c r="AD164" s="41"/>
      <c r="AE164" s="41"/>
      <c r="AT164" s="20" t="s">
        <v>361</v>
      </c>
      <c r="AU164" s="20" t="s">
        <v>180</v>
      </c>
    </row>
    <row r="165" s="2" customFormat="1" ht="16.5" customHeight="1">
      <c r="A165" s="41"/>
      <c r="B165" s="42"/>
      <c r="C165" s="285" t="s">
        <v>376</v>
      </c>
      <c r="D165" s="285" t="s">
        <v>1027</v>
      </c>
      <c r="E165" s="286" t="s">
        <v>2915</v>
      </c>
      <c r="F165" s="287" t="s">
        <v>2916</v>
      </c>
      <c r="G165" s="288" t="s">
        <v>2724</v>
      </c>
      <c r="H165" s="289">
        <v>2</v>
      </c>
      <c r="I165" s="290"/>
      <c r="J165" s="291">
        <f>ROUND(I165*H165,2)</f>
        <v>0</v>
      </c>
      <c r="K165" s="287" t="s">
        <v>19</v>
      </c>
      <c r="L165" s="292"/>
      <c r="M165" s="293" t="s">
        <v>19</v>
      </c>
      <c r="N165" s="294" t="s">
        <v>41</v>
      </c>
      <c r="O165" s="87"/>
      <c r="P165" s="224">
        <f>O165*H165</f>
        <v>0</v>
      </c>
      <c r="Q165" s="224">
        <v>0</v>
      </c>
      <c r="R165" s="224">
        <f>Q165*H165</f>
        <v>0</v>
      </c>
      <c r="S165" s="224">
        <v>0</v>
      </c>
      <c r="T165" s="225">
        <f>S165*H165</f>
        <v>0</v>
      </c>
      <c r="U165" s="41"/>
      <c r="V165" s="41"/>
      <c r="W165" s="41"/>
      <c r="X165" s="41"/>
      <c r="Y165" s="41"/>
      <c r="Z165" s="41"/>
      <c r="AA165" s="41"/>
      <c r="AB165" s="41"/>
      <c r="AC165" s="41"/>
      <c r="AD165" s="41"/>
      <c r="AE165" s="41"/>
      <c r="AR165" s="226" t="s">
        <v>209</v>
      </c>
      <c r="AT165" s="226" t="s">
        <v>1027</v>
      </c>
      <c r="AU165" s="226" t="s">
        <v>180</v>
      </c>
      <c r="AY165" s="20" t="s">
        <v>161</v>
      </c>
      <c r="BE165" s="227">
        <f>IF(N165="základní",J165,0)</f>
        <v>0</v>
      </c>
      <c r="BF165" s="227">
        <f>IF(N165="snížená",J165,0)</f>
        <v>0</v>
      </c>
      <c r="BG165" s="227">
        <f>IF(N165="zákl. přenesená",J165,0)</f>
        <v>0</v>
      </c>
      <c r="BH165" s="227">
        <f>IF(N165="sníž. přenesená",J165,0)</f>
        <v>0</v>
      </c>
      <c r="BI165" s="227">
        <f>IF(N165="nulová",J165,0)</f>
        <v>0</v>
      </c>
      <c r="BJ165" s="20" t="s">
        <v>77</v>
      </c>
      <c r="BK165" s="227">
        <f>ROUND(I165*H165,2)</f>
        <v>0</v>
      </c>
      <c r="BL165" s="20" t="s">
        <v>168</v>
      </c>
      <c r="BM165" s="226" t="s">
        <v>2917</v>
      </c>
    </row>
    <row r="166" s="2" customFormat="1">
      <c r="A166" s="41"/>
      <c r="B166" s="42"/>
      <c r="C166" s="43"/>
      <c r="D166" s="235" t="s">
        <v>361</v>
      </c>
      <c r="E166" s="43"/>
      <c r="F166" s="266" t="s">
        <v>2918</v>
      </c>
      <c r="G166" s="43"/>
      <c r="H166" s="43"/>
      <c r="I166" s="230"/>
      <c r="J166" s="43"/>
      <c r="K166" s="43"/>
      <c r="L166" s="47"/>
      <c r="M166" s="231"/>
      <c r="N166" s="232"/>
      <c r="O166" s="87"/>
      <c r="P166" s="87"/>
      <c r="Q166" s="87"/>
      <c r="R166" s="87"/>
      <c r="S166" s="87"/>
      <c r="T166" s="88"/>
      <c r="U166" s="41"/>
      <c r="V166" s="41"/>
      <c r="W166" s="41"/>
      <c r="X166" s="41"/>
      <c r="Y166" s="41"/>
      <c r="Z166" s="41"/>
      <c r="AA166" s="41"/>
      <c r="AB166" s="41"/>
      <c r="AC166" s="41"/>
      <c r="AD166" s="41"/>
      <c r="AE166" s="41"/>
      <c r="AT166" s="20" t="s">
        <v>361</v>
      </c>
      <c r="AU166" s="20" t="s">
        <v>180</v>
      </c>
    </row>
    <row r="167" s="2" customFormat="1" ht="16.5" customHeight="1">
      <c r="A167" s="41"/>
      <c r="B167" s="42"/>
      <c r="C167" s="285" t="s">
        <v>387</v>
      </c>
      <c r="D167" s="285" t="s">
        <v>1027</v>
      </c>
      <c r="E167" s="286" t="s">
        <v>2919</v>
      </c>
      <c r="F167" s="287" t="s">
        <v>2920</v>
      </c>
      <c r="G167" s="288" t="s">
        <v>2724</v>
      </c>
      <c r="H167" s="289">
        <v>3</v>
      </c>
      <c r="I167" s="290"/>
      <c r="J167" s="291">
        <f>ROUND(I167*H167,2)</f>
        <v>0</v>
      </c>
      <c r="K167" s="287" t="s">
        <v>19</v>
      </c>
      <c r="L167" s="292"/>
      <c r="M167" s="293" t="s">
        <v>19</v>
      </c>
      <c r="N167" s="294" t="s">
        <v>41</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209</v>
      </c>
      <c r="AT167" s="226" t="s">
        <v>1027</v>
      </c>
      <c r="AU167" s="226" t="s">
        <v>180</v>
      </c>
      <c r="AY167" s="20" t="s">
        <v>161</v>
      </c>
      <c r="BE167" s="227">
        <f>IF(N167="základní",J167,0)</f>
        <v>0</v>
      </c>
      <c r="BF167" s="227">
        <f>IF(N167="snížená",J167,0)</f>
        <v>0</v>
      </c>
      <c r="BG167" s="227">
        <f>IF(N167="zákl. přenesená",J167,0)</f>
        <v>0</v>
      </c>
      <c r="BH167" s="227">
        <f>IF(N167="sníž. přenesená",J167,0)</f>
        <v>0</v>
      </c>
      <c r="BI167" s="227">
        <f>IF(N167="nulová",J167,0)</f>
        <v>0</v>
      </c>
      <c r="BJ167" s="20" t="s">
        <v>77</v>
      </c>
      <c r="BK167" s="227">
        <f>ROUND(I167*H167,2)</f>
        <v>0</v>
      </c>
      <c r="BL167" s="20" t="s">
        <v>168</v>
      </c>
      <c r="BM167" s="226" t="s">
        <v>2921</v>
      </c>
    </row>
    <row r="168" s="2" customFormat="1">
      <c r="A168" s="41"/>
      <c r="B168" s="42"/>
      <c r="C168" s="43"/>
      <c r="D168" s="235" t="s">
        <v>361</v>
      </c>
      <c r="E168" s="43"/>
      <c r="F168" s="266" t="s">
        <v>2922</v>
      </c>
      <c r="G168" s="43"/>
      <c r="H168" s="43"/>
      <c r="I168" s="230"/>
      <c r="J168" s="43"/>
      <c r="K168" s="43"/>
      <c r="L168" s="47"/>
      <c r="M168" s="231"/>
      <c r="N168" s="232"/>
      <c r="O168" s="87"/>
      <c r="P168" s="87"/>
      <c r="Q168" s="87"/>
      <c r="R168" s="87"/>
      <c r="S168" s="87"/>
      <c r="T168" s="88"/>
      <c r="U168" s="41"/>
      <c r="V168" s="41"/>
      <c r="W168" s="41"/>
      <c r="X168" s="41"/>
      <c r="Y168" s="41"/>
      <c r="Z168" s="41"/>
      <c r="AA168" s="41"/>
      <c r="AB168" s="41"/>
      <c r="AC168" s="41"/>
      <c r="AD168" s="41"/>
      <c r="AE168" s="41"/>
      <c r="AT168" s="20" t="s">
        <v>361</v>
      </c>
      <c r="AU168" s="20" t="s">
        <v>180</v>
      </c>
    </row>
    <row r="169" s="2" customFormat="1" ht="16.5" customHeight="1">
      <c r="A169" s="41"/>
      <c r="B169" s="42"/>
      <c r="C169" s="285" t="s">
        <v>398</v>
      </c>
      <c r="D169" s="285" t="s">
        <v>1027</v>
      </c>
      <c r="E169" s="286" t="s">
        <v>2923</v>
      </c>
      <c r="F169" s="287" t="s">
        <v>2924</v>
      </c>
      <c r="G169" s="288" t="s">
        <v>2724</v>
      </c>
      <c r="H169" s="289">
        <v>1</v>
      </c>
      <c r="I169" s="290"/>
      <c r="J169" s="291">
        <f>ROUND(I169*H169,2)</f>
        <v>0</v>
      </c>
      <c r="K169" s="287" t="s">
        <v>19</v>
      </c>
      <c r="L169" s="292"/>
      <c r="M169" s="293" t="s">
        <v>19</v>
      </c>
      <c r="N169" s="294" t="s">
        <v>41</v>
      </c>
      <c r="O169" s="87"/>
      <c r="P169" s="224">
        <f>O169*H169</f>
        <v>0</v>
      </c>
      <c r="Q169" s="224">
        <v>0</v>
      </c>
      <c r="R169" s="224">
        <f>Q169*H169</f>
        <v>0</v>
      </c>
      <c r="S169" s="224">
        <v>0</v>
      </c>
      <c r="T169" s="225">
        <f>S169*H169</f>
        <v>0</v>
      </c>
      <c r="U169" s="41"/>
      <c r="V169" s="41"/>
      <c r="W169" s="41"/>
      <c r="X169" s="41"/>
      <c r="Y169" s="41"/>
      <c r="Z169" s="41"/>
      <c r="AA169" s="41"/>
      <c r="AB169" s="41"/>
      <c r="AC169" s="41"/>
      <c r="AD169" s="41"/>
      <c r="AE169" s="41"/>
      <c r="AR169" s="226" t="s">
        <v>209</v>
      </c>
      <c r="AT169" s="226" t="s">
        <v>1027</v>
      </c>
      <c r="AU169" s="226" t="s">
        <v>180</v>
      </c>
      <c r="AY169" s="20" t="s">
        <v>161</v>
      </c>
      <c r="BE169" s="227">
        <f>IF(N169="základní",J169,0)</f>
        <v>0</v>
      </c>
      <c r="BF169" s="227">
        <f>IF(N169="snížená",J169,0)</f>
        <v>0</v>
      </c>
      <c r="BG169" s="227">
        <f>IF(N169="zákl. přenesená",J169,0)</f>
        <v>0</v>
      </c>
      <c r="BH169" s="227">
        <f>IF(N169="sníž. přenesená",J169,0)</f>
        <v>0</v>
      </c>
      <c r="BI169" s="227">
        <f>IF(N169="nulová",J169,0)</f>
        <v>0</v>
      </c>
      <c r="BJ169" s="20" t="s">
        <v>77</v>
      </c>
      <c r="BK169" s="227">
        <f>ROUND(I169*H169,2)</f>
        <v>0</v>
      </c>
      <c r="BL169" s="20" t="s">
        <v>168</v>
      </c>
      <c r="BM169" s="226" t="s">
        <v>2925</v>
      </c>
    </row>
    <row r="170" s="2" customFormat="1">
      <c r="A170" s="41"/>
      <c r="B170" s="42"/>
      <c r="C170" s="43"/>
      <c r="D170" s="235" t="s">
        <v>361</v>
      </c>
      <c r="E170" s="43"/>
      <c r="F170" s="266" t="s">
        <v>2926</v>
      </c>
      <c r="G170" s="43"/>
      <c r="H170" s="43"/>
      <c r="I170" s="230"/>
      <c r="J170" s="43"/>
      <c r="K170" s="43"/>
      <c r="L170" s="47"/>
      <c r="M170" s="231"/>
      <c r="N170" s="232"/>
      <c r="O170" s="87"/>
      <c r="P170" s="87"/>
      <c r="Q170" s="87"/>
      <c r="R170" s="87"/>
      <c r="S170" s="87"/>
      <c r="T170" s="88"/>
      <c r="U170" s="41"/>
      <c r="V170" s="41"/>
      <c r="W170" s="41"/>
      <c r="X170" s="41"/>
      <c r="Y170" s="41"/>
      <c r="Z170" s="41"/>
      <c r="AA170" s="41"/>
      <c r="AB170" s="41"/>
      <c r="AC170" s="41"/>
      <c r="AD170" s="41"/>
      <c r="AE170" s="41"/>
      <c r="AT170" s="20" t="s">
        <v>361</v>
      </c>
      <c r="AU170" s="20" t="s">
        <v>180</v>
      </c>
    </row>
    <row r="171" s="2" customFormat="1" ht="16.5" customHeight="1">
      <c r="A171" s="41"/>
      <c r="B171" s="42"/>
      <c r="C171" s="285" t="s">
        <v>403</v>
      </c>
      <c r="D171" s="285" t="s">
        <v>1027</v>
      </c>
      <c r="E171" s="286" t="s">
        <v>2927</v>
      </c>
      <c r="F171" s="287" t="s">
        <v>2928</v>
      </c>
      <c r="G171" s="288" t="s">
        <v>2724</v>
      </c>
      <c r="H171" s="289">
        <v>2</v>
      </c>
      <c r="I171" s="290"/>
      <c r="J171" s="291">
        <f>ROUND(I171*H171,2)</f>
        <v>0</v>
      </c>
      <c r="K171" s="287" t="s">
        <v>19</v>
      </c>
      <c r="L171" s="292"/>
      <c r="M171" s="293" t="s">
        <v>19</v>
      </c>
      <c r="N171" s="294" t="s">
        <v>41</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209</v>
      </c>
      <c r="AT171" s="226" t="s">
        <v>1027</v>
      </c>
      <c r="AU171" s="226" t="s">
        <v>180</v>
      </c>
      <c r="AY171" s="20" t="s">
        <v>161</v>
      </c>
      <c r="BE171" s="227">
        <f>IF(N171="základní",J171,0)</f>
        <v>0</v>
      </c>
      <c r="BF171" s="227">
        <f>IF(N171="snížená",J171,0)</f>
        <v>0</v>
      </c>
      <c r="BG171" s="227">
        <f>IF(N171="zákl. přenesená",J171,0)</f>
        <v>0</v>
      </c>
      <c r="BH171" s="227">
        <f>IF(N171="sníž. přenesená",J171,0)</f>
        <v>0</v>
      </c>
      <c r="BI171" s="227">
        <f>IF(N171="nulová",J171,0)</f>
        <v>0</v>
      </c>
      <c r="BJ171" s="20" t="s">
        <v>77</v>
      </c>
      <c r="BK171" s="227">
        <f>ROUND(I171*H171,2)</f>
        <v>0</v>
      </c>
      <c r="BL171" s="20" t="s">
        <v>168</v>
      </c>
      <c r="BM171" s="226" t="s">
        <v>2929</v>
      </c>
    </row>
    <row r="172" s="2" customFormat="1">
      <c r="A172" s="41"/>
      <c r="B172" s="42"/>
      <c r="C172" s="43"/>
      <c r="D172" s="235" t="s">
        <v>361</v>
      </c>
      <c r="E172" s="43"/>
      <c r="F172" s="266" t="s">
        <v>2930</v>
      </c>
      <c r="G172" s="43"/>
      <c r="H172" s="43"/>
      <c r="I172" s="230"/>
      <c r="J172" s="43"/>
      <c r="K172" s="43"/>
      <c r="L172" s="47"/>
      <c r="M172" s="231"/>
      <c r="N172" s="232"/>
      <c r="O172" s="87"/>
      <c r="P172" s="87"/>
      <c r="Q172" s="87"/>
      <c r="R172" s="87"/>
      <c r="S172" s="87"/>
      <c r="T172" s="88"/>
      <c r="U172" s="41"/>
      <c r="V172" s="41"/>
      <c r="W172" s="41"/>
      <c r="X172" s="41"/>
      <c r="Y172" s="41"/>
      <c r="Z172" s="41"/>
      <c r="AA172" s="41"/>
      <c r="AB172" s="41"/>
      <c r="AC172" s="41"/>
      <c r="AD172" s="41"/>
      <c r="AE172" s="41"/>
      <c r="AT172" s="20" t="s">
        <v>361</v>
      </c>
      <c r="AU172" s="20" t="s">
        <v>180</v>
      </c>
    </row>
    <row r="173" s="2" customFormat="1" ht="16.5" customHeight="1">
      <c r="A173" s="41"/>
      <c r="B173" s="42"/>
      <c r="C173" s="285" t="s">
        <v>408</v>
      </c>
      <c r="D173" s="285" t="s">
        <v>1027</v>
      </c>
      <c r="E173" s="286" t="s">
        <v>2931</v>
      </c>
      <c r="F173" s="287" t="s">
        <v>2932</v>
      </c>
      <c r="G173" s="288" t="s">
        <v>2724</v>
      </c>
      <c r="H173" s="289">
        <v>2</v>
      </c>
      <c r="I173" s="290"/>
      <c r="J173" s="291">
        <f>ROUND(I173*H173,2)</f>
        <v>0</v>
      </c>
      <c r="K173" s="287" t="s">
        <v>19</v>
      </c>
      <c r="L173" s="292"/>
      <c r="M173" s="293" t="s">
        <v>19</v>
      </c>
      <c r="N173" s="294" t="s">
        <v>41</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209</v>
      </c>
      <c r="AT173" s="226" t="s">
        <v>1027</v>
      </c>
      <c r="AU173" s="226" t="s">
        <v>180</v>
      </c>
      <c r="AY173" s="20" t="s">
        <v>161</v>
      </c>
      <c r="BE173" s="227">
        <f>IF(N173="základní",J173,0)</f>
        <v>0</v>
      </c>
      <c r="BF173" s="227">
        <f>IF(N173="snížená",J173,0)</f>
        <v>0</v>
      </c>
      <c r="BG173" s="227">
        <f>IF(N173="zákl. přenesená",J173,0)</f>
        <v>0</v>
      </c>
      <c r="BH173" s="227">
        <f>IF(N173="sníž. přenesená",J173,0)</f>
        <v>0</v>
      </c>
      <c r="BI173" s="227">
        <f>IF(N173="nulová",J173,0)</f>
        <v>0</v>
      </c>
      <c r="BJ173" s="20" t="s">
        <v>77</v>
      </c>
      <c r="BK173" s="227">
        <f>ROUND(I173*H173,2)</f>
        <v>0</v>
      </c>
      <c r="BL173" s="20" t="s">
        <v>168</v>
      </c>
      <c r="BM173" s="226" t="s">
        <v>2933</v>
      </c>
    </row>
    <row r="174" s="2" customFormat="1" ht="16.5" customHeight="1">
      <c r="A174" s="41"/>
      <c r="B174" s="42"/>
      <c r="C174" s="285" t="s">
        <v>415</v>
      </c>
      <c r="D174" s="285" t="s">
        <v>1027</v>
      </c>
      <c r="E174" s="286" t="s">
        <v>2934</v>
      </c>
      <c r="F174" s="287" t="s">
        <v>2935</v>
      </c>
      <c r="G174" s="288" t="s">
        <v>2724</v>
      </c>
      <c r="H174" s="289">
        <v>7</v>
      </c>
      <c r="I174" s="290"/>
      <c r="J174" s="291">
        <f>ROUND(I174*H174,2)</f>
        <v>0</v>
      </c>
      <c r="K174" s="287" t="s">
        <v>19</v>
      </c>
      <c r="L174" s="292"/>
      <c r="M174" s="293" t="s">
        <v>19</v>
      </c>
      <c r="N174" s="294" t="s">
        <v>41</v>
      </c>
      <c r="O174" s="87"/>
      <c r="P174" s="224">
        <f>O174*H174</f>
        <v>0</v>
      </c>
      <c r="Q174" s="224">
        <v>0</v>
      </c>
      <c r="R174" s="224">
        <f>Q174*H174</f>
        <v>0</v>
      </c>
      <c r="S174" s="224">
        <v>0</v>
      </c>
      <c r="T174" s="225">
        <f>S174*H174</f>
        <v>0</v>
      </c>
      <c r="U174" s="41"/>
      <c r="V174" s="41"/>
      <c r="W174" s="41"/>
      <c r="X174" s="41"/>
      <c r="Y174" s="41"/>
      <c r="Z174" s="41"/>
      <c r="AA174" s="41"/>
      <c r="AB174" s="41"/>
      <c r="AC174" s="41"/>
      <c r="AD174" s="41"/>
      <c r="AE174" s="41"/>
      <c r="AR174" s="226" t="s">
        <v>209</v>
      </c>
      <c r="AT174" s="226" t="s">
        <v>1027</v>
      </c>
      <c r="AU174" s="226" t="s">
        <v>180</v>
      </c>
      <c r="AY174" s="20" t="s">
        <v>161</v>
      </c>
      <c r="BE174" s="227">
        <f>IF(N174="základní",J174,0)</f>
        <v>0</v>
      </c>
      <c r="BF174" s="227">
        <f>IF(N174="snížená",J174,0)</f>
        <v>0</v>
      </c>
      <c r="BG174" s="227">
        <f>IF(N174="zákl. přenesená",J174,0)</f>
        <v>0</v>
      </c>
      <c r="BH174" s="227">
        <f>IF(N174="sníž. přenesená",J174,0)</f>
        <v>0</v>
      </c>
      <c r="BI174" s="227">
        <f>IF(N174="nulová",J174,0)</f>
        <v>0</v>
      </c>
      <c r="BJ174" s="20" t="s">
        <v>77</v>
      </c>
      <c r="BK174" s="227">
        <f>ROUND(I174*H174,2)</f>
        <v>0</v>
      </c>
      <c r="BL174" s="20" t="s">
        <v>168</v>
      </c>
      <c r="BM174" s="226" t="s">
        <v>2936</v>
      </c>
    </row>
    <row r="175" s="2" customFormat="1" ht="16.5" customHeight="1">
      <c r="A175" s="41"/>
      <c r="B175" s="42"/>
      <c r="C175" s="285" t="s">
        <v>421</v>
      </c>
      <c r="D175" s="285" t="s">
        <v>1027</v>
      </c>
      <c r="E175" s="286" t="s">
        <v>2937</v>
      </c>
      <c r="F175" s="287" t="s">
        <v>2938</v>
      </c>
      <c r="G175" s="288" t="s">
        <v>2724</v>
      </c>
      <c r="H175" s="289">
        <v>8</v>
      </c>
      <c r="I175" s="290"/>
      <c r="J175" s="291">
        <f>ROUND(I175*H175,2)</f>
        <v>0</v>
      </c>
      <c r="K175" s="287" t="s">
        <v>19</v>
      </c>
      <c r="L175" s="292"/>
      <c r="M175" s="293" t="s">
        <v>19</v>
      </c>
      <c r="N175" s="294" t="s">
        <v>41</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209</v>
      </c>
      <c r="AT175" s="226" t="s">
        <v>1027</v>
      </c>
      <c r="AU175" s="226" t="s">
        <v>180</v>
      </c>
      <c r="AY175" s="20" t="s">
        <v>161</v>
      </c>
      <c r="BE175" s="227">
        <f>IF(N175="základní",J175,0)</f>
        <v>0</v>
      </c>
      <c r="BF175" s="227">
        <f>IF(N175="snížená",J175,0)</f>
        <v>0</v>
      </c>
      <c r="BG175" s="227">
        <f>IF(N175="zákl. přenesená",J175,0)</f>
        <v>0</v>
      </c>
      <c r="BH175" s="227">
        <f>IF(N175="sníž. přenesená",J175,0)</f>
        <v>0</v>
      </c>
      <c r="BI175" s="227">
        <f>IF(N175="nulová",J175,0)</f>
        <v>0</v>
      </c>
      <c r="BJ175" s="20" t="s">
        <v>77</v>
      </c>
      <c r="BK175" s="227">
        <f>ROUND(I175*H175,2)</f>
        <v>0</v>
      </c>
      <c r="BL175" s="20" t="s">
        <v>168</v>
      </c>
      <c r="BM175" s="226" t="s">
        <v>2939</v>
      </c>
    </row>
    <row r="176" s="2" customFormat="1" ht="16.5" customHeight="1">
      <c r="A176" s="41"/>
      <c r="B176" s="42"/>
      <c r="C176" s="285" t="s">
        <v>429</v>
      </c>
      <c r="D176" s="285" t="s">
        <v>1027</v>
      </c>
      <c r="E176" s="286" t="s">
        <v>2940</v>
      </c>
      <c r="F176" s="287" t="s">
        <v>2941</v>
      </c>
      <c r="G176" s="288" t="s">
        <v>2724</v>
      </c>
      <c r="H176" s="289">
        <v>3</v>
      </c>
      <c r="I176" s="290"/>
      <c r="J176" s="291">
        <f>ROUND(I176*H176,2)</f>
        <v>0</v>
      </c>
      <c r="K176" s="287" t="s">
        <v>19</v>
      </c>
      <c r="L176" s="292"/>
      <c r="M176" s="293" t="s">
        <v>19</v>
      </c>
      <c r="N176" s="294" t="s">
        <v>41</v>
      </c>
      <c r="O176" s="87"/>
      <c r="P176" s="224">
        <f>O176*H176</f>
        <v>0</v>
      </c>
      <c r="Q176" s="224">
        <v>0</v>
      </c>
      <c r="R176" s="224">
        <f>Q176*H176</f>
        <v>0</v>
      </c>
      <c r="S176" s="224">
        <v>0</v>
      </c>
      <c r="T176" s="225">
        <f>S176*H176</f>
        <v>0</v>
      </c>
      <c r="U176" s="41"/>
      <c r="V176" s="41"/>
      <c r="W176" s="41"/>
      <c r="X176" s="41"/>
      <c r="Y176" s="41"/>
      <c r="Z176" s="41"/>
      <c r="AA176" s="41"/>
      <c r="AB176" s="41"/>
      <c r="AC176" s="41"/>
      <c r="AD176" s="41"/>
      <c r="AE176" s="41"/>
      <c r="AR176" s="226" t="s">
        <v>209</v>
      </c>
      <c r="AT176" s="226" t="s">
        <v>1027</v>
      </c>
      <c r="AU176" s="226" t="s">
        <v>180</v>
      </c>
      <c r="AY176" s="20" t="s">
        <v>161</v>
      </c>
      <c r="BE176" s="227">
        <f>IF(N176="základní",J176,0)</f>
        <v>0</v>
      </c>
      <c r="BF176" s="227">
        <f>IF(N176="snížená",J176,0)</f>
        <v>0</v>
      </c>
      <c r="BG176" s="227">
        <f>IF(N176="zákl. přenesená",J176,0)</f>
        <v>0</v>
      </c>
      <c r="BH176" s="227">
        <f>IF(N176="sníž. přenesená",J176,0)</f>
        <v>0</v>
      </c>
      <c r="BI176" s="227">
        <f>IF(N176="nulová",J176,0)</f>
        <v>0</v>
      </c>
      <c r="BJ176" s="20" t="s">
        <v>77</v>
      </c>
      <c r="BK176" s="227">
        <f>ROUND(I176*H176,2)</f>
        <v>0</v>
      </c>
      <c r="BL176" s="20" t="s">
        <v>168</v>
      </c>
      <c r="BM176" s="226" t="s">
        <v>2942</v>
      </c>
    </row>
    <row r="177" s="2" customFormat="1" ht="16.5" customHeight="1">
      <c r="A177" s="41"/>
      <c r="B177" s="42"/>
      <c r="C177" s="285" t="s">
        <v>435</v>
      </c>
      <c r="D177" s="285" t="s">
        <v>1027</v>
      </c>
      <c r="E177" s="286" t="s">
        <v>2943</v>
      </c>
      <c r="F177" s="287" t="s">
        <v>2944</v>
      </c>
      <c r="G177" s="288" t="s">
        <v>2724</v>
      </c>
      <c r="H177" s="289">
        <v>3</v>
      </c>
      <c r="I177" s="290"/>
      <c r="J177" s="291">
        <f>ROUND(I177*H177,2)</f>
        <v>0</v>
      </c>
      <c r="K177" s="287" t="s">
        <v>19</v>
      </c>
      <c r="L177" s="292"/>
      <c r="M177" s="293" t="s">
        <v>19</v>
      </c>
      <c r="N177" s="294" t="s">
        <v>41</v>
      </c>
      <c r="O177" s="87"/>
      <c r="P177" s="224">
        <f>O177*H177</f>
        <v>0</v>
      </c>
      <c r="Q177" s="224">
        <v>0</v>
      </c>
      <c r="R177" s="224">
        <f>Q177*H177</f>
        <v>0</v>
      </c>
      <c r="S177" s="224">
        <v>0</v>
      </c>
      <c r="T177" s="225">
        <f>S177*H177</f>
        <v>0</v>
      </c>
      <c r="U177" s="41"/>
      <c r="V177" s="41"/>
      <c r="W177" s="41"/>
      <c r="X177" s="41"/>
      <c r="Y177" s="41"/>
      <c r="Z177" s="41"/>
      <c r="AA177" s="41"/>
      <c r="AB177" s="41"/>
      <c r="AC177" s="41"/>
      <c r="AD177" s="41"/>
      <c r="AE177" s="41"/>
      <c r="AR177" s="226" t="s">
        <v>209</v>
      </c>
      <c r="AT177" s="226" t="s">
        <v>1027</v>
      </c>
      <c r="AU177" s="226" t="s">
        <v>180</v>
      </c>
      <c r="AY177" s="20" t="s">
        <v>161</v>
      </c>
      <c r="BE177" s="227">
        <f>IF(N177="základní",J177,0)</f>
        <v>0</v>
      </c>
      <c r="BF177" s="227">
        <f>IF(N177="snížená",J177,0)</f>
        <v>0</v>
      </c>
      <c r="BG177" s="227">
        <f>IF(N177="zákl. přenesená",J177,0)</f>
        <v>0</v>
      </c>
      <c r="BH177" s="227">
        <f>IF(N177="sníž. přenesená",J177,0)</f>
        <v>0</v>
      </c>
      <c r="BI177" s="227">
        <f>IF(N177="nulová",J177,0)</f>
        <v>0</v>
      </c>
      <c r="BJ177" s="20" t="s">
        <v>77</v>
      </c>
      <c r="BK177" s="227">
        <f>ROUND(I177*H177,2)</f>
        <v>0</v>
      </c>
      <c r="BL177" s="20" t="s">
        <v>168</v>
      </c>
      <c r="BM177" s="226" t="s">
        <v>2945</v>
      </c>
    </row>
    <row r="178" s="2" customFormat="1" ht="16.5" customHeight="1">
      <c r="A178" s="41"/>
      <c r="B178" s="42"/>
      <c r="C178" s="285" t="s">
        <v>441</v>
      </c>
      <c r="D178" s="285" t="s">
        <v>1027</v>
      </c>
      <c r="E178" s="286" t="s">
        <v>2946</v>
      </c>
      <c r="F178" s="287" t="s">
        <v>2947</v>
      </c>
      <c r="G178" s="288" t="s">
        <v>2724</v>
      </c>
      <c r="H178" s="289">
        <v>1</v>
      </c>
      <c r="I178" s="290"/>
      <c r="J178" s="291">
        <f>ROUND(I178*H178,2)</f>
        <v>0</v>
      </c>
      <c r="K178" s="287" t="s">
        <v>19</v>
      </c>
      <c r="L178" s="292"/>
      <c r="M178" s="293" t="s">
        <v>19</v>
      </c>
      <c r="N178" s="294" t="s">
        <v>41</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209</v>
      </c>
      <c r="AT178" s="226" t="s">
        <v>1027</v>
      </c>
      <c r="AU178" s="226" t="s">
        <v>180</v>
      </c>
      <c r="AY178" s="20" t="s">
        <v>161</v>
      </c>
      <c r="BE178" s="227">
        <f>IF(N178="základní",J178,0)</f>
        <v>0</v>
      </c>
      <c r="BF178" s="227">
        <f>IF(N178="snížená",J178,0)</f>
        <v>0</v>
      </c>
      <c r="BG178" s="227">
        <f>IF(N178="zákl. přenesená",J178,0)</f>
        <v>0</v>
      </c>
      <c r="BH178" s="227">
        <f>IF(N178="sníž. přenesená",J178,0)</f>
        <v>0</v>
      </c>
      <c r="BI178" s="227">
        <f>IF(N178="nulová",J178,0)</f>
        <v>0</v>
      </c>
      <c r="BJ178" s="20" t="s">
        <v>77</v>
      </c>
      <c r="BK178" s="227">
        <f>ROUND(I178*H178,2)</f>
        <v>0</v>
      </c>
      <c r="BL178" s="20" t="s">
        <v>168</v>
      </c>
      <c r="BM178" s="226" t="s">
        <v>2948</v>
      </c>
    </row>
    <row r="179" s="2" customFormat="1">
      <c r="A179" s="41"/>
      <c r="B179" s="42"/>
      <c r="C179" s="43"/>
      <c r="D179" s="235" t="s">
        <v>361</v>
      </c>
      <c r="E179" s="43"/>
      <c r="F179" s="266" t="s">
        <v>2949</v>
      </c>
      <c r="G179" s="43"/>
      <c r="H179" s="43"/>
      <c r="I179" s="230"/>
      <c r="J179" s="43"/>
      <c r="K179" s="43"/>
      <c r="L179" s="47"/>
      <c r="M179" s="231"/>
      <c r="N179" s="232"/>
      <c r="O179" s="87"/>
      <c r="P179" s="87"/>
      <c r="Q179" s="87"/>
      <c r="R179" s="87"/>
      <c r="S179" s="87"/>
      <c r="T179" s="88"/>
      <c r="U179" s="41"/>
      <c r="V179" s="41"/>
      <c r="W179" s="41"/>
      <c r="X179" s="41"/>
      <c r="Y179" s="41"/>
      <c r="Z179" s="41"/>
      <c r="AA179" s="41"/>
      <c r="AB179" s="41"/>
      <c r="AC179" s="41"/>
      <c r="AD179" s="41"/>
      <c r="AE179" s="41"/>
      <c r="AT179" s="20" t="s">
        <v>361</v>
      </c>
      <c r="AU179" s="20" t="s">
        <v>180</v>
      </c>
    </row>
    <row r="180" s="2" customFormat="1" ht="16.5" customHeight="1">
      <c r="A180" s="41"/>
      <c r="B180" s="42"/>
      <c r="C180" s="285" t="s">
        <v>447</v>
      </c>
      <c r="D180" s="285" t="s">
        <v>1027</v>
      </c>
      <c r="E180" s="286" t="s">
        <v>2950</v>
      </c>
      <c r="F180" s="287" t="s">
        <v>2951</v>
      </c>
      <c r="G180" s="288" t="s">
        <v>2724</v>
      </c>
      <c r="H180" s="289">
        <v>1</v>
      </c>
      <c r="I180" s="290"/>
      <c r="J180" s="291">
        <f>ROUND(I180*H180,2)</f>
        <v>0</v>
      </c>
      <c r="K180" s="287" t="s">
        <v>19</v>
      </c>
      <c r="L180" s="292"/>
      <c r="M180" s="293" t="s">
        <v>19</v>
      </c>
      <c r="N180" s="294" t="s">
        <v>41</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209</v>
      </c>
      <c r="AT180" s="226" t="s">
        <v>1027</v>
      </c>
      <c r="AU180" s="226" t="s">
        <v>180</v>
      </c>
      <c r="AY180" s="20" t="s">
        <v>161</v>
      </c>
      <c r="BE180" s="227">
        <f>IF(N180="základní",J180,0)</f>
        <v>0</v>
      </c>
      <c r="BF180" s="227">
        <f>IF(N180="snížená",J180,0)</f>
        <v>0</v>
      </c>
      <c r="BG180" s="227">
        <f>IF(N180="zákl. přenesená",J180,0)</f>
        <v>0</v>
      </c>
      <c r="BH180" s="227">
        <f>IF(N180="sníž. přenesená",J180,0)</f>
        <v>0</v>
      </c>
      <c r="BI180" s="227">
        <f>IF(N180="nulová",J180,0)</f>
        <v>0</v>
      </c>
      <c r="BJ180" s="20" t="s">
        <v>77</v>
      </c>
      <c r="BK180" s="227">
        <f>ROUND(I180*H180,2)</f>
        <v>0</v>
      </c>
      <c r="BL180" s="20" t="s">
        <v>168</v>
      </c>
      <c r="BM180" s="226" t="s">
        <v>2952</v>
      </c>
    </row>
    <row r="181" s="2" customFormat="1">
      <c r="A181" s="41"/>
      <c r="B181" s="42"/>
      <c r="C181" s="43"/>
      <c r="D181" s="235" t="s">
        <v>361</v>
      </c>
      <c r="E181" s="43"/>
      <c r="F181" s="266" t="s">
        <v>2953</v>
      </c>
      <c r="G181" s="43"/>
      <c r="H181" s="43"/>
      <c r="I181" s="230"/>
      <c r="J181" s="43"/>
      <c r="K181" s="43"/>
      <c r="L181" s="47"/>
      <c r="M181" s="231"/>
      <c r="N181" s="232"/>
      <c r="O181" s="87"/>
      <c r="P181" s="87"/>
      <c r="Q181" s="87"/>
      <c r="R181" s="87"/>
      <c r="S181" s="87"/>
      <c r="T181" s="88"/>
      <c r="U181" s="41"/>
      <c r="V181" s="41"/>
      <c r="W181" s="41"/>
      <c r="X181" s="41"/>
      <c r="Y181" s="41"/>
      <c r="Z181" s="41"/>
      <c r="AA181" s="41"/>
      <c r="AB181" s="41"/>
      <c r="AC181" s="41"/>
      <c r="AD181" s="41"/>
      <c r="AE181" s="41"/>
      <c r="AT181" s="20" t="s">
        <v>361</v>
      </c>
      <c r="AU181" s="20" t="s">
        <v>180</v>
      </c>
    </row>
    <row r="182" s="12" customFormat="1" ht="20.88" customHeight="1">
      <c r="A182" s="12"/>
      <c r="B182" s="199"/>
      <c r="C182" s="200"/>
      <c r="D182" s="201" t="s">
        <v>69</v>
      </c>
      <c r="E182" s="213" t="s">
        <v>2954</v>
      </c>
      <c r="F182" s="213" t="s">
        <v>2955</v>
      </c>
      <c r="G182" s="200"/>
      <c r="H182" s="200"/>
      <c r="I182" s="203"/>
      <c r="J182" s="214">
        <f>BK182</f>
        <v>0</v>
      </c>
      <c r="K182" s="200"/>
      <c r="L182" s="205"/>
      <c r="M182" s="206"/>
      <c r="N182" s="207"/>
      <c r="O182" s="207"/>
      <c r="P182" s="208">
        <f>SUM(P183:P223)</f>
        <v>0</v>
      </c>
      <c r="Q182" s="207"/>
      <c r="R182" s="208">
        <f>SUM(R183:R223)</f>
        <v>0</v>
      </c>
      <c r="S182" s="207"/>
      <c r="T182" s="209">
        <f>SUM(T183:T223)</f>
        <v>0</v>
      </c>
      <c r="U182" s="12"/>
      <c r="V182" s="12"/>
      <c r="W182" s="12"/>
      <c r="X182" s="12"/>
      <c r="Y182" s="12"/>
      <c r="Z182" s="12"/>
      <c r="AA182" s="12"/>
      <c r="AB182" s="12"/>
      <c r="AC182" s="12"/>
      <c r="AD182" s="12"/>
      <c r="AE182" s="12"/>
      <c r="AR182" s="210" t="s">
        <v>77</v>
      </c>
      <c r="AT182" s="211" t="s">
        <v>69</v>
      </c>
      <c r="AU182" s="211" t="s">
        <v>79</v>
      </c>
      <c r="AY182" s="210" t="s">
        <v>161</v>
      </c>
      <c r="BK182" s="212">
        <f>SUM(BK183:BK223)</f>
        <v>0</v>
      </c>
    </row>
    <row r="183" s="2" customFormat="1" ht="16.5" customHeight="1">
      <c r="A183" s="41"/>
      <c r="B183" s="42"/>
      <c r="C183" s="285" t="s">
        <v>454</v>
      </c>
      <c r="D183" s="285" t="s">
        <v>1027</v>
      </c>
      <c r="E183" s="286" t="s">
        <v>2956</v>
      </c>
      <c r="F183" s="287" t="s">
        <v>2957</v>
      </c>
      <c r="G183" s="288" t="s">
        <v>2573</v>
      </c>
      <c r="H183" s="289">
        <v>2</v>
      </c>
      <c r="I183" s="290"/>
      <c r="J183" s="291">
        <f>ROUND(I183*H183,2)</f>
        <v>0</v>
      </c>
      <c r="K183" s="287" t="s">
        <v>19</v>
      </c>
      <c r="L183" s="292"/>
      <c r="M183" s="293" t="s">
        <v>19</v>
      </c>
      <c r="N183" s="294" t="s">
        <v>41</v>
      </c>
      <c r="O183" s="87"/>
      <c r="P183" s="224">
        <f>O183*H183</f>
        <v>0</v>
      </c>
      <c r="Q183" s="224">
        <v>0</v>
      </c>
      <c r="R183" s="224">
        <f>Q183*H183</f>
        <v>0</v>
      </c>
      <c r="S183" s="224">
        <v>0</v>
      </c>
      <c r="T183" s="225">
        <f>S183*H183</f>
        <v>0</v>
      </c>
      <c r="U183" s="41"/>
      <c r="V183" s="41"/>
      <c r="W183" s="41"/>
      <c r="X183" s="41"/>
      <c r="Y183" s="41"/>
      <c r="Z183" s="41"/>
      <c r="AA183" s="41"/>
      <c r="AB183" s="41"/>
      <c r="AC183" s="41"/>
      <c r="AD183" s="41"/>
      <c r="AE183" s="41"/>
      <c r="AR183" s="226" t="s">
        <v>209</v>
      </c>
      <c r="AT183" s="226" t="s">
        <v>1027</v>
      </c>
      <c r="AU183" s="226" t="s">
        <v>180</v>
      </c>
      <c r="AY183" s="20" t="s">
        <v>161</v>
      </c>
      <c r="BE183" s="227">
        <f>IF(N183="základní",J183,0)</f>
        <v>0</v>
      </c>
      <c r="BF183" s="227">
        <f>IF(N183="snížená",J183,0)</f>
        <v>0</v>
      </c>
      <c r="BG183" s="227">
        <f>IF(N183="zákl. přenesená",J183,0)</f>
        <v>0</v>
      </c>
      <c r="BH183" s="227">
        <f>IF(N183="sníž. přenesená",J183,0)</f>
        <v>0</v>
      </c>
      <c r="BI183" s="227">
        <f>IF(N183="nulová",J183,0)</f>
        <v>0</v>
      </c>
      <c r="BJ183" s="20" t="s">
        <v>77</v>
      </c>
      <c r="BK183" s="227">
        <f>ROUND(I183*H183,2)</f>
        <v>0</v>
      </c>
      <c r="BL183" s="20" t="s">
        <v>168</v>
      </c>
      <c r="BM183" s="226" t="s">
        <v>2958</v>
      </c>
    </row>
    <row r="184" s="2" customFormat="1">
      <c r="A184" s="41"/>
      <c r="B184" s="42"/>
      <c r="C184" s="43"/>
      <c r="D184" s="235" t="s">
        <v>361</v>
      </c>
      <c r="E184" s="43"/>
      <c r="F184" s="266" t="s">
        <v>2959</v>
      </c>
      <c r="G184" s="43"/>
      <c r="H184" s="43"/>
      <c r="I184" s="230"/>
      <c r="J184" s="43"/>
      <c r="K184" s="43"/>
      <c r="L184" s="47"/>
      <c r="M184" s="231"/>
      <c r="N184" s="232"/>
      <c r="O184" s="87"/>
      <c r="P184" s="87"/>
      <c r="Q184" s="87"/>
      <c r="R184" s="87"/>
      <c r="S184" s="87"/>
      <c r="T184" s="88"/>
      <c r="U184" s="41"/>
      <c r="V184" s="41"/>
      <c r="W184" s="41"/>
      <c r="X184" s="41"/>
      <c r="Y184" s="41"/>
      <c r="Z184" s="41"/>
      <c r="AA184" s="41"/>
      <c r="AB184" s="41"/>
      <c r="AC184" s="41"/>
      <c r="AD184" s="41"/>
      <c r="AE184" s="41"/>
      <c r="AT184" s="20" t="s">
        <v>361</v>
      </c>
      <c r="AU184" s="20" t="s">
        <v>180</v>
      </c>
    </row>
    <row r="185" s="2" customFormat="1" ht="16.5" customHeight="1">
      <c r="A185" s="41"/>
      <c r="B185" s="42"/>
      <c r="C185" s="285" t="s">
        <v>461</v>
      </c>
      <c r="D185" s="285" t="s">
        <v>1027</v>
      </c>
      <c r="E185" s="286" t="s">
        <v>2960</v>
      </c>
      <c r="F185" s="287" t="s">
        <v>2961</v>
      </c>
      <c r="G185" s="288" t="s">
        <v>2573</v>
      </c>
      <c r="H185" s="289">
        <v>1</v>
      </c>
      <c r="I185" s="290"/>
      <c r="J185" s="291">
        <f>ROUND(I185*H185,2)</f>
        <v>0</v>
      </c>
      <c r="K185" s="287" t="s">
        <v>19</v>
      </c>
      <c r="L185" s="292"/>
      <c r="M185" s="293" t="s">
        <v>19</v>
      </c>
      <c r="N185" s="294" t="s">
        <v>41</v>
      </c>
      <c r="O185" s="87"/>
      <c r="P185" s="224">
        <f>O185*H185</f>
        <v>0</v>
      </c>
      <c r="Q185" s="224">
        <v>0</v>
      </c>
      <c r="R185" s="224">
        <f>Q185*H185</f>
        <v>0</v>
      </c>
      <c r="S185" s="224">
        <v>0</v>
      </c>
      <c r="T185" s="225">
        <f>S185*H185</f>
        <v>0</v>
      </c>
      <c r="U185" s="41"/>
      <c r="V185" s="41"/>
      <c r="W185" s="41"/>
      <c r="X185" s="41"/>
      <c r="Y185" s="41"/>
      <c r="Z185" s="41"/>
      <c r="AA185" s="41"/>
      <c r="AB185" s="41"/>
      <c r="AC185" s="41"/>
      <c r="AD185" s="41"/>
      <c r="AE185" s="41"/>
      <c r="AR185" s="226" t="s">
        <v>209</v>
      </c>
      <c r="AT185" s="226" t="s">
        <v>1027</v>
      </c>
      <c r="AU185" s="226" t="s">
        <v>180</v>
      </c>
      <c r="AY185" s="20" t="s">
        <v>161</v>
      </c>
      <c r="BE185" s="227">
        <f>IF(N185="základní",J185,0)</f>
        <v>0</v>
      </c>
      <c r="BF185" s="227">
        <f>IF(N185="snížená",J185,0)</f>
        <v>0</v>
      </c>
      <c r="BG185" s="227">
        <f>IF(N185="zákl. přenesená",J185,0)</f>
        <v>0</v>
      </c>
      <c r="BH185" s="227">
        <f>IF(N185="sníž. přenesená",J185,0)</f>
        <v>0</v>
      </c>
      <c r="BI185" s="227">
        <f>IF(N185="nulová",J185,0)</f>
        <v>0</v>
      </c>
      <c r="BJ185" s="20" t="s">
        <v>77</v>
      </c>
      <c r="BK185" s="227">
        <f>ROUND(I185*H185,2)</f>
        <v>0</v>
      </c>
      <c r="BL185" s="20" t="s">
        <v>168</v>
      </c>
      <c r="BM185" s="226" t="s">
        <v>2962</v>
      </c>
    </row>
    <row r="186" s="2" customFormat="1">
      <c r="A186" s="41"/>
      <c r="B186" s="42"/>
      <c r="C186" s="43"/>
      <c r="D186" s="235" t="s">
        <v>361</v>
      </c>
      <c r="E186" s="43"/>
      <c r="F186" s="266" t="s">
        <v>2963</v>
      </c>
      <c r="G186" s="43"/>
      <c r="H186" s="43"/>
      <c r="I186" s="230"/>
      <c r="J186" s="43"/>
      <c r="K186" s="43"/>
      <c r="L186" s="47"/>
      <c r="M186" s="231"/>
      <c r="N186" s="232"/>
      <c r="O186" s="87"/>
      <c r="P186" s="87"/>
      <c r="Q186" s="87"/>
      <c r="R186" s="87"/>
      <c r="S186" s="87"/>
      <c r="T186" s="88"/>
      <c r="U186" s="41"/>
      <c r="V186" s="41"/>
      <c r="W186" s="41"/>
      <c r="X186" s="41"/>
      <c r="Y186" s="41"/>
      <c r="Z186" s="41"/>
      <c r="AA186" s="41"/>
      <c r="AB186" s="41"/>
      <c r="AC186" s="41"/>
      <c r="AD186" s="41"/>
      <c r="AE186" s="41"/>
      <c r="AT186" s="20" t="s">
        <v>361</v>
      </c>
      <c r="AU186" s="20" t="s">
        <v>180</v>
      </c>
    </row>
    <row r="187" s="2" customFormat="1" ht="16.5" customHeight="1">
      <c r="A187" s="41"/>
      <c r="B187" s="42"/>
      <c r="C187" s="285" t="s">
        <v>468</v>
      </c>
      <c r="D187" s="285" t="s">
        <v>1027</v>
      </c>
      <c r="E187" s="286" t="s">
        <v>2964</v>
      </c>
      <c r="F187" s="287" t="s">
        <v>2965</v>
      </c>
      <c r="G187" s="288" t="s">
        <v>2573</v>
      </c>
      <c r="H187" s="289">
        <v>1</v>
      </c>
      <c r="I187" s="290"/>
      <c r="J187" s="291">
        <f>ROUND(I187*H187,2)</f>
        <v>0</v>
      </c>
      <c r="K187" s="287" t="s">
        <v>19</v>
      </c>
      <c r="L187" s="292"/>
      <c r="M187" s="293" t="s">
        <v>19</v>
      </c>
      <c r="N187" s="294" t="s">
        <v>41</v>
      </c>
      <c r="O187" s="87"/>
      <c r="P187" s="224">
        <f>O187*H187</f>
        <v>0</v>
      </c>
      <c r="Q187" s="224">
        <v>0</v>
      </c>
      <c r="R187" s="224">
        <f>Q187*H187</f>
        <v>0</v>
      </c>
      <c r="S187" s="224">
        <v>0</v>
      </c>
      <c r="T187" s="225">
        <f>S187*H187</f>
        <v>0</v>
      </c>
      <c r="U187" s="41"/>
      <c r="V187" s="41"/>
      <c r="W187" s="41"/>
      <c r="X187" s="41"/>
      <c r="Y187" s="41"/>
      <c r="Z187" s="41"/>
      <c r="AA187" s="41"/>
      <c r="AB187" s="41"/>
      <c r="AC187" s="41"/>
      <c r="AD187" s="41"/>
      <c r="AE187" s="41"/>
      <c r="AR187" s="226" t="s">
        <v>209</v>
      </c>
      <c r="AT187" s="226" t="s">
        <v>1027</v>
      </c>
      <c r="AU187" s="226" t="s">
        <v>180</v>
      </c>
      <c r="AY187" s="20" t="s">
        <v>161</v>
      </c>
      <c r="BE187" s="227">
        <f>IF(N187="základní",J187,0)</f>
        <v>0</v>
      </c>
      <c r="BF187" s="227">
        <f>IF(N187="snížená",J187,0)</f>
        <v>0</v>
      </c>
      <c r="BG187" s="227">
        <f>IF(N187="zákl. přenesená",J187,0)</f>
        <v>0</v>
      </c>
      <c r="BH187" s="227">
        <f>IF(N187="sníž. přenesená",J187,0)</f>
        <v>0</v>
      </c>
      <c r="BI187" s="227">
        <f>IF(N187="nulová",J187,0)</f>
        <v>0</v>
      </c>
      <c r="BJ187" s="20" t="s">
        <v>77</v>
      </c>
      <c r="BK187" s="227">
        <f>ROUND(I187*H187,2)</f>
        <v>0</v>
      </c>
      <c r="BL187" s="20" t="s">
        <v>168</v>
      </c>
      <c r="BM187" s="226" t="s">
        <v>2966</v>
      </c>
    </row>
    <row r="188" s="2" customFormat="1">
      <c r="A188" s="41"/>
      <c r="B188" s="42"/>
      <c r="C188" s="43"/>
      <c r="D188" s="235" t="s">
        <v>361</v>
      </c>
      <c r="E188" s="43"/>
      <c r="F188" s="266" t="s">
        <v>2967</v>
      </c>
      <c r="G188" s="43"/>
      <c r="H188" s="43"/>
      <c r="I188" s="230"/>
      <c r="J188" s="43"/>
      <c r="K188" s="43"/>
      <c r="L188" s="47"/>
      <c r="M188" s="231"/>
      <c r="N188" s="232"/>
      <c r="O188" s="87"/>
      <c r="P188" s="87"/>
      <c r="Q188" s="87"/>
      <c r="R188" s="87"/>
      <c r="S188" s="87"/>
      <c r="T188" s="88"/>
      <c r="U188" s="41"/>
      <c r="V188" s="41"/>
      <c r="W188" s="41"/>
      <c r="X188" s="41"/>
      <c r="Y188" s="41"/>
      <c r="Z188" s="41"/>
      <c r="AA188" s="41"/>
      <c r="AB188" s="41"/>
      <c r="AC188" s="41"/>
      <c r="AD188" s="41"/>
      <c r="AE188" s="41"/>
      <c r="AT188" s="20" t="s">
        <v>361</v>
      </c>
      <c r="AU188" s="20" t="s">
        <v>180</v>
      </c>
    </row>
    <row r="189" s="2" customFormat="1" ht="16.5" customHeight="1">
      <c r="A189" s="41"/>
      <c r="B189" s="42"/>
      <c r="C189" s="285" t="s">
        <v>474</v>
      </c>
      <c r="D189" s="285" t="s">
        <v>1027</v>
      </c>
      <c r="E189" s="286" t="s">
        <v>2968</v>
      </c>
      <c r="F189" s="287" t="s">
        <v>2969</v>
      </c>
      <c r="G189" s="288" t="s">
        <v>2573</v>
      </c>
      <c r="H189" s="289">
        <v>1</v>
      </c>
      <c r="I189" s="290"/>
      <c r="J189" s="291">
        <f>ROUND(I189*H189,2)</f>
        <v>0</v>
      </c>
      <c r="K189" s="287" t="s">
        <v>19</v>
      </c>
      <c r="L189" s="292"/>
      <c r="M189" s="293" t="s">
        <v>19</v>
      </c>
      <c r="N189" s="294" t="s">
        <v>41</v>
      </c>
      <c r="O189" s="87"/>
      <c r="P189" s="224">
        <f>O189*H189</f>
        <v>0</v>
      </c>
      <c r="Q189" s="224">
        <v>0</v>
      </c>
      <c r="R189" s="224">
        <f>Q189*H189</f>
        <v>0</v>
      </c>
      <c r="S189" s="224">
        <v>0</v>
      </c>
      <c r="T189" s="225">
        <f>S189*H189</f>
        <v>0</v>
      </c>
      <c r="U189" s="41"/>
      <c r="V189" s="41"/>
      <c r="W189" s="41"/>
      <c r="X189" s="41"/>
      <c r="Y189" s="41"/>
      <c r="Z189" s="41"/>
      <c r="AA189" s="41"/>
      <c r="AB189" s="41"/>
      <c r="AC189" s="41"/>
      <c r="AD189" s="41"/>
      <c r="AE189" s="41"/>
      <c r="AR189" s="226" t="s">
        <v>209</v>
      </c>
      <c r="AT189" s="226" t="s">
        <v>1027</v>
      </c>
      <c r="AU189" s="226" t="s">
        <v>180</v>
      </c>
      <c r="AY189" s="20" t="s">
        <v>161</v>
      </c>
      <c r="BE189" s="227">
        <f>IF(N189="základní",J189,0)</f>
        <v>0</v>
      </c>
      <c r="BF189" s="227">
        <f>IF(N189="snížená",J189,0)</f>
        <v>0</v>
      </c>
      <c r="BG189" s="227">
        <f>IF(N189="zákl. přenesená",J189,0)</f>
        <v>0</v>
      </c>
      <c r="BH189" s="227">
        <f>IF(N189="sníž. přenesená",J189,0)</f>
        <v>0</v>
      </c>
      <c r="BI189" s="227">
        <f>IF(N189="nulová",J189,0)</f>
        <v>0</v>
      </c>
      <c r="BJ189" s="20" t="s">
        <v>77</v>
      </c>
      <c r="BK189" s="227">
        <f>ROUND(I189*H189,2)</f>
        <v>0</v>
      </c>
      <c r="BL189" s="20" t="s">
        <v>168</v>
      </c>
      <c r="BM189" s="226" t="s">
        <v>2970</v>
      </c>
    </row>
    <row r="190" s="2" customFormat="1">
      <c r="A190" s="41"/>
      <c r="B190" s="42"/>
      <c r="C190" s="43"/>
      <c r="D190" s="235" t="s">
        <v>361</v>
      </c>
      <c r="E190" s="43"/>
      <c r="F190" s="266" t="s">
        <v>2971</v>
      </c>
      <c r="G190" s="43"/>
      <c r="H190" s="43"/>
      <c r="I190" s="230"/>
      <c r="J190" s="43"/>
      <c r="K190" s="43"/>
      <c r="L190" s="47"/>
      <c r="M190" s="231"/>
      <c r="N190" s="232"/>
      <c r="O190" s="87"/>
      <c r="P190" s="87"/>
      <c r="Q190" s="87"/>
      <c r="R190" s="87"/>
      <c r="S190" s="87"/>
      <c r="T190" s="88"/>
      <c r="U190" s="41"/>
      <c r="V190" s="41"/>
      <c r="W190" s="41"/>
      <c r="X190" s="41"/>
      <c r="Y190" s="41"/>
      <c r="Z190" s="41"/>
      <c r="AA190" s="41"/>
      <c r="AB190" s="41"/>
      <c r="AC190" s="41"/>
      <c r="AD190" s="41"/>
      <c r="AE190" s="41"/>
      <c r="AT190" s="20" t="s">
        <v>361</v>
      </c>
      <c r="AU190" s="20" t="s">
        <v>180</v>
      </c>
    </row>
    <row r="191" s="2" customFormat="1" ht="16.5" customHeight="1">
      <c r="A191" s="41"/>
      <c r="B191" s="42"/>
      <c r="C191" s="285" t="s">
        <v>480</v>
      </c>
      <c r="D191" s="285" t="s">
        <v>1027</v>
      </c>
      <c r="E191" s="286" t="s">
        <v>2972</v>
      </c>
      <c r="F191" s="287" t="s">
        <v>2965</v>
      </c>
      <c r="G191" s="288" t="s">
        <v>2573</v>
      </c>
      <c r="H191" s="289">
        <v>1</v>
      </c>
      <c r="I191" s="290"/>
      <c r="J191" s="291">
        <f>ROUND(I191*H191,2)</f>
        <v>0</v>
      </c>
      <c r="K191" s="287" t="s">
        <v>19</v>
      </c>
      <c r="L191" s="292"/>
      <c r="M191" s="293" t="s">
        <v>19</v>
      </c>
      <c r="N191" s="294" t="s">
        <v>41</v>
      </c>
      <c r="O191" s="87"/>
      <c r="P191" s="224">
        <f>O191*H191</f>
        <v>0</v>
      </c>
      <c r="Q191" s="224">
        <v>0</v>
      </c>
      <c r="R191" s="224">
        <f>Q191*H191</f>
        <v>0</v>
      </c>
      <c r="S191" s="224">
        <v>0</v>
      </c>
      <c r="T191" s="225">
        <f>S191*H191</f>
        <v>0</v>
      </c>
      <c r="U191" s="41"/>
      <c r="V191" s="41"/>
      <c r="W191" s="41"/>
      <c r="X191" s="41"/>
      <c r="Y191" s="41"/>
      <c r="Z191" s="41"/>
      <c r="AA191" s="41"/>
      <c r="AB191" s="41"/>
      <c r="AC191" s="41"/>
      <c r="AD191" s="41"/>
      <c r="AE191" s="41"/>
      <c r="AR191" s="226" t="s">
        <v>209</v>
      </c>
      <c r="AT191" s="226" t="s">
        <v>1027</v>
      </c>
      <c r="AU191" s="226" t="s">
        <v>180</v>
      </c>
      <c r="AY191" s="20" t="s">
        <v>161</v>
      </c>
      <c r="BE191" s="227">
        <f>IF(N191="základní",J191,0)</f>
        <v>0</v>
      </c>
      <c r="BF191" s="227">
        <f>IF(N191="snížená",J191,0)</f>
        <v>0</v>
      </c>
      <c r="BG191" s="227">
        <f>IF(N191="zákl. přenesená",J191,0)</f>
        <v>0</v>
      </c>
      <c r="BH191" s="227">
        <f>IF(N191="sníž. přenesená",J191,0)</f>
        <v>0</v>
      </c>
      <c r="BI191" s="227">
        <f>IF(N191="nulová",J191,0)</f>
        <v>0</v>
      </c>
      <c r="BJ191" s="20" t="s">
        <v>77</v>
      </c>
      <c r="BK191" s="227">
        <f>ROUND(I191*H191,2)</f>
        <v>0</v>
      </c>
      <c r="BL191" s="20" t="s">
        <v>168</v>
      </c>
      <c r="BM191" s="226" t="s">
        <v>2973</v>
      </c>
    </row>
    <row r="192" s="2" customFormat="1">
      <c r="A192" s="41"/>
      <c r="B192" s="42"/>
      <c r="C192" s="43"/>
      <c r="D192" s="235" t="s">
        <v>361</v>
      </c>
      <c r="E192" s="43"/>
      <c r="F192" s="266" t="s">
        <v>2974</v>
      </c>
      <c r="G192" s="43"/>
      <c r="H192" s="43"/>
      <c r="I192" s="230"/>
      <c r="J192" s="43"/>
      <c r="K192" s="43"/>
      <c r="L192" s="47"/>
      <c r="M192" s="231"/>
      <c r="N192" s="232"/>
      <c r="O192" s="87"/>
      <c r="P192" s="87"/>
      <c r="Q192" s="87"/>
      <c r="R192" s="87"/>
      <c r="S192" s="87"/>
      <c r="T192" s="88"/>
      <c r="U192" s="41"/>
      <c r="V192" s="41"/>
      <c r="W192" s="41"/>
      <c r="X192" s="41"/>
      <c r="Y192" s="41"/>
      <c r="Z192" s="41"/>
      <c r="AA192" s="41"/>
      <c r="AB192" s="41"/>
      <c r="AC192" s="41"/>
      <c r="AD192" s="41"/>
      <c r="AE192" s="41"/>
      <c r="AT192" s="20" t="s">
        <v>361</v>
      </c>
      <c r="AU192" s="20" t="s">
        <v>180</v>
      </c>
    </row>
    <row r="193" s="2" customFormat="1" ht="16.5" customHeight="1">
      <c r="A193" s="41"/>
      <c r="B193" s="42"/>
      <c r="C193" s="285" t="s">
        <v>486</v>
      </c>
      <c r="D193" s="285" t="s">
        <v>1027</v>
      </c>
      <c r="E193" s="286" t="s">
        <v>2975</v>
      </c>
      <c r="F193" s="287" t="s">
        <v>2976</v>
      </c>
      <c r="G193" s="288" t="s">
        <v>2573</v>
      </c>
      <c r="H193" s="289">
        <v>1</v>
      </c>
      <c r="I193" s="290"/>
      <c r="J193" s="291">
        <f>ROUND(I193*H193,2)</f>
        <v>0</v>
      </c>
      <c r="K193" s="287" t="s">
        <v>19</v>
      </c>
      <c r="L193" s="292"/>
      <c r="M193" s="293" t="s">
        <v>19</v>
      </c>
      <c r="N193" s="294" t="s">
        <v>41</v>
      </c>
      <c r="O193" s="87"/>
      <c r="P193" s="224">
        <f>O193*H193</f>
        <v>0</v>
      </c>
      <c r="Q193" s="224">
        <v>0</v>
      </c>
      <c r="R193" s="224">
        <f>Q193*H193</f>
        <v>0</v>
      </c>
      <c r="S193" s="224">
        <v>0</v>
      </c>
      <c r="T193" s="225">
        <f>S193*H193</f>
        <v>0</v>
      </c>
      <c r="U193" s="41"/>
      <c r="V193" s="41"/>
      <c r="W193" s="41"/>
      <c r="X193" s="41"/>
      <c r="Y193" s="41"/>
      <c r="Z193" s="41"/>
      <c r="AA193" s="41"/>
      <c r="AB193" s="41"/>
      <c r="AC193" s="41"/>
      <c r="AD193" s="41"/>
      <c r="AE193" s="41"/>
      <c r="AR193" s="226" t="s">
        <v>209</v>
      </c>
      <c r="AT193" s="226" t="s">
        <v>1027</v>
      </c>
      <c r="AU193" s="226" t="s">
        <v>180</v>
      </c>
      <c r="AY193" s="20" t="s">
        <v>161</v>
      </c>
      <c r="BE193" s="227">
        <f>IF(N193="základní",J193,0)</f>
        <v>0</v>
      </c>
      <c r="BF193" s="227">
        <f>IF(N193="snížená",J193,0)</f>
        <v>0</v>
      </c>
      <c r="BG193" s="227">
        <f>IF(N193="zákl. přenesená",J193,0)</f>
        <v>0</v>
      </c>
      <c r="BH193" s="227">
        <f>IF(N193="sníž. přenesená",J193,0)</f>
        <v>0</v>
      </c>
      <c r="BI193" s="227">
        <f>IF(N193="nulová",J193,0)</f>
        <v>0</v>
      </c>
      <c r="BJ193" s="20" t="s">
        <v>77</v>
      </c>
      <c r="BK193" s="227">
        <f>ROUND(I193*H193,2)</f>
        <v>0</v>
      </c>
      <c r="BL193" s="20" t="s">
        <v>168</v>
      </c>
      <c r="BM193" s="226" t="s">
        <v>2977</v>
      </c>
    </row>
    <row r="194" s="2" customFormat="1">
      <c r="A194" s="41"/>
      <c r="B194" s="42"/>
      <c r="C194" s="43"/>
      <c r="D194" s="235" t="s">
        <v>361</v>
      </c>
      <c r="E194" s="43"/>
      <c r="F194" s="266" t="s">
        <v>2978</v>
      </c>
      <c r="G194" s="43"/>
      <c r="H194" s="43"/>
      <c r="I194" s="230"/>
      <c r="J194" s="43"/>
      <c r="K194" s="43"/>
      <c r="L194" s="47"/>
      <c r="M194" s="231"/>
      <c r="N194" s="232"/>
      <c r="O194" s="87"/>
      <c r="P194" s="87"/>
      <c r="Q194" s="87"/>
      <c r="R194" s="87"/>
      <c r="S194" s="87"/>
      <c r="T194" s="88"/>
      <c r="U194" s="41"/>
      <c r="V194" s="41"/>
      <c r="W194" s="41"/>
      <c r="X194" s="41"/>
      <c r="Y194" s="41"/>
      <c r="Z194" s="41"/>
      <c r="AA194" s="41"/>
      <c r="AB194" s="41"/>
      <c r="AC194" s="41"/>
      <c r="AD194" s="41"/>
      <c r="AE194" s="41"/>
      <c r="AT194" s="20" t="s">
        <v>361</v>
      </c>
      <c r="AU194" s="20" t="s">
        <v>180</v>
      </c>
    </row>
    <row r="195" s="2" customFormat="1" ht="16.5" customHeight="1">
      <c r="A195" s="41"/>
      <c r="B195" s="42"/>
      <c r="C195" s="285" t="s">
        <v>493</v>
      </c>
      <c r="D195" s="285" t="s">
        <v>1027</v>
      </c>
      <c r="E195" s="286" t="s">
        <v>2979</v>
      </c>
      <c r="F195" s="287" t="s">
        <v>2980</v>
      </c>
      <c r="G195" s="288" t="s">
        <v>2573</v>
      </c>
      <c r="H195" s="289">
        <v>1</v>
      </c>
      <c r="I195" s="290"/>
      <c r="J195" s="291">
        <f>ROUND(I195*H195,2)</f>
        <v>0</v>
      </c>
      <c r="K195" s="287" t="s">
        <v>19</v>
      </c>
      <c r="L195" s="292"/>
      <c r="M195" s="293" t="s">
        <v>19</v>
      </c>
      <c r="N195" s="294" t="s">
        <v>41</v>
      </c>
      <c r="O195" s="87"/>
      <c r="P195" s="224">
        <f>O195*H195</f>
        <v>0</v>
      </c>
      <c r="Q195" s="224">
        <v>0</v>
      </c>
      <c r="R195" s="224">
        <f>Q195*H195</f>
        <v>0</v>
      </c>
      <c r="S195" s="224">
        <v>0</v>
      </c>
      <c r="T195" s="225">
        <f>S195*H195</f>
        <v>0</v>
      </c>
      <c r="U195" s="41"/>
      <c r="V195" s="41"/>
      <c r="W195" s="41"/>
      <c r="X195" s="41"/>
      <c r="Y195" s="41"/>
      <c r="Z195" s="41"/>
      <c r="AA195" s="41"/>
      <c r="AB195" s="41"/>
      <c r="AC195" s="41"/>
      <c r="AD195" s="41"/>
      <c r="AE195" s="41"/>
      <c r="AR195" s="226" t="s">
        <v>209</v>
      </c>
      <c r="AT195" s="226" t="s">
        <v>1027</v>
      </c>
      <c r="AU195" s="226" t="s">
        <v>180</v>
      </c>
      <c r="AY195" s="20" t="s">
        <v>161</v>
      </c>
      <c r="BE195" s="227">
        <f>IF(N195="základní",J195,0)</f>
        <v>0</v>
      </c>
      <c r="BF195" s="227">
        <f>IF(N195="snížená",J195,0)</f>
        <v>0</v>
      </c>
      <c r="BG195" s="227">
        <f>IF(N195="zákl. přenesená",J195,0)</f>
        <v>0</v>
      </c>
      <c r="BH195" s="227">
        <f>IF(N195="sníž. přenesená",J195,0)</f>
        <v>0</v>
      </c>
      <c r="BI195" s="227">
        <f>IF(N195="nulová",J195,0)</f>
        <v>0</v>
      </c>
      <c r="BJ195" s="20" t="s">
        <v>77</v>
      </c>
      <c r="BK195" s="227">
        <f>ROUND(I195*H195,2)</f>
        <v>0</v>
      </c>
      <c r="BL195" s="20" t="s">
        <v>168</v>
      </c>
      <c r="BM195" s="226" t="s">
        <v>2981</v>
      </c>
    </row>
    <row r="196" s="2" customFormat="1">
      <c r="A196" s="41"/>
      <c r="B196" s="42"/>
      <c r="C196" s="43"/>
      <c r="D196" s="235" t="s">
        <v>361</v>
      </c>
      <c r="E196" s="43"/>
      <c r="F196" s="266" t="s">
        <v>2982</v>
      </c>
      <c r="G196" s="43"/>
      <c r="H196" s="43"/>
      <c r="I196" s="230"/>
      <c r="J196" s="43"/>
      <c r="K196" s="43"/>
      <c r="L196" s="47"/>
      <c r="M196" s="231"/>
      <c r="N196" s="232"/>
      <c r="O196" s="87"/>
      <c r="P196" s="87"/>
      <c r="Q196" s="87"/>
      <c r="R196" s="87"/>
      <c r="S196" s="87"/>
      <c r="T196" s="88"/>
      <c r="U196" s="41"/>
      <c r="V196" s="41"/>
      <c r="W196" s="41"/>
      <c r="X196" s="41"/>
      <c r="Y196" s="41"/>
      <c r="Z196" s="41"/>
      <c r="AA196" s="41"/>
      <c r="AB196" s="41"/>
      <c r="AC196" s="41"/>
      <c r="AD196" s="41"/>
      <c r="AE196" s="41"/>
      <c r="AT196" s="20" t="s">
        <v>361</v>
      </c>
      <c r="AU196" s="20" t="s">
        <v>180</v>
      </c>
    </row>
    <row r="197" s="2" customFormat="1" ht="16.5" customHeight="1">
      <c r="A197" s="41"/>
      <c r="B197" s="42"/>
      <c r="C197" s="285" t="s">
        <v>501</v>
      </c>
      <c r="D197" s="285" t="s">
        <v>1027</v>
      </c>
      <c r="E197" s="286" t="s">
        <v>2983</v>
      </c>
      <c r="F197" s="287" t="s">
        <v>2984</v>
      </c>
      <c r="G197" s="288" t="s">
        <v>2573</v>
      </c>
      <c r="H197" s="289">
        <v>1</v>
      </c>
      <c r="I197" s="290"/>
      <c r="J197" s="291">
        <f>ROUND(I197*H197,2)</f>
        <v>0</v>
      </c>
      <c r="K197" s="287" t="s">
        <v>19</v>
      </c>
      <c r="L197" s="292"/>
      <c r="M197" s="293" t="s">
        <v>19</v>
      </c>
      <c r="N197" s="294" t="s">
        <v>41</v>
      </c>
      <c r="O197" s="87"/>
      <c r="P197" s="224">
        <f>O197*H197</f>
        <v>0</v>
      </c>
      <c r="Q197" s="224">
        <v>0</v>
      </c>
      <c r="R197" s="224">
        <f>Q197*H197</f>
        <v>0</v>
      </c>
      <c r="S197" s="224">
        <v>0</v>
      </c>
      <c r="T197" s="225">
        <f>S197*H197</f>
        <v>0</v>
      </c>
      <c r="U197" s="41"/>
      <c r="V197" s="41"/>
      <c r="W197" s="41"/>
      <c r="X197" s="41"/>
      <c r="Y197" s="41"/>
      <c r="Z197" s="41"/>
      <c r="AA197" s="41"/>
      <c r="AB197" s="41"/>
      <c r="AC197" s="41"/>
      <c r="AD197" s="41"/>
      <c r="AE197" s="41"/>
      <c r="AR197" s="226" t="s">
        <v>209</v>
      </c>
      <c r="AT197" s="226" t="s">
        <v>1027</v>
      </c>
      <c r="AU197" s="226" t="s">
        <v>180</v>
      </c>
      <c r="AY197" s="20" t="s">
        <v>161</v>
      </c>
      <c r="BE197" s="227">
        <f>IF(N197="základní",J197,0)</f>
        <v>0</v>
      </c>
      <c r="BF197" s="227">
        <f>IF(N197="snížená",J197,0)</f>
        <v>0</v>
      </c>
      <c r="BG197" s="227">
        <f>IF(N197="zákl. přenesená",J197,0)</f>
        <v>0</v>
      </c>
      <c r="BH197" s="227">
        <f>IF(N197="sníž. přenesená",J197,0)</f>
        <v>0</v>
      </c>
      <c r="BI197" s="227">
        <f>IF(N197="nulová",J197,0)</f>
        <v>0</v>
      </c>
      <c r="BJ197" s="20" t="s">
        <v>77</v>
      </c>
      <c r="BK197" s="227">
        <f>ROUND(I197*H197,2)</f>
        <v>0</v>
      </c>
      <c r="BL197" s="20" t="s">
        <v>168</v>
      </c>
      <c r="BM197" s="226" t="s">
        <v>2985</v>
      </c>
    </row>
    <row r="198" s="2" customFormat="1">
      <c r="A198" s="41"/>
      <c r="B198" s="42"/>
      <c r="C198" s="43"/>
      <c r="D198" s="235" t="s">
        <v>361</v>
      </c>
      <c r="E198" s="43"/>
      <c r="F198" s="266" t="s">
        <v>2986</v>
      </c>
      <c r="G198" s="43"/>
      <c r="H198" s="43"/>
      <c r="I198" s="230"/>
      <c r="J198" s="43"/>
      <c r="K198" s="43"/>
      <c r="L198" s="47"/>
      <c r="M198" s="231"/>
      <c r="N198" s="232"/>
      <c r="O198" s="87"/>
      <c r="P198" s="87"/>
      <c r="Q198" s="87"/>
      <c r="R198" s="87"/>
      <c r="S198" s="87"/>
      <c r="T198" s="88"/>
      <c r="U198" s="41"/>
      <c r="V198" s="41"/>
      <c r="W198" s="41"/>
      <c r="X198" s="41"/>
      <c r="Y198" s="41"/>
      <c r="Z198" s="41"/>
      <c r="AA198" s="41"/>
      <c r="AB198" s="41"/>
      <c r="AC198" s="41"/>
      <c r="AD198" s="41"/>
      <c r="AE198" s="41"/>
      <c r="AT198" s="20" t="s">
        <v>361</v>
      </c>
      <c r="AU198" s="20" t="s">
        <v>180</v>
      </c>
    </row>
    <row r="199" s="2" customFormat="1" ht="16.5" customHeight="1">
      <c r="A199" s="41"/>
      <c r="B199" s="42"/>
      <c r="C199" s="285" t="s">
        <v>508</v>
      </c>
      <c r="D199" s="285" t="s">
        <v>1027</v>
      </c>
      <c r="E199" s="286" t="s">
        <v>2987</v>
      </c>
      <c r="F199" s="287" t="s">
        <v>2988</v>
      </c>
      <c r="G199" s="288" t="s">
        <v>2573</v>
      </c>
      <c r="H199" s="289">
        <v>1</v>
      </c>
      <c r="I199" s="290"/>
      <c r="J199" s="291">
        <f>ROUND(I199*H199,2)</f>
        <v>0</v>
      </c>
      <c r="K199" s="287" t="s">
        <v>19</v>
      </c>
      <c r="L199" s="292"/>
      <c r="M199" s="293" t="s">
        <v>19</v>
      </c>
      <c r="N199" s="294" t="s">
        <v>41</v>
      </c>
      <c r="O199" s="87"/>
      <c r="P199" s="224">
        <f>O199*H199</f>
        <v>0</v>
      </c>
      <c r="Q199" s="224">
        <v>0</v>
      </c>
      <c r="R199" s="224">
        <f>Q199*H199</f>
        <v>0</v>
      </c>
      <c r="S199" s="224">
        <v>0</v>
      </c>
      <c r="T199" s="225">
        <f>S199*H199</f>
        <v>0</v>
      </c>
      <c r="U199" s="41"/>
      <c r="V199" s="41"/>
      <c r="W199" s="41"/>
      <c r="X199" s="41"/>
      <c r="Y199" s="41"/>
      <c r="Z199" s="41"/>
      <c r="AA199" s="41"/>
      <c r="AB199" s="41"/>
      <c r="AC199" s="41"/>
      <c r="AD199" s="41"/>
      <c r="AE199" s="41"/>
      <c r="AR199" s="226" t="s">
        <v>209</v>
      </c>
      <c r="AT199" s="226" t="s">
        <v>1027</v>
      </c>
      <c r="AU199" s="226" t="s">
        <v>180</v>
      </c>
      <c r="AY199" s="20" t="s">
        <v>161</v>
      </c>
      <c r="BE199" s="227">
        <f>IF(N199="základní",J199,0)</f>
        <v>0</v>
      </c>
      <c r="BF199" s="227">
        <f>IF(N199="snížená",J199,0)</f>
        <v>0</v>
      </c>
      <c r="BG199" s="227">
        <f>IF(N199="zákl. přenesená",J199,0)</f>
        <v>0</v>
      </c>
      <c r="BH199" s="227">
        <f>IF(N199="sníž. přenesená",J199,0)</f>
        <v>0</v>
      </c>
      <c r="BI199" s="227">
        <f>IF(N199="nulová",J199,0)</f>
        <v>0</v>
      </c>
      <c r="BJ199" s="20" t="s">
        <v>77</v>
      </c>
      <c r="BK199" s="227">
        <f>ROUND(I199*H199,2)</f>
        <v>0</v>
      </c>
      <c r="BL199" s="20" t="s">
        <v>168</v>
      </c>
      <c r="BM199" s="226" t="s">
        <v>2989</v>
      </c>
    </row>
    <row r="200" s="2" customFormat="1">
      <c r="A200" s="41"/>
      <c r="B200" s="42"/>
      <c r="C200" s="43"/>
      <c r="D200" s="235" t="s">
        <v>361</v>
      </c>
      <c r="E200" s="43"/>
      <c r="F200" s="266" t="s">
        <v>2990</v>
      </c>
      <c r="G200" s="43"/>
      <c r="H200" s="43"/>
      <c r="I200" s="230"/>
      <c r="J200" s="43"/>
      <c r="K200" s="43"/>
      <c r="L200" s="47"/>
      <c r="M200" s="231"/>
      <c r="N200" s="232"/>
      <c r="O200" s="87"/>
      <c r="P200" s="87"/>
      <c r="Q200" s="87"/>
      <c r="R200" s="87"/>
      <c r="S200" s="87"/>
      <c r="T200" s="88"/>
      <c r="U200" s="41"/>
      <c r="V200" s="41"/>
      <c r="W200" s="41"/>
      <c r="X200" s="41"/>
      <c r="Y200" s="41"/>
      <c r="Z200" s="41"/>
      <c r="AA200" s="41"/>
      <c r="AB200" s="41"/>
      <c r="AC200" s="41"/>
      <c r="AD200" s="41"/>
      <c r="AE200" s="41"/>
      <c r="AT200" s="20" t="s">
        <v>361</v>
      </c>
      <c r="AU200" s="20" t="s">
        <v>180</v>
      </c>
    </row>
    <row r="201" s="2" customFormat="1" ht="16.5" customHeight="1">
      <c r="A201" s="41"/>
      <c r="B201" s="42"/>
      <c r="C201" s="285" t="s">
        <v>516</v>
      </c>
      <c r="D201" s="285" t="s">
        <v>1027</v>
      </c>
      <c r="E201" s="286" t="s">
        <v>2991</v>
      </c>
      <c r="F201" s="287" t="s">
        <v>2980</v>
      </c>
      <c r="G201" s="288" t="s">
        <v>2573</v>
      </c>
      <c r="H201" s="289">
        <v>1</v>
      </c>
      <c r="I201" s="290"/>
      <c r="J201" s="291">
        <f>ROUND(I201*H201,2)</f>
        <v>0</v>
      </c>
      <c r="K201" s="287" t="s">
        <v>19</v>
      </c>
      <c r="L201" s="292"/>
      <c r="M201" s="293" t="s">
        <v>19</v>
      </c>
      <c r="N201" s="294" t="s">
        <v>41</v>
      </c>
      <c r="O201" s="87"/>
      <c r="P201" s="224">
        <f>O201*H201</f>
        <v>0</v>
      </c>
      <c r="Q201" s="224">
        <v>0</v>
      </c>
      <c r="R201" s="224">
        <f>Q201*H201</f>
        <v>0</v>
      </c>
      <c r="S201" s="224">
        <v>0</v>
      </c>
      <c r="T201" s="225">
        <f>S201*H201</f>
        <v>0</v>
      </c>
      <c r="U201" s="41"/>
      <c r="V201" s="41"/>
      <c r="W201" s="41"/>
      <c r="X201" s="41"/>
      <c r="Y201" s="41"/>
      <c r="Z201" s="41"/>
      <c r="AA201" s="41"/>
      <c r="AB201" s="41"/>
      <c r="AC201" s="41"/>
      <c r="AD201" s="41"/>
      <c r="AE201" s="41"/>
      <c r="AR201" s="226" t="s">
        <v>209</v>
      </c>
      <c r="AT201" s="226" t="s">
        <v>1027</v>
      </c>
      <c r="AU201" s="226" t="s">
        <v>180</v>
      </c>
      <c r="AY201" s="20" t="s">
        <v>161</v>
      </c>
      <c r="BE201" s="227">
        <f>IF(N201="základní",J201,0)</f>
        <v>0</v>
      </c>
      <c r="BF201" s="227">
        <f>IF(N201="snížená",J201,0)</f>
        <v>0</v>
      </c>
      <c r="BG201" s="227">
        <f>IF(N201="zákl. přenesená",J201,0)</f>
        <v>0</v>
      </c>
      <c r="BH201" s="227">
        <f>IF(N201="sníž. přenesená",J201,0)</f>
        <v>0</v>
      </c>
      <c r="BI201" s="227">
        <f>IF(N201="nulová",J201,0)</f>
        <v>0</v>
      </c>
      <c r="BJ201" s="20" t="s">
        <v>77</v>
      </c>
      <c r="BK201" s="227">
        <f>ROUND(I201*H201,2)</f>
        <v>0</v>
      </c>
      <c r="BL201" s="20" t="s">
        <v>168</v>
      </c>
      <c r="BM201" s="226" t="s">
        <v>2992</v>
      </c>
    </row>
    <row r="202" s="2" customFormat="1">
      <c r="A202" s="41"/>
      <c r="B202" s="42"/>
      <c r="C202" s="43"/>
      <c r="D202" s="235" t="s">
        <v>361</v>
      </c>
      <c r="E202" s="43"/>
      <c r="F202" s="266" t="s">
        <v>2993</v>
      </c>
      <c r="G202" s="43"/>
      <c r="H202" s="43"/>
      <c r="I202" s="230"/>
      <c r="J202" s="43"/>
      <c r="K202" s="43"/>
      <c r="L202" s="47"/>
      <c r="M202" s="231"/>
      <c r="N202" s="232"/>
      <c r="O202" s="87"/>
      <c r="P202" s="87"/>
      <c r="Q202" s="87"/>
      <c r="R202" s="87"/>
      <c r="S202" s="87"/>
      <c r="T202" s="88"/>
      <c r="U202" s="41"/>
      <c r="V202" s="41"/>
      <c r="W202" s="41"/>
      <c r="X202" s="41"/>
      <c r="Y202" s="41"/>
      <c r="Z202" s="41"/>
      <c r="AA202" s="41"/>
      <c r="AB202" s="41"/>
      <c r="AC202" s="41"/>
      <c r="AD202" s="41"/>
      <c r="AE202" s="41"/>
      <c r="AT202" s="20" t="s">
        <v>361</v>
      </c>
      <c r="AU202" s="20" t="s">
        <v>180</v>
      </c>
    </row>
    <row r="203" s="2" customFormat="1" ht="16.5" customHeight="1">
      <c r="A203" s="41"/>
      <c r="B203" s="42"/>
      <c r="C203" s="285" t="s">
        <v>524</v>
      </c>
      <c r="D203" s="285" t="s">
        <v>1027</v>
      </c>
      <c r="E203" s="286" t="s">
        <v>2511</v>
      </c>
      <c r="F203" s="287" t="s">
        <v>2994</v>
      </c>
      <c r="G203" s="288" t="s">
        <v>2573</v>
      </c>
      <c r="H203" s="289">
        <v>1</v>
      </c>
      <c r="I203" s="290"/>
      <c r="J203" s="291">
        <f>ROUND(I203*H203,2)</f>
        <v>0</v>
      </c>
      <c r="K203" s="287" t="s">
        <v>19</v>
      </c>
      <c r="L203" s="292"/>
      <c r="M203" s="293" t="s">
        <v>19</v>
      </c>
      <c r="N203" s="294" t="s">
        <v>41</v>
      </c>
      <c r="O203" s="87"/>
      <c r="P203" s="224">
        <f>O203*H203</f>
        <v>0</v>
      </c>
      <c r="Q203" s="224">
        <v>0</v>
      </c>
      <c r="R203" s="224">
        <f>Q203*H203</f>
        <v>0</v>
      </c>
      <c r="S203" s="224">
        <v>0</v>
      </c>
      <c r="T203" s="225">
        <f>S203*H203</f>
        <v>0</v>
      </c>
      <c r="U203" s="41"/>
      <c r="V203" s="41"/>
      <c r="W203" s="41"/>
      <c r="X203" s="41"/>
      <c r="Y203" s="41"/>
      <c r="Z203" s="41"/>
      <c r="AA203" s="41"/>
      <c r="AB203" s="41"/>
      <c r="AC203" s="41"/>
      <c r="AD203" s="41"/>
      <c r="AE203" s="41"/>
      <c r="AR203" s="226" t="s">
        <v>209</v>
      </c>
      <c r="AT203" s="226" t="s">
        <v>1027</v>
      </c>
      <c r="AU203" s="226" t="s">
        <v>180</v>
      </c>
      <c r="AY203" s="20" t="s">
        <v>161</v>
      </c>
      <c r="BE203" s="227">
        <f>IF(N203="základní",J203,0)</f>
        <v>0</v>
      </c>
      <c r="BF203" s="227">
        <f>IF(N203="snížená",J203,0)</f>
        <v>0</v>
      </c>
      <c r="BG203" s="227">
        <f>IF(N203="zákl. přenesená",J203,0)</f>
        <v>0</v>
      </c>
      <c r="BH203" s="227">
        <f>IF(N203="sníž. přenesená",J203,0)</f>
        <v>0</v>
      </c>
      <c r="BI203" s="227">
        <f>IF(N203="nulová",J203,0)</f>
        <v>0</v>
      </c>
      <c r="BJ203" s="20" t="s">
        <v>77</v>
      </c>
      <c r="BK203" s="227">
        <f>ROUND(I203*H203,2)</f>
        <v>0</v>
      </c>
      <c r="BL203" s="20" t="s">
        <v>168</v>
      </c>
      <c r="BM203" s="226" t="s">
        <v>2995</v>
      </c>
    </row>
    <row r="204" s="2" customFormat="1">
      <c r="A204" s="41"/>
      <c r="B204" s="42"/>
      <c r="C204" s="43"/>
      <c r="D204" s="235" t="s">
        <v>361</v>
      </c>
      <c r="E204" s="43"/>
      <c r="F204" s="266" t="s">
        <v>2996</v>
      </c>
      <c r="G204" s="43"/>
      <c r="H204" s="43"/>
      <c r="I204" s="230"/>
      <c r="J204" s="43"/>
      <c r="K204" s="43"/>
      <c r="L204" s="47"/>
      <c r="M204" s="231"/>
      <c r="N204" s="232"/>
      <c r="O204" s="87"/>
      <c r="P204" s="87"/>
      <c r="Q204" s="87"/>
      <c r="R204" s="87"/>
      <c r="S204" s="87"/>
      <c r="T204" s="88"/>
      <c r="U204" s="41"/>
      <c r="V204" s="41"/>
      <c r="W204" s="41"/>
      <c r="X204" s="41"/>
      <c r="Y204" s="41"/>
      <c r="Z204" s="41"/>
      <c r="AA204" s="41"/>
      <c r="AB204" s="41"/>
      <c r="AC204" s="41"/>
      <c r="AD204" s="41"/>
      <c r="AE204" s="41"/>
      <c r="AT204" s="20" t="s">
        <v>361</v>
      </c>
      <c r="AU204" s="20" t="s">
        <v>180</v>
      </c>
    </row>
    <row r="205" s="2" customFormat="1" ht="16.5" customHeight="1">
      <c r="A205" s="41"/>
      <c r="B205" s="42"/>
      <c r="C205" s="285" t="s">
        <v>529</v>
      </c>
      <c r="D205" s="285" t="s">
        <v>1027</v>
      </c>
      <c r="E205" s="286" t="s">
        <v>2997</v>
      </c>
      <c r="F205" s="287" t="s">
        <v>2998</v>
      </c>
      <c r="G205" s="288" t="s">
        <v>2573</v>
      </c>
      <c r="H205" s="289">
        <v>1</v>
      </c>
      <c r="I205" s="290"/>
      <c r="J205" s="291">
        <f>ROUND(I205*H205,2)</f>
        <v>0</v>
      </c>
      <c r="K205" s="287" t="s">
        <v>19</v>
      </c>
      <c r="L205" s="292"/>
      <c r="M205" s="293" t="s">
        <v>19</v>
      </c>
      <c r="N205" s="294" t="s">
        <v>41</v>
      </c>
      <c r="O205" s="87"/>
      <c r="P205" s="224">
        <f>O205*H205</f>
        <v>0</v>
      </c>
      <c r="Q205" s="224">
        <v>0</v>
      </c>
      <c r="R205" s="224">
        <f>Q205*H205</f>
        <v>0</v>
      </c>
      <c r="S205" s="224">
        <v>0</v>
      </c>
      <c r="T205" s="225">
        <f>S205*H205</f>
        <v>0</v>
      </c>
      <c r="U205" s="41"/>
      <c r="V205" s="41"/>
      <c r="W205" s="41"/>
      <c r="X205" s="41"/>
      <c r="Y205" s="41"/>
      <c r="Z205" s="41"/>
      <c r="AA205" s="41"/>
      <c r="AB205" s="41"/>
      <c r="AC205" s="41"/>
      <c r="AD205" s="41"/>
      <c r="AE205" s="41"/>
      <c r="AR205" s="226" t="s">
        <v>209</v>
      </c>
      <c r="AT205" s="226" t="s">
        <v>1027</v>
      </c>
      <c r="AU205" s="226" t="s">
        <v>180</v>
      </c>
      <c r="AY205" s="20" t="s">
        <v>161</v>
      </c>
      <c r="BE205" s="227">
        <f>IF(N205="základní",J205,0)</f>
        <v>0</v>
      </c>
      <c r="BF205" s="227">
        <f>IF(N205="snížená",J205,0)</f>
        <v>0</v>
      </c>
      <c r="BG205" s="227">
        <f>IF(N205="zákl. přenesená",J205,0)</f>
        <v>0</v>
      </c>
      <c r="BH205" s="227">
        <f>IF(N205="sníž. přenesená",J205,0)</f>
        <v>0</v>
      </c>
      <c r="BI205" s="227">
        <f>IF(N205="nulová",J205,0)</f>
        <v>0</v>
      </c>
      <c r="BJ205" s="20" t="s">
        <v>77</v>
      </c>
      <c r="BK205" s="227">
        <f>ROUND(I205*H205,2)</f>
        <v>0</v>
      </c>
      <c r="BL205" s="20" t="s">
        <v>168</v>
      </c>
      <c r="BM205" s="226" t="s">
        <v>2999</v>
      </c>
    </row>
    <row r="206" s="2" customFormat="1">
      <c r="A206" s="41"/>
      <c r="B206" s="42"/>
      <c r="C206" s="43"/>
      <c r="D206" s="235" t="s">
        <v>361</v>
      </c>
      <c r="E206" s="43"/>
      <c r="F206" s="266" t="s">
        <v>3000</v>
      </c>
      <c r="G206" s="43"/>
      <c r="H206" s="43"/>
      <c r="I206" s="230"/>
      <c r="J206" s="43"/>
      <c r="K206" s="43"/>
      <c r="L206" s="47"/>
      <c r="M206" s="231"/>
      <c r="N206" s="232"/>
      <c r="O206" s="87"/>
      <c r="P206" s="87"/>
      <c r="Q206" s="87"/>
      <c r="R206" s="87"/>
      <c r="S206" s="87"/>
      <c r="T206" s="88"/>
      <c r="U206" s="41"/>
      <c r="V206" s="41"/>
      <c r="W206" s="41"/>
      <c r="X206" s="41"/>
      <c r="Y206" s="41"/>
      <c r="Z206" s="41"/>
      <c r="AA206" s="41"/>
      <c r="AB206" s="41"/>
      <c r="AC206" s="41"/>
      <c r="AD206" s="41"/>
      <c r="AE206" s="41"/>
      <c r="AT206" s="20" t="s">
        <v>361</v>
      </c>
      <c r="AU206" s="20" t="s">
        <v>180</v>
      </c>
    </row>
    <row r="207" s="2" customFormat="1" ht="16.5" customHeight="1">
      <c r="A207" s="41"/>
      <c r="B207" s="42"/>
      <c r="C207" s="285" t="s">
        <v>534</v>
      </c>
      <c r="D207" s="285" t="s">
        <v>1027</v>
      </c>
      <c r="E207" s="286" t="s">
        <v>3001</v>
      </c>
      <c r="F207" s="287" t="s">
        <v>3002</v>
      </c>
      <c r="G207" s="288" t="s">
        <v>2573</v>
      </c>
      <c r="H207" s="289">
        <v>1</v>
      </c>
      <c r="I207" s="290"/>
      <c r="J207" s="291">
        <f>ROUND(I207*H207,2)</f>
        <v>0</v>
      </c>
      <c r="K207" s="287" t="s">
        <v>19</v>
      </c>
      <c r="L207" s="292"/>
      <c r="M207" s="293" t="s">
        <v>19</v>
      </c>
      <c r="N207" s="294" t="s">
        <v>41</v>
      </c>
      <c r="O207" s="87"/>
      <c r="P207" s="224">
        <f>O207*H207</f>
        <v>0</v>
      </c>
      <c r="Q207" s="224">
        <v>0</v>
      </c>
      <c r="R207" s="224">
        <f>Q207*H207</f>
        <v>0</v>
      </c>
      <c r="S207" s="224">
        <v>0</v>
      </c>
      <c r="T207" s="225">
        <f>S207*H207</f>
        <v>0</v>
      </c>
      <c r="U207" s="41"/>
      <c r="V207" s="41"/>
      <c r="W207" s="41"/>
      <c r="X207" s="41"/>
      <c r="Y207" s="41"/>
      <c r="Z207" s="41"/>
      <c r="AA207" s="41"/>
      <c r="AB207" s="41"/>
      <c r="AC207" s="41"/>
      <c r="AD207" s="41"/>
      <c r="AE207" s="41"/>
      <c r="AR207" s="226" t="s">
        <v>209</v>
      </c>
      <c r="AT207" s="226" t="s">
        <v>1027</v>
      </c>
      <c r="AU207" s="226" t="s">
        <v>180</v>
      </c>
      <c r="AY207" s="20" t="s">
        <v>161</v>
      </c>
      <c r="BE207" s="227">
        <f>IF(N207="základní",J207,0)</f>
        <v>0</v>
      </c>
      <c r="BF207" s="227">
        <f>IF(N207="snížená",J207,0)</f>
        <v>0</v>
      </c>
      <c r="BG207" s="227">
        <f>IF(N207="zákl. přenesená",J207,0)</f>
        <v>0</v>
      </c>
      <c r="BH207" s="227">
        <f>IF(N207="sníž. přenesená",J207,0)</f>
        <v>0</v>
      </c>
      <c r="BI207" s="227">
        <f>IF(N207="nulová",J207,0)</f>
        <v>0</v>
      </c>
      <c r="BJ207" s="20" t="s">
        <v>77</v>
      </c>
      <c r="BK207" s="227">
        <f>ROUND(I207*H207,2)</f>
        <v>0</v>
      </c>
      <c r="BL207" s="20" t="s">
        <v>168</v>
      </c>
      <c r="BM207" s="226" t="s">
        <v>3003</v>
      </c>
    </row>
    <row r="208" s="2" customFormat="1">
      <c r="A208" s="41"/>
      <c r="B208" s="42"/>
      <c r="C208" s="43"/>
      <c r="D208" s="235" t="s">
        <v>361</v>
      </c>
      <c r="E208" s="43"/>
      <c r="F208" s="266" t="s">
        <v>3004</v>
      </c>
      <c r="G208" s="43"/>
      <c r="H208" s="43"/>
      <c r="I208" s="230"/>
      <c r="J208" s="43"/>
      <c r="K208" s="43"/>
      <c r="L208" s="47"/>
      <c r="M208" s="231"/>
      <c r="N208" s="232"/>
      <c r="O208" s="87"/>
      <c r="P208" s="87"/>
      <c r="Q208" s="87"/>
      <c r="R208" s="87"/>
      <c r="S208" s="87"/>
      <c r="T208" s="88"/>
      <c r="U208" s="41"/>
      <c r="V208" s="41"/>
      <c r="W208" s="41"/>
      <c r="X208" s="41"/>
      <c r="Y208" s="41"/>
      <c r="Z208" s="41"/>
      <c r="AA208" s="41"/>
      <c r="AB208" s="41"/>
      <c r="AC208" s="41"/>
      <c r="AD208" s="41"/>
      <c r="AE208" s="41"/>
      <c r="AT208" s="20" t="s">
        <v>361</v>
      </c>
      <c r="AU208" s="20" t="s">
        <v>180</v>
      </c>
    </row>
    <row r="209" s="2" customFormat="1" ht="16.5" customHeight="1">
      <c r="A209" s="41"/>
      <c r="B209" s="42"/>
      <c r="C209" s="285" t="s">
        <v>539</v>
      </c>
      <c r="D209" s="285" t="s">
        <v>1027</v>
      </c>
      <c r="E209" s="286" t="s">
        <v>3005</v>
      </c>
      <c r="F209" s="287" t="s">
        <v>3006</v>
      </c>
      <c r="G209" s="288" t="s">
        <v>2724</v>
      </c>
      <c r="H209" s="289">
        <v>3</v>
      </c>
      <c r="I209" s="290"/>
      <c r="J209" s="291">
        <f>ROUND(I209*H209,2)</f>
        <v>0</v>
      </c>
      <c r="K209" s="287" t="s">
        <v>19</v>
      </c>
      <c r="L209" s="292"/>
      <c r="M209" s="293" t="s">
        <v>19</v>
      </c>
      <c r="N209" s="294" t="s">
        <v>41</v>
      </c>
      <c r="O209" s="87"/>
      <c r="P209" s="224">
        <f>O209*H209</f>
        <v>0</v>
      </c>
      <c r="Q209" s="224">
        <v>0</v>
      </c>
      <c r="R209" s="224">
        <f>Q209*H209</f>
        <v>0</v>
      </c>
      <c r="S209" s="224">
        <v>0</v>
      </c>
      <c r="T209" s="225">
        <f>S209*H209</f>
        <v>0</v>
      </c>
      <c r="U209" s="41"/>
      <c r="V209" s="41"/>
      <c r="W209" s="41"/>
      <c r="X209" s="41"/>
      <c r="Y209" s="41"/>
      <c r="Z209" s="41"/>
      <c r="AA209" s="41"/>
      <c r="AB209" s="41"/>
      <c r="AC209" s="41"/>
      <c r="AD209" s="41"/>
      <c r="AE209" s="41"/>
      <c r="AR209" s="226" t="s">
        <v>209</v>
      </c>
      <c r="AT209" s="226" t="s">
        <v>1027</v>
      </c>
      <c r="AU209" s="226" t="s">
        <v>180</v>
      </c>
      <c r="AY209" s="20" t="s">
        <v>161</v>
      </c>
      <c r="BE209" s="227">
        <f>IF(N209="základní",J209,0)</f>
        <v>0</v>
      </c>
      <c r="BF209" s="227">
        <f>IF(N209="snížená",J209,0)</f>
        <v>0</v>
      </c>
      <c r="BG209" s="227">
        <f>IF(N209="zákl. přenesená",J209,0)</f>
        <v>0</v>
      </c>
      <c r="BH209" s="227">
        <f>IF(N209="sníž. přenesená",J209,0)</f>
        <v>0</v>
      </c>
      <c r="BI209" s="227">
        <f>IF(N209="nulová",J209,0)</f>
        <v>0</v>
      </c>
      <c r="BJ209" s="20" t="s">
        <v>77</v>
      </c>
      <c r="BK209" s="227">
        <f>ROUND(I209*H209,2)</f>
        <v>0</v>
      </c>
      <c r="BL209" s="20" t="s">
        <v>168</v>
      </c>
      <c r="BM209" s="226" t="s">
        <v>3007</v>
      </c>
    </row>
    <row r="210" s="2" customFormat="1">
      <c r="A210" s="41"/>
      <c r="B210" s="42"/>
      <c r="C210" s="43"/>
      <c r="D210" s="235" t="s">
        <v>361</v>
      </c>
      <c r="E210" s="43"/>
      <c r="F210" s="266" t="s">
        <v>2926</v>
      </c>
      <c r="G210" s="43"/>
      <c r="H210" s="43"/>
      <c r="I210" s="230"/>
      <c r="J210" s="43"/>
      <c r="K210" s="43"/>
      <c r="L210" s="47"/>
      <c r="M210" s="231"/>
      <c r="N210" s="232"/>
      <c r="O210" s="87"/>
      <c r="P210" s="87"/>
      <c r="Q210" s="87"/>
      <c r="R210" s="87"/>
      <c r="S210" s="87"/>
      <c r="T210" s="88"/>
      <c r="U210" s="41"/>
      <c r="V210" s="41"/>
      <c r="W210" s="41"/>
      <c r="X210" s="41"/>
      <c r="Y210" s="41"/>
      <c r="Z210" s="41"/>
      <c r="AA210" s="41"/>
      <c r="AB210" s="41"/>
      <c r="AC210" s="41"/>
      <c r="AD210" s="41"/>
      <c r="AE210" s="41"/>
      <c r="AT210" s="20" t="s">
        <v>361</v>
      </c>
      <c r="AU210" s="20" t="s">
        <v>180</v>
      </c>
    </row>
    <row r="211" s="2" customFormat="1" ht="16.5" customHeight="1">
      <c r="A211" s="41"/>
      <c r="B211" s="42"/>
      <c r="C211" s="285" t="s">
        <v>546</v>
      </c>
      <c r="D211" s="285" t="s">
        <v>1027</v>
      </c>
      <c r="E211" s="286" t="s">
        <v>3008</v>
      </c>
      <c r="F211" s="287" t="s">
        <v>3009</v>
      </c>
      <c r="G211" s="288" t="s">
        <v>2724</v>
      </c>
      <c r="H211" s="289">
        <v>2</v>
      </c>
      <c r="I211" s="290"/>
      <c r="J211" s="291">
        <f>ROUND(I211*H211,2)</f>
        <v>0</v>
      </c>
      <c r="K211" s="287" t="s">
        <v>19</v>
      </c>
      <c r="L211" s="292"/>
      <c r="M211" s="293" t="s">
        <v>19</v>
      </c>
      <c r="N211" s="294" t="s">
        <v>41</v>
      </c>
      <c r="O211" s="87"/>
      <c r="P211" s="224">
        <f>O211*H211</f>
        <v>0</v>
      </c>
      <c r="Q211" s="224">
        <v>0</v>
      </c>
      <c r="R211" s="224">
        <f>Q211*H211</f>
        <v>0</v>
      </c>
      <c r="S211" s="224">
        <v>0</v>
      </c>
      <c r="T211" s="225">
        <f>S211*H211</f>
        <v>0</v>
      </c>
      <c r="U211" s="41"/>
      <c r="V211" s="41"/>
      <c r="W211" s="41"/>
      <c r="X211" s="41"/>
      <c r="Y211" s="41"/>
      <c r="Z211" s="41"/>
      <c r="AA211" s="41"/>
      <c r="AB211" s="41"/>
      <c r="AC211" s="41"/>
      <c r="AD211" s="41"/>
      <c r="AE211" s="41"/>
      <c r="AR211" s="226" t="s">
        <v>209</v>
      </c>
      <c r="AT211" s="226" t="s">
        <v>1027</v>
      </c>
      <c r="AU211" s="226" t="s">
        <v>180</v>
      </c>
      <c r="AY211" s="20" t="s">
        <v>161</v>
      </c>
      <c r="BE211" s="227">
        <f>IF(N211="základní",J211,0)</f>
        <v>0</v>
      </c>
      <c r="BF211" s="227">
        <f>IF(N211="snížená",J211,0)</f>
        <v>0</v>
      </c>
      <c r="BG211" s="227">
        <f>IF(N211="zákl. přenesená",J211,0)</f>
        <v>0</v>
      </c>
      <c r="BH211" s="227">
        <f>IF(N211="sníž. přenesená",J211,0)</f>
        <v>0</v>
      </c>
      <c r="BI211" s="227">
        <f>IF(N211="nulová",J211,0)</f>
        <v>0</v>
      </c>
      <c r="BJ211" s="20" t="s">
        <v>77</v>
      </c>
      <c r="BK211" s="227">
        <f>ROUND(I211*H211,2)</f>
        <v>0</v>
      </c>
      <c r="BL211" s="20" t="s">
        <v>168</v>
      </c>
      <c r="BM211" s="226" t="s">
        <v>3010</v>
      </c>
    </row>
    <row r="212" s="2" customFormat="1">
      <c r="A212" s="41"/>
      <c r="B212" s="42"/>
      <c r="C212" s="43"/>
      <c r="D212" s="235" t="s">
        <v>361</v>
      </c>
      <c r="E212" s="43"/>
      <c r="F212" s="266" t="s">
        <v>3011</v>
      </c>
      <c r="G212" s="43"/>
      <c r="H212" s="43"/>
      <c r="I212" s="230"/>
      <c r="J212" s="43"/>
      <c r="K212" s="43"/>
      <c r="L212" s="47"/>
      <c r="M212" s="231"/>
      <c r="N212" s="232"/>
      <c r="O212" s="87"/>
      <c r="P212" s="87"/>
      <c r="Q212" s="87"/>
      <c r="R212" s="87"/>
      <c r="S212" s="87"/>
      <c r="T212" s="88"/>
      <c r="U212" s="41"/>
      <c r="V212" s="41"/>
      <c r="W212" s="41"/>
      <c r="X212" s="41"/>
      <c r="Y212" s="41"/>
      <c r="Z212" s="41"/>
      <c r="AA212" s="41"/>
      <c r="AB212" s="41"/>
      <c r="AC212" s="41"/>
      <c r="AD212" s="41"/>
      <c r="AE212" s="41"/>
      <c r="AT212" s="20" t="s">
        <v>361</v>
      </c>
      <c r="AU212" s="20" t="s">
        <v>180</v>
      </c>
    </row>
    <row r="213" s="2" customFormat="1" ht="16.5" customHeight="1">
      <c r="A213" s="41"/>
      <c r="B213" s="42"/>
      <c r="C213" s="285" t="s">
        <v>561</v>
      </c>
      <c r="D213" s="285" t="s">
        <v>1027</v>
      </c>
      <c r="E213" s="286" t="s">
        <v>3012</v>
      </c>
      <c r="F213" s="287" t="s">
        <v>3013</v>
      </c>
      <c r="G213" s="288" t="s">
        <v>2724</v>
      </c>
      <c r="H213" s="289">
        <v>1</v>
      </c>
      <c r="I213" s="290"/>
      <c r="J213" s="291">
        <f>ROUND(I213*H213,2)</f>
        <v>0</v>
      </c>
      <c r="K213" s="287" t="s">
        <v>19</v>
      </c>
      <c r="L213" s="292"/>
      <c r="M213" s="293" t="s">
        <v>19</v>
      </c>
      <c r="N213" s="294" t="s">
        <v>41</v>
      </c>
      <c r="O213" s="87"/>
      <c r="P213" s="224">
        <f>O213*H213</f>
        <v>0</v>
      </c>
      <c r="Q213" s="224">
        <v>0</v>
      </c>
      <c r="R213" s="224">
        <f>Q213*H213</f>
        <v>0</v>
      </c>
      <c r="S213" s="224">
        <v>0</v>
      </c>
      <c r="T213" s="225">
        <f>S213*H213</f>
        <v>0</v>
      </c>
      <c r="U213" s="41"/>
      <c r="V213" s="41"/>
      <c r="W213" s="41"/>
      <c r="X213" s="41"/>
      <c r="Y213" s="41"/>
      <c r="Z213" s="41"/>
      <c r="AA213" s="41"/>
      <c r="AB213" s="41"/>
      <c r="AC213" s="41"/>
      <c r="AD213" s="41"/>
      <c r="AE213" s="41"/>
      <c r="AR213" s="226" t="s">
        <v>209</v>
      </c>
      <c r="AT213" s="226" t="s">
        <v>1027</v>
      </c>
      <c r="AU213" s="226" t="s">
        <v>180</v>
      </c>
      <c r="AY213" s="20" t="s">
        <v>161</v>
      </c>
      <c r="BE213" s="227">
        <f>IF(N213="základní",J213,0)</f>
        <v>0</v>
      </c>
      <c r="BF213" s="227">
        <f>IF(N213="snížená",J213,0)</f>
        <v>0</v>
      </c>
      <c r="BG213" s="227">
        <f>IF(N213="zákl. přenesená",J213,0)</f>
        <v>0</v>
      </c>
      <c r="BH213" s="227">
        <f>IF(N213="sníž. přenesená",J213,0)</f>
        <v>0</v>
      </c>
      <c r="BI213" s="227">
        <f>IF(N213="nulová",J213,0)</f>
        <v>0</v>
      </c>
      <c r="BJ213" s="20" t="s">
        <v>77</v>
      </c>
      <c r="BK213" s="227">
        <f>ROUND(I213*H213,2)</f>
        <v>0</v>
      </c>
      <c r="BL213" s="20" t="s">
        <v>168</v>
      </c>
      <c r="BM213" s="226" t="s">
        <v>3014</v>
      </c>
    </row>
    <row r="214" s="2" customFormat="1">
      <c r="A214" s="41"/>
      <c r="B214" s="42"/>
      <c r="C214" s="43"/>
      <c r="D214" s="235" t="s">
        <v>361</v>
      </c>
      <c r="E214" s="43"/>
      <c r="F214" s="266" t="s">
        <v>3015</v>
      </c>
      <c r="G214" s="43"/>
      <c r="H214" s="43"/>
      <c r="I214" s="230"/>
      <c r="J214" s="43"/>
      <c r="K214" s="43"/>
      <c r="L214" s="47"/>
      <c r="M214" s="231"/>
      <c r="N214" s="232"/>
      <c r="O214" s="87"/>
      <c r="P214" s="87"/>
      <c r="Q214" s="87"/>
      <c r="R214" s="87"/>
      <c r="S214" s="87"/>
      <c r="T214" s="88"/>
      <c r="U214" s="41"/>
      <c r="V214" s="41"/>
      <c r="W214" s="41"/>
      <c r="X214" s="41"/>
      <c r="Y214" s="41"/>
      <c r="Z214" s="41"/>
      <c r="AA214" s="41"/>
      <c r="AB214" s="41"/>
      <c r="AC214" s="41"/>
      <c r="AD214" s="41"/>
      <c r="AE214" s="41"/>
      <c r="AT214" s="20" t="s">
        <v>361</v>
      </c>
      <c r="AU214" s="20" t="s">
        <v>180</v>
      </c>
    </row>
    <row r="215" s="2" customFormat="1" ht="16.5" customHeight="1">
      <c r="A215" s="41"/>
      <c r="B215" s="42"/>
      <c r="C215" s="285" t="s">
        <v>569</v>
      </c>
      <c r="D215" s="285" t="s">
        <v>1027</v>
      </c>
      <c r="E215" s="286" t="s">
        <v>2931</v>
      </c>
      <c r="F215" s="287" t="s">
        <v>2932</v>
      </c>
      <c r="G215" s="288" t="s">
        <v>2724</v>
      </c>
      <c r="H215" s="289">
        <v>2</v>
      </c>
      <c r="I215" s="290"/>
      <c r="J215" s="291">
        <f>ROUND(I215*H215,2)</f>
        <v>0</v>
      </c>
      <c r="K215" s="287" t="s">
        <v>19</v>
      </c>
      <c r="L215" s="292"/>
      <c r="M215" s="293" t="s">
        <v>19</v>
      </c>
      <c r="N215" s="294" t="s">
        <v>41</v>
      </c>
      <c r="O215" s="87"/>
      <c r="P215" s="224">
        <f>O215*H215</f>
        <v>0</v>
      </c>
      <c r="Q215" s="224">
        <v>0</v>
      </c>
      <c r="R215" s="224">
        <f>Q215*H215</f>
        <v>0</v>
      </c>
      <c r="S215" s="224">
        <v>0</v>
      </c>
      <c r="T215" s="225">
        <f>S215*H215</f>
        <v>0</v>
      </c>
      <c r="U215" s="41"/>
      <c r="V215" s="41"/>
      <c r="W215" s="41"/>
      <c r="X215" s="41"/>
      <c r="Y215" s="41"/>
      <c r="Z215" s="41"/>
      <c r="AA215" s="41"/>
      <c r="AB215" s="41"/>
      <c r="AC215" s="41"/>
      <c r="AD215" s="41"/>
      <c r="AE215" s="41"/>
      <c r="AR215" s="226" t="s">
        <v>209</v>
      </c>
      <c r="AT215" s="226" t="s">
        <v>1027</v>
      </c>
      <c r="AU215" s="226" t="s">
        <v>180</v>
      </c>
      <c r="AY215" s="20" t="s">
        <v>161</v>
      </c>
      <c r="BE215" s="227">
        <f>IF(N215="základní",J215,0)</f>
        <v>0</v>
      </c>
      <c r="BF215" s="227">
        <f>IF(N215="snížená",J215,0)</f>
        <v>0</v>
      </c>
      <c r="BG215" s="227">
        <f>IF(N215="zákl. přenesená",J215,0)</f>
        <v>0</v>
      </c>
      <c r="BH215" s="227">
        <f>IF(N215="sníž. přenesená",J215,0)</f>
        <v>0</v>
      </c>
      <c r="BI215" s="227">
        <f>IF(N215="nulová",J215,0)</f>
        <v>0</v>
      </c>
      <c r="BJ215" s="20" t="s">
        <v>77</v>
      </c>
      <c r="BK215" s="227">
        <f>ROUND(I215*H215,2)</f>
        <v>0</v>
      </c>
      <c r="BL215" s="20" t="s">
        <v>168</v>
      </c>
      <c r="BM215" s="226" t="s">
        <v>3016</v>
      </c>
    </row>
    <row r="216" s="2" customFormat="1" ht="16.5" customHeight="1">
      <c r="A216" s="41"/>
      <c r="B216" s="42"/>
      <c r="C216" s="285" t="s">
        <v>577</v>
      </c>
      <c r="D216" s="285" t="s">
        <v>1027</v>
      </c>
      <c r="E216" s="286" t="s">
        <v>2934</v>
      </c>
      <c r="F216" s="287" t="s">
        <v>2935</v>
      </c>
      <c r="G216" s="288" t="s">
        <v>2724</v>
      </c>
      <c r="H216" s="289">
        <v>11</v>
      </c>
      <c r="I216" s="290"/>
      <c r="J216" s="291">
        <f>ROUND(I216*H216,2)</f>
        <v>0</v>
      </c>
      <c r="K216" s="287" t="s">
        <v>19</v>
      </c>
      <c r="L216" s="292"/>
      <c r="M216" s="293" t="s">
        <v>19</v>
      </c>
      <c r="N216" s="294" t="s">
        <v>41</v>
      </c>
      <c r="O216" s="87"/>
      <c r="P216" s="224">
        <f>O216*H216</f>
        <v>0</v>
      </c>
      <c r="Q216" s="224">
        <v>0</v>
      </c>
      <c r="R216" s="224">
        <f>Q216*H216</f>
        <v>0</v>
      </c>
      <c r="S216" s="224">
        <v>0</v>
      </c>
      <c r="T216" s="225">
        <f>S216*H216</f>
        <v>0</v>
      </c>
      <c r="U216" s="41"/>
      <c r="V216" s="41"/>
      <c r="W216" s="41"/>
      <c r="X216" s="41"/>
      <c r="Y216" s="41"/>
      <c r="Z216" s="41"/>
      <c r="AA216" s="41"/>
      <c r="AB216" s="41"/>
      <c r="AC216" s="41"/>
      <c r="AD216" s="41"/>
      <c r="AE216" s="41"/>
      <c r="AR216" s="226" t="s">
        <v>209</v>
      </c>
      <c r="AT216" s="226" t="s">
        <v>1027</v>
      </c>
      <c r="AU216" s="226" t="s">
        <v>180</v>
      </c>
      <c r="AY216" s="20" t="s">
        <v>161</v>
      </c>
      <c r="BE216" s="227">
        <f>IF(N216="základní",J216,0)</f>
        <v>0</v>
      </c>
      <c r="BF216" s="227">
        <f>IF(N216="snížená",J216,0)</f>
        <v>0</v>
      </c>
      <c r="BG216" s="227">
        <f>IF(N216="zákl. přenesená",J216,0)</f>
        <v>0</v>
      </c>
      <c r="BH216" s="227">
        <f>IF(N216="sníž. přenesená",J216,0)</f>
        <v>0</v>
      </c>
      <c r="BI216" s="227">
        <f>IF(N216="nulová",J216,0)</f>
        <v>0</v>
      </c>
      <c r="BJ216" s="20" t="s">
        <v>77</v>
      </c>
      <c r="BK216" s="227">
        <f>ROUND(I216*H216,2)</f>
        <v>0</v>
      </c>
      <c r="BL216" s="20" t="s">
        <v>168</v>
      </c>
      <c r="BM216" s="226" t="s">
        <v>3017</v>
      </c>
    </row>
    <row r="217" s="2" customFormat="1" ht="16.5" customHeight="1">
      <c r="A217" s="41"/>
      <c r="B217" s="42"/>
      <c r="C217" s="285" t="s">
        <v>587</v>
      </c>
      <c r="D217" s="285" t="s">
        <v>1027</v>
      </c>
      <c r="E217" s="286" t="s">
        <v>3018</v>
      </c>
      <c r="F217" s="287" t="s">
        <v>3019</v>
      </c>
      <c r="G217" s="288" t="s">
        <v>2724</v>
      </c>
      <c r="H217" s="289">
        <v>5</v>
      </c>
      <c r="I217" s="290"/>
      <c r="J217" s="291">
        <f>ROUND(I217*H217,2)</f>
        <v>0</v>
      </c>
      <c r="K217" s="287" t="s">
        <v>19</v>
      </c>
      <c r="L217" s="292"/>
      <c r="M217" s="293" t="s">
        <v>19</v>
      </c>
      <c r="N217" s="294" t="s">
        <v>41</v>
      </c>
      <c r="O217" s="87"/>
      <c r="P217" s="224">
        <f>O217*H217</f>
        <v>0</v>
      </c>
      <c r="Q217" s="224">
        <v>0</v>
      </c>
      <c r="R217" s="224">
        <f>Q217*H217</f>
        <v>0</v>
      </c>
      <c r="S217" s="224">
        <v>0</v>
      </c>
      <c r="T217" s="225">
        <f>S217*H217</f>
        <v>0</v>
      </c>
      <c r="U217" s="41"/>
      <c r="V217" s="41"/>
      <c r="W217" s="41"/>
      <c r="X217" s="41"/>
      <c r="Y217" s="41"/>
      <c r="Z217" s="41"/>
      <c r="AA217" s="41"/>
      <c r="AB217" s="41"/>
      <c r="AC217" s="41"/>
      <c r="AD217" s="41"/>
      <c r="AE217" s="41"/>
      <c r="AR217" s="226" t="s">
        <v>209</v>
      </c>
      <c r="AT217" s="226" t="s">
        <v>1027</v>
      </c>
      <c r="AU217" s="226" t="s">
        <v>180</v>
      </c>
      <c r="AY217" s="20" t="s">
        <v>161</v>
      </c>
      <c r="BE217" s="227">
        <f>IF(N217="základní",J217,0)</f>
        <v>0</v>
      </c>
      <c r="BF217" s="227">
        <f>IF(N217="snížená",J217,0)</f>
        <v>0</v>
      </c>
      <c r="BG217" s="227">
        <f>IF(N217="zákl. přenesená",J217,0)</f>
        <v>0</v>
      </c>
      <c r="BH217" s="227">
        <f>IF(N217="sníž. přenesená",J217,0)</f>
        <v>0</v>
      </c>
      <c r="BI217" s="227">
        <f>IF(N217="nulová",J217,0)</f>
        <v>0</v>
      </c>
      <c r="BJ217" s="20" t="s">
        <v>77</v>
      </c>
      <c r="BK217" s="227">
        <f>ROUND(I217*H217,2)</f>
        <v>0</v>
      </c>
      <c r="BL217" s="20" t="s">
        <v>168</v>
      </c>
      <c r="BM217" s="226" t="s">
        <v>3020</v>
      </c>
    </row>
    <row r="218" s="2" customFormat="1" ht="16.5" customHeight="1">
      <c r="A218" s="41"/>
      <c r="B218" s="42"/>
      <c r="C218" s="285" t="s">
        <v>592</v>
      </c>
      <c r="D218" s="285" t="s">
        <v>1027</v>
      </c>
      <c r="E218" s="286" t="s">
        <v>3021</v>
      </c>
      <c r="F218" s="287" t="s">
        <v>3022</v>
      </c>
      <c r="G218" s="288" t="s">
        <v>2724</v>
      </c>
      <c r="H218" s="289">
        <v>7</v>
      </c>
      <c r="I218" s="290"/>
      <c r="J218" s="291">
        <f>ROUND(I218*H218,2)</f>
        <v>0</v>
      </c>
      <c r="K218" s="287" t="s">
        <v>19</v>
      </c>
      <c r="L218" s="292"/>
      <c r="M218" s="293" t="s">
        <v>19</v>
      </c>
      <c r="N218" s="294" t="s">
        <v>41</v>
      </c>
      <c r="O218" s="87"/>
      <c r="P218" s="224">
        <f>O218*H218</f>
        <v>0</v>
      </c>
      <c r="Q218" s="224">
        <v>0</v>
      </c>
      <c r="R218" s="224">
        <f>Q218*H218</f>
        <v>0</v>
      </c>
      <c r="S218" s="224">
        <v>0</v>
      </c>
      <c r="T218" s="225">
        <f>S218*H218</f>
        <v>0</v>
      </c>
      <c r="U218" s="41"/>
      <c r="V218" s="41"/>
      <c r="W218" s="41"/>
      <c r="X218" s="41"/>
      <c r="Y218" s="41"/>
      <c r="Z218" s="41"/>
      <c r="AA218" s="41"/>
      <c r="AB218" s="41"/>
      <c r="AC218" s="41"/>
      <c r="AD218" s="41"/>
      <c r="AE218" s="41"/>
      <c r="AR218" s="226" t="s">
        <v>209</v>
      </c>
      <c r="AT218" s="226" t="s">
        <v>1027</v>
      </c>
      <c r="AU218" s="226" t="s">
        <v>180</v>
      </c>
      <c r="AY218" s="20" t="s">
        <v>161</v>
      </c>
      <c r="BE218" s="227">
        <f>IF(N218="základní",J218,0)</f>
        <v>0</v>
      </c>
      <c r="BF218" s="227">
        <f>IF(N218="snížená",J218,0)</f>
        <v>0</v>
      </c>
      <c r="BG218" s="227">
        <f>IF(N218="zákl. přenesená",J218,0)</f>
        <v>0</v>
      </c>
      <c r="BH218" s="227">
        <f>IF(N218="sníž. přenesená",J218,0)</f>
        <v>0</v>
      </c>
      <c r="BI218" s="227">
        <f>IF(N218="nulová",J218,0)</f>
        <v>0</v>
      </c>
      <c r="BJ218" s="20" t="s">
        <v>77</v>
      </c>
      <c r="BK218" s="227">
        <f>ROUND(I218*H218,2)</f>
        <v>0</v>
      </c>
      <c r="BL218" s="20" t="s">
        <v>168</v>
      </c>
      <c r="BM218" s="226" t="s">
        <v>3023</v>
      </c>
    </row>
    <row r="219" s="2" customFormat="1" ht="16.5" customHeight="1">
      <c r="A219" s="41"/>
      <c r="B219" s="42"/>
      <c r="C219" s="285" t="s">
        <v>1282</v>
      </c>
      <c r="D219" s="285" t="s">
        <v>1027</v>
      </c>
      <c r="E219" s="286" t="s">
        <v>3024</v>
      </c>
      <c r="F219" s="287" t="s">
        <v>3025</v>
      </c>
      <c r="G219" s="288" t="s">
        <v>2724</v>
      </c>
      <c r="H219" s="289">
        <v>2</v>
      </c>
      <c r="I219" s="290"/>
      <c r="J219" s="291">
        <f>ROUND(I219*H219,2)</f>
        <v>0</v>
      </c>
      <c r="K219" s="287" t="s">
        <v>19</v>
      </c>
      <c r="L219" s="292"/>
      <c r="M219" s="293" t="s">
        <v>19</v>
      </c>
      <c r="N219" s="294" t="s">
        <v>41</v>
      </c>
      <c r="O219" s="87"/>
      <c r="P219" s="224">
        <f>O219*H219</f>
        <v>0</v>
      </c>
      <c r="Q219" s="224">
        <v>0</v>
      </c>
      <c r="R219" s="224">
        <f>Q219*H219</f>
        <v>0</v>
      </c>
      <c r="S219" s="224">
        <v>0</v>
      </c>
      <c r="T219" s="225">
        <f>S219*H219</f>
        <v>0</v>
      </c>
      <c r="U219" s="41"/>
      <c r="V219" s="41"/>
      <c r="W219" s="41"/>
      <c r="X219" s="41"/>
      <c r="Y219" s="41"/>
      <c r="Z219" s="41"/>
      <c r="AA219" s="41"/>
      <c r="AB219" s="41"/>
      <c r="AC219" s="41"/>
      <c r="AD219" s="41"/>
      <c r="AE219" s="41"/>
      <c r="AR219" s="226" t="s">
        <v>209</v>
      </c>
      <c r="AT219" s="226" t="s">
        <v>1027</v>
      </c>
      <c r="AU219" s="226" t="s">
        <v>180</v>
      </c>
      <c r="AY219" s="20" t="s">
        <v>161</v>
      </c>
      <c r="BE219" s="227">
        <f>IF(N219="základní",J219,0)</f>
        <v>0</v>
      </c>
      <c r="BF219" s="227">
        <f>IF(N219="snížená",J219,0)</f>
        <v>0</v>
      </c>
      <c r="BG219" s="227">
        <f>IF(N219="zákl. přenesená",J219,0)</f>
        <v>0</v>
      </c>
      <c r="BH219" s="227">
        <f>IF(N219="sníž. přenesená",J219,0)</f>
        <v>0</v>
      </c>
      <c r="BI219" s="227">
        <f>IF(N219="nulová",J219,0)</f>
        <v>0</v>
      </c>
      <c r="BJ219" s="20" t="s">
        <v>77</v>
      </c>
      <c r="BK219" s="227">
        <f>ROUND(I219*H219,2)</f>
        <v>0</v>
      </c>
      <c r="BL219" s="20" t="s">
        <v>168</v>
      </c>
      <c r="BM219" s="226" t="s">
        <v>3026</v>
      </c>
    </row>
    <row r="220" s="2" customFormat="1" ht="16.5" customHeight="1">
      <c r="A220" s="41"/>
      <c r="B220" s="42"/>
      <c r="C220" s="285" t="s">
        <v>598</v>
      </c>
      <c r="D220" s="285" t="s">
        <v>1027</v>
      </c>
      <c r="E220" s="286" t="s">
        <v>2946</v>
      </c>
      <c r="F220" s="287" t="s">
        <v>2947</v>
      </c>
      <c r="G220" s="288" t="s">
        <v>2724</v>
      </c>
      <c r="H220" s="289">
        <v>1</v>
      </c>
      <c r="I220" s="290"/>
      <c r="J220" s="291">
        <f>ROUND(I220*H220,2)</f>
        <v>0</v>
      </c>
      <c r="K220" s="287" t="s">
        <v>19</v>
      </c>
      <c r="L220" s="292"/>
      <c r="M220" s="293" t="s">
        <v>19</v>
      </c>
      <c r="N220" s="294" t="s">
        <v>41</v>
      </c>
      <c r="O220" s="87"/>
      <c r="P220" s="224">
        <f>O220*H220</f>
        <v>0</v>
      </c>
      <c r="Q220" s="224">
        <v>0</v>
      </c>
      <c r="R220" s="224">
        <f>Q220*H220</f>
        <v>0</v>
      </c>
      <c r="S220" s="224">
        <v>0</v>
      </c>
      <c r="T220" s="225">
        <f>S220*H220</f>
        <v>0</v>
      </c>
      <c r="U220" s="41"/>
      <c r="V220" s="41"/>
      <c r="W220" s="41"/>
      <c r="X220" s="41"/>
      <c r="Y220" s="41"/>
      <c r="Z220" s="41"/>
      <c r="AA220" s="41"/>
      <c r="AB220" s="41"/>
      <c r="AC220" s="41"/>
      <c r="AD220" s="41"/>
      <c r="AE220" s="41"/>
      <c r="AR220" s="226" t="s">
        <v>209</v>
      </c>
      <c r="AT220" s="226" t="s">
        <v>1027</v>
      </c>
      <c r="AU220" s="226" t="s">
        <v>180</v>
      </c>
      <c r="AY220" s="20" t="s">
        <v>161</v>
      </c>
      <c r="BE220" s="227">
        <f>IF(N220="základní",J220,0)</f>
        <v>0</v>
      </c>
      <c r="BF220" s="227">
        <f>IF(N220="snížená",J220,0)</f>
        <v>0</v>
      </c>
      <c r="BG220" s="227">
        <f>IF(N220="zákl. přenesená",J220,0)</f>
        <v>0</v>
      </c>
      <c r="BH220" s="227">
        <f>IF(N220="sníž. přenesená",J220,0)</f>
        <v>0</v>
      </c>
      <c r="BI220" s="227">
        <f>IF(N220="nulová",J220,0)</f>
        <v>0</v>
      </c>
      <c r="BJ220" s="20" t="s">
        <v>77</v>
      </c>
      <c r="BK220" s="227">
        <f>ROUND(I220*H220,2)</f>
        <v>0</v>
      </c>
      <c r="BL220" s="20" t="s">
        <v>168</v>
      </c>
      <c r="BM220" s="226" t="s">
        <v>3027</v>
      </c>
    </row>
    <row r="221" s="2" customFormat="1">
      <c r="A221" s="41"/>
      <c r="B221" s="42"/>
      <c r="C221" s="43"/>
      <c r="D221" s="235" t="s">
        <v>361</v>
      </c>
      <c r="E221" s="43"/>
      <c r="F221" s="266" t="s">
        <v>2949</v>
      </c>
      <c r="G221" s="43"/>
      <c r="H221" s="43"/>
      <c r="I221" s="230"/>
      <c r="J221" s="43"/>
      <c r="K221" s="43"/>
      <c r="L221" s="47"/>
      <c r="M221" s="231"/>
      <c r="N221" s="232"/>
      <c r="O221" s="87"/>
      <c r="P221" s="87"/>
      <c r="Q221" s="87"/>
      <c r="R221" s="87"/>
      <c r="S221" s="87"/>
      <c r="T221" s="88"/>
      <c r="U221" s="41"/>
      <c r="V221" s="41"/>
      <c r="W221" s="41"/>
      <c r="X221" s="41"/>
      <c r="Y221" s="41"/>
      <c r="Z221" s="41"/>
      <c r="AA221" s="41"/>
      <c r="AB221" s="41"/>
      <c r="AC221" s="41"/>
      <c r="AD221" s="41"/>
      <c r="AE221" s="41"/>
      <c r="AT221" s="20" t="s">
        <v>361</v>
      </c>
      <c r="AU221" s="20" t="s">
        <v>180</v>
      </c>
    </row>
    <row r="222" s="2" customFormat="1" ht="16.5" customHeight="1">
      <c r="A222" s="41"/>
      <c r="B222" s="42"/>
      <c r="C222" s="285" t="s">
        <v>604</v>
      </c>
      <c r="D222" s="285" t="s">
        <v>1027</v>
      </c>
      <c r="E222" s="286" t="s">
        <v>3028</v>
      </c>
      <c r="F222" s="287" t="s">
        <v>3029</v>
      </c>
      <c r="G222" s="288" t="s">
        <v>2724</v>
      </c>
      <c r="H222" s="289">
        <v>1</v>
      </c>
      <c r="I222" s="290"/>
      <c r="J222" s="291">
        <f>ROUND(I222*H222,2)</f>
        <v>0</v>
      </c>
      <c r="K222" s="287" t="s">
        <v>19</v>
      </c>
      <c r="L222" s="292"/>
      <c r="M222" s="293" t="s">
        <v>19</v>
      </c>
      <c r="N222" s="294" t="s">
        <v>41</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209</v>
      </c>
      <c r="AT222" s="226" t="s">
        <v>1027</v>
      </c>
      <c r="AU222" s="226" t="s">
        <v>180</v>
      </c>
      <c r="AY222" s="20" t="s">
        <v>161</v>
      </c>
      <c r="BE222" s="227">
        <f>IF(N222="základní",J222,0)</f>
        <v>0</v>
      </c>
      <c r="BF222" s="227">
        <f>IF(N222="snížená",J222,0)</f>
        <v>0</v>
      </c>
      <c r="BG222" s="227">
        <f>IF(N222="zákl. přenesená",J222,0)</f>
        <v>0</v>
      </c>
      <c r="BH222" s="227">
        <f>IF(N222="sníž. přenesená",J222,0)</f>
        <v>0</v>
      </c>
      <c r="BI222" s="227">
        <f>IF(N222="nulová",J222,0)</f>
        <v>0</v>
      </c>
      <c r="BJ222" s="20" t="s">
        <v>77</v>
      </c>
      <c r="BK222" s="227">
        <f>ROUND(I222*H222,2)</f>
        <v>0</v>
      </c>
      <c r="BL222" s="20" t="s">
        <v>168</v>
      </c>
      <c r="BM222" s="226" t="s">
        <v>3030</v>
      </c>
    </row>
    <row r="223" s="2" customFormat="1">
      <c r="A223" s="41"/>
      <c r="B223" s="42"/>
      <c r="C223" s="43"/>
      <c r="D223" s="235" t="s">
        <v>361</v>
      </c>
      <c r="E223" s="43"/>
      <c r="F223" s="266" t="s">
        <v>3031</v>
      </c>
      <c r="G223" s="43"/>
      <c r="H223" s="43"/>
      <c r="I223" s="230"/>
      <c r="J223" s="43"/>
      <c r="K223" s="43"/>
      <c r="L223" s="47"/>
      <c r="M223" s="231"/>
      <c r="N223" s="232"/>
      <c r="O223" s="87"/>
      <c r="P223" s="87"/>
      <c r="Q223" s="87"/>
      <c r="R223" s="87"/>
      <c r="S223" s="87"/>
      <c r="T223" s="88"/>
      <c r="U223" s="41"/>
      <c r="V223" s="41"/>
      <c r="W223" s="41"/>
      <c r="X223" s="41"/>
      <c r="Y223" s="41"/>
      <c r="Z223" s="41"/>
      <c r="AA223" s="41"/>
      <c r="AB223" s="41"/>
      <c r="AC223" s="41"/>
      <c r="AD223" s="41"/>
      <c r="AE223" s="41"/>
      <c r="AT223" s="20" t="s">
        <v>361</v>
      </c>
      <c r="AU223" s="20" t="s">
        <v>180</v>
      </c>
    </row>
    <row r="224" s="12" customFormat="1" ht="20.88" customHeight="1">
      <c r="A224" s="12"/>
      <c r="B224" s="199"/>
      <c r="C224" s="200"/>
      <c r="D224" s="201" t="s">
        <v>69</v>
      </c>
      <c r="E224" s="213" t="s">
        <v>3032</v>
      </c>
      <c r="F224" s="213" t="s">
        <v>3033</v>
      </c>
      <c r="G224" s="200"/>
      <c r="H224" s="200"/>
      <c r="I224" s="203"/>
      <c r="J224" s="214">
        <f>BK224</f>
        <v>0</v>
      </c>
      <c r="K224" s="200"/>
      <c r="L224" s="205"/>
      <c r="M224" s="206"/>
      <c r="N224" s="207"/>
      <c r="O224" s="207"/>
      <c r="P224" s="208">
        <f>SUM(P225:P253)</f>
        <v>0</v>
      </c>
      <c r="Q224" s="207"/>
      <c r="R224" s="208">
        <f>SUM(R225:R253)</f>
        <v>0</v>
      </c>
      <c r="S224" s="207"/>
      <c r="T224" s="209">
        <f>SUM(T225:T253)</f>
        <v>0</v>
      </c>
      <c r="U224" s="12"/>
      <c r="V224" s="12"/>
      <c r="W224" s="12"/>
      <c r="X224" s="12"/>
      <c r="Y224" s="12"/>
      <c r="Z224" s="12"/>
      <c r="AA224" s="12"/>
      <c r="AB224" s="12"/>
      <c r="AC224" s="12"/>
      <c r="AD224" s="12"/>
      <c r="AE224" s="12"/>
      <c r="AR224" s="210" t="s">
        <v>77</v>
      </c>
      <c r="AT224" s="211" t="s">
        <v>69</v>
      </c>
      <c r="AU224" s="211" t="s">
        <v>79</v>
      </c>
      <c r="AY224" s="210" t="s">
        <v>161</v>
      </c>
      <c r="BK224" s="212">
        <f>SUM(BK225:BK253)</f>
        <v>0</v>
      </c>
    </row>
    <row r="225" s="2" customFormat="1" ht="16.5" customHeight="1">
      <c r="A225" s="41"/>
      <c r="B225" s="42"/>
      <c r="C225" s="285" t="s">
        <v>610</v>
      </c>
      <c r="D225" s="285" t="s">
        <v>1027</v>
      </c>
      <c r="E225" s="286" t="s">
        <v>3034</v>
      </c>
      <c r="F225" s="287" t="s">
        <v>3035</v>
      </c>
      <c r="G225" s="288" t="s">
        <v>2573</v>
      </c>
      <c r="H225" s="289">
        <v>2</v>
      </c>
      <c r="I225" s="290"/>
      <c r="J225" s="291">
        <f>ROUND(I225*H225,2)</f>
        <v>0</v>
      </c>
      <c r="K225" s="287" t="s">
        <v>19</v>
      </c>
      <c r="L225" s="292"/>
      <c r="M225" s="293" t="s">
        <v>19</v>
      </c>
      <c r="N225" s="294" t="s">
        <v>41</v>
      </c>
      <c r="O225" s="87"/>
      <c r="P225" s="224">
        <f>O225*H225</f>
        <v>0</v>
      </c>
      <c r="Q225" s="224">
        <v>0</v>
      </c>
      <c r="R225" s="224">
        <f>Q225*H225</f>
        <v>0</v>
      </c>
      <c r="S225" s="224">
        <v>0</v>
      </c>
      <c r="T225" s="225">
        <f>S225*H225</f>
        <v>0</v>
      </c>
      <c r="U225" s="41"/>
      <c r="V225" s="41"/>
      <c r="W225" s="41"/>
      <c r="X225" s="41"/>
      <c r="Y225" s="41"/>
      <c r="Z225" s="41"/>
      <c r="AA225" s="41"/>
      <c r="AB225" s="41"/>
      <c r="AC225" s="41"/>
      <c r="AD225" s="41"/>
      <c r="AE225" s="41"/>
      <c r="AR225" s="226" t="s">
        <v>209</v>
      </c>
      <c r="AT225" s="226" t="s">
        <v>1027</v>
      </c>
      <c r="AU225" s="226" t="s">
        <v>180</v>
      </c>
      <c r="AY225" s="20" t="s">
        <v>161</v>
      </c>
      <c r="BE225" s="227">
        <f>IF(N225="základní",J225,0)</f>
        <v>0</v>
      </c>
      <c r="BF225" s="227">
        <f>IF(N225="snížená",J225,0)</f>
        <v>0</v>
      </c>
      <c r="BG225" s="227">
        <f>IF(N225="zákl. přenesená",J225,0)</f>
        <v>0</v>
      </c>
      <c r="BH225" s="227">
        <f>IF(N225="sníž. přenesená",J225,0)</f>
        <v>0</v>
      </c>
      <c r="BI225" s="227">
        <f>IF(N225="nulová",J225,0)</f>
        <v>0</v>
      </c>
      <c r="BJ225" s="20" t="s">
        <v>77</v>
      </c>
      <c r="BK225" s="227">
        <f>ROUND(I225*H225,2)</f>
        <v>0</v>
      </c>
      <c r="BL225" s="20" t="s">
        <v>168</v>
      </c>
      <c r="BM225" s="226" t="s">
        <v>3036</v>
      </c>
    </row>
    <row r="226" s="2" customFormat="1">
      <c r="A226" s="41"/>
      <c r="B226" s="42"/>
      <c r="C226" s="43"/>
      <c r="D226" s="235" t="s">
        <v>361</v>
      </c>
      <c r="E226" s="43"/>
      <c r="F226" s="266" t="s">
        <v>3037</v>
      </c>
      <c r="G226" s="43"/>
      <c r="H226" s="43"/>
      <c r="I226" s="230"/>
      <c r="J226" s="43"/>
      <c r="K226" s="43"/>
      <c r="L226" s="47"/>
      <c r="M226" s="231"/>
      <c r="N226" s="232"/>
      <c r="O226" s="87"/>
      <c r="P226" s="87"/>
      <c r="Q226" s="87"/>
      <c r="R226" s="87"/>
      <c r="S226" s="87"/>
      <c r="T226" s="88"/>
      <c r="U226" s="41"/>
      <c r="V226" s="41"/>
      <c r="W226" s="41"/>
      <c r="X226" s="41"/>
      <c r="Y226" s="41"/>
      <c r="Z226" s="41"/>
      <c r="AA226" s="41"/>
      <c r="AB226" s="41"/>
      <c r="AC226" s="41"/>
      <c r="AD226" s="41"/>
      <c r="AE226" s="41"/>
      <c r="AT226" s="20" t="s">
        <v>361</v>
      </c>
      <c r="AU226" s="20" t="s">
        <v>180</v>
      </c>
    </row>
    <row r="227" s="2" customFormat="1" ht="16.5" customHeight="1">
      <c r="A227" s="41"/>
      <c r="B227" s="42"/>
      <c r="C227" s="285" t="s">
        <v>622</v>
      </c>
      <c r="D227" s="285" t="s">
        <v>1027</v>
      </c>
      <c r="E227" s="286" t="s">
        <v>3038</v>
      </c>
      <c r="F227" s="287" t="s">
        <v>3035</v>
      </c>
      <c r="G227" s="288" t="s">
        <v>2573</v>
      </c>
      <c r="H227" s="289">
        <v>2</v>
      </c>
      <c r="I227" s="290"/>
      <c r="J227" s="291">
        <f>ROUND(I227*H227,2)</f>
        <v>0</v>
      </c>
      <c r="K227" s="287" t="s">
        <v>19</v>
      </c>
      <c r="L227" s="292"/>
      <c r="M227" s="293" t="s">
        <v>19</v>
      </c>
      <c r="N227" s="294" t="s">
        <v>41</v>
      </c>
      <c r="O227" s="87"/>
      <c r="P227" s="224">
        <f>O227*H227</f>
        <v>0</v>
      </c>
      <c r="Q227" s="224">
        <v>0</v>
      </c>
      <c r="R227" s="224">
        <f>Q227*H227</f>
        <v>0</v>
      </c>
      <c r="S227" s="224">
        <v>0</v>
      </c>
      <c r="T227" s="225">
        <f>S227*H227</f>
        <v>0</v>
      </c>
      <c r="U227" s="41"/>
      <c r="V227" s="41"/>
      <c r="W227" s="41"/>
      <c r="X227" s="41"/>
      <c r="Y227" s="41"/>
      <c r="Z227" s="41"/>
      <c r="AA227" s="41"/>
      <c r="AB227" s="41"/>
      <c r="AC227" s="41"/>
      <c r="AD227" s="41"/>
      <c r="AE227" s="41"/>
      <c r="AR227" s="226" t="s">
        <v>209</v>
      </c>
      <c r="AT227" s="226" t="s">
        <v>1027</v>
      </c>
      <c r="AU227" s="226" t="s">
        <v>180</v>
      </c>
      <c r="AY227" s="20" t="s">
        <v>161</v>
      </c>
      <c r="BE227" s="227">
        <f>IF(N227="základní",J227,0)</f>
        <v>0</v>
      </c>
      <c r="BF227" s="227">
        <f>IF(N227="snížená",J227,0)</f>
        <v>0</v>
      </c>
      <c r="BG227" s="227">
        <f>IF(N227="zákl. přenesená",J227,0)</f>
        <v>0</v>
      </c>
      <c r="BH227" s="227">
        <f>IF(N227="sníž. přenesená",J227,0)</f>
        <v>0</v>
      </c>
      <c r="BI227" s="227">
        <f>IF(N227="nulová",J227,0)</f>
        <v>0</v>
      </c>
      <c r="BJ227" s="20" t="s">
        <v>77</v>
      </c>
      <c r="BK227" s="227">
        <f>ROUND(I227*H227,2)</f>
        <v>0</v>
      </c>
      <c r="BL227" s="20" t="s">
        <v>168</v>
      </c>
      <c r="BM227" s="226" t="s">
        <v>3039</v>
      </c>
    </row>
    <row r="228" s="2" customFormat="1">
      <c r="A228" s="41"/>
      <c r="B228" s="42"/>
      <c r="C228" s="43"/>
      <c r="D228" s="235" t="s">
        <v>361</v>
      </c>
      <c r="E228" s="43"/>
      <c r="F228" s="266" t="s">
        <v>3040</v>
      </c>
      <c r="G228" s="43"/>
      <c r="H228" s="43"/>
      <c r="I228" s="230"/>
      <c r="J228" s="43"/>
      <c r="K228" s="43"/>
      <c r="L228" s="47"/>
      <c r="M228" s="231"/>
      <c r="N228" s="232"/>
      <c r="O228" s="87"/>
      <c r="P228" s="87"/>
      <c r="Q228" s="87"/>
      <c r="R228" s="87"/>
      <c r="S228" s="87"/>
      <c r="T228" s="88"/>
      <c r="U228" s="41"/>
      <c r="V228" s="41"/>
      <c r="W228" s="41"/>
      <c r="X228" s="41"/>
      <c r="Y228" s="41"/>
      <c r="Z228" s="41"/>
      <c r="AA228" s="41"/>
      <c r="AB228" s="41"/>
      <c r="AC228" s="41"/>
      <c r="AD228" s="41"/>
      <c r="AE228" s="41"/>
      <c r="AT228" s="20" t="s">
        <v>361</v>
      </c>
      <c r="AU228" s="20" t="s">
        <v>180</v>
      </c>
    </row>
    <row r="229" s="2" customFormat="1" ht="16.5" customHeight="1">
      <c r="A229" s="41"/>
      <c r="B229" s="42"/>
      <c r="C229" s="285" t="s">
        <v>628</v>
      </c>
      <c r="D229" s="285" t="s">
        <v>1027</v>
      </c>
      <c r="E229" s="286" t="s">
        <v>3041</v>
      </c>
      <c r="F229" s="287" t="s">
        <v>3042</v>
      </c>
      <c r="G229" s="288" t="s">
        <v>2573</v>
      </c>
      <c r="H229" s="289">
        <v>1</v>
      </c>
      <c r="I229" s="290"/>
      <c r="J229" s="291">
        <f>ROUND(I229*H229,2)</f>
        <v>0</v>
      </c>
      <c r="K229" s="287" t="s">
        <v>19</v>
      </c>
      <c r="L229" s="292"/>
      <c r="M229" s="293" t="s">
        <v>19</v>
      </c>
      <c r="N229" s="294" t="s">
        <v>41</v>
      </c>
      <c r="O229" s="87"/>
      <c r="P229" s="224">
        <f>O229*H229</f>
        <v>0</v>
      </c>
      <c r="Q229" s="224">
        <v>0</v>
      </c>
      <c r="R229" s="224">
        <f>Q229*H229</f>
        <v>0</v>
      </c>
      <c r="S229" s="224">
        <v>0</v>
      </c>
      <c r="T229" s="225">
        <f>S229*H229</f>
        <v>0</v>
      </c>
      <c r="U229" s="41"/>
      <c r="V229" s="41"/>
      <c r="W229" s="41"/>
      <c r="X229" s="41"/>
      <c r="Y229" s="41"/>
      <c r="Z229" s="41"/>
      <c r="AA229" s="41"/>
      <c r="AB229" s="41"/>
      <c r="AC229" s="41"/>
      <c r="AD229" s="41"/>
      <c r="AE229" s="41"/>
      <c r="AR229" s="226" t="s">
        <v>209</v>
      </c>
      <c r="AT229" s="226" t="s">
        <v>1027</v>
      </c>
      <c r="AU229" s="226" t="s">
        <v>180</v>
      </c>
      <c r="AY229" s="20" t="s">
        <v>161</v>
      </c>
      <c r="BE229" s="227">
        <f>IF(N229="základní",J229,0)</f>
        <v>0</v>
      </c>
      <c r="BF229" s="227">
        <f>IF(N229="snížená",J229,0)</f>
        <v>0</v>
      </c>
      <c r="BG229" s="227">
        <f>IF(N229="zákl. přenesená",J229,0)</f>
        <v>0</v>
      </c>
      <c r="BH229" s="227">
        <f>IF(N229="sníž. přenesená",J229,0)</f>
        <v>0</v>
      </c>
      <c r="BI229" s="227">
        <f>IF(N229="nulová",J229,0)</f>
        <v>0</v>
      </c>
      <c r="BJ229" s="20" t="s">
        <v>77</v>
      </c>
      <c r="BK229" s="227">
        <f>ROUND(I229*H229,2)</f>
        <v>0</v>
      </c>
      <c r="BL229" s="20" t="s">
        <v>168</v>
      </c>
      <c r="BM229" s="226" t="s">
        <v>3043</v>
      </c>
    </row>
    <row r="230" s="2" customFormat="1">
      <c r="A230" s="41"/>
      <c r="B230" s="42"/>
      <c r="C230" s="43"/>
      <c r="D230" s="235" t="s">
        <v>361</v>
      </c>
      <c r="E230" s="43"/>
      <c r="F230" s="266" t="s">
        <v>3044</v>
      </c>
      <c r="G230" s="43"/>
      <c r="H230" s="43"/>
      <c r="I230" s="230"/>
      <c r="J230" s="43"/>
      <c r="K230" s="43"/>
      <c r="L230" s="47"/>
      <c r="M230" s="231"/>
      <c r="N230" s="232"/>
      <c r="O230" s="87"/>
      <c r="P230" s="87"/>
      <c r="Q230" s="87"/>
      <c r="R230" s="87"/>
      <c r="S230" s="87"/>
      <c r="T230" s="88"/>
      <c r="U230" s="41"/>
      <c r="V230" s="41"/>
      <c r="W230" s="41"/>
      <c r="X230" s="41"/>
      <c r="Y230" s="41"/>
      <c r="Z230" s="41"/>
      <c r="AA230" s="41"/>
      <c r="AB230" s="41"/>
      <c r="AC230" s="41"/>
      <c r="AD230" s="41"/>
      <c r="AE230" s="41"/>
      <c r="AT230" s="20" t="s">
        <v>361</v>
      </c>
      <c r="AU230" s="20" t="s">
        <v>180</v>
      </c>
    </row>
    <row r="231" s="2" customFormat="1" ht="16.5" customHeight="1">
      <c r="A231" s="41"/>
      <c r="B231" s="42"/>
      <c r="C231" s="285" t="s">
        <v>634</v>
      </c>
      <c r="D231" s="285" t="s">
        <v>1027</v>
      </c>
      <c r="E231" s="286" t="s">
        <v>3045</v>
      </c>
      <c r="F231" s="287" t="s">
        <v>3046</v>
      </c>
      <c r="G231" s="288" t="s">
        <v>2573</v>
      </c>
      <c r="H231" s="289">
        <v>1</v>
      </c>
      <c r="I231" s="290"/>
      <c r="J231" s="291">
        <f>ROUND(I231*H231,2)</f>
        <v>0</v>
      </c>
      <c r="K231" s="287" t="s">
        <v>19</v>
      </c>
      <c r="L231" s="292"/>
      <c r="M231" s="293" t="s">
        <v>19</v>
      </c>
      <c r="N231" s="294" t="s">
        <v>41</v>
      </c>
      <c r="O231" s="87"/>
      <c r="P231" s="224">
        <f>O231*H231</f>
        <v>0</v>
      </c>
      <c r="Q231" s="224">
        <v>0</v>
      </c>
      <c r="R231" s="224">
        <f>Q231*H231</f>
        <v>0</v>
      </c>
      <c r="S231" s="224">
        <v>0</v>
      </c>
      <c r="T231" s="225">
        <f>S231*H231</f>
        <v>0</v>
      </c>
      <c r="U231" s="41"/>
      <c r="V231" s="41"/>
      <c r="W231" s="41"/>
      <c r="X231" s="41"/>
      <c r="Y231" s="41"/>
      <c r="Z231" s="41"/>
      <c r="AA231" s="41"/>
      <c r="AB231" s="41"/>
      <c r="AC231" s="41"/>
      <c r="AD231" s="41"/>
      <c r="AE231" s="41"/>
      <c r="AR231" s="226" t="s">
        <v>209</v>
      </c>
      <c r="AT231" s="226" t="s">
        <v>1027</v>
      </c>
      <c r="AU231" s="226" t="s">
        <v>180</v>
      </c>
      <c r="AY231" s="20" t="s">
        <v>161</v>
      </c>
      <c r="BE231" s="227">
        <f>IF(N231="základní",J231,0)</f>
        <v>0</v>
      </c>
      <c r="BF231" s="227">
        <f>IF(N231="snížená",J231,0)</f>
        <v>0</v>
      </c>
      <c r="BG231" s="227">
        <f>IF(N231="zákl. přenesená",J231,0)</f>
        <v>0</v>
      </c>
      <c r="BH231" s="227">
        <f>IF(N231="sníž. přenesená",J231,0)</f>
        <v>0</v>
      </c>
      <c r="BI231" s="227">
        <f>IF(N231="nulová",J231,0)</f>
        <v>0</v>
      </c>
      <c r="BJ231" s="20" t="s">
        <v>77</v>
      </c>
      <c r="BK231" s="227">
        <f>ROUND(I231*H231,2)</f>
        <v>0</v>
      </c>
      <c r="BL231" s="20" t="s">
        <v>168</v>
      </c>
      <c r="BM231" s="226" t="s">
        <v>3047</v>
      </c>
    </row>
    <row r="232" s="2" customFormat="1">
      <c r="A232" s="41"/>
      <c r="B232" s="42"/>
      <c r="C232" s="43"/>
      <c r="D232" s="235" t="s">
        <v>361</v>
      </c>
      <c r="E232" s="43"/>
      <c r="F232" s="266" t="s">
        <v>3048</v>
      </c>
      <c r="G232" s="43"/>
      <c r="H232" s="43"/>
      <c r="I232" s="230"/>
      <c r="J232" s="43"/>
      <c r="K232" s="43"/>
      <c r="L232" s="47"/>
      <c r="M232" s="231"/>
      <c r="N232" s="232"/>
      <c r="O232" s="87"/>
      <c r="P232" s="87"/>
      <c r="Q232" s="87"/>
      <c r="R232" s="87"/>
      <c r="S232" s="87"/>
      <c r="T232" s="88"/>
      <c r="U232" s="41"/>
      <c r="V232" s="41"/>
      <c r="W232" s="41"/>
      <c r="X232" s="41"/>
      <c r="Y232" s="41"/>
      <c r="Z232" s="41"/>
      <c r="AA232" s="41"/>
      <c r="AB232" s="41"/>
      <c r="AC232" s="41"/>
      <c r="AD232" s="41"/>
      <c r="AE232" s="41"/>
      <c r="AT232" s="20" t="s">
        <v>361</v>
      </c>
      <c r="AU232" s="20" t="s">
        <v>180</v>
      </c>
    </row>
    <row r="233" s="2" customFormat="1" ht="16.5" customHeight="1">
      <c r="A233" s="41"/>
      <c r="B233" s="42"/>
      <c r="C233" s="285" t="s">
        <v>640</v>
      </c>
      <c r="D233" s="285" t="s">
        <v>1027</v>
      </c>
      <c r="E233" s="286" t="s">
        <v>3049</v>
      </c>
      <c r="F233" s="287" t="s">
        <v>3050</v>
      </c>
      <c r="G233" s="288" t="s">
        <v>2573</v>
      </c>
      <c r="H233" s="289">
        <v>1</v>
      </c>
      <c r="I233" s="290"/>
      <c r="J233" s="291">
        <f>ROUND(I233*H233,2)</f>
        <v>0</v>
      </c>
      <c r="K233" s="287" t="s">
        <v>19</v>
      </c>
      <c r="L233" s="292"/>
      <c r="M233" s="293" t="s">
        <v>19</v>
      </c>
      <c r="N233" s="294" t="s">
        <v>41</v>
      </c>
      <c r="O233" s="87"/>
      <c r="P233" s="224">
        <f>O233*H233</f>
        <v>0</v>
      </c>
      <c r="Q233" s="224">
        <v>0</v>
      </c>
      <c r="R233" s="224">
        <f>Q233*H233</f>
        <v>0</v>
      </c>
      <c r="S233" s="224">
        <v>0</v>
      </c>
      <c r="T233" s="225">
        <f>S233*H233</f>
        <v>0</v>
      </c>
      <c r="U233" s="41"/>
      <c r="V233" s="41"/>
      <c r="W233" s="41"/>
      <c r="X233" s="41"/>
      <c r="Y233" s="41"/>
      <c r="Z233" s="41"/>
      <c r="AA233" s="41"/>
      <c r="AB233" s="41"/>
      <c r="AC233" s="41"/>
      <c r="AD233" s="41"/>
      <c r="AE233" s="41"/>
      <c r="AR233" s="226" t="s">
        <v>209</v>
      </c>
      <c r="AT233" s="226" t="s">
        <v>1027</v>
      </c>
      <c r="AU233" s="226" t="s">
        <v>180</v>
      </c>
      <c r="AY233" s="20" t="s">
        <v>161</v>
      </c>
      <c r="BE233" s="227">
        <f>IF(N233="základní",J233,0)</f>
        <v>0</v>
      </c>
      <c r="BF233" s="227">
        <f>IF(N233="snížená",J233,0)</f>
        <v>0</v>
      </c>
      <c r="BG233" s="227">
        <f>IF(N233="zákl. přenesená",J233,0)</f>
        <v>0</v>
      </c>
      <c r="BH233" s="227">
        <f>IF(N233="sníž. přenesená",J233,0)</f>
        <v>0</v>
      </c>
      <c r="BI233" s="227">
        <f>IF(N233="nulová",J233,0)</f>
        <v>0</v>
      </c>
      <c r="BJ233" s="20" t="s">
        <v>77</v>
      </c>
      <c r="BK233" s="227">
        <f>ROUND(I233*H233,2)</f>
        <v>0</v>
      </c>
      <c r="BL233" s="20" t="s">
        <v>168</v>
      </c>
      <c r="BM233" s="226" t="s">
        <v>3051</v>
      </c>
    </row>
    <row r="234" s="2" customFormat="1">
      <c r="A234" s="41"/>
      <c r="B234" s="42"/>
      <c r="C234" s="43"/>
      <c r="D234" s="235" t="s">
        <v>361</v>
      </c>
      <c r="E234" s="43"/>
      <c r="F234" s="266" t="s">
        <v>3052</v>
      </c>
      <c r="G234" s="43"/>
      <c r="H234" s="43"/>
      <c r="I234" s="230"/>
      <c r="J234" s="43"/>
      <c r="K234" s="43"/>
      <c r="L234" s="47"/>
      <c r="M234" s="231"/>
      <c r="N234" s="232"/>
      <c r="O234" s="87"/>
      <c r="P234" s="87"/>
      <c r="Q234" s="87"/>
      <c r="R234" s="87"/>
      <c r="S234" s="87"/>
      <c r="T234" s="88"/>
      <c r="U234" s="41"/>
      <c r="V234" s="41"/>
      <c r="W234" s="41"/>
      <c r="X234" s="41"/>
      <c r="Y234" s="41"/>
      <c r="Z234" s="41"/>
      <c r="AA234" s="41"/>
      <c r="AB234" s="41"/>
      <c r="AC234" s="41"/>
      <c r="AD234" s="41"/>
      <c r="AE234" s="41"/>
      <c r="AT234" s="20" t="s">
        <v>361</v>
      </c>
      <c r="AU234" s="20" t="s">
        <v>180</v>
      </c>
    </row>
    <row r="235" s="2" customFormat="1" ht="16.5" customHeight="1">
      <c r="A235" s="41"/>
      <c r="B235" s="42"/>
      <c r="C235" s="285" t="s">
        <v>646</v>
      </c>
      <c r="D235" s="285" t="s">
        <v>1027</v>
      </c>
      <c r="E235" s="286" t="s">
        <v>3053</v>
      </c>
      <c r="F235" s="287" t="s">
        <v>3054</v>
      </c>
      <c r="G235" s="288" t="s">
        <v>2573</v>
      </c>
      <c r="H235" s="289">
        <v>1</v>
      </c>
      <c r="I235" s="290"/>
      <c r="J235" s="291">
        <f>ROUND(I235*H235,2)</f>
        <v>0</v>
      </c>
      <c r="K235" s="287" t="s">
        <v>19</v>
      </c>
      <c r="L235" s="292"/>
      <c r="M235" s="293" t="s">
        <v>19</v>
      </c>
      <c r="N235" s="294" t="s">
        <v>41</v>
      </c>
      <c r="O235" s="87"/>
      <c r="P235" s="224">
        <f>O235*H235</f>
        <v>0</v>
      </c>
      <c r="Q235" s="224">
        <v>0</v>
      </c>
      <c r="R235" s="224">
        <f>Q235*H235</f>
        <v>0</v>
      </c>
      <c r="S235" s="224">
        <v>0</v>
      </c>
      <c r="T235" s="225">
        <f>S235*H235</f>
        <v>0</v>
      </c>
      <c r="U235" s="41"/>
      <c r="V235" s="41"/>
      <c r="W235" s="41"/>
      <c r="X235" s="41"/>
      <c r="Y235" s="41"/>
      <c r="Z235" s="41"/>
      <c r="AA235" s="41"/>
      <c r="AB235" s="41"/>
      <c r="AC235" s="41"/>
      <c r="AD235" s="41"/>
      <c r="AE235" s="41"/>
      <c r="AR235" s="226" t="s">
        <v>209</v>
      </c>
      <c r="AT235" s="226" t="s">
        <v>1027</v>
      </c>
      <c r="AU235" s="226" t="s">
        <v>180</v>
      </c>
      <c r="AY235" s="20" t="s">
        <v>161</v>
      </c>
      <c r="BE235" s="227">
        <f>IF(N235="základní",J235,0)</f>
        <v>0</v>
      </c>
      <c r="BF235" s="227">
        <f>IF(N235="snížená",J235,0)</f>
        <v>0</v>
      </c>
      <c r="BG235" s="227">
        <f>IF(N235="zákl. přenesená",J235,0)</f>
        <v>0</v>
      </c>
      <c r="BH235" s="227">
        <f>IF(N235="sníž. přenesená",J235,0)</f>
        <v>0</v>
      </c>
      <c r="BI235" s="227">
        <f>IF(N235="nulová",J235,0)</f>
        <v>0</v>
      </c>
      <c r="BJ235" s="20" t="s">
        <v>77</v>
      </c>
      <c r="BK235" s="227">
        <f>ROUND(I235*H235,2)</f>
        <v>0</v>
      </c>
      <c r="BL235" s="20" t="s">
        <v>168</v>
      </c>
      <c r="BM235" s="226" t="s">
        <v>3055</v>
      </c>
    </row>
    <row r="236" s="2" customFormat="1">
      <c r="A236" s="41"/>
      <c r="B236" s="42"/>
      <c r="C236" s="43"/>
      <c r="D236" s="235" t="s">
        <v>361</v>
      </c>
      <c r="E236" s="43"/>
      <c r="F236" s="266" t="s">
        <v>3056</v>
      </c>
      <c r="G236" s="43"/>
      <c r="H236" s="43"/>
      <c r="I236" s="230"/>
      <c r="J236" s="43"/>
      <c r="K236" s="43"/>
      <c r="L236" s="47"/>
      <c r="M236" s="231"/>
      <c r="N236" s="232"/>
      <c r="O236" s="87"/>
      <c r="P236" s="87"/>
      <c r="Q236" s="87"/>
      <c r="R236" s="87"/>
      <c r="S236" s="87"/>
      <c r="T236" s="88"/>
      <c r="U236" s="41"/>
      <c r="V236" s="41"/>
      <c r="W236" s="41"/>
      <c r="X236" s="41"/>
      <c r="Y236" s="41"/>
      <c r="Z236" s="41"/>
      <c r="AA236" s="41"/>
      <c r="AB236" s="41"/>
      <c r="AC236" s="41"/>
      <c r="AD236" s="41"/>
      <c r="AE236" s="41"/>
      <c r="AT236" s="20" t="s">
        <v>361</v>
      </c>
      <c r="AU236" s="20" t="s">
        <v>180</v>
      </c>
    </row>
    <row r="237" s="2" customFormat="1" ht="16.5" customHeight="1">
      <c r="A237" s="41"/>
      <c r="B237" s="42"/>
      <c r="C237" s="285" t="s">
        <v>652</v>
      </c>
      <c r="D237" s="285" t="s">
        <v>1027</v>
      </c>
      <c r="E237" s="286" t="s">
        <v>3057</v>
      </c>
      <c r="F237" s="287" t="s">
        <v>3058</v>
      </c>
      <c r="G237" s="288" t="s">
        <v>2573</v>
      </c>
      <c r="H237" s="289">
        <v>1</v>
      </c>
      <c r="I237" s="290"/>
      <c r="J237" s="291">
        <f>ROUND(I237*H237,2)</f>
        <v>0</v>
      </c>
      <c r="K237" s="287" t="s">
        <v>19</v>
      </c>
      <c r="L237" s="292"/>
      <c r="M237" s="293" t="s">
        <v>19</v>
      </c>
      <c r="N237" s="294" t="s">
        <v>41</v>
      </c>
      <c r="O237" s="87"/>
      <c r="P237" s="224">
        <f>O237*H237</f>
        <v>0</v>
      </c>
      <c r="Q237" s="224">
        <v>0</v>
      </c>
      <c r="R237" s="224">
        <f>Q237*H237</f>
        <v>0</v>
      </c>
      <c r="S237" s="224">
        <v>0</v>
      </c>
      <c r="T237" s="225">
        <f>S237*H237</f>
        <v>0</v>
      </c>
      <c r="U237" s="41"/>
      <c r="V237" s="41"/>
      <c r="W237" s="41"/>
      <c r="X237" s="41"/>
      <c r="Y237" s="41"/>
      <c r="Z237" s="41"/>
      <c r="AA237" s="41"/>
      <c r="AB237" s="41"/>
      <c r="AC237" s="41"/>
      <c r="AD237" s="41"/>
      <c r="AE237" s="41"/>
      <c r="AR237" s="226" t="s">
        <v>209</v>
      </c>
      <c r="AT237" s="226" t="s">
        <v>1027</v>
      </c>
      <c r="AU237" s="226" t="s">
        <v>180</v>
      </c>
      <c r="AY237" s="20" t="s">
        <v>161</v>
      </c>
      <c r="BE237" s="227">
        <f>IF(N237="základní",J237,0)</f>
        <v>0</v>
      </c>
      <c r="BF237" s="227">
        <f>IF(N237="snížená",J237,0)</f>
        <v>0</v>
      </c>
      <c r="BG237" s="227">
        <f>IF(N237="zákl. přenesená",J237,0)</f>
        <v>0</v>
      </c>
      <c r="BH237" s="227">
        <f>IF(N237="sníž. přenesená",J237,0)</f>
        <v>0</v>
      </c>
      <c r="BI237" s="227">
        <f>IF(N237="nulová",J237,0)</f>
        <v>0</v>
      </c>
      <c r="BJ237" s="20" t="s">
        <v>77</v>
      </c>
      <c r="BK237" s="227">
        <f>ROUND(I237*H237,2)</f>
        <v>0</v>
      </c>
      <c r="BL237" s="20" t="s">
        <v>168</v>
      </c>
      <c r="BM237" s="226" t="s">
        <v>3059</v>
      </c>
    </row>
    <row r="238" s="2" customFormat="1">
      <c r="A238" s="41"/>
      <c r="B238" s="42"/>
      <c r="C238" s="43"/>
      <c r="D238" s="235" t="s">
        <v>361</v>
      </c>
      <c r="E238" s="43"/>
      <c r="F238" s="266" t="s">
        <v>3060</v>
      </c>
      <c r="G238" s="43"/>
      <c r="H238" s="43"/>
      <c r="I238" s="230"/>
      <c r="J238" s="43"/>
      <c r="K238" s="43"/>
      <c r="L238" s="47"/>
      <c r="M238" s="231"/>
      <c r="N238" s="232"/>
      <c r="O238" s="87"/>
      <c r="P238" s="87"/>
      <c r="Q238" s="87"/>
      <c r="R238" s="87"/>
      <c r="S238" s="87"/>
      <c r="T238" s="88"/>
      <c r="U238" s="41"/>
      <c r="V238" s="41"/>
      <c r="W238" s="41"/>
      <c r="X238" s="41"/>
      <c r="Y238" s="41"/>
      <c r="Z238" s="41"/>
      <c r="AA238" s="41"/>
      <c r="AB238" s="41"/>
      <c r="AC238" s="41"/>
      <c r="AD238" s="41"/>
      <c r="AE238" s="41"/>
      <c r="AT238" s="20" t="s">
        <v>361</v>
      </c>
      <c r="AU238" s="20" t="s">
        <v>180</v>
      </c>
    </row>
    <row r="239" s="2" customFormat="1" ht="16.5" customHeight="1">
      <c r="A239" s="41"/>
      <c r="B239" s="42"/>
      <c r="C239" s="285" t="s">
        <v>659</v>
      </c>
      <c r="D239" s="285" t="s">
        <v>1027</v>
      </c>
      <c r="E239" s="286" t="s">
        <v>3061</v>
      </c>
      <c r="F239" s="287" t="s">
        <v>3062</v>
      </c>
      <c r="G239" s="288" t="s">
        <v>2573</v>
      </c>
      <c r="H239" s="289">
        <v>1</v>
      </c>
      <c r="I239" s="290"/>
      <c r="J239" s="291">
        <f>ROUND(I239*H239,2)</f>
        <v>0</v>
      </c>
      <c r="K239" s="287" t="s">
        <v>19</v>
      </c>
      <c r="L239" s="292"/>
      <c r="M239" s="293" t="s">
        <v>19</v>
      </c>
      <c r="N239" s="294" t="s">
        <v>41</v>
      </c>
      <c r="O239" s="87"/>
      <c r="P239" s="224">
        <f>O239*H239</f>
        <v>0</v>
      </c>
      <c r="Q239" s="224">
        <v>0</v>
      </c>
      <c r="R239" s="224">
        <f>Q239*H239</f>
        <v>0</v>
      </c>
      <c r="S239" s="224">
        <v>0</v>
      </c>
      <c r="T239" s="225">
        <f>S239*H239</f>
        <v>0</v>
      </c>
      <c r="U239" s="41"/>
      <c r="V239" s="41"/>
      <c r="W239" s="41"/>
      <c r="X239" s="41"/>
      <c r="Y239" s="41"/>
      <c r="Z239" s="41"/>
      <c r="AA239" s="41"/>
      <c r="AB239" s="41"/>
      <c r="AC239" s="41"/>
      <c r="AD239" s="41"/>
      <c r="AE239" s="41"/>
      <c r="AR239" s="226" t="s">
        <v>209</v>
      </c>
      <c r="AT239" s="226" t="s">
        <v>1027</v>
      </c>
      <c r="AU239" s="226" t="s">
        <v>180</v>
      </c>
      <c r="AY239" s="20" t="s">
        <v>161</v>
      </c>
      <c r="BE239" s="227">
        <f>IF(N239="základní",J239,0)</f>
        <v>0</v>
      </c>
      <c r="BF239" s="227">
        <f>IF(N239="snížená",J239,0)</f>
        <v>0</v>
      </c>
      <c r="BG239" s="227">
        <f>IF(N239="zákl. přenesená",J239,0)</f>
        <v>0</v>
      </c>
      <c r="BH239" s="227">
        <f>IF(N239="sníž. přenesená",J239,0)</f>
        <v>0</v>
      </c>
      <c r="BI239" s="227">
        <f>IF(N239="nulová",J239,0)</f>
        <v>0</v>
      </c>
      <c r="BJ239" s="20" t="s">
        <v>77</v>
      </c>
      <c r="BK239" s="227">
        <f>ROUND(I239*H239,2)</f>
        <v>0</v>
      </c>
      <c r="BL239" s="20" t="s">
        <v>168</v>
      </c>
      <c r="BM239" s="226" t="s">
        <v>3063</v>
      </c>
    </row>
    <row r="240" s="2" customFormat="1">
      <c r="A240" s="41"/>
      <c r="B240" s="42"/>
      <c r="C240" s="43"/>
      <c r="D240" s="235" t="s">
        <v>361</v>
      </c>
      <c r="E240" s="43"/>
      <c r="F240" s="266" t="s">
        <v>3064</v>
      </c>
      <c r="G240" s="43"/>
      <c r="H240" s="43"/>
      <c r="I240" s="230"/>
      <c r="J240" s="43"/>
      <c r="K240" s="43"/>
      <c r="L240" s="47"/>
      <c r="M240" s="231"/>
      <c r="N240" s="232"/>
      <c r="O240" s="87"/>
      <c r="P240" s="87"/>
      <c r="Q240" s="87"/>
      <c r="R240" s="87"/>
      <c r="S240" s="87"/>
      <c r="T240" s="88"/>
      <c r="U240" s="41"/>
      <c r="V240" s="41"/>
      <c r="W240" s="41"/>
      <c r="X240" s="41"/>
      <c r="Y240" s="41"/>
      <c r="Z240" s="41"/>
      <c r="AA240" s="41"/>
      <c r="AB240" s="41"/>
      <c r="AC240" s="41"/>
      <c r="AD240" s="41"/>
      <c r="AE240" s="41"/>
      <c r="AT240" s="20" t="s">
        <v>361</v>
      </c>
      <c r="AU240" s="20" t="s">
        <v>180</v>
      </c>
    </row>
    <row r="241" s="2" customFormat="1" ht="16.5" customHeight="1">
      <c r="A241" s="41"/>
      <c r="B241" s="42"/>
      <c r="C241" s="285" t="s">
        <v>664</v>
      </c>
      <c r="D241" s="285" t="s">
        <v>1027</v>
      </c>
      <c r="E241" s="286" t="s">
        <v>3065</v>
      </c>
      <c r="F241" s="287" t="s">
        <v>3066</v>
      </c>
      <c r="G241" s="288" t="s">
        <v>2573</v>
      </c>
      <c r="H241" s="289">
        <v>1</v>
      </c>
      <c r="I241" s="290"/>
      <c r="J241" s="291">
        <f>ROUND(I241*H241,2)</f>
        <v>0</v>
      </c>
      <c r="K241" s="287" t="s">
        <v>19</v>
      </c>
      <c r="L241" s="292"/>
      <c r="M241" s="293" t="s">
        <v>19</v>
      </c>
      <c r="N241" s="294" t="s">
        <v>41</v>
      </c>
      <c r="O241" s="87"/>
      <c r="P241" s="224">
        <f>O241*H241</f>
        <v>0</v>
      </c>
      <c r="Q241" s="224">
        <v>0</v>
      </c>
      <c r="R241" s="224">
        <f>Q241*H241</f>
        <v>0</v>
      </c>
      <c r="S241" s="224">
        <v>0</v>
      </c>
      <c r="T241" s="225">
        <f>S241*H241</f>
        <v>0</v>
      </c>
      <c r="U241" s="41"/>
      <c r="V241" s="41"/>
      <c r="W241" s="41"/>
      <c r="X241" s="41"/>
      <c r="Y241" s="41"/>
      <c r="Z241" s="41"/>
      <c r="AA241" s="41"/>
      <c r="AB241" s="41"/>
      <c r="AC241" s="41"/>
      <c r="AD241" s="41"/>
      <c r="AE241" s="41"/>
      <c r="AR241" s="226" t="s">
        <v>209</v>
      </c>
      <c r="AT241" s="226" t="s">
        <v>1027</v>
      </c>
      <c r="AU241" s="226" t="s">
        <v>180</v>
      </c>
      <c r="AY241" s="20" t="s">
        <v>161</v>
      </c>
      <c r="BE241" s="227">
        <f>IF(N241="základní",J241,0)</f>
        <v>0</v>
      </c>
      <c r="BF241" s="227">
        <f>IF(N241="snížená",J241,0)</f>
        <v>0</v>
      </c>
      <c r="BG241" s="227">
        <f>IF(N241="zákl. přenesená",J241,0)</f>
        <v>0</v>
      </c>
      <c r="BH241" s="227">
        <f>IF(N241="sníž. přenesená",J241,0)</f>
        <v>0</v>
      </c>
      <c r="BI241" s="227">
        <f>IF(N241="nulová",J241,0)</f>
        <v>0</v>
      </c>
      <c r="BJ241" s="20" t="s">
        <v>77</v>
      </c>
      <c r="BK241" s="227">
        <f>ROUND(I241*H241,2)</f>
        <v>0</v>
      </c>
      <c r="BL241" s="20" t="s">
        <v>168</v>
      </c>
      <c r="BM241" s="226" t="s">
        <v>3067</v>
      </c>
    </row>
    <row r="242" s="2" customFormat="1">
      <c r="A242" s="41"/>
      <c r="B242" s="42"/>
      <c r="C242" s="43"/>
      <c r="D242" s="235" t="s">
        <v>361</v>
      </c>
      <c r="E242" s="43"/>
      <c r="F242" s="266" t="s">
        <v>3068</v>
      </c>
      <c r="G242" s="43"/>
      <c r="H242" s="43"/>
      <c r="I242" s="230"/>
      <c r="J242" s="43"/>
      <c r="K242" s="43"/>
      <c r="L242" s="47"/>
      <c r="M242" s="231"/>
      <c r="N242" s="232"/>
      <c r="O242" s="87"/>
      <c r="P242" s="87"/>
      <c r="Q242" s="87"/>
      <c r="R242" s="87"/>
      <c r="S242" s="87"/>
      <c r="T242" s="88"/>
      <c r="U242" s="41"/>
      <c r="V242" s="41"/>
      <c r="W242" s="41"/>
      <c r="X242" s="41"/>
      <c r="Y242" s="41"/>
      <c r="Z242" s="41"/>
      <c r="AA242" s="41"/>
      <c r="AB242" s="41"/>
      <c r="AC242" s="41"/>
      <c r="AD242" s="41"/>
      <c r="AE242" s="41"/>
      <c r="AT242" s="20" t="s">
        <v>361</v>
      </c>
      <c r="AU242" s="20" t="s">
        <v>180</v>
      </c>
    </row>
    <row r="243" s="2" customFormat="1" ht="16.5" customHeight="1">
      <c r="A243" s="41"/>
      <c r="B243" s="42"/>
      <c r="C243" s="285" t="s">
        <v>668</v>
      </c>
      <c r="D243" s="285" t="s">
        <v>1027</v>
      </c>
      <c r="E243" s="286" t="s">
        <v>3069</v>
      </c>
      <c r="F243" s="287" t="s">
        <v>3070</v>
      </c>
      <c r="G243" s="288" t="s">
        <v>2573</v>
      </c>
      <c r="H243" s="289">
        <v>1</v>
      </c>
      <c r="I243" s="290"/>
      <c r="J243" s="291">
        <f>ROUND(I243*H243,2)</f>
        <v>0</v>
      </c>
      <c r="K243" s="287" t="s">
        <v>19</v>
      </c>
      <c r="L243" s="292"/>
      <c r="M243" s="293" t="s">
        <v>19</v>
      </c>
      <c r="N243" s="294" t="s">
        <v>41</v>
      </c>
      <c r="O243" s="87"/>
      <c r="P243" s="224">
        <f>O243*H243</f>
        <v>0</v>
      </c>
      <c r="Q243" s="224">
        <v>0</v>
      </c>
      <c r="R243" s="224">
        <f>Q243*H243</f>
        <v>0</v>
      </c>
      <c r="S243" s="224">
        <v>0</v>
      </c>
      <c r="T243" s="225">
        <f>S243*H243</f>
        <v>0</v>
      </c>
      <c r="U243" s="41"/>
      <c r="V243" s="41"/>
      <c r="W243" s="41"/>
      <c r="X243" s="41"/>
      <c r="Y243" s="41"/>
      <c r="Z243" s="41"/>
      <c r="AA243" s="41"/>
      <c r="AB243" s="41"/>
      <c r="AC243" s="41"/>
      <c r="AD243" s="41"/>
      <c r="AE243" s="41"/>
      <c r="AR243" s="226" t="s">
        <v>209</v>
      </c>
      <c r="AT243" s="226" t="s">
        <v>1027</v>
      </c>
      <c r="AU243" s="226" t="s">
        <v>180</v>
      </c>
      <c r="AY243" s="20" t="s">
        <v>161</v>
      </c>
      <c r="BE243" s="227">
        <f>IF(N243="základní",J243,0)</f>
        <v>0</v>
      </c>
      <c r="BF243" s="227">
        <f>IF(N243="snížená",J243,0)</f>
        <v>0</v>
      </c>
      <c r="BG243" s="227">
        <f>IF(N243="zákl. přenesená",J243,0)</f>
        <v>0</v>
      </c>
      <c r="BH243" s="227">
        <f>IF(N243="sníž. přenesená",J243,0)</f>
        <v>0</v>
      </c>
      <c r="BI243" s="227">
        <f>IF(N243="nulová",J243,0)</f>
        <v>0</v>
      </c>
      <c r="BJ243" s="20" t="s">
        <v>77</v>
      </c>
      <c r="BK243" s="227">
        <f>ROUND(I243*H243,2)</f>
        <v>0</v>
      </c>
      <c r="BL243" s="20" t="s">
        <v>168</v>
      </c>
      <c r="BM243" s="226" t="s">
        <v>3071</v>
      </c>
    </row>
    <row r="244" s="2" customFormat="1">
      <c r="A244" s="41"/>
      <c r="B244" s="42"/>
      <c r="C244" s="43"/>
      <c r="D244" s="235" t="s">
        <v>361</v>
      </c>
      <c r="E244" s="43"/>
      <c r="F244" s="266" t="s">
        <v>3072</v>
      </c>
      <c r="G244" s="43"/>
      <c r="H244" s="43"/>
      <c r="I244" s="230"/>
      <c r="J244" s="43"/>
      <c r="K244" s="43"/>
      <c r="L244" s="47"/>
      <c r="M244" s="231"/>
      <c r="N244" s="232"/>
      <c r="O244" s="87"/>
      <c r="P244" s="87"/>
      <c r="Q244" s="87"/>
      <c r="R244" s="87"/>
      <c r="S244" s="87"/>
      <c r="T244" s="88"/>
      <c r="U244" s="41"/>
      <c r="V244" s="41"/>
      <c r="W244" s="41"/>
      <c r="X244" s="41"/>
      <c r="Y244" s="41"/>
      <c r="Z244" s="41"/>
      <c r="AA244" s="41"/>
      <c r="AB244" s="41"/>
      <c r="AC244" s="41"/>
      <c r="AD244" s="41"/>
      <c r="AE244" s="41"/>
      <c r="AT244" s="20" t="s">
        <v>361</v>
      </c>
      <c r="AU244" s="20" t="s">
        <v>180</v>
      </c>
    </row>
    <row r="245" s="2" customFormat="1" ht="16.5" customHeight="1">
      <c r="A245" s="41"/>
      <c r="B245" s="42"/>
      <c r="C245" s="285" t="s">
        <v>673</v>
      </c>
      <c r="D245" s="285" t="s">
        <v>1027</v>
      </c>
      <c r="E245" s="286" t="s">
        <v>3073</v>
      </c>
      <c r="F245" s="287" t="s">
        <v>3074</v>
      </c>
      <c r="G245" s="288" t="s">
        <v>2573</v>
      </c>
      <c r="H245" s="289">
        <v>1</v>
      </c>
      <c r="I245" s="290"/>
      <c r="J245" s="291">
        <f>ROUND(I245*H245,2)</f>
        <v>0</v>
      </c>
      <c r="K245" s="287" t="s">
        <v>19</v>
      </c>
      <c r="L245" s="292"/>
      <c r="M245" s="293" t="s">
        <v>19</v>
      </c>
      <c r="N245" s="294" t="s">
        <v>41</v>
      </c>
      <c r="O245" s="87"/>
      <c r="P245" s="224">
        <f>O245*H245</f>
        <v>0</v>
      </c>
      <c r="Q245" s="224">
        <v>0</v>
      </c>
      <c r="R245" s="224">
        <f>Q245*H245</f>
        <v>0</v>
      </c>
      <c r="S245" s="224">
        <v>0</v>
      </c>
      <c r="T245" s="225">
        <f>S245*H245</f>
        <v>0</v>
      </c>
      <c r="U245" s="41"/>
      <c r="V245" s="41"/>
      <c r="W245" s="41"/>
      <c r="X245" s="41"/>
      <c r="Y245" s="41"/>
      <c r="Z245" s="41"/>
      <c r="AA245" s="41"/>
      <c r="AB245" s="41"/>
      <c r="AC245" s="41"/>
      <c r="AD245" s="41"/>
      <c r="AE245" s="41"/>
      <c r="AR245" s="226" t="s">
        <v>209</v>
      </c>
      <c r="AT245" s="226" t="s">
        <v>1027</v>
      </c>
      <c r="AU245" s="226" t="s">
        <v>180</v>
      </c>
      <c r="AY245" s="20" t="s">
        <v>161</v>
      </c>
      <c r="BE245" s="227">
        <f>IF(N245="základní",J245,0)</f>
        <v>0</v>
      </c>
      <c r="BF245" s="227">
        <f>IF(N245="snížená",J245,0)</f>
        <v>0</v>
      </c>
      <c r="BG245" s="227">
        <f>IF(N245="zákl. přenesená",J245,0)</f>
        <v>0</v>
      </c>
      <c r="BH245" s="227">
        <f>IF(N245="sníž. přenesená",J245,0)</f>
        <v>0</v>
      </c>
      <c r="BI245" s="227">
        <f>IF(N245="nulová",J245,0)</f>
        <v>0</v>
      </c>
      <c r="BJ245" s="20" t="s">
        <v>77</v>
      </c>
      <c r="BK245" s="227">
        <f>ROUND(I245*H245,2)</f>
        <v>0</v>
      </c>
      <c r="BL245" s="20" t="s">
        <v>168</v>
      </c>
      <c r="BM245" s="226" t="s">
        <v>3075</v>
      </c>
    </row>
    <row r="246" s="2" customFormat="1">
      <c r="A246" s="41"/>
      <c r="B246" s="42"/>
      <c r="C246" s="43"/>
      <c r="D246" s="235" t="s">
        <v>361</v>
      </c>
      <c r="E246" s="43"/>
      <c r="F246" s="266" t="s">
        <v>3076</v>
      </c>
      <c r="G246" s="43"/>
      <c r="H246" s="43"/>
      <c r="I246" s="230"/>
      <c r="J246" s="43"/>
      <c r="K246" s="43"/>
      <c r="L246" s="47"/>
      <c r="M246" s="231"/>
      <c r="N246" s="232"/>
      <c r="O246" s="87"/>
      <c r="P246" s="87"/>
      <c r="Q246" s="87"/>
      <c r="R246" s="87"/>
      <c r="S246" s="87"/>
      <c r="T246" s="88"/>
      <c r="U246" s="41"/>
      <c r="V246" s="41"/>
      <c r="W246" s="41"/>
      <c r="X246" s="41"/>
      <c r="Y246" s="41"/>
      <c r="Z246" s="41"/>
      <c r="AA246" s="41"/>
      <c r="AB246" s="41"/>
      <c r="AC246" s="41"/>
      <c r="AD246" s="41"/>
      <c r="AE246" s="41"/>
      <c r="AT246" s="20" t="s">
        <v>361</v>
      </c>
      <c r="AU246" s="20" t="s">
        <v>180</v>
      </c>
    </row>
    <row r="247" s="2" customFormat="1" ht="16.5" customHeight="1">
      <c r="A247" s="41"/>
      <c r="B247" s="42"/>
      <c r="C247" s="285" t="s">
        <v>680</v>
      </c>
      <c r="D247" s="285" t="s">
        <v>1027</v>
      </c>
      <c r="E247" s="286" t="s">
        <v>3077</v>
      </c>
      <c r="F247" s="287" t="s">
        <v>3009</v>
      </c>
      <c r="G247" s="288" t="s">
        <v>2724</v>
      </c>
      <c r="H247" s="289">
        <v>3</v>
      </c>
      <c r="I247" s="290"/>
      <c r="J247" s="291">
        <f>ROUND(I247*H247,2)</f>
        <v>0</v>
      </c>
      <c r="K247" s="287" t="s">
        <v>19</v>
      </c>
      <c r="L247" s="292"/>
      <c r="M247" s="293" t="s">
        <v>19</v>
      </c>
      <c r="N247" s="294" t="s">
        <v>41</v>
      </c>
      <c r="O247" s="87"/>
      <c r="P247" s="224">
        <f>O247*H247</f>
        <v>0</v>
      </c>
      <c r="Q247" s="224">
        <v>0</v>
      </c>
      <c r="R247" s="224">
        <f>Q247*H247</f>
        <v>0</v>
      </c>
      <c r="S247" s="224">
        <v>0</v>
      </c>
      <c r="T247" s="225">
        <f>S247*H247</f>
        <v>0</v>
      </c>
      <c r="U247" s="41"/>
      <c r="V247" s="41"/>
      <c r="W247" s="41"/>
      <c r="X247" s="41"/>
      <c r="Y247" s="41"/>
      <c r="Z247" s="41"/>
      <c r="AA247" s="41"/>
      <c r="AB247" s="41"/>
      <c r="AC247" s="41"/>
      <c r="AD247" s="41"/>
      <c r="AE247" s="41"/>
      <c r="AR247" s="226" t="s">
        <v>209</v>
      </c>
      <c r="AT247" s="226" t="s">
        <v>1027</v>
      </c>
      <c r="AU247" s="226" t="s">
        <v>180</v>
      </c>
      <c r="AY247" s="20" t="s">
        <v>161</v>
      </c>
      <c r="BE247" s="227">
        <f>IF(N247="základní",J247,0)</f>
        <v>0</v>
      </c>
      <c r="BF247" s="227">
        <f>IF(N247="snížená",J247,0)</f>
        <v>0</v>
      </c>
      <c r="BG247" s="227">
        <f>IF(N247="zákl. přenesená",J247,0)</f>
        <v>0</v>
      </c>
      <c r="BH247" s="227">
        <f>IF(N247="sníž. přenesená",J247,0)</f>
        <v>0</v>
      </c>
      <c r="BI247" s="227">
        <f>IF(N247="nulová",J247,0)</f>
        <v>0</v>
      </c>
      <c r="BJ247" s="20" t="s">
        <v>77</v>
      </c>
      <c r="BK247" s="227">
        <f>ROUND(I247*H247,2)</f>
        <v>0</v>
      </c>
      <c r="BL247" s="20" t="s">
        <v>168</v>
      </c>
      <c r="BM247" s="226" t="s">
        <v>3078</v>
      </c>
    </row>
    <row r="248" s="2" customFormat="1">
      <c r="A248" s="41"/>
      <c r="B248" s="42"/>
      <c r="C248" s="43"/>
      <c r="D248" s="235" t="s">
        <v>361</v>
      </c>
      <c r="E248" s="43"/>
      <c r="F248" s="266" t="s">
        <v>3079</v>
      </c>
      <c r="G248" s="43"/>
      <c r="H248" s="43"/>
      <c r="I248" s="230"/>
      <c r="J248" s="43"/>
      <c r="K248" s="43"/>
      <c r="L248" s="47"/>
      <c r="M248" s="231"/>
      <c r="N248" s="232"/>
      <c r="O248" s="87"/>
      <c r="P248" s="87"/>
      <c r="Q248" s="87"/>
      <c r="R248" s="87"/>
      <c r="S248" s="87"/>
      <c r="T248" s="88"/>
      <c r="U248" s="41"/>
      <c r="V248" s="41"/>
      <c r="W248" s="41"/>
      <c r="X248" s="41"/>
      <c r="Y248" s="41"/>
      <c r="Z248" s="41"/>
      <c r="AA248" s="41"/>
      <c r="AB248" s="41"/>
      <c r="AC248" s="41"/>
      <c r="AD248" s="41"/>
      <c r="AE248" s="41"/>
      <c r="AT248" s="20" t="s">
        <v>361</v>
      </c>
      <c r="AU248" s="20" t="s">
        <v>180</v>
      </c>
    </row>
    <row r="249" s="2" customFormat="1" ht="16.5" customHeight="1">
      <c r="A249" s="41"/>
      <c r="B249" s="42"/>
      <c r="C249" s="285" t="s">
        <v>689</v>
      </c>
      <c r="D249" s="285" t="s">
        <v>1027</v>
      </c>
      <c r="E249" s="286" t="s">
        <v>3080</v>
      </c>
      <c r="F249" s="287" t="s">
        <v>3081</v>
      </c>
      <c r="G249" s="288" t="s">
        <v>2724</v>
      </c>
      <c r="H249" s="289">
        <v>3</v>
      </c>
      <c r="I249" s="290"/>
      <c r="J249" s="291">
        <f>ROUND(I249*H249,2)</f>
        <v>0</v>
      </c>
      <c r="K249" s="287" t="s">
        <v>19</v>
      </c>
      <c r="L249" s="292"/>
      <c r="M249" s="293" t="s">
        <v>19</v>
      </c>
      <c r="N249" s="294" t="s">
        <v>41</v>
      </c>
      <c r="O249" s="87"/>
      <c r="P249" s="224">
        <f>O249*H249</f>
        <v>0</v>
      </c>
      <c r="Q249" s="224">
        <v>0</v>
      </c>
      <c r="R249" s="224">
        <f>Q249*H249</f>
        <v>0</v>
      </c>
      <c r="S249" s="224">
        <v>0</v>
      </c>
      <c r="T249" s="225">
        <f>S249*H249</f>
        <v>0</v>
      </c>
      <c r="U249" s="41"/>
      <c r="V249" s="41"/>
      <c r="W249" s="41"/>
      <c r="X249" s="41"/>
      <c r="Y249" s="41"/>
      <c r="Z249" s="41"/>
      <c r="AA249" s="41"/>
      <c r="AB249" s="41"/>
      <c r="AC249" s="41"/>
      <c r="AD249" s="41"/>
      <c r="AE249" s="41"/>
      <c r="AR249" s="226" t="s">
        <v>209</v>
      </c>
      <c r="AT249" s="226" t="s">
        <v>1027</v>
      </c>
      <c r="AU249" s="226" t="s">
        <v>180</v>
      </c>
      <c r="AY249" s="20" t="s">
        <v>161</v>
      </c>
      <c r="BE249" s="227">
        <f>IF(N249="základní",J249,0)</f>
        <v>0</v>
      </c>
      <c r="BF249" s="227">
        <f>IF(N249="snížená",J249,0)</f>
        <v>0</v>
      </c>
      <c r="BG249" s="227">
        <f>IF(N249="zákl. přenesená",J249,0)</f>
        <v>0</v>
      </c>
      <c r="BH249" s="227">
        <f>IF(N249="sníž. přenesená",J249,0)</f>
        <v>0</v>
      </c>
      <c r="BI249" s="227">
        <f>IF(N249="nulová",J249,0)</f>
        <v>0</v>
      </c>
      <c r="BJ249" s="20" t="s">
        <v>77</v>
      </c>
      <c r="BK249" s="227">
        <f>ROUND(I249*H249,2)</f>
        <v>0</v>
      </c>
      <c r="BL249" s="20" t="s">
        <v>168</v>
      </c>
      <c r="BM249" s="226" t="s">
        <v>3082</v>
      </c>
    </row>
    <row r="250" s="2" customFormat="1">
      <c r="A250" s="41"/>
      <c r="B250" s="42"/>
      <c r="C250" s="43"/>
      <c r="D250" s="235" t="s">
        <v>361</v>
      </c>
      <c r="E250" s="43"/>
      <c r="F250" s="266" t="s">
        <v>3083</v>
      </c>
      <c r="G250" s="43"/>
      <c r="H250" s="43"/>
      <c r="I250" s="230"/>
      <c r="J250" s="43"/>
      <c r="K250" s="43"/>
      <c r="L250" s="47"/>
      <c r="M250" s="231"/>
      <c r="N250" s="232"/>
      <c r="O250" s="87"/>
      <c r="P250" s="87"/>
      <c r="Q250" s="87"/>
      <c r="R250" s="87"/>
      <c r="S250" s="87"/>
      <c r="T250" s="88"/>
      <c r="U250" s="41"/>
      <c r="V250" s="41"/>
      <c r="W250" s="41"/>
      <c r="X250" s="41"/>
      <c r="Y250" s="41"/>
      <c r="Z250" s="41"/>
      <c r="AA250" s="41"/>
      <c r="AB250" s="41"/>
      <c r="AC250" s="41"/>
      <c r="AD250" s="41"/>
      <c r="AE250" s="41"/>
      <c r="AT250" s="20" t="s">
        <v>361</v>
      </c>
      <c r="AU250" s="20" t="s">
        <v>180</v>
      </c>
    </row>
    <row r="251" s="2" customFormat="1" ht="16.5" customHeight="1">
      <c r="A251" s="41"/>
      <c r="B251" s="42"/>
      <c r="C251" s="285" t="s">
        <v>694</v>
      </c>
      <c r="D251" s="285" t="s">
        <v>1027</v>
      </c>
      <c r="E251" s="286" t="s">
        <v>3084</v>
      </c>
      <c r="F251" s="287" t="s">
        <v>3085</v>
      </c>
      <c r="G251" s="288" t="s">
        <v>2724</v>
      </c>
      <c r="H251" s="289">
        <v>10</v>
      </c>
      <c r="I251" s="290"/>
      <c r="J251" s="291">
        <f>ROUND(I251*H251,2)</f>
        <v>0</v>
      </c>
      <c r="K251" s="287" t="s">
        <v>19</v>
      </c>
      <c r="L251" s="292"/>
      <c r="M251" s="293" t="s">
        <v>19</v>
      </c>
      <c r="N251" s="294" t="s">
        <v>41</v>
      </c>
      <c r="O251" s="87"/>
      <c r="P251" s="224">
        <f>O251*H251</f>
        <v>0</v>
      </c>
      <c r="Q251" s="224">
        <v>0</v>
      </c>
      <c r="R251" s="224">
        <f>Q251*H251</f>
        <v>0</v>
      </c>
      <c r="S251" s="224">
        <v>0</v>
      </c>
      <c r="T251" s="225">
        <f>S251*H251</f>
        <v>0</v>
      </c>
      <c r="U251" s="41"/>
      <c r="V251" s="41"/>
      <c r="W251" s="41"/>
      <c r="X251" s="41"/>
      <c r="Y251" s="41"/>
      <c r="Z251" s="41"/>
      <c r="AA251" s="41"/>
      <c r="AB251" s="41"/>
      <c r="AC251" s="41"/>
      <c r="AD251" s="41"/>
      <c r="AE251" s="41"/>
      <c r="AR251" s="226" t="s">
        <v>209</v>
      </c>
      <c r="AT251" s="226" t="s">
        <v>1027</v>
      </c>
      <c r="AU251" s="226" t="s">
        <v>180</v>
      </c>
      <c r="AY251" s="20" t="s">
        <v>161</v>
      </c>
      <c r="BE251" s="227">
        <f>IF(N251="základní",J251,0)</f>
        <v>0</v>
      </c>
      <c r="BF251" s="227">
        <f>IF(N251="snížená",J251,0)</f>
        <v>0</v>
      </c>
      <c r="BG251" s="227">
        <f>IF(N251="zákl. přenesená",J251,0)</f>
        <v>0</v>
      </c>
      <c r="BH251" s="227">
        <f>IF(N251="sníž. přenesená",J251,0)</f>
        <v>0</v>
      </c>
      <c r="BI251" s="227">
        <f>IF(N251="nulová",J251,0)</f>
        <v>0</v>
      </c>
      <c r="BJ251" s="20" t="s">
        <v>77</v>
      </c>
      <c r="BK251" s="227">
        <f>ROUND(I251*H251,2)</f>
        <v>0</v>
      </c>
      <c r="BL251" s="20" t="s">
        <v>168</v>
      </c>
      <c r="BM251" s="226" t="s">
        <v>3086</v>
      </c>
    </row>
    <row r="252" s="2" customFormat="1" ht="16.5" customHeight="1">
      <c r="A252" s="41"/>
      <c r="B252" s="42"/>
      <c r="C252" s="285" t="s">
        <v>701</v>
      </c>
      <c r="D252" s="285" t="s">
        <v>1027</v>
      </c>
      <c r="E252" s="286" t="s">
        <v>3018</v>
      </c>
      <c r="F252" s="287" t="s">
        <v>3019</v>
      </c>
      <c r="G252" s="288" t="s">
        <v>2724</v>
      </c>
      <c r="H252" s="289">
        <v>10</v>
      </c>
      <c r="I252" s="290"/>
      <c r="J252" s="291">
        <f>ROUND(I252*H252,2)</f>
        <v>0</v>
      </c>
      <c r="K252" s="287" t="s">
        <v>19</v>
      </c>
      <c r="L252" s="292"/>
      <c r="M252" s="293" t="s">
        <v>19</v>
      </c>
      <c r="N252" s="294" t="s">
        <v>41</v>
      </c>
      <c r="O252" s="87"/>
      <c r="P252" s="224">
        <f>O252*H252</f>
        <v>0</v>
      </c>
      <c r="Q252" s="224">
        <v>0</v>
      </c>
      <c r="R252" s="224">
        <f>Q252*H252</f>
        <v>0</v>
      </c>
      <c r="S252" s="224">
        <v>0</v>
      </c>
      <c r="T252" s="225">
        <f>S252*H252</f>
        <v>0</v>
      </c>
      <c r="U252" s="41"/>
      <c r="V252" s="41"/>
      <c r="W252" s="41"/>
      <c r="X252" s="41"/>
      <c r="Y252" s="41"/>
      <c r="Z252" s="41"/>
      <c r="AA252" s="41"/>
      <c r="AB252" s="41"/>
      <c r="AC252" s="41"/>
      <c r="AD252" s="41"/>
      <c r="AE252" s="41"/>
      <c r="AR252" s="226" t="s">
        <v>209</v>
      </c>
      <c r="AT252" s="226" t="s">
        <v>1027</v>
      </c>
      <c r="AU252" s="226" t="s">
        <v>180</v>
      </c>
      <c r="AY252" s="20" t="s">
        <v>161</v>
      </c>
      <c r="BE252" s="227">
        <f>IF(N252="základní",J252,0)</f>
        <v>0</v>
      </c>
      <c r="BF252" s="227">
        <f>IF(N252="snížená",J252,0)</f>
        <v>0</v>
      </c>
      <c r="BG252" s="227">
        <f>IF(N252="zákl. přenesená",J252,0)</f>
        <v>0</v>
      </c>
      <c r="BH252" s="227">
        <f>IF(N252="sníž. přenesená",J252,0)</f>
        <v>0</v>
      </c>
      <c r="BI252" s="227">
        <f>IF(N252="nulová",J252,0)</f>
        <v>0</v>
      </c>
      <c r="BJ252" s="20" t="s">
        <v>77</v>
      </c>
      <c r="BK252" s="227">
        <f>ROUND(I252*H252,2)</f>
        <v>0</v>
      </c>
      <c r="BL252" s="20" t="s">
        <v>168</v>
      </c>
      <c r="BM252" s="226" t="s">
        <v>3087</v>
      </c>
    </row>
    <row r="253" s="2" customFormat="1" ht="16.5" customHeight="1">
      <c r="A253" s="41"/>
      <c r="B253" s="42"/>
      <c r="C253" s="285" t="s">
        <v>706</v>
      </c>
      <c r="D253" s="285" t="s">
        <v>1027</v>
      </c>
      <c r="E253" s="286" t="s">
        <v>3088</v>
      </c>
      <c r="F253" s="287" t="s">
        <v>3089</v>
      </c>
      <c r="G253" s="288" t="s">
        <v>2724</v>
      </c>
      <c r="H253" s="289">
        <v>4</v>
      </c>
      <c r="I253" s="290"/>
      <c r="J253" s="291">
        <f>ROUND(I253*H253,2)</f>
        <v>0</v>
      </c>
      <c r="K253" s="287" t="s">
        <v>19</v>
      </c>
      <c r="L253" s="292"/>
      <c r="M253" s="293" t="s">
        <v>19</v>
      </c>
      <c r="N253" s="294" t="s">
        <v>41</v>
      </c>
      <c r="O253" s="87"/>
      <c r="P253" s="224">
        <f>O253*H253</f>
        <v>0</v>
      </c>
      <c r="Q253" s="224">
        <v>0</v>
      </c>
      <c r="R253" s="224">
        <f>Q253*H253</f>
        <v>0</v>
      </c>
      <c r="S253" s="224">
        <v>0</v>
      </c>
      <c r="T253" s="225">
        <f>S253*H253</f>
        <v>0</v>
      </c>
      <c r="U253" s="41"/>
      <c r="V253" s="41"/>
      <c r="W253" s="41"/>
      <c r="X253" s="41"/>
      <c r="Y253" s="41"/>
      <c r="Z253" s="41"/>
      <c r="AA253" s="41"/>
      <c r="AB253" s="41"/>
      <c r="AC253" s="41"/>
      <c r="AD253" s="41"/>
      <c r="AE253" s="41"/>
      <c r="AR253" s="226" t="s">
        <v>209</v>
      </c>
      <c r="AT253" s="226" t="s">
        <v>1027</v>
      </c>
      <c r="AU253" s="226" t="s">
        <v>180</v>
      </c>
      <c r="AY253" s="20" t="s">
        <v>161</v>
      </c>
      <c r="BE253" s="227">
        <f>IF(N253="základní",J253,0)</f>
        <v>0</v>
      </c>
      <c r="BF253" s="227">
        <f>IF(N253="snížená",J253,0)</f>
        <v>0</v>
      </c>
      <c r="BG253" s="227">
        <f>IF(N253="zákl. přenesená",J253,0)</f>
        <v>0</v>
      </c>
      <c r="BH253" s="227">
        <f>IF(N253="sníž. přenesená",J253,0)</f>
        <v>0</v>
      </c>
      <c r="BI253" s="227">
        <f>IF(N253="nulová",J253,0)</f>
        <v>0</v>
      </c>
      <c r="BJ253" s="20" t="s">
        <v>77</v>
      </c>
      <c r="BK253" s="227">
        <f>ROUND(I253*H253,2)</f>
        <v>0</v>
      </c>
      <c r="BL253" s="20" t="s">
        <v>168</v>
      </c>
      <c r="BM253" s="226" t="s">
        <v>3090</v>
      </c>
    </row>
    <row r="254" s="12" customFormat="1" ht="20.88" customHeight="1">
      <c r="A254" s="12"/>
      <c r="B254" s="199"/>
      <c r="C254" s="200"/>
      <c r="D254" s="201" t="s">
        <v>69</v>
      </c>
      <c r="E254" s="213" t="s">
        <v>3091</v>
      </c>
      <c r="F254" s="213" t="s">
        <v>3092</v>
      </c>
      <c r="G254" s="200"/>
      <c r="H254" s="200"/>
      <c r="I254" s="203"/>
      <c r="J254" s="214">
        <f>BK254</f>
        <v>0</v>
      </c>
      <c r="K254" s="200"/>
      <c r="L254" s="205"/>
      <c r="M254" s="206"/>
      <c r="N254" s="207"/>
      <c r="O254" s="207"/>
      <c r="P254" s="208">
        <f>SUM(P255:P263)</f>
        <v>0</v>
      </c>
      <c r="Q254" s="207"/>
      <c r="R254" s="208">
        <f>SUM(R255:R263)</f>
        <v>0</v>
      </c>
      <c r="S254" s="207"/>
      <c r="T254" s="209">
        <f>SUM(T255:T263)</f>
        <v>0</v>
      </c>
      <c r="U254" s="12"/>
      <c r="V254" s="12"/>
      <c r="W254" s="12"/>
      <c r="X254" s="12"/>
      <c r="Y254" s="12"/>
      <c r="Z254" s="12"/>
      <c r="AA254" s="12"/>
      <c r="AB254" s="12"/>
      <c r="AC254" s="12"/>
      <c r="AD254" s="12"/>
      <c r="AE254" s="12"/>
      <c r="AR254" s="210" t="s">
        <v>77</v>
      </c>
      <c r="AT254" s="211" t="s">
        <v>69</v>
      </c>
      <c r="AU254" s="211" t="s">
        <v>79</v>
      </c>
      <c r="AY254" s="210" t="s">
        <v>161</v>
      </c>
      <c r="BK254" s="212">
        <f>SUM(BK255:BK263)</f>
        <v>0</v>
      </c>
    </row>
    <row r="255" s="2" customFormat="1" ht="16.5" customHeight="1">
      <c r="A255" s="41"/>
      <c r="B255" s="42"/>
      <c r="C255" s="285" t="s">
        <v>713</v>
      </c>
      <c r="D255" s="285" t="s">
        <v>1027</v>
      </c>
      <c r="E255" s="286" t="s">
        <v>3093</v>
      </c>
      <c r="F255" s="287" t="s">
        <v>3094</v>
      </c>
      <c r="G255" s="288" t="s">
        <v>2573</v>
      </c>
      <c r="H255" s="289">
        <v>1</v>
      </c>
      <c r="I255" s="290"/>
      <c r="J255" s="291">
        <f>ROUND(I255*H255,2)</f>
        <v>0</v>
      </c>
      <c r="K255" s="287" t="s">
        <v>19</v>
      </c>
      <c r="L255" s="292"/>
      <c r="M255" s="293" t="s">
        <v>19</v>
      </c>
      <c r="N255" s="294" t="s">
        <v>41</v>
      </c>
      <c r="O255" s="87"/>
      <c r="P255" s="224">
        <f>O255*H255</f>
        <v>0</v>
      </c>
      <c r="Q255" s="224">
        <v>0</v>
      </c>
      <c r="R255" s="224">
        <f>Q255*H255</f>
        <v>0</v>
      </c>
      <c r="S255" s="224">
        <v>0</v>
      </c>
      <c r="T255" s="225">
        <f>S255*H255</f>
        <v>0</v>
      </c>
      <c r="U255" s="41"/>
      <c r="V255" s="41"/>
      <c r="W255" s="41"/>
      <c r="X255" s="41"/>
      <c r="Y255" s="41"/>
      <c r="Z255" s="41"/>
      <c r="AA255" s="41"/>
      <c r="AB255" s="41"/>
      <c r="AC255" s="41"/>
      <c r="AD255" s="41"/>
      <c r="AE255" s="41"/>
      <c r="AR255" s="226" t="s">
        <v>209</v>
      </c>
      <c r="AT255" s="226" t="s">
        <v>1027</v>
      </c>
      <c r="AU255" s="226" t="s">
        <v>180</v>
      </c>
      <c r="AY255" s="20" t="s">
        <v>161</v>
      </c>
      <c r="BE255" s="227">
        <f>IF(N255="základní",J255,0)</f>
        <v>0</v>
      </c>
      <c r="BF255" s="227">
        <f>IF(N255="snížená",J255,0)</f>
        <v>0</v>
      </c>
      <c r="BG255" s="227">
        <f>IF(N255="zákl. přenesená",J255,0)</f>
        <v>0</v>
      </c>
      <c r="BH255" s="227">
        <f>IF(N255="sníž. přenesená",J255,0)</f>
        <v>0</v>
      </c>
      <c r="BI255" s="227">
        <f>IF(N255="nulová",J255,0)</f>
        <v>0</v>
      </c>
      <c r="BJ255" s="20" t="s">
        <v>77</v>
      </c>
      <c r="BK255" s="227">
        <f>ROUND(I255*H255,2)</f>
        <v>0</v>
      </c>
      <c r="BL255" s="20" t="s">
        <v>168</v>
      </c>
      <c r="BM255" s="226" t="s">
        <v>3095</v>
      </c>
    </row>
    <row r="256" s="2" customFormat="1">
      <c r="A256" s="41"/>
      <c r="B256" s="42"/>
      <c r="C256" s="43"/>
      <c r="D256" s="235" t="s">
        <v>361</v>
      </c>
      <c r="E256" s="43"/>
      <c r="F256" s="266" t="s">
        <v>3096</v>
      </c>
      <c r="G256" s="43"/>
      <c r="H256" s="43"/>
      <c r="I256" s="230"/>
      <c r="J256" s="43"/>
      <c r="K256" s="43"/>
      <c r="L256" s="47"/>
      <c r="M256" s="231"/>
      <c r="N256" s="232"/>
      <c r="O256" s="87"/>
      <c r="P256" s="87"/>
      <c r="Q256" s="87"/>
      <c r="R256" s="87"/>
      <c r="S256" s="87"/>
      <c r="T256" s="88"/>
      <c r="U256" s="41"/>
      <c r="V256" s="41"/>
      <c r="W256" s="41"/>
      <c r="X256" s="41"/>
      <c r="Y256" s="41"/>
      <c r="Z256" s="41"/>
      <c r="AA256" s="41"/>
      <c r="AB256" s="41"/>
      <c r="AC256" s="41"/>
      <c r="AD256" s="41"/>
      <c r="AE256" s="41"/>
      <c r="AT256" s="20" t="s">
        <v>361</v>
      </c>
      <c r="AU256" s="20" t="s">
        <v>180</v>
      </c>
    </row>
    <row r="257" s="2" customFormat="1" ht="16.5" customHeight="1">
      <c r="A257" s="41"/>
      <c r="B257" s="42"/>
      <c r="C257" s="285" t="s">
        <v>719</v>
      </c>
      <c r="D257" s="285" t="s">
        <v>1027</v>
      </c>
      <c r="E257" s="286" t="s">
        <v>3097</v>
      </c>
      <c r="F257" s="287" t="s">
        <v>3094</v>
      </c>
      <c r="G257" s="288" t="s">
        <v>2573</v>
      </c>
      <c r="H257" s="289">
        <v>1</v>
      </c>
      <c r="I257" s="290"/>
      <c r="J257" s="291">
        <f>ROUND(I257*H257,2)</f>
        <v>0</v>
      </c>
      <c r="K257" s="287" t="s">
        <v>19</v>
      </c>
      <c r="L257" s="292"/>
      <c r="M257" s="293" t="s">
        <v>19</v>
      </c>
      <c r="N257" s="294" t="s">
        <v>41</v>
      </c>
      <c r="O257" s="87"/>
      <c r="P257" s="224">
        <f>O257*H257</f>
        <v>0</v>
      </c>
      <c r="Q257" s="224">
        <v>0</v>
      </c>
      <c r="R257" s="224">
        <f>Q257*H257</f>
        <v>0</v>
      </c>
      <c r="S257" s="224">
        <v>0</v>
      </c>
      <c r="T257" s="225">
        <f>S257*H257</f>
        <v>0</v>
      </c>
      <c r="U257" s="41"/>
      <c r="V257" s="41"/>
      <c r="W257" s="41"/>
      <c r="X257" s="41"/>
      <c r="Y257" s="41"/>
      <c r="Z257" s="41"/>
      <c r="AA257" s="41"/>
      <c r="AB257" s="41"/>
      <c r="AC257" s="41"/>
      <c r="AD257" s="41"/>
      <c r="AE257" s="41"/>
      <c r="AR257" s="226" t="s">
        <v>209</v>
      </c>
      <c r="AT257" s="226" t="s">
        <v>1027</v>
      </c>
      <c r="AU257" s="226" t="s">
        <v>180</v>
      </c>
      <c r="AY257" s="20" t="s">
        <v>161</v>
      </c>
      <c r="BE257" s="227">
        <f>IF(N257="základní",J257,0)</f>
        <v>0</v>
      </c>
      <c r="BF257" s="227">
        <f>IF(N257="snížená",J257,0)</f>
        <v>0</v>
      </c>
      <c r="BG257" s="227">
        <f>IF(N257="zákl. přenesená",J257,0)</f>
        <v>0</v>
      </c>
      <c r="BH257" s="227">
        <f>IF(N257="sníž. přenesená",J257,0)</f>
        <v>0</v>
      </c>
      <c r="BI257" s="227">
        <f>IF(N257="nulová",J257,0)</f>
        <v>0</v>
      </c>
      <c r="BJ257" s="20" t="s">
        <v>77</v>
      </c>
      <c r="BK257" s="227">
        <f>ROUND(I257*H257,2)</f>
        <v>0</v>
      </c>
      <c r="BL257" s="20" t="s">
        <v>168</v>
      </c>
      <c r="BM257" s="226" t="s">
        <v>3098</v>
      </c>
    </row>
    <row r="258" s="2" customFormat="1">
      <c r="A258" s="41"/>
      <c r="B258" s="42"/>
      <c r="C258" s="43"/>
      <c r="D258" s="235" t="s">
        <v>361</v>
      </c>
      <c r="E258" s="43"/>
      <c r="F258" s="266" t="s">
        <v>3099</v>
      </c>
      <c r="G258" s="43"/>
      <c r="H258" s="43"/>
      <c r="I258" s="230"/>
      <c r="J258" s="43"/>
      <c r="K258" s="43"/>
      <c r="L258" s="47"/>
      <c r="M258" s="231"/>
      <c r="N258" s="232"/>
      <c r="O258" s="87"/>
      <c r="P258" s="87"/>
      <c r="Q258" s="87"/>
      <c r="R258" s="87"/>
      <c r="S258" s="87"/>
      <c r="T258" s="88"/>
      <c r="U258" s="41"/>
      <c r="V258" s="41"/>
      <c r="W258" s="41"/>
      <c r="X258" s="41"/>
      <c r="Y258" s="41"/>
      <c r="Z258" s="41"/>
      <c r="AA258" s="41"/>
      <c r="AB258" s="41"/>
      <c r="AC258" s="41"/>
      <c r="AD258" s="41"/>
      <c r="AE258" s="41"/>
      <c r="AT258" s="20" t="s">
        <v>361</v>
      </c>
      <c r="AU258" s="20" t="s">
        <v>180</v>
      </c>
    </row>
    <row r="259" s="2" customFormat="1" ht="16.5" customHeight="1">
      <c r="A259" s="41"/>
      <c r="B259" s="42"/>
      <c r="C259" s="285" t="s">
        <v>725</v>
      </c>
      <c r="D259" s="285" t="s">
        <v>1027</v>
      </c>
      <c r="E259" s="286" t="s">
        <v>3100</v>
      </c>
      <c r="F259" s="287" t="s">
        <v>3101</v>
      </c>
      <c r="G259" s="288" t="s">
        <v>2573</v>
      </c>
      <c r="H259" s="289">
        <v>2</v>
      </c>
      <c r="I259" s="290"/>
      <c r="J259" s="291">
        <f>ROUND(I259*H259,2)</f>
        <v>0</v>
      </c>
      <c r="K259" s="287" t="s">
        <v>19</v>
      </c>
      <c r="L259" s="292"/>
      <c r="M259" s="293" t="s">
        <v>19</v>
      </c>
      <c r="N259" s="294" t="s">
        <v>41</v>
      </c>
      <c r="O259" s="87"/>
      <c r="P259" s="224">
        <f>O259*H259</f>
        <v>0</v>
      </c>
      <c r="Q259" s="224">
        <v>0</v>
      </c>
      <c r="R259" s="224">
        <f>Q259*H259</f>
        <v>0</v>
      </c>
      <c r="S259" s="224">
        <v>0</v>
      </c>
      <c r="T259" s="225">
        <f>S259*H259</f>
        <v>0</v>
      </c>
      <c r="U259" s="41"/>
      <c r="V259" s="41"/>
      <c r="W259" s="41"/>
      <c r="X259" s="41"/>
      <c r="Y259" s="41"/>
      <c r="Z259" s="41"/>
      <c r="AA259" s="41"/>
      <c r="AB259" s="41"/>
      <c r="AC259" s="41"/>
      <c r="AD259" s="41"/>
      <c r="AE259" s="41"/>
      <c r="AR259" s="226" t="s">
        <v>209</v>
      </c>
      <c r="AT259" s="226" t="s">
        <v>1027</v>
      </c>
      <c r="AU259" s="226" t="s">
        <v>180</v>
      </c>
      <c r="AY259" s="20" t="s">
        <v>161</v>
      </c>
      <c r="BE259" s="227">
        <f>IF(N259="základní",J259,0)</f>
        <v>0</v>
      </c>
      <c r="BF259" s="227">
        <f>IF(N259="snížená",J259,0)</f>
        <v>0</v>
      </c>
      <c r="BG259" s="227">
        <f>IF(N259="zákl. přenesená",J259,0)</f>
        <v>0</v>
      </c>
      <c r="BH259" s="227">
        <f>IF(N259="sníž. přenesená",J259,0)</f>
        <v>0</v>
      </c>
      <c r="BI259" s="227">
        <f>IF(N259="nulová",J259,0)</f>
        <v>0</v>
      </c>
      <c r="BJ259" s="20" t="s">
        <v>77</v>
      </c>
      <c r="BK259" s="227">
        <f>ROUND(I259*H259,2)</f>
        <v>0</v>
      </c>
      <c r="BL259" s="20" t="s">
        <v>168</v>
      </c>
      <c r="BM259" s="226" t="s">
        <v>3102</v>
      </c>
    </row>
    <row r="260" s="2" customFormat="1">
      <c r="A260" s="41"/>
      <c r="B260" s="42"/>
      <c r="C260" s="43"/>
      <c r="D260" s="235" t="s">
        <v>361</v>
      </c>
      <c r="E260" s="43"/>
      <c r="F260" s="266" t="s">
        <v>3103</v>
      </c>
      <c r="G260" s="43"/>
      <c r="H260" s="43"/>
      <c r="I260" s="230"/>
      <c r="J260" s="43"/>
      <c r="K260" s="43"/>
      <c r="L260" s="47"/>
      <c r="M260" s="231"/>
      <c r="N260" s="232"/>
      <c r="O260" s="87"/>
      <c r="P260" s="87"/>
      <c r="Q260" s="87"/>
      <c r="R260" s="87"/>
      <c r="S260" s="87"/>
      <c r="T260" s="88"/>
      <c r="U260" s="41"/>
      <c r="V260" s="41"/>
      <c r="W260" s="41"/>
      <c r="X260" s="41"/>
      <c r="Y260" s="41"/>
      <c r="Z260" s="41"/>
      <c r="AA260" s="41"/>
      <c r="AB260" s="41"/>
      <c r="AC260" s="41"/>
      <c r="AD260" s="41"/>
      <c r="AE260" s="41"/>
      <c r="AT260" s="20" t="s">
        <v>361</v>
      </c>
      <c r="AU260" s="20" t="s">
        <v>180</v>
      </c>
    </row>
    <row r="261" s="2" customFormat="1" ht="16.5" customHeight="1">
      <c r="A261" s="41"/>
      <c r="B261" s="42"/>
      <c r="C261" s="285" t="s">
        <v>733</v>
      </c>
      <c r="D261" s="285" t="s">
        <v>1027</v>
      </c>
      <c r="E261" s="286" t="s">
        <v>3104</v>
      </c>
      <c r="F261" s="287" t="s">
        <v>3105</v>
      </c>
      <c r="G261" s="288" t="s">
        <v>2724</v>
      </c>
      <c r="H261" s="289">
        <v>1</v>
      </c>
      <c r="I261" s="290"/>
      <c r="J261" s="291">
        <f>ROUND(I261*H261,2)</f>
        <v>0</v>
      </c>
      <c r="K261" s="287" t="s">
        <v>19</v>
      </c>
      <c r="L261" s="292"/>
      <c r="M261" s="293" t="s">
        <v>19</v>
      </c>
      <c r="N261" s="294" t="s">
        <v>41</v>
      </c>
      <c r="O261" s="87"/>
      <c r="P261" s="224">
        <f>O261*H261</f>
        <v>0</v>
      </c>
      <c r="Q261" s="224">
        <v>0</v>
      </c>
      <c r="R261" s="224">
        <f>Q261*H261</f>
        <v>0</v>
      </c>
      <c r="S261" s="224">
        <v>0</v>
      </c>
      <c r="T261" s="225">
        <f>S261*H261</f>
        <v>0</v>
      </c>
      <c r="U261" s="41"/>
      <c r="V261" s="41"/>
      <c r="W261" s="41"/>
      <c r="X261" s="41"/>
      <c r="Y261" s="41"/>
      <c r="Z261" s="41"/>
      <c r="AA261" s="41"/>
      <c r="AB261" s="41"/>
      <c r="AC261" s="41"/>
      <c r="AD261" s="41"/>
      <c r="AE261" s="41"/>
      <c r="AR261" s="226" t="s">
        <v>209</v>
      </c>
      <c r="AT261" s="226" t="s">
        <v>1027</v>
      </c>
      <c r="AU261" s="226" t="s">
        <v>180</v>
      </c>
      <c r="AY261" s="20" t="s">
        <v>161</v>
      </c>
      <c r="BE261" s="227">
        <f>IF(N261="základní",J261,0)</f>
        <v>0</v>
      </c>
      <c r="BF261" s="227">
        <f>IF(N261="snížená",J261,0)</f>
        <v>0</v>
      </c>
      <c r="BG261" s="227">
        <f>IF(N261="zákl. přenesená",J261,0)</f>
        <v>0</v>
      </c>
      <c r="BH261" s="227">
        <f>IF(N261="sníž. přenesená",J261,0)</f>
        <v>0</v>
      </c>
      <c r="BI261" s="227">
        <f>IF(N261="nulová",J261,0)</f>
        <v>0</v>
      </c>
      <c r="BJ261" s="20" t="s">
        <v>77</v>
      </c>
      <c r="BK261" s="227">
        <f>ROUND(I261*H261,2)</f>
        <v>0</v>
      </c>
      <c r="BL261" s="20" t="s">
        <v>168</v>
      </c>
      <c r="BM261" s="226" t="s">
        <v>3106</v>
      </c>
    </row>
    <row r="262" s="2" customFormat="1">
      <c r="A262" s="41"/>
      <c r="B262" s="42"/>
      <c r="C262" s="43"/>
      <c r="D262" s="235" t="s">
        <v>361</v>
      </c>
      <c r="E262" s="43"/>
      <c r="F262" s="266" t="s">
        <v>3107</v>
      </c>
      <c r="G262" s="43"/>
      <c r="H262" s="43"/>
      <c r="I262" s="230"/>
      <c r="J262" s="43"/>
      <c r="K262" s="43"/>
      <c r="L262" s="47"/>
      <c r="M262" s="231"/>
      <c r="N262" s="232"/>
      <c r="O262" s="87"/>
      <c r="P262" s="87"/>
      <c r="Q262" s="87"/>
      <c r="R262" s="87"/>
      <c r="S262" s="87"/>
      <c r="T262" s="88"/>
      <c r="U262" s="41"/>
      <c r="V262" s="41"/>
      <c r="W262" s="41"/>
      <c r="X262" s="41"/>
      <c r="Y262" s="41"/>
      <c r="Z262" s="41"/>
      <c r="AA262" s="41"/>
      <c r="AB262" s="41"/>
      <c r="AC262" s="41"/>
      <c r="AD262" s="41"/>
      <c r="AE262" s="41"/>
      <c r="AT262" s="20" t="s">
        <v>361</v>
      </c>
      <c r="AU262" s="20" t="s">
        <v>180</v>
      </c>
    </row>
    <row r="263" s="2" customFormat="1" ht="16.5" customHeight="1">
      <c r="A263" s="41"/>
      <c r="B263" s="42"/>
      <c r="C263" s="285" t="s">
        <v>739</v>
      </c>
      <c r="D263" s="285" t="s">
        <v>1027</v>
      </c>
      <c r="E263" s="286" t="s">
        <v>3084</v>
      </c>
      <c r="F263" s="287" t="s">
        <v>3085</v>
      </c>
      <c r="G263" s="288" t="s">
        <v>2724</v>
      </c>
      <c r="H263" s="289">
        <v>4</v>
      </c>
      <c r="I263" s="290"/>
      <c r="J263" s="291">
        <f>ROUND(I263*H263,2)</f>
        <v>0</v>
      </c>
      <c r="K263" s="287" t="s">
        <v>19</v>
      </c>
      <c r="L263" s="292"/>
      <c r="M263" s="293" t="s">
        <v>19</v>
      </c>
      <c r="N263" s="294" t="s">
        <v>41</v>
      </c>
      <c r="O263" s="87"/>
      <c r="P263" s="224">
        <f>O263*H263</f>
        <v>0</v>
      </c>
      <c r="Q263" s="224">
        <v>0</v>
      </c>
      <c r="R263" s="224">
        <f>Q263*H263</f>
        <v>0</v>
      </c>
      <c r="S263" s="224">
        <v>0</v>
      </c>
      <c r="T263" s="225">
        <f>S263*H263</f>
        <v>0</v>
      </c>
      <c r="U263" s="41"/>
      <c r="V263" s="41"/>
      <c r="W263" s="41"/>
      <c r="X263" s="41"/>
      <c r="Y263" s="41"/>
      <c r="Z263" s="41"/>
      <c r="AA263" s="41"/>
      <c r="AB263" s="41"/>
      <c r="AC263" s="41"/>
      <c r="AD263" s="41"/>
      <c r="AE263" s="41"/>
      <c r="AR263" s="226" t="s">
        <v>209</v>
      </c>
      <c r="AT263" s="226" t="s">
        <v>1027</v>
      </c>
      <c r="AU263" s="226" t="s">
        <v>180</v>
      </c>
      <c r="AY263" s="20" t="s">
        <v>161</v>
      </c>
      <c r="BE263" s="227">
        <f>IF(N263="základní",J263,0)</f>
        <v>0</v>
      </c>
      <c r="BF263" s="227">
        <f>IF(N263="snížená",J263,0)</f>
        <v>0</v>
      </c>
      <c r="BG263" s="227">
        <f>IF(N263="zákl. přenesená",J263,0)</f>
        <v>0</v>
      </c>
      <c r="BH263" s="227">
        <f>IF(N263="sníž. přenesená",J263,0)</f>
        <v>0</v>
      </c>
      <c r="BI263" s="227">
        <f>IF(N263="nulová",J263,0)</f>
        <v>0</v>
      </c>
      <c r="BJ263" s="20" t="s">
        <v>77</v>
      </c>
      <c r="BK263" s="227">
        <f>ROUND(I263*H263,2)</f>
        <v>0</v>
      </c>
      <c r="BL263" s="20" t="s">
        <v>168</v>
      </c>
      <c r="BM263" s="226" t="s">
        <v>3108</v>
      </c>
    </row>
    <row r="264" s="12" customFormat="1" ht="22.8" customHeight="1">
      <c r="A264" s="12"/>
      <c r="B264" s="199"/>
      <c r="C264" s="200"/>
      <c r="D264" s="201" t="s">
        <v>69</v>
      </c>
      <c r="E264" s="213" t="s">
        <v>3109</v>
      </c>
      <c r="F264" s="213" t="s">
        <v>3110</v>
      </c>
      <c r="G264" s="200"/>
      <c r="H264" s="200"/>
      <c r="I264" s="203"/>
      <c r="J264" s="214">
        <f>BK264</f>
        <v>0</v>
      </c>
      <c r="K264" s="200"/>
      <c r="L264" s="205"/>
      <c r="M264" s="206"/>
      <c r="N264" s="207"/>
      <c r="O264" s="207"/>
      <c r="P264" s="208">
        <f>SUM(P265:P276)</f>
        <v>0</v>
      </c>
      <c r="Q264" s="207"/>
      <c r="R264" s="208">
        <f>SUM(R265:R276)</f>
        <v>0</v>
      </c>
      <c r="S264" s="207"/>
      <c r="T264" s="209">
        <f>SUM(T265:T276)</f>
        <v>0</v>
      </c>
      <c r="U264" s="12"/>
      <c r="V264" s="12"/>
      <c r="W264" s="12"/>
      <c r="X264" s="12"/>
      <c r="Y264" s="12"/>
      <c r="Z264" s="12"/>
      <c r="AA264" s="12"/>
      <c r="AB264" s="12"/>
      <c r="AC264" s="12"/>
      <c r="AD264" s="12"/>
      <c r="AE264" s="12"/>
      <c r="AR264" s="210" t="s">
        <v>77</v>
      </c>
      <c r="AT264" s="211" t="s">
        <v>69</v>
      </c>
      <c r="AU264" s="211" t="s">
        <v>77</v>
      </c>
      <c r="AY264" s="210" t="s">
        <v>161</v>
      </c>
      <c r="BK264" s="212">
        <f>SUM(BK265:BK276)</f>
        <v>0</v>
      </c>
    </row>
    <row r="265" s="2" customFormat="1" ht="16.5" customHeight="1">
      <c r="A265" s="41"/>
      <c r="B265" s="42"/>
      <c r="C265" s="285" t="s">
        <v>745</v>
      </c>
      <c r="D265" s="285" t="s">
        <v>1027</v>
      </c>
      <c r="E265" s="286" t="s">
        <v>3111</v>
      </c>
      <c r="F265" s="287" t="s">
        <v>3112</v>
      </c>
      <c r="G265" s="288" t="s">
        <v>2724</v>
      </c>
      <c r="H265" s="289">
        <v>1</v>
      </c>
      <c r="I265" s="290"/>
      <c r="J265" s="291">
        <f>ROUND(I265*H265,2)</f>
        <v>0</v>
      </c>
      <c r="K265" s="287" t="s">
        <v>19</v>
      </c>
      <c r="L265" s="292"/>
      <c r="M265" s="293" t="s">
        <v>19</v>
      </c>
      <c r="N265" s="294" t="s">
        <v>41</v>
      </c>
      <c r="O265" s="87"/>
      <c r="P265" s="224">
        <f>O265*H265</f>
        <v>0</v>
      </c>
      <c r="Q265" s="224">
        <v>0</v>
      </c>
      <c r="R265" s="224">
        <f>Q265*H265</f>
        <v>0</v>
      </c>
      <c r="S265" s="224">
        <v>0</v>
      </c>
      <c r="T265" s="225">
        <f>S265*H265</f>
        <v>0</v>
      </c>
      <c r="U265" s="41"/>
      <c r="V265" s="41"/>
      <c r="W265" s="41"/>
      <c r="X265" s="41"/>
      <c r="Y265" s="41"/>
      <c r="Z265" s="41"/>
      <c r="AA265" s="41"/>
      <c r="AB265" s="41"/>
      <c r="AC265" s="41"/>
      <c r="AD265" s="41"/>
      <c r="AE265" s="41"/>
      <c r="AR265" s="226" t="s">
        <v>209</v>
      </c>
      <c r="AT265" s="226" t="s">
        <v>1027</v>
      </c>
      <c r="AU265" s="226" t="s">
        <v>79</v>
      </c>
      <c r="AY265" s="20" t="s">
        <v>161</v>
      </c>
      <c r="BE265" s="227">
        <f>IF(N265="základní",J265,0)</f>
        <v>0</v>
      </c>
      <c r="BF265" s="227">
        <f>IF(N265="snížená",J265,0)</f>
        <v>0</v>
      </c>
      <c r="BG265" s="227">
        <f>IF(N265="zákl. přenesená",J265,0)</f>
        <v>0</v>
      </c>
      <c r="BH265" s="227">
        <f>IF(N265="sníž. přenesená",J265,0)</f>
        <v>0</v>
      </c>
      <c r="BI265" s="227">
        <f>IF(N265="nulová",J265,0)</f>
        <v>0</v>
      </c>
      <c r="BJ265" s="20" t="s">
        <v>77</v>
      </c>
      <c r="BK265" s="227">
        <f>ROUND(I265*H265,2)</f>
        <v>0</v>
      </c>
      <c r="BL265" s="20" t="s">
        <v>168</v>
      </c>
      <c r="BM265" s="226" t="s">
        <v>3113</v>
      </c>
    </row>
    <row r="266" s="2" customFormat="1">
      <c r="A266" s="41"/>
      <c r="B266" s="42"/>
      <c r="C266" s="43"/>
      <c r="D266" s="235" t="s">
        <v>361</v>
      </c>
      <c r="E266" s="43"/>
      <c r="F266" s="266" t="s">
        <v>3114</v>
      </c>
      <c r="G266" s="43"/>
      <c r="H266" s="43"/>
      <c r="I266" s="230"/>
      <c r="J266" s="43"/>
      <c r="K266" s="43"/>
      <c r="L266" s="47"/>
      <c r="M266" s="231"/>
      <c r="N266" s="232"/>
      <c r="O266" s="87"/>
      <c r="P266" s="87"/>
      <c r="Q266" s="87"/>
      <c r="R266" s="87"/>
      <c r="S266" s="87"/>
      <c r="T266" s="88"/>
      <c r="U266" s="41"/>
      <c r="V266" s="41"/>
      <c r="W266" s="41"/>
      <c r="X266" s="41"/>
      <c r="Y266" s="41"/>
      <c r="Z266" s="41"/>
      <c r="AA266" s="41"/>
      <c r="AB266" s="41"/>
      <c r="AC266" s="41"/>
      <c r="AD266" s="41"/>
      <c r="AE266" s="41"/>
      <c r="AT266" s="20" t="s">
        <v>361</v>
      </c>
      <c r="AU266" s="20" t="s">
        <v>79</v>
      </c>
    </row>
    <row r="267" s="2" customFormat="1" ht="16.5" customHeight="1">
      <c r="A267" s="41"/>
      <c r="B267" s="42"/>
      <c r="C267" s="285" t="s">
        <v>753</v>
      </c>
      <c r="D267" s="285" t="s">
        <v>1027</v>
      </c>
      <c r="E267" s="286" t="s">
        <v>3115</v>
      </c>
      <c r="F267" s="287" t="s">
        <v>3116</v>
      </c>
      <c r="G267" s="288" t="s">
        <v>2724</v>
      </c>
      <c r="H267" s="289">
        <v>1</v>
      </c>
      <c r="I267" s="290"/>
      <c r="J267" s="291">
        <f>ROUND(I267*H267,2)</f>
        <v>0</v>
      </c>
      <c r="K267" s="287" t="s">
        <v>19</v>
      </c>
      <c r="L267" s="292"/>
      <c r="M267" s="293" t="s">
        <v>19</v>
      </c>
      <c r="N267" s="294" t="s">
        <v>41</v>
      </c>
      <c r="O267" s="87"/>
      <c r="P267" s="224">
        <f>O267*H267</f>
        <v>0</v>
      </c>
      <c r="Q267" s="224">
        <v>0</v>
      </c>
      <c r="R267" s="224">
        <f>Q267*H267</f>
        <v>0</v>
      </c>
      <c r="S267" s="224">
        <v>0</v>
      </c>
      <c r="T267" s="225">
        <f>S267*H267</f>
        <v>0</v>
      </c>
      <c r="U267" s="41"/>
      <c r="V267" s="41"/>
      <c r="W267" s="41"/>
      <c r="X267" s="41"/>
      <c r="Y267" s="41"/>
      <c r="Z267" s="41"/>
      <c r="AA267" s="41"/>
      <c r="AB267" s="41"/>
      <c r="AC267" s="41"/>
      <c r="AD267" s="41"/>
      <c r="AE267" s="41"/>
      <c r="AR267" s="226" t="s">
        <v>209</v>
      </c>
      <c r="AT267" s="226" t="s">
        <v>1027</v>
      </c>
      <c r="AU267" s="226" t="s">
        <v>79</v>
      </c>
      <c r="AY267" s="20" t="s">
        <v>161</v>
      </c>
      <c r="BE267" s="227">
        <f>IF(N267="základní",J267,0)</f>
        <v>0</v>
      </c>
      <c r="BF267" s="227">
        <f>IF(N267="snížená",J267,0)</f>
        <v>0</v>
      </c>
      <c r="BG267" s="227">
        <f>IF(N267="zákl. přenesená",J267,0)</f>
        <v>0</v>
      </c>
      <c r="BH267" s="227">
        <f>IF(N267="sníž. přenesená",J267,0)</f>
        <v>0</v>
      </c>
      <c r="BI267" s="227">
        <f>IF(N267="nulová",J267,0)</f>
        <v>0</v>
      </c>
      <c r="BJ267" s="20" t="s">
        <v>77</v>
      </c>
      <c r="BK267" s="227">
        <f>ROUND(I267*H267,2)</f>
        <v>0</v>
      </c>
      <c r="BL267" s="20" t="s">
        <v>168</v>
      </c>
      <c r="BM267" s="226" t="s">
        <v>3117</v>
      </c>
    </row>
    <row r="268" s="2" customFormat="1">
      <c r="A268" s="41"/>
      <c r="B268" s="42"/>
      <c r="C268" s="43"/>
      <c r="D268" s="235" t="s">
        <v>361</v>
      </c>
      <c r="E268" s="43"/>
      <c r="F268" s="266" t="s">
        <v>3118</v>
      </c>
      <c r="G268" s="43"/>
      <c r="H268" s="43"/>
      <c r="I268" s="230"/>
      <c r="J268" s="43"/>
      <c r="K268" s="43"/>
      <c r="L268" s="47"/>
      <c r="M268" s="231"/>
      <c r="N268" s="232"/>
      <c r="O268" s="87"/>
      <c r="P268" s="87"/>
      <c r="Q268" s="87"/>
      <c r="R268" s="87"/>
      <c r="S268" s="87"/>
      <c r="T268" s="88"/>
      <c r="U268" s="41"/>
      <c r="V268" s="41"/>
      <c r="W268" s="41"/>
      <c r="X268" s="41"/>
      <c r="Y268" s="41"/>
      <c r="Z268" s="41"/>
      <c r="AA268" s="41"/>
      <c r="AB268" s="41"/>
      <c r="AC268" s="41"/>
      <c r="AD268" s="41"/>
      <c r="AE268" s="41"/>
      <c r="AT268" s="20" t="s">
        <v>361</v>
      </c>
      <c r="AU268" s="20" t="s">
        <v>79</v>
      </c>
    </row>
    <row r="269" s="2" customFormat="1" ht="16.5" customHeight="1">
      <c r="A269" s="41"/>
      <c r="B269" s="42"/>
      <c r="C269" s="285" t="s">
        <v>759</v>
      </c>
      <c r="D269" s="285" t="s">
        <v>1027</v>
      </c>
      <c r="E269" s="286" t="s">
        <v>3119</v>
      </c>
      <c r="F269" s="287" t="s">
        <v>3120</v>
      </c>
      <c r="G269" s="288" t="s">
        <v>2724</v>
      </c>
      <c r="H269" s="289">
        <v>1</v>
      </c>
      <c r="I269" s="290"/>
      <c r="J269" s="291">
        <f>ROUND(I269*H269,2)</f>
        <v>0</v>
      </c>
      <c r="K269" s="287" t="s">
        <v>19</v>
      </c>
      <c r="L269" s="292"/>
      <c r="M269" s="293" t="s">
        <v>19</v>
      </c>
      <c r="N269" s="294" t="s">
        <v>41</v>
      </c>
      <c r="O269" s="87"/>
      <c r="P269" s="224">
        <f>O269*H269</f>
        <v>0</v>
      </c>
      <c r="Q269" s="224">
        <v>0</v>
      </c>
      <c r="R269" s="224">
        <f>Q269*H269</f>
        <v>0</v>
      </c>
      <c r="S269" s="224">
        <v>0</v>
      </c>
      <c r="T269" s="225">
        <f>S269*H269</f>
        <v>0</v>
      </c>
      <c r="U269" s="41"/>
      <c r="V269" s="41"/>
      <c r="W269" s="41"/>
      <c r="X269" s="41"/>
      <c r="Y269" s="41"/>
      <c r="Z269" s="41"/>
      <c r="AA269" s="41"/>
      <c r="AB269" s="41"/>
      <c r="AC269" s="41"/>
      <c r="AD269" s="41"/>
      <c r="AE269" s="41"/>
      <c r="AR269" s="226" t="s">
        <v>209</v>
      </c>
      <c r="AT269" s="226" t="s">
        <v>1027</v>
      </c>
      <c r="AU269" s="226" t="s">
        <v>79</v>
      </c>
      <c r="AY269" s="20" t="s">
        <v>161</v>
      </c>
      <c r="BE269" s="227">
        <f>IF(N269="základní",J269,0)</f>
        <v>0</v>
      </c>
      <c r="BF269" s="227">
        <f>IF(N269="snížená",J269,0)</f>
        <v>0</v>
      </c>
      <c r="BG269" s="227">
        <f>IF(N269="zákl. přenesená",J269,0)</f>
        <v>0</v>
      </c>
      <c r="BH269" s="227">
        <f>IF(N269="sníž. přenesená",J269,0)</f>
        <v>0</v>
      </c>
      <c r="BI269" s="227">
        <f>IF(N269="nulová",J269,0)</f>
        <v>0</v>
      </c>
      <c r="BJ269" s="20" t="s">
        <v>77</v>
      </c>
      <c r="BK269" s="227">
        <f>ROUND(I269*H269,2)</f>
        <v>0</v>
      </c>
      <c r="BL269" s="20" t="s">
        <v>168</v>
      </c>
      <c r="BM269" s="226" t="s">
        <v>3121</v>
      </c>
    </row>
    <row r="270" s="2" customFormat="1">
      <c r="A270" s="41"/>
      <c r="B270" s="42"/>
      <c r="C270" s="43"/>
      <c r="D270" s="235" t="s">
        <v>361</v>
      </c>
      <c r="E270" s="43"/>
      <c r="F270" s="266" t="s">
        <v>3122</v>
      </c>
      <c r="G270" s="43"/>
      <c r="H270" s="43"/>
      <c r="I270" s="230"/>
      <c r="J270" s="43"/>
      <c r="K270" s="43"/>
      <c r="L270" s="47"/>
      <c r="M270" s="231"/>
      <c r="N270" s="232"/>
      <c r="O270" s="87"/>
      <c r="P270" s="87"/>
      <c r="Q270" s="87"/>
      <c r="R270" s="87"/>
      <c r="S270" s="87"/>
      <c r="T270" s="88"/>
      <c r="U270" s="41"/>
      <c r="V270" s="41"/>
      <c r="W270" s="41"/>
      <c r="X270" s="41"/>
      <c r="Y270" s="41"/>
      <c r="Z270" s="41"/>
      <c r="AA270" s="41"/>
      <c r="AB270" s="41"/>
      <c r="AC270" s="41"/>
      <c r="AD270" s="41"/>
      <c r="AE270" s="41"/>
      <c r="AT270" s="20" t="s">
        <v>361</v>
      </c>
      <c r="AU270" s="20" t="s">
        <v>79</v>
      </c>
    </row>
    <row r="271" s="2" customFormat="1" ht="16.5" customHeight="1">
      <c r="A271" s="41"/>
      <c r="B271" s="42"/>
      <c r="C271" s="285" t="s">
        <v>765</v>
      </c>
      <c r="D271" s="285" t="s">
        <v>1027</v>
      </c>
      <c r="E271" s="286" t="s">
        <v>3123</v>
      </c>
      <c r="F271" s="287" t="s">
        <v>3124</v>
      </c>
      <c r="G271" s="288" t="s">
        <v>2724</v>
      </c>
      <c r="H271" s="289">
        <v>1</v>
      </c>
      <c r="I271" s="290"/>
      <c r="J271" s="291">
        <f>ROUND(I271*H271,2)</f>
        <v>0</v>
      </c>
      <c r="K271" s="287" t="s">
        <v>19</v>
      </c>
      <c r="L271" s="292"/>
      <c r="M271" s="293" t="s">
        <v>19</v>
      </c>
      <c r="N271" s="294" t="s">
        <v>41</v>
      </c>
      <c r="O271" s="87"/>
      <c r="P271" s="224">
        <f>O271*H271</f>
        <v>0</v>
      </c>
      <c r="Q271" s="224">
        <v>0</v>
      </c>
      <c r="R271" s="224">
        <f>Q271*H271</f>
        <v>0</v>
      </c>
      <c r="S271" s="224">
        <v>0</v>
      </c>
      <c r="T271" s="225">
        <f>S271*H271</f>
        <v>0</v>
      </c>
      <c r="U271" s="41"/>
      <c r="V271" s="41"/>
      <c r="W271" s="41"/>
      <c r="X271" s="41"/>
      <c r="Y271" s="41"/>
      <c r="Z271" s="41"/>
      <c r="AA271" s="41"/>
      <c r="AB271" s="41"/>
      <c r="AC271" s="41"/>
      <c r="AD271" s="41"/>
      <c r="AE271" s="41"/>
      <c r="AR271" s="226" t="s">
        <v>209</v>
      </c>
      <c r="AT271" s="226" t="s">
        <v>1027</v>
      </c>
      <c r="AU271" s="226" t="s">
        <v>79</v>
      </c>
      <c r="AY271" s="20" t="s">
        <v>161</v>
      </c>
      <c r="BE271" s="227">
        <f>IF(N271="základní",J271,0)</f>
        <v>0</v>
      </c>
      <c r="BF271" s="227">
        <f>IF(N271="snížená",J271,0)</f>
        <v>0</v>
      </c>
      <c r="BG271" s="227">
        <f>IF(N271="zákl. přenesená",J271,0)</f>
        <v>0</v>
      </c>
      <c r="BH271" s="227">
        <f>IF(N271="sníž. přenesená",J271,0)</f>
        <v>0</v>
      </c>
      <c r="BI271" s="227">
        <f>IF(N271="nulová",J271,0)</f>
        <v>0</v>
      </c>
      <c r="BJ271" s="20" t="s">
        <v>77</v>
      </c>
      <c r="BK271" s="227">
        <f>ROUND(I271*H271,2)</f>
        <v>0</v>
      </c>
      <c r="BL271" s="20" t="s">
        <v>168</v>
      </c>
      <c r="BM271" s="226" t="s">
        <v>3125</v>
      </c>
    </row>
    <row r="272" s="2" customFormat="1">
      <c r="A272" s="41"/>
      <c r="B272" s="42"/>
      <c r="C272" s="43"/>
      <c r="D272" s="235" t="s">
        <v>361</v>
      </c>
      <c r="E272" s="43"/>
      <c r="F272" s="266" t="s">
        <v>3126</v>
      </c>
      <c r="G272" s="43"/>
      <c r="H272" s="43"/>
      <c r="I272" s="230"/>
      <c r="J272" s="43"/>
      <c r="K272" s="43"/>
      <c r="L272" s="47"/>
      <c r="M272" s="231"/>
      <c r="N272" s="232"/>
      <c r="O272" s="87"/>
      <c r="P272" s="87"/>
      <c r="Q272" s="87"/>
      <c r="R272" s="87"/>
      <c r="S272" s="87"/>
      <c r="T272" s="88"/>
      <c r="U272" s="41"/>
      <c r="V272" s="41"/>
      <c r="W272" s="41"/>
      <c r="X272" s="41"/>
      <c r="Y272" s="41"/>
      <c r="Z272" s="41"/>
      <c r="AA272" s="41"/>
      <c r="AB272" s="41"/>
      <c r="AC272" s="41"/>
      <c r="AD272" s="41"/>
      <c r="AE272" s="41"/>
      <c r="AT272" s="20" t="s">
        <v>361</v>
      </c>
      <c r="AU272" s="20" t="s">
        <v>79</v>
      </c>
    </row>
    <row r="273" s="2" customFormat="1" ht="16.5" customHeight="1">
      <c r="A273" s="41"/>
      <c r="B273" s="42"/>
      <c r="C273" s="285" t="s">
        <v>772</v>
      </c>
      <c r="D273" s="285" t="s">
        <v>1027</v>
      </c>
      <c r="E273" s="286" t="s">
        <v>3127</v>
      </c>
      <c r="F273" s="287" t="s">
        <v>3128</v>
      </c>
      <c r="G273" s="288" t="s">
        <v>2724</v>
      </c>
      <c r="H273" s="289">
        <v>1</v>
      </c>
      <c r="I273" s="290"/>
      <c r="J273" s="291">
        <f>ROUND(I273*H273,2)</f>
        <v>0</v>
      </c>
      <c r="K273" s="287" t="s">
        <v>19</v>
      </c>
      <c r="L273" s="292"/>
      <c r="M273" s="293" t="s">
        <v>19</v>
      </c>
      <c r="N273" s="294" t="s">
        <v>41</v>
      </c>
      <c r="O273" s="87"/>
      <c r="P273" s="224">
        <f>O273*H273</f>
        <v>0</v>
      </c>
      <c r="Q273" s="224">
        <v>0</v>
      </c>
      <c r="R273" s="224">
        <f>Q273*H273</f>
        <v>0</v>
      </c>
      <c r="S273" s="224">
        <v>0</v>
      </c>
      <c r="T273" s="225">
        <f>S273*H273</f>
        <v>0</v>
      </c>
      <c r="U273" s="41"/>
      <c r="V273" s="41"/>
      <c r="W273" s="41"/>
      <c r="X273" s="41"/>
      <c r="Y273" s="41"/>
      <c r="Z273" s="41"/>
      <c r="AA273" s="41"/>
      <c r="AB273" s="41"/>
      <c r="AC273" s="41"/>
      <c r="AD273" s="41"/>
      <c r="AE273" s="41"/>
      <c r="AR273" s="226" t="s">
        <v>209</v>
      </c>
      <c r="AT273" s="226" t="s">
        <v>1027</v>
      </c>
      <c r="AU273" s="226" t="s">
        <v>79</v>
      </c>
      <c r="AY273" s="20" t="s">
        <v>161</v>
      </c>
      <c r="BE273" s="227">
        <f>IF(N273="základní",J273,0)</f>
        <v>0</v>
      </c>
      <c r="BF273" s="227">
        <f>IF(N273="snížená",J273,0)</f>
        <v>0</v>
      </c>
      <c r="BG273" s="227">
        <f>IF(N273="zákl. přenesená",J273,0)</f>
        <v>0</v>
      </c>
      <c r="BH273" s="227">
        <f>IF(N273="sníž. přenesená",J273,0)</f>
        <v>0</v>
      </c>
      <c r="BI273" s="227">
        <f>IF(N273="nulová",J273,0)</f>
        <v>0</v>
      </c>
      <c r="BJ273" s="20" t="s">
        <v>77</v>
      </c>
      <c r="BK273" s="227">
        <f>ROUND(I273*H273,2)</f>
        <v>0</v>
      </c>
      <c r="BL273" s="20" t="s">
        <v>168</v>
      </c>
      <c r="BM273" s="226" t="s">
        <v>3129</v>
      </c>
    </row>
    <row r="274" s="2" customFormat="1">
      <c r="A274" s="41"/>
      <c r="B274" s="42"/>
      <c r="C274" s="43"/>
      <c r="D274" s="235" t="s">
        <v>361</v>
      </c>
      <c r="E274" s="43"/>
      <c r="F274" s="266" t="s">
        <v>3130</v>
      </c>
      <c r="G274" s="43"/>
      <c r="H274" s="43"/>
      <c r="I274" s="230"/>
      <c r="J274" s="43"/>
      <c r="K274" s="43"/>
      <c r="L274" s="47"/>
      <c r="M274" s="231"/>
      <c r="N274" s="232"/>
      <c r="O274" s="87"/>
      <c r="P274" s="87"/>
      <c r="Q274" s="87"/>
      <c r="R274" s="87"/>
      <c r="S274" s="87"/>
      <c r="T274" s="88"/>
      <c r="U274" s="41"/>
      <c r="V274" s="41"/>
      <c r="W274" s="41"/>
      <c r="X274" s="41"/>
      <c r="Y274" s="41"/>
      <c r="Z274" s="41"/>
      <c r="AA274" s="41"/>
      <c r="AB274" s="41"/>
      <c r="AC274" s="41"/>
      <c r="AD274" s="41"/>
      <c r="AE274" s="41"/>
      <c r="AT274" s="20" t="s">
        <v>361</v>
      </c>
      <c r="AU274" s="20" t="s">
        <v>79</v>
      </c>
    </row>
    <row r="275" s="2" customFormat="1" ht="16.5" customHeight="1">
      <c r="A275" s="41"/>
      <c r="B275" s="42"/>
      <c r="C275" s="285" t="s">
        <v>778</v>
      </c>
      <c r="D275" s="285" t="s">
        <v>1027</v>
      </c>
      <c r="E275" s="286" t="s">
        <v>3131</v>
      </c>
      <c r="F275" s="287" t="s">
        <v>3132</v>
      </c>
      <c r="G275" s="288" t="s">
        <v>2724</v>
      </c>
      <c r="H275" s="289">
        <v>4</v>
      </c>
      <c r="I275" s="290"/>
      <c r="J275" s="291">
        <f>ROUND(I275*H275,2)</f>
        <v>0</v>
      </c>
      <c r="K275" s="287" t="s">
        <v>19</v>
      </c>
      <c r="L275" s="292"/>
      <c r="M275" s="293" t="s">
        <v>19</v>
      </c>
      <c r="N275" s="294" t="s">
        <v>41</v>
      </c>
      <c r="O275" s="87"/>
      <c r="P275" s="224">
        <f>O275*H275</f>
        <v>0</v>
      </c>
      <c r="Q275" s="224">
        <v>0</v>
      </c>
      <c r="R275" s="224">
        <f>Q275*H275</f>
        <v>0</v>
      </c>
      <c r="S275" s="224">
        <v>0</v>
      </c>
      <c r="T275" s="225">
        <f>S275*H275</f>
        <v>0</v>
      </c>
      <c r="U275" s="41"/>
      <c r="V275" s="41"/>
      <c r="W275" s="41"/>
      <c r="X275" s="41"/>
      <c r="Y275" s="41"/>
      <c r="Z275" s="41"/>
      <c r="AA275" s="41"/>
      <c r="AB275" s="41"/>
      <c r="AC275" s="41"/>
      <c r="AD275" s="41"/>
      <c r="AE275" s="41"/>
      <c r="AR275" s="226" t="s">
        <v>209</v>
      </c>
      <c r="AT275" s="226" t="s">
        <v>1027</v>
      </c>
      <c r="AU275" s="226" t="s">
        <v>79</v>
      </c>
      <c r="AY275" s="20" t="s">
        <v>161</v>
      </c>
      <c r="BE275" s="227">
        <f>IF(N275="základní",J275,0)</f>
        <v>0</v>
      </c>
      <c r="BF275" s="227">
        <f>IF(N275="snížená",J275,0)</f>
        <v>0</v>
      </c>
      <c r="BG275" s="227">
        <f>IF(N275="zákl. přenesená",J275,0)</f>
        <v>0</v>
      </c>
      <c r="BH275" s="227">
        <f>IF(N275="sníž. přenesená",J275,0)</f>
        <v>0</v>
      </c>
      <c r="BI275" s="227">
        <f>IF(N275="nulová",J275,0)</f>
        <v>0</v>
      </c>
      <c r="BJ275" s="20" t="s">
        <v>77</v>
      </c>
      <c r="BK275" s="227">
        <f>ROUND(I275*H275,2)</f>
        <v>0</v>
      </c>
      <c r="BL275" s="20" t="s">
        <v>168</v>
      </c>
      <c r="BM275" s="226" t="s">
        <v>3133</v>
      </c>
    </row>
    <row r="276" s="2" customFormat="1">
      <c r="A276" s="41"/>
      <c r="B276" s="42"/>
      <c r="C276" s="43"/>
      <c r="D276" s="235" t="s">
        <v>361</v>
      </c>
      <c r="E276" s="43"/>
      <c r="F276" s="266" t="s">
        <v>3134</v>
      </c>
      <c r="G276" s="43"/>
      <c r="H276" s="43"/>
      <c r="I276" s="230"/>
      <c r="J276" s="43"/>
      <c r="K276" s="43"/>
      <c r="L276" s="47"/>
      <c r="M276" s="231"/>
      <c r="N276" s="232"/>
      <c r="O276" s="87"/>
      <c r="P276" s="87"/>
      <c r="Q276" s="87"/>
      <c r="R276" s="87"/>
      <c r="S276" s="87"/>
      <c r="T276" s="88"/>
      <c r="U276" s="41"/>
      <c r="V276" s="41"/>
      <c r="W276" s="41"/>
      <c r="X276" s="41"/>
      <c r="Y276" s="41"/>
      <c r="Z276" s="41"/>
      <c r="AA276" s="41"/>
      <c r="AB276" s="41"/>
      <c r="AC276" s="41"/>
      <c r="AD276" s="41"/>
      <c r="AE276" s="41"/>
      <c r="AT276" s="20" t="s">
        <v>361</v>
      </c>
      <c r="AU276" s="20" t="s">
        <v>79</v>
      </c>
    </row>
    <row r="277" s="12" customFormat="1" ht="22.8" customHeight="1">
      <c r="A277" s="12"/>
      <c r="B277" s="199"/>
      <c r="C277" s="200"/>
      <c r="D277" s="201" t="s">
        <v>69</v>
      </c>
      <c r="E277" s="213" t="s">
        <v>3135</v>
      </c>
      <c r="F277" s="213" t="s">
        <v>3136</v>
      </c>
      <c r="G277" s="200"/>
      <c r="H277" s="200"/>
      <c r="I277" s="203"/>
      <c r="J277" s="214">
        <f>BK277</f>
        <v>0</v>
      </c>
      <c r="K277" s="200"/>
      <c r="L277" s="205"/>
      <c r="M277" s="206"/>
      <c r="N277" s="207"/>
      <c r="O277" s="207"/>
      <c r="P277" s="208">
        <f>SUM(P278:P300)</f>
        <v>0</v>
      </c>
      <c r="Q277" s="207"/>
      <c r="R277" s="208">
        <f>SUM(R278:R300)</f>
        <v>0</v>
      </c>
      <c r="S277" s="207"/>
      <c r="T277" s="209">
        <f>SUM(T278:T300)</f>
        <v>0</v>
      </c>
      <c r="U277" s="12"/>
      <c r="V277" s="12"/>
      <c r="W277" s="12"/>
      <c r="X277" s="12"/>
      <c r="Y277" s="12"/>
      <c r="Z277" s="12"/>
      <c r="AA277" s="12"/>
      <c r="AB277" s="12"/>
      <c r="AC277" s="12"/>
      <c r="AD277" s="12"/>
      <c r="AE277" s="12"/>
      <c r="AR277" s="210" t="s">
        <v>77</v>
      </c>
      <c r="AT277" s="211" t="s">
        <v>69</v>
      </c>
      <c r="AU277" s="211" t="s">
        <v>77</v>
      </c>
      <c r="AY277" s="210" t="s">
        <v>161</v>
      </c>
      <c r="BK277" s="212">
        <f>SUM(BK278:BK300)</f>
        <v>0</v>
      </c>
    </row>
    <row r="278" s="2" customFormat="1" ht="16.5" customHeight="1">
      <c r="A278" s="41"/>
      <c r="B278" s="42"/>
      <c r="C278" s="285" t="s">
        <v>784</v>
      </c>
      <c r="D278" s="285" t="s">
        <v>1027</v>
      </c>
      <c r="E278" s="286" t="s">
        <v>3137</v>
      </c>
      <c r="F278" s="287" t="s">
        <v>3138</v>
      </c>
      <c r="G278" s="288" t="s">
        <v>2573</v>
      </c>
      <c r="H278" s="289">
        <v>3</v>
      </c>
      <c r="I278" s="290"/>
      <c r="J278" s="291">
        <f>ROUND(I278*H278,2)</f>
        <v>0</v>
      </c>
      <c r="K278" s="287" t="s">
        <v>19</v>
      </c>
      <c r="L278" s="292"/>
      <c r="M278" s="293" t="s">
        <v>19</v>
      </c>
      <c r="N278" s="294" t="s">
        <v>41</v>
      </c>
      <c r="O278" s="87"/>
      <c r="P278" s="224">
        <f>O278*H278</f>
        <v>0</v>
      </c>
      <c r="Q278" s="224">
        <v>0</v>
      </c>
      <c r="R278" s="224">
        <f>Q278*H278</f>
        <v>0</v>
      </c>
      <c r="S278" s="224">
        <v>0</v>
      </c>
      <c r="T278" s="225">
        <f>S278*H278</f>
        <v>0</v>
      </c>
      <c r="U278" s="41"/>
      <c r="V278" s="41"/>
      <c r="W278" s="41"/>
      <c r="X278" s="41"/>
      <c r="Y278" s="41"/>
      <c r="Z278" s="41"/>
      <c r="AA278" s="41"/>
      <c r="AB278" s="41"/>
      <c r="AC278" s="41"/>
      <c r="AD278" s="41"/>
      <c r="AE278" s="41"/>
      <c r="AR278" s="226" t="s">
        <v>209</v>
      </c>
      <c r="AT278" s="226" t="s">
        <v>1027</v>
      </c>
      <c r="AU278" s="226" t="s">
        <v>79</v>
      </c>
      <c r="AY278" s="20" t="s">
        <v>161</v>
      </c>
      <c r="BE278" s="227">
        <f>IF(N278="základní",J278,0)</f>
        <v>0</v>
      </c>
      <c r="BF278" s="227">
        <f>IF(N278="snížená",J278,0)</f>
        <v>0</v>
      </c>
      <c r="BG278" s="227">
        <f>IF(N278="zákl. přenesená",J278,0)</f>
        <v>0</v>
      </c>
      <c r="BH278" s="227">
        <f>IF(N278="sníž. přenesená",J278,0)</f>
        <v>0</v>
      </c>
      <c r="BI278" s="227">
        <f>IF(N278="nulová",J278,0)</f>
        <v>0</v>
      </c>
      <c r="BJ278" s="20" t="s">
        <v>77</v>
      </c>
      <c r="BK278" s="227">
        <f>ROUND(I278*H278,2)</f>
        <v>0</v>
      </c>
      <c r="BL278" s="20" t="s">
        <v>168</v>
      </c>
      <c r="BM278" s="226" t="s">
        <v>3139</v>
      </c>
    </row>
    <row r="279" s="2" customFormat="1">
      <c r="A279" s="41"/>
      <c r="B279" s="42"/>
      <c r="C279" s="43"/>
      <c r="D279" s="235" t="s">
        <v>361</v>
      </c>
      <c r="E279" s="43"/>
      <c r="F279" s="266" t="s">
        <v>3140</v>
      </c>
      <c r="G279" s="43"/>
      <c r="H279" s="43"/>
      <c r="I279" s="230"/>
      <c r="J279" s="43"/>
      <c r="K279" s="43"/>
      <c r="L279" s="47"/>
      <c r="M279" s="231"/>
      <c r="N279" s="232"/>
      <c r="O279" s="87"/>
      <c r="P279" s="87"/>
      <c r="Q279" s="87"/>
      <c r="R279" s="87"/>
      <c r="S279" s="87"/>
      <c r="T279" s="88"/>
      <c r="U279" s="41"/>
      <c r="V279" s="41"/>
      <c r="W279" s="41"/>
      <c r="X279" s="41"/>
      <c r="Y279" s="41"/>
      <c r="Z279" s="41"/>
      <c r="AA279" s="41"/>
      <c r="AB279" s="41"/>
      <c r="AC279" s="41"/>
      <c r="AD279" s="41"/>
      <c r="AE279" s="41"/>
      <c r="AT279" s="20" t="s">
        <v>361</v>
      </c>
      <c r="AU279" s="20" t="s">
        <v>79</v>
      </c>
    </row>
    <row r="280" s="2" customFormat="1" ht="16.5" customHeight="1">
      <c r="A280" s="41"/>
      <c r="B280" s="42"/>
      <c r="C280" s="285" t="s">
        <v>789</v>
      </c>
      <c r="D280" s="285" t="s">
        <v>1027</v>
      </c>
      <c r="E280" s="286" t="s">
        <v>3141</v>
      </c>
      <c r="F280" s="287" t="s">
        <v>3142</v>
      </c>
      <c r="G280" s="288" t="s">
        <v>2573</v>
      </c>
      <c r="H280" s="289">
        <v>1</v>
      </c>
      <c r="I280" s="290"/>
      <c r="J280" s="291">
        <f>ROUND(I280*H280,2)</f>
        <v>0</v>
      </c>
      <c r="K280" s="287" t="s">
        <v>19</v>
      </c>
      <c r="L280" s="292"/>
      <c r="M280" s="293" t="s">
        <v>19</v>
      </c>
      <c r="N280" s="294" t="s">
        <v>41</v>
      </c>
      <c r="O280" s="87"/>
      <c r="P280" s="224">
        <f>O280*H280</f>
        <v>0</v>
      </c>
      <c r="Q280" s="224">
        <v>0</v>
      </c>
      <c r="R280" s="224">
        <f>Q280*H280</f>
        <v>0</v>
      </c>
      <c r="S280" s="224">
        <v>0</v>
      </c>
      <c r="T280" s="225">
        <f>S280*H280</f>
        <v>0</v>
      </c>
      <c r="U280" s="41"/>
      <c r="V280" s="41"/>
      <c r="W280" s="41"/>
      <c r="X280" s="41"/>
      <c r="Y280" s="41"/>
      <c r="Z280" s="41"/>
      <c r="AA280" s="41"/>
      <c r="AB280" s="41"/>
      <c r="AC280" s="41"/>
      <c r="AD280" s="41"/>
      <c r="AE280" s="41"/>
      <c r="AR280" s="226" t="s">
        <v>209</v>
      </c>
      <c r="AT280" s="226" t="s">
        <v>1027</v>
      </c>
      <c r="AU280" s="226" t="s">
        <v>79</v>
      </c>
      <c r="AY280" s="20" t="s">
        <v>161</v>
      </c>
      <c r="BE280" s="227">
        <f>IF(N280="základní",J280,0)</f>
        <v>0</v>
      </c>
      <c r="BF280" s="227">
        <f>IF(N280="snížená",J280,0)</f>
        <v>0</v>
      </c>
      <c r="BG280" s="227">
        <f>IF(N280="zákl. přenesená",J280,0)</f>
        <v>0</v>
      </c>
      <c r="BH280" s="227">
        <f>IF(N280="sníž. přenesená",J280,0)</f>
        <v>0</v>
      </c>
      <c r="BI280" s="227">
        <f>IF(N280="nulová",J280,0)</f>
        <v>0</v>
      </c>
      <c r="BJ280" s="20" t="s">
        <v>77</v>
      </c>
      <c r="BK280" s="227">
        <f>ROUND(I280*H280,2)</f>
        <v>0</v>
      </c>
      <c r="BL280" s="20" t="s">
        <v>168</v>
      </c>
      <c r="BM280" s="226" t="s">
        <v>3143</v>
      </c>
    </row>
    <row r="281" s="2" customFormat="1">
      <c r="A281" s="41"/>
      <c r="B281" s="42"/>
      <c r="C281" s="43"/>
      <c r="D281" s="235" t="s">
        <v>361</v>
      </c>
      <c r="E281" s="43"/>
      <c r="F281" s="266" t="s">
        <v>3144</v>
      </c>
      <c r="G281" s="43"/>
      <c r="H281" s="43"/>
      <c r="I281" s="230"/>
      <c r="J281" s="43"/>
      <c r="K281" s="43"/>
      <c r="L281" s="47"/>
      <c r="M281" s="231"/>
      <c r="N281" s="232"/>
      <c r="O281" s="87"/>
      <c r="P281" s="87"/>
      <c r="Q281" s="87"/>
      <c r="R281" s="87"/>
      <c r="S281" s="87"/>
      <c r="T281" s="88"/>
      <c r="U281" s="41"/>
      <c r="V281" s="41"/>
      <c r="W281" s="41"/>
      <c r="X281" s="41"/>
      <c r="Y281" s="41"/>
      <c r="Z281" s="41"/>
      <c r="AA281" s="41"/>
      <c r="AB281" s="41"/>
      <c r="AC281" s="41"/>
      <c r="AD281" s="41"/>
      <c r="AE281" s="41"/>
      <c r="AT281" s="20" t="s">
        <v>361</v>
      </c>
      <c r="AU281" s="20" t="s">
        <v>79</v>
      </c>
    </row>
    <row r="282" s="2" customFormat="1" ht="16.5" customHeight="1">
      <c r="A282" s="41"/>
      <c r="B282" s="42"/>
      <c r="C282" s="285" t="s">
        <v>796</v>
      </c>
      <c r="D282" s="285" t="s">
        <v>1027</v>
      </c>
      <c r="E282" s="286" t="s">
        <v>3145</v>
      </c>
      <c r="F282" s="287" t="s">
        <v>2957</v>
      </c>
      <c r="G282" s="288" t="s">
        <v>2573</v>
      </c>
      <c r="H282" s="289">
        <v>1</v>
      </c>
      <c r="I282" s="290"/>
      <c r="J282" s="291">
        <f>ROUND(I282*H282,2)</f>
        <v>0</v>
      </c>
      <c r="K282" s="287" t="s">
        <v>19</v>
      </c>
      <c r="L282" s="292"/>
      <c r="M282" s="293" t="s">
        <v>19</v>
      </c>
      <c r="N282" s="294" t="s">
        <v>41</v>
      </c>
      <c r="O282" s="87"/>
      <c r="P282" s="224">
        <f>O282*H282</f>
        <v>0</v>
      </c>
      <c r="Q282" s="224">
        <v>0</v>
      </c>
      <c r="R282" s="224">
        <f>Q282*H282</f>
        <v>0</v>
      </c>
      <c r="S282" s="224">
        <v>0</v>
      </c>
      <c r="T282" s="225">
        <f>S282*H282</f>
        <v>0</v>
      </c>
      <c r="U282" s="41"/>
      <c r="V282" s="41"/>
      <c r="W282" s="41"/>
      <c r="X282" s="41"/>
      <c r="Y282" s="41"/>
      <c r="Z282" s="41"/>
      <c r="AA282" s="41"/>
      <c r="AB282" s="41"/>
      <c r="AC282" s="41"/>
      <c r="AD282" s="41"/>
      <c r="AE282" s="41"/>
      <c r="AR282" s="226" t="s">
        <v>209</v>
      </c>
      <c r="AT282" s="226" t="s">
        <v>1027</v>
      </c>
      <c r="AU282" s="226" t="s">
        <v>79</v>
      </c>
      <c r="AY282" s="20" t="s">
        <v>161</v>
      </c>
      <c r="BE282" s="227">
        <f>IF(N282="základní",J282,0)</f>
        <v>0</v>
      </c>
      <c r="BF282" s="227">
        <f>IF(N282="snížená",J282,0)</f>
        <v>0</v>
      </c>
      <c r="BG282" s="227">
        <f>IF(N282="zákl. přenesená",J282,0)</f>
        <v>0</v>
      </c>
      <c r="BH282" s="227">
        <f>IF(N282="sníž. přenesená",J282,0)</f>
        <v>0</v>
      </c>
      <c r="BI282" s="227">
        <f>IF(N282="nulová",J282,0)</f>
        <v>0</v>
      </c>
      <c r="BJ282" s="20" t="s">
        <v>77</v>
      </c>
      <c r="BK282" s="227">
        <f>ROUND(I282*H282,2)</f>
        <v>0</v>
      </c>
      <c r="BL282" s="20" t="s">
        <v>168</v>
      </c>
      <c r="BM282" s="226" t="s">
        <v>3146</v>
      </c>
    </row>
    <row r="283" s="2" customFormat="1">
      <c r="A283" s="41"/>
      <c r="B283" s="42"/>
      <c r="C283" s="43"/>
      <c r="D283" s="235" t="s">
        <v>361</v>
      </c>
      <c r="E283" s="43"/>
      <c r="F283" s="266" t="s">
        <v>3147</v>
      </c>
      <c r="G283" s="43"/>
      <c r="H283" s="43"/>
      <c r="I283" s="230"/>
      <c r="J283" s="43"/>
      <c r="K283" s="43"/>
      <c r="L283" s="47"/>
      <c r="M283" s="231"/>
      <c r="N283" s="232"/>
      <c r="O283" s="87"/>
      <c r="P283" s="87"/>
      <c r="Q283" s="87"/>
      <c r="R283" s="87"/>
      <c r="S283" s="87"/>
      <c r="T283" s="88"/>
      <c r="U283" s="41"/>
      <c r="V283" s="41"/>
      <c r="W283" s="41"/>
      <c r="X283" s="41"/>
      <c r="Y283" s="41"/>
      <c r="Z283" s="41"/>
      <c r="AA283" s="41"/>
      <c r="AB283" s="41"/>
      <c r="AC283" s="41"/>
      <c r="AD283" s="41"/>
      <c r="AE283" s="41"/>
      <c r="AT283" s="20" t="s">
        <v>361</v>
      </c>
      <c r="AU283" s="20" t="s">
        <v>79</v>
      </c>
    </row>
    <row r="284" s="2" customFormat="1" ht="16.5" customHeight="1">
      <c r="A284" s="41"/>
      <c r="B284" s="42"/>
      <c r="C284" s="285" t="s">
        <v>803</v>
      </c>
      <c r="D284" s="285" t="s">
        <v>1027</v>
      </c>
      <c r="E284" s="286" t="s">
        <v>3148</v>
      </c>
      <c r="F284" s="287" t="s">
        <v>3149</v>
      </c>
      <c r="G284" s="288" t="s">
        <v>2573</v>
      </c>
      <c r="H284" s="289">
        <v>1</v>
      </c>
      <c r="I284" s="290"/>
      <c r="J284" s="291">
        <f>ROUND(I284*H284,2)</f>
        <v>0</v>
      </c>
      <c r="K284" s="287" t="s">
        <v>19</v>
      </c>
      <c r="L284" s="292"/>
      <c r="M284" s="293" t="s">
        <v>19</v>
      </c>
      <c r="N284" s="294" t="s">
        <v>41</v>
      </c>
      <c r="O284" s="87"/>
      <c r="P284" s="224">
        <f>O284*H284</f>
        <v>0</v>
      </c>
      <c r="Q284" s="224">
        <v>0</v>
      </c>
      <c r="R284" s="224">
        <f>Q284*H284</f>
        <v>0</v>
      </c>
      <c r="S284" s="224">
        <v>0</v>
      </c>
      <c r="T284" s="225">
        <f>S284*H284</f>
        <v>0</v>
      </c>
      <c r="U284" s="41"/>
      <c r="V284" s="41"/>
      <c r="W284" s="41"/>
      <c r="X284" s="41"/>
      <c r="Y284" s="41"/>
      <c r="Z284" s="41"/>
      <c r="AA284" s="41"/>
      <c r="AB284" s="41"/>
      <c r="AC284" s="41"/>
      <c r="AD284" s="41"/>
      <c r="AE284" s="41"/>
      <c r="AR284" s="226" t="s">
        <v>209</v>
      </c>
      <c r="AT284" s="226" t="s">
        <v>1027</v>
      </c>
      <c r="AU284" s="226" t="s">
        <v>79</v>
      </c>
      <c r="AY284" s="20" t="s">
        <v>161</v>
      </c>
      <c r="BE284" s="227">
        <f>IF(N284="základní",J284,0)</f>
        <v>0</v>
      </c>
      <c r="BF284" s="227">
        <f>IF(N284="snížená",J284,0)</f>
        <v>0</v>
      </c>
      <c r="BG284" s="227">
        <f>IF(N284="zákl. přenesená",J284,0)</f>
        <v>0</v>
      </c>
      <c r="BH284" s="227">
        <f>IF(N284="sníž. přenesená",J284,0)</f>
        <v>0</v>
      </c>
      <c r="BI284" s="227">
        <f>IF(N284="nulová",J284,0)</f>
        <v>0</v>
      </c>
      <c r="BJ284" s="20" t="s">
        <v>77</v>
      </c>
      <c r="BK284" s="227">
        <f>ROUND(I284*H284,2)</f>
        <v>0</v>
      </c>
      <c r="BL284" s="20" t="s">
        <v>168</v>
      </c>
      <c r="BM284" s="226" t="s">
        <v>3150</v>
      </c>
    </row>
    <row r="285" s="2" customFormat="1">
      <c r="A285" s="41"/>
      <c r="B285" s="42"/>
      <c r="C285" s="43"/>
      <c r="D285" s="235" t="s">
        <v>361</v>
      </c>
      <c r="E285" s="43"/>
      <c r="F285" s="266" t="s">
        <v>3151</v>
      </c>
      <c r="G285" s="43"/>
      <c r="H285" s="43"/>
      <c r="I285" s="230"/>
      <c r="J285" s="43"/>
      <c r="K285" s="43"/>
      <c r="L285" s="47"/>
      <c r="M285" s="231"/>
      <c r="N285" s="232"/>
      <c r="O285" s="87"/>
      <c r="P285" s="87"/>
      <c r="Q285" s="87"/>
      <c r="R285" s="87"/>
      <c r="S285" s="87"/>
      <c r="T285" s="88"/>
      <c r="U285" s="41"/>
      <c r="V285" s="41"/>
      <c r="W285" s="41"/>
      <c r="X285" s="41"/>
      <c r="Y285" s="41"/>
      <c r="Z285" s="41"/>
      <c r="AA285" s="41"/>
      <c r="AB285" s="41"/>
      <c r="AC285" s="41"/>
      <c r="AD285" s="41"/>
      <c r="AE285" s="41"/>
      <c r="AT285" s="20" t="s">
        <v>361</v>
      </c>
      <c r="AU285" s="20" t="s">
        <v>79</v>
      </c>
    </row>
    <row r="286" s="2" customFormat="1" ht="16.5" customHeight="1">
      <c r="A286" s="41"/>
      <c r="B286" s="42"/>
      <c r="C286" s="285" t="s">
        <v>809</v>
      </c>
      <c r="D286" s="285" t="s">
        <v>1027</v>
      </c>
      <c r="E286" s="286" t="s">
        <v>3152</v>
      </c>
      <c r="F286" s="287" t="s">
        <v>3153</v>
      </c>
      <c r="G286" s="288" t="s">
        <v>2573</v>
      </c>
      <c r="H286" s="289">
        <v>1</v>
      </c>
      <c r="I286" s="290"/>
      <c r="J286" s="291">
        <f>ROUND(I286*H286,2)</f>
        <v>0</v>
      </c>
      <c r="K286" s="287" t="s">
        <v>19</v>
      </c>
      <c r="L286" s="292"/>
      <c r="M286" s="293" t="s">
        <v>19</v>
      </c>
      <c r="N286" s="294" t="s">
        <v>41</v>
      </c>
      <c r="O286" s="87"/>
      <c r="P286" s="224">
        <f>O286*H286</f>
        <v>0</v>
      </c>
      <c r="Q286" s="224">
        <v>0</v>
      </c>
      <c r="R286" s="224">
        <f>Q286*H286</f>
        <v>0</v>
      </c>
      <c r="S286" s="224">
        <v>0</v>
      </c>
      <c r="T286" s="225">
        <f>S286*H286</f>
        <v>0</v>
      </c>
      <c r="U286" s="41"/>
      <c r="V286" s="41"/>
      <c r="W286" s="41"/>
      <c r="X286" s="41"/>
      <c r="Y286" s="41"/>
      <c r="Z286" s="41"/>
      <c r="AA286" s="41"/>
      <c r="AB286" s="41"/>
      <c r="AC286" s="41"/>
      <c r="AD286" s="41"/>
      <c r="AE286" s="41"/>
      <c r="AR286" s="226" t="s">
        <v>209</v>
      </c>
      <c r="AT286" s="226" t="s">
        <v>1027</v>
      </c>
      <c r="AU286" s="226" t="s">
        <v>79</v>
      </c>
      <c r="AY286" s="20" t="s">
        <v>161</v>
      </c>
      <c r="BE286" s="227">
        <f>IF(N286="základní",J286,0)</f>
        <v>0</v>
      </c>
      <c r="BF286" s="227">
        <f>IF(N286="snížená",J286,0)</f>
        <v>0</v>
      </c>
      <c r="BG286" s="227">
        <f>IF(N286="zákl. přenesená",J286,0)</f>
        <v>0</v>
      </c>
      <c r="BH286" s="227">
        <f>IF(N286="sníž. přenesená",J286,0)</f>
        <v>0</v>
      </c>
      <c r="BI286" s="227">
        <f>IF(N286="nulová",J286,0)</f>
        <v>0</v>
      </c>
      <c r="BJ286" s="20" t="s">
        <v>77</v>
      </c>
      <c r="BK286" s="227">
        <f>ROUND(I286*H286,2)</f>
        <v>0</v>
      </c>
      <c r="BL286" s="20" t="s">
        <v>168</v>
      </c>
      <c r="BM286" s="226" t="s">
        <v>3154</v>
      </c>
    </row>
    <row r="287" s="2" customFormat="1">
      <c r="A287" s="41"/>
      <c r="B287" s="42"/>
      <c r="C287" s="43"/>
      <c r="D287" s="235" t="s">
        <v>361</v>
      </c>
      <c r="E287" s="43"/>
      <c r="F287" s="266" t="s">
        <v>3155</v>
      </c>
      <c r="G287" s="43"/>
      <c r="H287" s="43"/>
      <c r="I287" s="230"/>
      <c r="J287" s="43"/>
      <c r="K287" s="43"/>
      <c r="L287" s="47"/>
      <c r="M287" s="231"/>
      <c r="N287" s="232"/>
      <c r="O287" s="87"/>
      <c r="P287" s="87"/>
      <c r="Q287" s="87"/>
      <c r="R287" s="87"/>
      <c r="S287" s="87"/>
      <c r="T287" s="88"/>
      <c r="U287" s="41"/>
      <c r="V287" s="41"/>
      <c r="W287" s="41"/>
      <c r="X287" s="41"/>
      <c r="Y287" s="41"/>
      <c r="Z287" s="41"/>
      <c r="AA287" s="41"/>
      <c r="AB287" s="41"/>
      <c r="AC287" s="41"/>
      <c r="AD287" s="41"/>
      <c r="AE287" s="41"/>
      <c r="AT287" s="20" t="s">
        <v>361</v>
      </c>
      <c r="AU287" s="20" t="s">
        <v>79</v>
      </c>
    </row>
    <row r="288" s="2" customFormat="1" ht="16.5" customHeight="1">
      <c r="A288" s="41"/>
      <c r="B288" s="42"/>
      <c r="C288" s="285" t="s">
        <v>818</v>
      </c>
      <c r="D288" s="285" t="s">
        <v>1027</v>
      </c>
      <c r="E288" s="286" t="s">
        <v>3156</v>
      </c>
      <c r="F288" s="287" t="s">
        <v>3157</v>
      </c>
      <c r="G288" s="288" t="s">
        <v>2573</v>
      </c>
      <c r="H288" s="289">
        <v>1</v>
      </c>
      <c r="I288" s="290"/>
      <c r="J288" s="291">
        <f>ROUND(I288*H288,2)</f>
        <v>0</v>
      </c>
      <c r="K288" s="287" t="s">
        <v>19</v>
      </c>
      <c r="L288" s="292"/>
      <c r="M288" s="293" t="s">
        <v>19</v>
      </c>
      <c r="N288" s="294" t="s">
        <v>41</v>
      </c>
      <c r="O288" s="87"/>
      <c r="P288" s="224">
        <f>O288*H288</f>
        <v>0</v>
      </c>
      <c r="Q288" s="224">
        <v>0</v>
      </c>
      <c r="R288" s="224">
        <f>Q288*H288</f>
        <v>0</v>
      </c>
      <c r="S288" s="224">
        <v>0</v>
      </c>
      <c r="T288" s="225">
        <f>S288*H288</f>
        <v>0</v>
      </c>
      <c r="U288" s="41"/>
      <c r="V288" s="41"/>
      <c r="W288" s="41"/>
      <c r="X288" s="41"/>
      <c r="Y288" s="41"/>
      <c r="Z288" s="41"/>
      <c r="AA288" s="41"/>
      <c r="AB288" s="41"/>
      <c r="AC288" s="41"/>
      <c r="AD288" s="41"/>
      <c r="AE288" s="41"/>
      <c r="AR288" s="226" t="s">
        <v>209</v>
      </c>
      <c r="AT288" s="226" t="s">
        <v>1027</v>
      </c>
      <c r="AU288" s="226" t="s">
        <v>79</v>
      </c>
      <c r="AY288" s="20" t="s">
        <v>161</v>
      </c>
      <c r="BE288" s="227">
        <f>IF(N288="základní",J288,0)</f>
        <v>0</v>
      </c>
      <c r="BF288" s="227">
        <f>IF(N288="snížená",J288,0)</f>
        <v>0</v>
      </c>
      <c r="BG288" s="227">
        <f>IF(N288="zákl. přenesená",J288,0)</f>
        <v>0</v>
      </c>
      <c r="BH288" s="227">
        <f>IF(N288="sníž. přenesená",J288,0)</f>
        <v>0</v>
      </c>
      <c r="BI288" s="227">
        <f>IF(N288="nulová",J288,0)</f>
        <v>0</v>
      </c>
      <c r="BJ288" s="20" t="s">
        <v>77</v>
      </c>
      <c r="BK288" s="227">
        <f>ROUND(I288*H288,2)</f>
        <v>0</v>
      </c>
      <c r="BL288" s="20" t="s">
        <v>168</v>
      </c>
      <c r="BM288" s="226" t="s">
        <v>3158</v>
      </c>
    </row>
    <row r="289" s="2" customFormat="1">
      <c r="A289" s="41"/>
      <c r="B289" s="42"/>
      <c r="C289" s="43"/>
      <c r="D289" s="235" t="s">
        <v>361</v>
      </c>
      <c r="E289" s="43"/>
      <c r="F289" s="266" t="s">
        <v>3159</v>
      </c>
      <c r="G289" s="43"/>
      <c r="H289" s="43"/>
      <c r="I289" s="230"/>
      <c r="J289" s="43"/>
      <c r="K289" s="43"/>
      <c r="L289" s="47"/>
      <c r="M289" s="231"/>
      <c r="N289" s="232"/>
      <c r="O289" s="87"/>
      <c r="P289" s="87"/>
      <c r="Q289" s="87"/>
      <c r="R289" s="87"/>
      <c r="S289" s="87"/>
      <c r="T289" s="88"/>
      <c r="U289" s="41"/>
      <c r="V289" s="41"/>
      <c r="W289" s="41"/>
      <c r="X289" s="41"/>
      <c r="Y289" s="41"/>
      <c r="Z289" s="41"/>
      <c r="AA289" s="41"/>
      <c r="AB289" s="41"/>
      <c r="AC289" s="41"/>
      <c r="AD289" s="41"/>
      <c r="AE289" s="41"/>
      <c r="AT289" s="20" t="s">
        <v>361</v>
      </c>
      <c r="AU289" s="20" t="s">
        <v>79</v>
      </c>
    </row>
    <row r="290" s="2" customFormat="1" ht="16.5" customHeight="1">
      <c r="A290" s="41"/>
      <c r="B290" s="42"/>
      <c r="C290" s="285" t="s">
        <v>824</v>
      </c>
      <c r="D290" s="285" t="s">
        <v>1027</v>
      </c>
      <c r="E290" s="286" t="s">
        <v>3160</v>
      </c>
      <c r="F290" s="287" t="s">
        <v>3161</v>
      </c>
      <c r="G290" s="288" t="s">
        <v>2573</v>
      </c>
      <c r="H290" s="289">
        <v>2</v>
      </c>
      <c r="I290" s="290"/>
      <c r="J290" s="291">
        <f>ROUND(I290*H290,2)</f>
        <v>0</v>
      </c>
      <c r="K290" s="287" t="s">
        <v>19</v>
      </c>
      <c r="L290" s="292"/>
      <c r="M290" s="293" t="s">
        <v>19</v>
      </c>
      <c r="N290" s="294" t="s">
        <v>41</v>
      </c>
      <c r="O290" s="87"/>
      <c r="P290" s="224">
        <f>O290*H290</f>
        <v>0</v>
      </c>
      <c r="Q290" s="224">
        <v>0</v>
      </c>
      <c r="R290" s="224">
        <f>Q290*H290</f>
        <v>0</v>
      </c>
      <c r="S290" s="224">
        <v>0</v>
      </c>
      <c r="T290" s="225">
        <f>S290*H290</f>
        <v>0</v>
      </c>
      <c r="U290" s="41"/>
      <c r="V290" s="41"/>
      <c r="W290" s="41"/>
      <c r="X290" s="41"/>
      <c r="Y290" s="41"/>
      <c r="Z290" s="41"/>
      <c r="AA290" s="41"/>
      <c r="AB290" s="41"/>
      <c r="AC290" s="41"/>
      <c r="AD290" s="41"/>
      <c r="AE290" s="41"/>
      <c r="AR290" s="226" t="s">
        <v>209</v>
      </c>
      <c r="AT290" s="226" t="s">
        <v>1027</v>
      </c>
      <c r="AU290" s="226" t="s">
        <v>79</v>
      </c>
      <c r="AY290" s="20" t="s">
        <v>161</v>
      </c>
      <c r="BE290" s="227">
        <f>IF(N290="základní",J290,0)</f>
        <v>0</v>
      </c>
      <c r="BF290" s="227">
        <f>IF(N290="snížená",J290,0)</f>
        <v>0</v>
      </c>
      <c r="BG290" s="227">
        <f>IF(N290="zákl. přenesená",J290,0)</f>
        <v>0</v>
      </c>
      <c r="BH290" s="227">
        <f>IF(N290="sníž. přenesená",J290,0)</f>
        <v>0</v>
      </c>
      <c r="BI290" s="227">
        <f>IF(N290="nulová",J290,0)</f>
        <v>0</v>
      </c>
      <c r="BJ290" s="20" t="s">
        <v>77</v>
      </c>
      <c r="BK290" s="227">
        <f>ROUND(I290*H290,2)</f>
        <v>0</v>
      </c>
      <c r="BL290" s="20" t="s">
        <v>168</v>
      </c>
      <c r="BM290" s="226" t="s">
        <v>3162</v>
      </c>
    </row>
    <row r="291" s="2" customFormat="1">
      <c r="A291" s="41"/>
      <c r="B291" s="42"/>
      <c r="C291" s="43"/>
      <c r="D291" s="235" t="s">
        <v>361</v>
      </c>
      <c r="E291" s="43"/>
      <c r="F291" s="266" t="s">
        <v>3163</v>
      </c>
      <c r="G291" s="43"/>
      <c r="H291" s="43"/>
      <c r="I291" s="230"/>
      <c r="J291" s="43"/>
      <c r="K291" s="43"/>
      <c r="L291" s="47"/>
      <c r="M291" s="231"/>
      <c r="N291" s="232"/>
      <c r="O291" s="87"/>
      <c r="P291" s="87"/>
      <c r="Q291" s="87"/>
      <c r="R291" s="87"/>
      <c r="S291" s="87"/>
      <c r="T291" s="88"/>
      <c r="U291" s="41"/>
      <c r="V291" s="41"/>
      <c r="W291" s="41"/>
      <c r="X291" s="41"/>
      <c r="Y291" s="41"/>
      <c r="Z291" s="41"/>
      <c r="AA291" s="41"/>
      <c r="AB291" s="41"/>
      <c r="AC291" s="41"/>
      <c r="AD291" s="41"/>
      <c r="AE291" s="41"/>
      <c r="AT291" s="20" t="s">
        <v>361</v>
      </c>
      <c r="AU291" s="20" t="s">
        <v>79</v>
      </c>
    </row>
    <row r="292" s="2" customFormat="1" ht="16.5" customHeight="1">
      <c r="A292" s="41"/>
      <c r="B292" s="42"/>
      <c r="C292" s="285" t="s">
        <v>830</v>
      </c>
      <c r="D292" s="285" t="s">
        <v>1027</v>
      </c>
      <c r="E292" s="286" t="s">
        <v>3164</v>
      </c>
      <c r="F292" s="287" t="s">
        <v>3101</v>
      </c>
      <c r="G292" s="288" t="s">
        <v>2573</v>
      </c>
      <c r="H292" s="289">
        <v>1</v>
      </c>
      <c r="I292" s="290"/>
      <c r="J292" s="291">
        <f>ROUND(I292*H292,2)</f>
        <v>0</v>
      </c>
      <c r="K292" s="287" t="s">
        <v>19</v>
      </c>
      <c r="L292" s="292"/>
      <c r="M292" s="293" t="s">
        <v>19</v>
      </c>
      <c r="N292" s="294" t="s">
        <v>41</v>
      </c>
      <c r="O292" s="87"/>
      <c r="P292" s="224">
        <f>O292*H292</f>
        <v>0</v>
      </c>
      <c r="Q292" s="224">
        <v>0</v>
      </c>
      <c r="R292" s="224">
        <f>Q292*H292</f>
        <v>0</v>
      </c>
      <c r="S292" s="224">
        <v>0</v>
      </c>
      <c r="T292" s="225">
        <f>S292*H292</f>
        <v>0</v>
      </c>
      <c r="U292" s="41"/>
      <c r="V292" s="41"/>
      <c r="W292" s="41"/>
      <c r="X292" s="41"/>
      <c r="Y292" s="41"/>
      <c r="Z292" s="41"/>
      <c r="AA292" s="41"/>
      <c r="AB292" s="41"/>
      <c r="AC292" s="41"/>
      <c r="AD292" s="41"/>
      <c r="AE292" s="41"/>
      <c r="AR292" s="226" t="s">
        <v>209</v>
      </c>
      <c r="AT292" s="226" t="s">
        <v>1027</v>
      </c>
      <c r="AU292" s="226" t="s">
        <v>79</v>
      </c>
      <c r="AY292" s="20" t="s">
        <v>161</v>
      </c>
      <c r="BE292" s="227">
        <f>IF(N292="základní",J292,0)</f>
        <v>0</v>
      </c>
      <c r="BF292" s="227">
        <f>IF(N292="snížená",J292,0)</f>
        <v>0</v>
      </c>
      <c r="BG292" s="227">
        <f>IF(N292="zákl. přenesená",J292,0)</f>
        <v>0</v>
      </c>
      <c r="BH292" s="227">
        <f>IF(N292="sníž. přenesená",J292,0)</f>
        <v>0</v>
      </c>
      <c r="BI292" s="227">
        <f>IF(N292="nulová",J292,0)</f>
        <v>0</v>
      </c>
      <c r="BJ292" s="20" t="s">
        <v>77</v>
      </c>
      <c r="BK292" s="227">
        <f>ROUND(I292*H292,2)</f>
        <v>0</v>
      </c>
      <c r="BL292" s="20" t="s">
        <v>168</v>
      </c>
      <c r="BM292" s="226" t="s">
        <v>3165</v>
      </c>
    </row>
    <row r="293" s="2" customFormat="1">
      <c r="A293" s="41"/>
      <c r="B293" s="42"/>
      <c r="C293" s="43"/>
      <c r="D293" s="235" t="s">
        <v>361</v>
      </c>
      <c r="E293" s="43"/>
      <c r="F293" s="266" t="s">
        <v>3166</v>
      </c>
      <c r="G293" s="43"/>
      <c r="H293" s="43"/>
      <c r="I293" s="230"/>
      <c r="J293" s="43"/>
      <c r="K293" s="43"/>
      <c r="L293" s="47"/>
      <c r="M293" s="231"/>
      <c r="N293" s="232"/>
      <c r="O293" s="87"/>
      <c r="P293" s="87"/>
      <c r="Q293" s="87"/>
      <c r="R293" s="87"/>
      <c r="S293" s="87"/>
      <c r="T293" s="88"/>
      <c r="U293" s="41"/>
      <c r="V293" s="41"/>
      <c r="W293" s="41"/>
      <c r="X293" s="41"/>
      <c r="Y293" s="41"/>
      <c r="Z293" s="41"/>
      <c r="AA293" s="41"/>
      <c r="AB293" s="41"/>
      <c r="AC293" s="41"/>
      <c r="AD293" s="41"/>
      <c r="AE293" s="41"/>
      <c r="AT293" s="20" t="s">
        <v>361</v>
      </c>
      <c r="AU293" s="20" t="s">
        <v>79</v>
      </c>
    </row>
    <row r="294" s="2" customFormat="1" ht="16.5" customHeight="1">
      <c r="A294" s="41"/>
      <c r="B294" s="42"/>
      <c r="C294" s="285" t="s">
        <v>835</v>
      </c>
      <c r="D294" s="285" t="s">
        <v>1027</v>
      </c>
      <c r="E294" s="286" t="s">
        <v>3167</v>
      </c>
      <c r="F294" s="287" t="s">
        <v>3168</v>
      </c>
      <c r="G294" s="288" t="s">
        <v>2573</v>
      </c>
      <c r="H294" s="289">
        <v>1</v>
      </c>
      <c r="I294" s="290"/>
      <c r="J294" s="291">
        <f>ROUND(I294*H294,2)</f>
        <v>0</v>
      </c>
      <c r="K294" s="287" t="s">
        <v>19</v>
      </c>
      <c r="L294" s="292"/>
      <c r="M294" s="293" t="s">
        <v>19</v>
      </c>
      <c r="N294" s="294" t="s">
        <v>41</v>
      </c>
      <c r="O294" s="87"/>
      <c r="P294" s="224">
        <f>O294*H294</f>
        <v>0</v>
      </c>
      <c r="Q294" s="224">
        <v>0</v>
      </c>
      <c r="R294" s="224">
        <f>Q294*H294</f>
        <v>0</v>
      </c>
      <c r="S294" s="224">
        <v>0</v>
      </c>
      <c r="T294" s="225">
        <f>S294*H294</f>
        <v>0</v>
      </c>
      <c r="U294" s="41"/>
      <c r="V294" s="41"/>
      <c r="W294" s="41"/>
      <c r="X294" s="41"/>
      <c r="Y294" s="41"/>
      <c r="Z294" s="41"/>
      <c r="AA294" s="41"/>
      <c r="AB294" s="41"/>
      <c r="AC294" s="41"/>
      <c r="AD294" s="41"/>
      <c r="AE294" s="41"/>
      <c r="AR294" s="226" t="s">
        <v>209</v>
      </c>
      <c r="AT294" s="226" t="s">
        <v>1027</v>
      </c>
      <c r="AU294" s="226" t="s">
        <v>79</v>
      </c>
      <c r="AY294" s="20" t="s">
        <v>161</v>
      </c>
      <c r="BE294" s="227">
        <f>IF(N294="základní",J294,0)</f>
        <v>0</v>
      </c>
      <c r="BF294" s="227">
        <f>IF(N294="snížená",J294,0)</f>
        <v>0</v>
      </c>
      <c r="BG294" s="227">
        <f>IF(N294="zákl. přenesená",J294,0)</f>
        <v>0</v>
      </c>
      <c r="BH294" s="227">
        <f>IF(N294="sníž. přenesená",J294,0)</f>
        <v>0</v>
      </c>
      <c r="BI294" s="227">
        <f>IF(N294="nulová",J294,0)</f>
        <v>0</v>
      </c>
      <c r="BJ294" s="20" t="s">
        <v>77</v>
      </c>
      <c r="BK294" s="227">
        <f>ROUND(I294*H294,2)</f>
        <v>0</v>
      </c>
      <c r="BL294" s="20" t="s">
        <v>168</v>
      </c>
      <c r="BM294" s="226" t="s">
        <v>3169</v>
      </c>
    </row>
    <row r="295" s="2" customFormat="1">
      <c r="A295" s="41"/>
      <c r="B295" s="42"/>
      <c r="C295" s="43"/>
      <c r="D295" s="235" t="s">
        <v>361</v>
      </c>
      <c r="E295" s="43"/>
      <c r="F295" s="266" t="s">
        <v>3170</v>
      </c>
      <c r="G295" s="43"/>
      <c r="H295" s="43"/>
      <c r="I295" s="230"/>
      <c r="J295" s="43"/>
      <c r="K295" s="43"/>
      <c r="L295" s="47"/>
      <c r="M295" s="231"/>
      <c r="N295" s="232"/>
      <c r="O295" s="87"/>
      <c r="P295" s="87"/>
      <c r="Q295" s="87"/>
      <c r="R295" s="87"/>
      <c r="S295" s="87"/>
      <c r="T295" s="88"/>
      <c r="U295" s="41"/>
      <c r="V295" s="41"/>
      <c r="W295" s="41"/>
      <c r="X295" s="41"/>
      <c r="Y295" s="41"/>
      <c r="Z295" s="41"/>
      <c r="AA295" s="41"/>
      <c r="AB295" s="41"/>
      <c r="AC295" s="41"/>
      <c r="AD295" s="41"/>
      <c r="AE295" s="41"/>
      <c r="AT295" s="20" t="s">
        <v>361</v>
      </c>
      <c r="AU295" s="20" t="s">
        <v>79</v>
      </c>
    </row>
    <row r="296" s="2" customFormat="1" ht="16.5" customHeight="1">
      <c r="A296" s="41"/>
      <c r="B296" s="42"/>
      <c r="C296" s="285" t="s">
        <v>840</v>
      </c>
      <c r="D296" s="285" t="s">
        <v>1027</v>
      </c>
      <c r="E296" s="286" t="s">
        <v>2931</v>
      </c>
      <c r="F296" s="287" t="s">
        <v>2932</v>
      </c>
      <c r="G296" s="288" t="s">
        <v>2724</v>
      </c>
      <c r="H296" s="289">
        <v>4</v>
      </c>
      <c r="I296" s="290"/>
      <c r="J296" s="291">
        <f>ROUND(I296*H296,2)</f>
        <v>0</v>
      </c>
      <c r="K296" s="287" t="s">
        <v>19</v>
      </c>
      <c r="L296" s="292"/>
      <c r="M296" s="293" t="s">
        <v>19</v>
      </c>
      <c r="N296" s="294" t="s">
        <v>41</v>
      </c>
      <c r="O296" s="87"/>
      <c r="P296" s="224">
        <f>O296*H296</f>
        <v>0</v>
      </c>
      <c r="Q296" s="224">
        <v>0</v>
      </c>
      <c r="R296" s="224">
        <f>Q296*H296</f>
        <v>0</v>
      </c>
      <c r="S296" s="224">
        <v>0</v>
      </c>
      <c r="T296" s="225">
        <f>S296*H296</f>
        <v>0</v>
      </c>
      <c r="U296" s="41"/>
      <c r="V296" s="41"/>
      <c r="W296" s="41"/>
      <c r="X296" s="41"/>
      <c r="Y296" s="41"/>
      <c r="Z296" s="41"/>
      <c r="AA296" s="41"/>
      <c r="AB296" s="41"/>
      <c r="AC296" s="41"/>
      <c r="AD296" s="41"/>
      <c r="AE296" s="41"/>
      <c r="AR296" s="226" t="s">
        <v>209</v>
      </c>
      <c r="AT296" s="226" t="s">
        <v>1027</v>
      </c>
      <c r="AU296" s="226" t="s">
        <v>79</v>
      </c>
      <c r="AY296" s="20" t="s">
        <v>161</v>
      </c>
      <c r="BE296" s="227">
        <f>IF(N296="základní",J296,0)</f>
        <v>0</v>
      </c>
      <c r="BF296" s="227">
        <f>IF(N296="snížená",J296,0)</f>
        <v>0</v>
      </c>
      <c r="BG296" s="227">
        <f>IF(N296="zákl. přenesená",J296,0)</f>
        <v>0</v>
      </c>
      <c r="BH296" s="227">
        <f>IF(N296="sníž. přenesená",J296,0)</f>
        <v>0</v>
      </c>
      <c r="BI296" s="227">
        <f>IF(N296="nulová",J296,0)</f>
        <v>0</v>
      </c>
      <c r="BJ296" s="20" t="s">
        <v>77</v>
      </c>
      <c r="BK296" s="227">
        <f>ROUND(I296*H296,2)</f>
        <v>0</v>
      </c>
      <c r="BL296" s="20" t="s">
        <v>168</v>
      </c>
      <c r="BM296" s="226" t="s">
        <v>3171</v>
      </c>
    </row>
    <row r="297" s="2" customFormat="1" ht="16.5" customHeight="1">
      <c r="A297" s="41"/>
      <c r="B297" s="42"/>
      <c r="C297" s="285" t="s">
        <v>845</v>
      </c>
      <c r="D297" s="285" t="s">
        <v>1027</v>
      </c>
      <c r="E297" s="286" t="s">
        <v>2934</v>
      </c>
      <c r="F297" s="287" t="s">
        <v>2935</v>
      </c>
      <c r="G297" s="288" t="s">
        <v>2724</v>
      </c>
      <c r="H297" s="289">
        <v>6</v>
      </c>
      <c r="I297" s="290"/>
      <c r="J297" s="291">
        <f>ROUND(I297*H297,2)</f>
        <v>0</v>
      </c>
      <c r="K297" s="287" t="s">
        <v>19</v>
      </c>
      <c r="L297" s="292"/>
      <c r="M297" s="293" t="s">
        <v>19</v>
      </c>
      <c r="N297" s="294" t="s">
        <v>41</v>
      </c>
      <c r="O297" s="87"/>
      <c r="P297" s="224">
        <f>O297*H297</f>
        <v>0</v>
      </c>
      <c r="Q297" s="224">
        <v>0</v>
      </c>
      <c r="R297" s="224">
        <f>Q297*H297</f>
        <v>0</v>
      </c>
      <c r="S297" s="224">
        <v>0</v>
      </c>
      <c r="T297" s="225">
        <f>S297*H297</f>
        <v>0</v>
      </c>
      <c r="U297" s="41"/>
      <c r="V297" s="41"/>
      <c r="W297" s="41"/>
      <c r="X297" s="41"/>
      <c r="Y297" s="41"/>
      <c r="Z297" s="41"/>
      <c r="AA297" s="41"/>
      <c r="AB297" s="41"/>
      <c r="AC297" s="41"/>
      <c r="AD297" s="41"/>
      <c r="AE297" s="41"/>
      <c r="AR297" s="226" t="s">
        <v>209</v>
      </c>
      <c r="AT297" s="226" t="s">
        <v>1027</v>
      </c>
      <c r="AU297" s="226" t="s">
        <v>79</v>
      </c>
      <c r="AY297" s="20" t="s">
        <v>161</v>
      </c>
      <c r="BE297" s="227">
        <f>IF(N297="základní",J297,0)</f>
        <v>0</v>
      </c>
      <c r="BF297" s="227">
        <f>IF(N297="snížená",J297,0)</f>
        <v>0</v>
      </c>
      <c r="BG297" s="227">
        <f>IF(N297="zákl. přenesená",J297,0)</f>
        <v>0</v>
      </c>
      <c r="BH297" s="227">
        <f>IF(N297="sníž. přenesená",J297,0)</f>
        <v>0</v>
      </c>
      <c r="BI297" s="227">
        <f>IF(N297="nulová",J297,0)</f>
        <v>0</v>
      </c>
      <c r="BJ297" s="20" t="s">
        <v>77</v>
      </c>
      <c r="BK297" s="227">
        <f>ROUND(I297*H297,2)</f>
        <v>0</v>
      </c>
      <c r="BL297" s="20" t="s">
        <v>168</v>
      </c>
      <c r="BM297" s="226" t="s">
        <v>3172</v>
      </c>
    </row>
    <row r="298" s="2" customFormat="1" ht="16.5" customHeight="1">
      <c r="A298" s="41"/>
      <c r="B298" s="42"/>
      <c r="C298" s="285" t="s">
        <v>850</v>
      </c>
      <c r="D298" s="285" t="s">
        <v>1027</v>
      </c>
      <c r="E298" s="286" t="s">
        <v>3084</v>
      </c>
      <c r="F298" s="287" t="s">
        <v>3085</v>
      </c>
      <c r="G298" s="288" t="s">
        <v>2724</v>
      </c>
      <c r="H298" s="289">
        <v>1</v>
      </c>
      <c r="I298" s="290"/>
      <c r="J298" s="291">
        <f>ROUND(I298*H298,2)</f>
        <v>0</v>
      </c>
      <c r="K298" s="287" t="s">
        <v>19</v>
      </c>
      <c r="L298" s="292"/>
      <c r="M298" s="293" t="s">
        <v>19</v>
      </c>
      <c r="N298" s="294" t="s">
        <v>41</v>
      </c>
      <c r="O298" s="87"/>
      <c r="P298" s="224">
        <f>O298*H298</f>
        <v>0</v>
      </c>
      <c r="Q298" s="224">
        <v>0</v>
      </c>
      <c r="R298" s="224">
        <f>Q298*H298</f>
        <v>0</v>
      </c>
      <c r="S298" s="224">
        <v>0</v>
      </c>
      <c r="T298" s="225">
        <f>S298*H298</f>
        <v>0</v>
      </c>
      <c r="U298" s="41"/>
      <c r="V298" s="41"/>
      <c r="W298" s="41"/>
      <c r="X298" s="41"/>
      <c r="Y298" s="41"/>
      <c r="Z298" s="41"/>
      <c r="AA298" s="41"/>
      <c r="AB298" s="41"/>
      <c r="AC298" s="41"/>
      <c r="AD298" s="41"/>
      <c r="AE298" s="41"/>
      <c r="AR298" s="226" t="s">
        <v>209</v>
      </c>
      <c r="AT298" s="226" t="s">
        <v>1027</v>
      </c>
      <c r="AU298" s="226" t="s">
        <v>79</v>
      </c>
      <c r="AY298" s="20" t="s">
        <v>161</v>
      </c>
      <c r="BE298" s="227">
        <f>IF(N298="základní",J298,0)</f>
        <v>0</v>
      </c>
      <c r="BF298" s="227">
        <f>IF(N298="snížená",J298,0)</f>
        <v>0</v>
      </c>
      <c r="BG298" s="227">
        <f>IF(N298="zákl. přenesená",J298,0)</f>
        <v>0</v>
      </c>
      <c r="BH298" s="227">
        <f>IF(N298="sníž. přenesená",J298,0)</f>
        <v>0</v>
      </c>
      <c r="BI298" s="227">
        <f>IF(N298="nulová",J298,0)</f>
        <v>0</v>
      </c>
      <c r="BJ298" s="20" t="s">
        <v>77</v>
      </c>
      <c r="BK298" s="227">
        <f>ROUND(I298*H298,2)</f>
        <v>0</v>
      </c>
      <c r="BL298" s="20" t="s">
        <v>168</v>
      </c>
      <c r="BM298" s="226" t="s">
        <v>3173</v>
      </c>
    </row>
    <row r="299" s="2" customFormat="1" ht="16.5" customHeight="1">
      <c r="A299" s="41"/>
      <c r="B299" s="42"/>
      <c r="C299" s="285" t="s">
        <v>857</v>
      </c>
      <c r="D299" s="285" t="s">
        <v>1027</v>
      </c>
      <c r="E299" s="286" t="s">
        <v>3018</v>
      </c>
      <c r="F299" s="287" t="s">
        <v>3019</v>
      </c>
      <c r="G299" s="288" t="s">
        <v>2724</v>
      </c>
      <c r="H299" s="289">
        <v>1</v>
      </c>
      <c r="I299" s="290"/>
      <c r="J299" s="291">
        <f>ROUND(I299*H299,2)</f>
        <v>0</v>
      </c>
      <c r="K299" s="287" t="s">
        <v>19</v>
      </c>
      <c r="L299" s="292"/>
      <c r="M299" s="293" t="s">
        <v>19</v>
      </c>
      <c r="N299" s="294" t="s">
        <v>41</v>
      </c>
      <c r="O299" s="87"/>
      <c r="P299" s="224">
        <f>O299*H299</f>
        <v>0</v>
      </c>
      <c r="Q299" s="224">
        <v>0</v>
      </c>
      <c r="R299" s="224">
        <f>Q299*H299</f>
        <v>0</v>
      </c>
      <c r="S299" s="224">
        <v>0</v>
      </c>
      <c r="T299" s="225">
        <f>S299*H299</f>
        <v>0</v>
      </c>
      <c r="U299" s="41"/>
      <c r="V299" s="41"/>
      <c r="W299" s="41"/>
      <c r="X299" s="41"/>
      <c r="Y299" s="41"/>
      <c r="Z299" s="41"/>
      <c r="AA299" s="41"/>
      <c r="AB299" s="41"/>
      <c r="AC299" s="41"/>
      <c r="AD299" s="41"/>
      <c r="AE299" s="41"/>
      <c r="AR299" s="226" t="s">
        <v>209</v>
      </c>
      <c r="AT299" s="226" t="s">
        <v>1027</v>
      </c>
      <c r="AU299" s="226" t="s">
        <v>79</v>
      </c>
      <c r="AY299" s="20" t="s">
        <v>161</v>
      </c>
      <c r="BE299" s="227">
        <f>IF(N299="základní",J299,0)</f>
        <v>0</v>
      </c>
      <c r="BF299" s="227">
        <f>IF(N299="snížená",J299,0)</f>
        <v>0</v>
      </c>
      <c r="BG299" s="227">
        <f>IF(N299="zákl. přenesená",J299,0)</f>
        <v>0</v>
      </c>
      <c r="BH299" s="227">
        <f>IF(N299="sníž. přenesená",J299,0)</f>
        <v>0</v>
      </c>
      <c r="BI299" s="227">
        <f>IF(N299="nulová",J299,0)</f>
        <v>0</v>
      </c>
      <c r="BJ299" s="20" t="s">
        <v>77</v>
      </c>
      <c r="BK299" s="227">
        <f>ROUND(I299*H299,2)</f>
        <v>0</v>
      </c>
      <c r="BL299" s="20" t="s">
        <v>168</v>
      </c>
      <c r="BM299" s="226" t="s">
        <v>3174</v>
      </c>
    </row>
    <row r="300" s="2" customFormat="1" ht="16.5" customHeight="1">
      <c r="A300" s="41"/>
      <c r="B300" s="42"/>
      <c r="C300" s="285" t="s">
        <v>864</v>
      </c>
      <c r="D300" s="285" t="s">
        <v>1027</v>
      </c>
      <c r="E300" s="286" t="s">
        <v>3088</v>
      </c>
      <c r="F300" s="287" t="s">
        <v>3089</v>
      </c>
      <c r="G300" s="288" t="s">
        <v>2724</v>
      </c>
      <c r="H300" s="289">
        <v>1</v>
      </c>
      <c r="I300" s="290"/>
      <c r="J300" s="291">
        <f>ROUND(I300*H300,2)</f>
        <v>0</v>
      </c>
      <c r="K300" s="287" t="s">
        <v>19</v>
      </c>
      <c r="L300" s="292"/>
      <c r="M300" s="299" t="s">
        <v>19</v>
      </c>
      <c r="N300" s="300" t="s">
        <v>41</v>
      </c>
      <c r="O300" s="280"/>
      <c r="P300" s="297">
        <f>O300*H300</f>
        <v>0</v>
      </c>
      <c r="Q300" s="297">
        <v>0</v>
      </c>
      <c r="R300" s="297">
        <f>Q300*H300</f>
        <v>0</v>
      </c>
      <c r="S300" s="297">
        <v>0</v>
      </c>
      <c r="T300" s="298">
        <f>S300*H300</f>
        <v>0</v>
      </c>
      <c r="U300" s="41"/>
      <c r="V300" s="41"/>
      <c r="W300" s="41"/>
      <c r="X300" s="41"/>
      <c r="Y300" s="41"/>
      <c r="Z300" s="41"/>
      <c r="AA300" s="41"/>
      <c r="AB300" s="41"/>
      <c r="AC300" s="41"/>
      <c r="AD300" s="41"/>
      <c r="AE300" s="41"/>
      <c r="AR300" s="226" t="s">
        <v>209</v>
      </c>
      <c r="AT300" s="226" t="s">
        <v>1027</v>
      </c>
      <c r="AU300" s="226" t="s">
        <v>79</v>
      </c>
      <c r="AY300" s="20" t="s">
        <v>161</v>
      </c>
      <c r="BE300" s="227">
        <f>IF(N300="základní",J300,0)</f>
        <v>0</v>
      </c>
      <c r="BF300" s="227">
        <f>IF(N300="snížená",J300,0)</f>
        <v>0</v>
      </c>
      <c r="BG300" s="227">
        <f>IF(N300="zákl. přenesená",J300,0)</f>
        <v>0</v>
      </c>
      <c r="BH300" s="227">
        <f>IF(N300="sníž. přenesená",J300,0)</f>
        <v>0</v>
      </c>
      <c r="BI300" s="227">
        <f>IF(N300="nulová",J300,0)</f>
        <v>0</v>
      </c>
      <c r="BJ300" s="20" t="s">
        <v>77</v>
      </c>
      <c r="BK300" s="227">
        <f>ROUND(I300*H300,2)</f>
        <v>0</v>
      </c>
      <c r="BL300" s="20" t="s">
        <v>168</v>
      </c>
      <c r="BM300" s="226" t="s">
        <v>3175</v>
      </c>
    </row>
    <row r="301" s="2" customFormat="1" ht="6.96" customHeight="1">
      <c r="A301" s="41"/>
      <c r="B301" s="62"/>
      <c r="C301" s="63"/>
      <c r="D301" s="63"/>
      <c r="E301" s="63"/>
      <c r="F301" s="63"/>
      <c r="G301" s="63"/>
      <c r="H301" s="63"/>
      <c r="I301" s="63"/>
      <c r="J301" s="63"/>
      <c r="K301" s="63"/>
      <c r="L301" s="47"/>
      <c r="M301" s="41"/>
      <c r="O301" s="41"/>
      <c r="P301" s="41"/>
      <c r="Q301" s="41"/>
      <c r="R301" s="41"/>
      <c r="S301" s="41"/>
      <c r="T301" s="41"/>
      <c r="U301" s="41"/>
      <c r="V301" s="41"/>
      <c r="W301" s="41"/>
      <c r="X301" s="41"/>
      <c r="Y301" s="41"/>
      <c r="Z301" s="41"/>
      <c r="AA301" s="41"/>
      <c r="AB301" s="41"/>
      <c r="AC301" s="41"/>
      <c r="AD301" s="41"/>
      <c r="AE301" s="41"/>
    </row>
  </sheetData>
  <sheetProtection sheet="1" autoFilter="0" formatColumns="0" formatRows="0" objects="1" scenarios="1" spinCount="100000" saltValue="b9B6sUxBKxULiQ3ZRdKtv5NST/wWznORvw51I9MVay4YigJMT7WSmnc3eXJdihDUjBAlOHcTGQxRkguRgwUJ7Q==" hashValue="bpTTVZfsTlLW6aZoLNhKbVTNHC06Kj5dwJ1coRHpm7p/XLgbPtN5Q6pGtbKIPDZQ759LFVQmBKs+bya9EsY0Kw==" algorithmName="SHA-512" password="CC51"/>
  <autoFilter ref="C94:K300"/>
  <mergeCells count="12">
    <mergeCell ref="E7:H7"/>
    <mergeCell ref="E9:H9"/>
    <mergeCell ref="E11:H11"/>
    <mergeCell ref="E20:H20"/>
    <mergeCell ref="E29:H29"/>
    <mergeCell ref="E50:H50"/>
    <mergeCell ref="E52:H52"/>
    <mergeCell ref="E54:H54"/>
    <mergeCell ref="E83:H83"/>
    <mergeCell ref="E85:H85"/>
    <mergeCell ref="E87:H8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115</v>
      </c>
    </row>
    <row r="3" s="1" customFormat="1" ht="6.96" customHeight="1">
      <c r="B3" s="141"/>
      <c r="C3" s="142"/>
      <c r="D3" s="142"/>
      <c r="E3" s="142"/>
      <c r="F3" s="142"/>
      <c r="G3" s="142"/>
      <c r="H3" s="142"/>
      <c r="I3" s="142"/>
      <c r="J3" s="142"/>
      <c r="K3" s="142"/>
      <c r="L3" s="23"/>
      <c r="AT3" s="20" t="s">
        <v>79</v>
      </c>
    </row>
    <row r="4" s="1" customFormat="1" ht="24.96" customHeight="1">
      <c r="B4" s="23"/>
      <c r="D4" s="143" t="s">
        <v>119</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VDJ MYSLIVNA 2x4 000 m3 - REKONSTRUKCE STAVEBNÍ ČÁSTI A TECHNOLOGIE</v>
      </c>
      <c r="F7" s="145"/>
      <c r="G7" s="145"/>
      <c r="H7" s="145"/>
      <c r="L7" s="23"/>
    </row>
    <row r="8" s="2" customFormat="1" ht="12" customHeight="1">
      <c r="A8" s="41"/>
      <c r="B8" s="47"/>
      <c r="C8" s="41"/>
      <c r="D8" s="145" t="s">
        <v>120</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3176</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27</v>
      </c>
      <c r="G12" s="41"/>
      <c r="H12" s="41"/>
      <c r="I12" s="145" t="s">
        <v>23</v>
      </c>
      <c r="J12" s="149" t="str">
        <f>'Rekapitulace stavby'!AN8</f>
        <v>5. 3. 2025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ROUND(J90,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ROUND((SUM(BE90:BE462)),  2)</f>
        <v>0</v>
      </c>
      <c r="G33" s="41"/>
      <c r="H33" s="41"/>
      <c r="I33" s="160">
        <v>0.20999999999999999</v>
      </c>
      <c r="J33" s="159">
        <f>ROUND(((SUM(BE90:BE462))*I33),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ROUND((SUM(BF90:BF462)),  2)</f>
        <v>0</v>
      </c>
      <c r="G34" s="41"/>
      <c r="H34" s="41"/>
      <c r="I34" s="160">
        <v>0.12</v>
      </c>
      <c r="J34" s="159">
        <f>ROUND(((SUM(BF90:BF462))*I34),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ROUND((SUM(BG90:BG462)),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ROUND((SUM(BH90:BH462)),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ROUND((SUM(BI90:BI462)),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124</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VDJ MYSLIVNA 2x4 000 m3 - REKONSTRUKCE STAVEBNÍ ČÁSTI A TECHNOLOGIE</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120</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PS02 - Elektroinstalace a MaR</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5. 3. 2025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125</v>
      </c>
      <c r="D57" s="174"/>
      <c r="E57" s="174"/>
      <c r="F57" s="174"/>
      <c r="G57" s="174"/>
      <c r="H57" s="174"/>
      <c r="I57" s="174"/>
      <c r="J57" s="175" t="s">
        <v>126</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J90</f>
        <v>0</v>
      </c>
      <c r="K59" s="43"/>
      <c r="L59" s="147"/>
      <c r="S59" s="41"/>
      <c r="T59" s="41"/>
      <c r="U59" s="41"/>
      <c r="V59" s="41"/>
      <c r="W59" s="41"/>
      <c r="X59" s="41"/>
      <c r="Y59" s="41"/>
      <c r="Z59" s="41"/>
      <c r="AA59" s="41"/>
      <c r="AB59" s="41"/>
      <c r="AC59" s="41"/>
      <c r="AD59" s="41"/>
      <c r="AE59" s="41"/>
      <c r="AU59" s="20" t="s">
        <v>127</v>
      </c>
    </row>
    <row r="60" s="9" customFormat="1" ht="24.96" customHeight="1">
      <c r="A60" s="9"/>
      <c r="B60" s="177"/>
      <c r="C60" s="178"/>
      <c r="D60" s="179" t="s">
        <v>3177</v>
      </c>
      <c r="E60" s="180"/>
      <c r="F60" s="180"/>
      <c r="G60" s="180"/>
      <c r="H60" s="180"/>
      <c r="I60" s="180"/>
      <c r="J60" s="181">
        <f>J91</f>
        <v>0</v>
      </c>
      <c r="K60" s="178"/>
      <c r="L60" s="182"/>
      <c r="S60" s="9"/>
      <c r="T60" s="9"/>
      <c r="U60" s="9"/>
      <c r="V60" s="9"/>
      <c r="W60" s="9"/>
      <c r="X60" s="9"/>
      <c r="Y60" s="9"/>
      <c r="Z60" s="9"/>
      <c r="AA60" s="9"/>
      <c r="AB60" s="9"/>
      <c r="AC60" s="9"/>
      <c r="AD60" s="9"/>
      <c r="AE60" s="9"/>
    </row>
    <row r="61" s="9" customFormat="1" ht="24.96" customHeight="1">
      <c r="A61" s="9"/>
      <c r="B61" s="177"/>
      <c r="C61" s="178"/>
      <c r="D61" s="179" t="s">
        <v>3178</v>
      </c>
      <c r="E61" s="180"/>
      <c r="F61" s="180"/>
      <c r="G61" s="180"/>
      <c r="H61" s="180"/>
      <c r="I61" s="180"/>
      <c r="J61" s="181">
        <f>J256</f>
        <v>0</v>
      </c>
      <c r="K61" s="178"/>
      <c r="L61" s="182"/>
      <c r="S61" s="9"/>
      <c r="T61" s="9"/>
      <c r="U61" s="9"/>
      <c r="V61" s="9"/>
      <c r="W61" s="9"/>
      <c r="X61" s="9"/>
      <c r="Y61" s="9"/>
      <c r="Z61" s="9"/>
      <c r="AA61" s="9"/>
      <c r="AB61" s="9"/>
      <c r="AC61" s="9"/>
      <c r="AD61" s="9"/>
      <c r="AE61" s="9"/>
    </row>
    <row r="62" s="9" customFormat="1" ht="24.96" customHeight="1">
      <c r="A62" s="9"/>
      <c r="B62" s="177"/>
      <c r="C62" s="178"/>
      <c r="D62" s="179" t="s">
        <v>3179</v>
      </c>
      <c r="E62" s="180"/>
      <c r="F62" s="180"/>
      <c r="G62" s="180"/>
      <c r="H62" s="180"/>
      <c r="I62" s="180"/>
      <c r="J62" s="181">
        <f>J333</f>
        <v>0</v>
      </c>
      <c r="K62" s="178"/>
      <c r="L62" s="182"/>
      <c r="S62" s="9"/>
      <c r="T62" s="9"/>
      <c r="U62" s="9"/>
      <c r="V62" s="9"/>
      <c r="W62" s="9"/>
      <c r="X62" s="9"/>
      <c r="Y62" s="9"/>
      <c r="Z62" s="9"/>
      <c r="AA62" s="9"/>
      <c r="AB62" s="9"/>
      <c r="AC62" s="9"/>
      <c r="AD62" s="9"/>
      <c r="AE62" s="9"/>
    </row>
    <row r="63" s="9" customFormat="1" ht="24.96" customHeight="1">
      <c r="A63" s="9"/>
      <c r="B63" s="177"/>
      <c r="C63" s="178"/>
      <c r="D63" s="179" t="s">
        <v>3180</v>
      </c>
      <c r="E63" s="180"/>
      <c r="F63" s="180"/>
      <c r="G63" s="180"/>
      <c r="H63" s="180"/>
      <c r="I63" s="180"/>
      <c r="J63" s="181">
        <f>J337</f>
        <v>0</v>
      </c>
      <c r="K63" s="178"/>
      <c r="L63" s="182"/>
      <c r="S63" s="9"/>
      <c r="T63" s="9"/>
      <c r="U63" s="9"/>
      <c r="V63" s="9"/>
      <c r="W63" s="9"/>
      <c r="X63" s="9"/>
      <c r="Y63" s="9"/>
      <c r="Z63" s="9"/>
      <c r="AA63" s="9"/>
      <c r="AB63" s="9"/>
      <c r="AC63" s="9"/>
      <c r="AD63" s="9"/>
      <c r="AE63" s="9"/>
    </row>
    <row r="64" s="9" customFormat="1" ht="24.96" customHeight="1">
      <c r="A64" s="9"/>
      <c r="B64" s="177"/>
      <c r="C64" s="178"/>
      <c r="D64" s="179" t="s">
        <v>3181</v>
      </c>
      <c r="E64" s="180"/>
      <c r="F64" s="180"/>
      <c r="G64" s="180"/>
      <c r="H64" s="180"/>
      <c r="I64" s="180"/>
      <c r="J64" s="181">
        <f>J342</f>
        <v>0</v>
      </c>
      <c r="K64" s="178"/>
      <c r="L64" s="182"/>
      <c r="S64" s="9"/>
      <c r="T64" s="9"/>
      <c r="U64" s="9"/>
      <c r="V64" s="9"/>
      <c r="W64" s="9"/>
      <c r="X64" s="9"/>
      <c r="Y64" s="9"/>
      <c r="Z64" s="9"/>
      <c r="AA64" s="9"/>
      <c r="AB64" s="9"/>
      <c r="AC64" s="9"/>
      <c r="AD64" s="9"/>
      <c r="AE64" s="9"/>
    </row>
    <row r="65" s="9" customFormat="1" ht="24.96" customHeight="1">
      <c r="A65" s="9"/>
      <c r="B65" s="177"/>
      <c r="C65" s="178"/>
      <c r="D65" s="179" t="s">
        <v>3182</v>
      </c>
      <c r="E65" s="180"/>
      <c r="F65" s="180"/>
      <c r="G65" s="180"/>
      <c r="H65" s="180"/>
      <c r="I65" s="180"/>
      <c r="J65" s="181">
        <f>J369</f>
        <v>0</v>
      </c>
      <c r="K65" s="178"/>
      <c r="L65" s="182"/>
      <c r="S65" s="9"/>
      <c r="T65" s="9"/>
      <c r="U65" s="9"/>
      <c r="V65" s="9"/>
      <c r="W65" s="9"/>
      <c r="X65" s="9"/>
      <c r="Y65" s="9"/>
      <c r="Z65" s="9"/>
      <c r="AA65" s="9"/>
      <c r="AB65" s="9"/>
      <c r="AC65" s="9"/>
      <c r="AD65" s="9"/>
      <c r="AE65" s="9"/>
    </row>
    <row r="66" s="9" customFormat="1" ht="24.96" customHeight="1">
      <c r="A66" s="9"/>
      <c r="B66" s="177"/>
      <c r="C66" s="178"/>
      <c r="D66" s="179" t="s">
        <v>3183</v>
      </c>
      <c r="E66" s="180"/>
      <c r="F66" s="180"/>
      <c r="G66" s="180"/>
      <c r="H66" s="180"/>
      <c r="I66" s="180"/>
      <c r="J66" s="181">
        <f>J386</f>
        <v>0</v>
      </c>
      <c r="K66" s="178"/>
      <c r="L66" s="182"/>
      <c r="S66" s="9"/>
      <c r="T66" s="9"/>
      <c r="U66" s="9"/>
      <c r="V66" s="9"/>
      <c r="W66" s="9"/>
      <c r="X66" s="9"/>
      <c r="Y66" s="9"/>
      <c r="Z66" s="9"/>
      <c r="AA66" s="9"/>
      <c r="AB66" s="9"/>
      <c r="AC66" s="9"/>
      <c r="AD66" s="9"/>
      <c r="AE66" s="9"/>
    </row>
    <row r="67" s="9" customFormat="1" ht="24.96" customHeight="1">
      <c r="A67" s="9"/>
      <c r="B67" s="177"/>
      <c r="C67" s="178"/>
      <c r="D67" s="179" t="s">
        <v>3184</v>
      </c>
      <c r="E67" s="180"/>
      <c r="F67" s="180"/>
      <c r="G67" s="180"/>
      <c r="H67" s="180"/>
      <c r="I67" s="180"/>
      <c r="J67" s="181">
        <f>J396</f>
        <v>0</v>
      </c>
      <c r="K67" s="178"/>
      <c r="L67" s="182"/>
      <c r="S67" s="9"/>
      <c r="T67" s="9"/>
      <c r="U67" s="9"/>
      <c r="V67" s="9"/>
      <c r="W67" s="9"/>
      <c r="X67" s="9"/>
      <c r="Y67" s="9"/>
      <c r="Z67" s="9"/>
      <c r="AA67" s="9"/>
      <c r="AB67" s="9"/>
      <c r="AC67" s="9"/>
      <c r="AD67" s="9"/>
      <c r="AE67" s="9"/>
    </row>
    <row r="68" s="9" customFormat="1" ht="24.96" customHeight="1">
      <c r="A68" s="9"/>
      <c r="B68" s="177"/>
      <c r="C68" s="178"/>
      <c r="D68" s="179" t="s">
        <v>3185</v>
      </c>
      <c r="E68" s="180"/>
      <c r="F68" s="180"/>
      <c r="G68" s="180"/>
      <c r="H68" s="180"/>
      <c r="I68" s="180"/>
      <c r="J68" s="181">
        <f>J448</f>
        <v>0</v>
      </c>
      <c r="K68" s="178"/>
      <c r="L68" s="182"/>
      <c r="S68" s="9"/>
      <c r="T68" s="9"/>
      <c r="U68" s="9"/>
      <c r="V68" s="9"/>
      <c r="W68" s="9"/>
      <c r="X68" s="9"/>
      <c r="Y68" s="9"/>
      <c r="Z68" s="9"/>
      <c r="AA68" s="9"/>
      <c r="AB68" s="9"/>
      <c r="AC68" s="9"/>
      <c r="AD68" s="9"/>
      <c r="AE68" s="9"/>
    </row>
    <row r="69" s="9" customFormat="1" ht="24.96" customHeight="1">
      <c r="A69" s="9"/>
      <c r="B69" s="177"/>
      <c r="C69" s="178"/>
      <c r="D69" s="179" t="s">
        <v>3186</v>
      </c>
      <c r="E69" s="180"/>
      <c r="F69" s="180"/>
      <c r="G69" s="180"/>
      <c r="H69" s="180"/>
      <c r="I69" s="180"/>
      <c r="J69" s="181">
        <f>J455</f>
        <v>0</v>
      </c>
      <c r="K69" s="178"/>
      <c r="L69" s="182"/>
      <c r="S69" s="9"/>
      <c r="T69" s="9"/>
      <c r="U69" s="9"/>
      <c r="V69" s="9"/>
      <c r="W69" s="9"/>
      <c r="X69" s="9"/>
      <c r="Y69" s="9"/>
      <c r="Z69" s="9"/>
      <c r="AA69" s="9"/>
      <c r="AB69" s="9"/>
      <c r="AC69" s="9"/>
      <c r="AD69" s="9"/>
      <c r="AE69" s="9"/>
    </row>
    <row r="70" s="9" customFormat="1" ht="24.96" customHeight="1">
      <c r="A70" s="9"/>
      <c r="B70" s="177"/>
      <c r="C70" s="178"/>
      <c r="D70" s="179" t="s">
        <v>3187</v>
      </c>
      <c r="E70" s="180"/>
      <c r="F70" s="180"/>
      <c r="G70" s="180"/>
      <c r="H70" s="180"/>
      <c r="I70" s="180"/>
      <c r="J70" s="181">
        <f>J458</f>
        <v>0</v>
      </c>
      <c r="K70" s="178"/>
      <c r="L70" s="182"/>
      <c r="S70" s="9"/>
      <c r="T70" s="9"/>
      <c r="U70" s="9"/>
      <c r="V70" s="9"/>
      <c r="W70" s="9"/>
      <c r="X70" s="9"/>
      <c r="Y70" s="9"/>
      <c r="Z70" s="9"/>
      <c r="AA70" s="9"/>
      <c r="AB70" s="9"/>
      <c r="AC70" s="9"/>
      <c r="AD70" s="9"/>
      <c r="AE70" s="9"/>
    </row>
    <row r="71" s="2" customFormat="1" ht="21.84" customHeight="1">
      <c r="A71" s="41"/>
      <c r="B71" s="42"/>
      <c r="C71" s="43"/>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6.96" customHeight="1">
      <c r="A72" s="41"/>
      <c r="B72" s="62"/>
      <c r="C72" s="63"/>
      <c r="D72" s="63"/>
      <c r="E72" s="63"/>
      <c r="F72" s="63"/>
      <c r="G72" s="63"/>
      <c r="H72" s="63"/>
      <c r="I72" s="63"/>
      <c r="J72" s="63"/>
      <c r="K72" s="63"/>
      <c r="L72" s="147"/>
      <c r="S72" s="41"/>
      <c r="T72" s="41"/>
      <c r="U72" s="41"/>
      <c r="V72" s="41"/>
      <c r="W72" s="41"/>
      <c r="X72" s="41"/>
      <c r="Y72" s="41"/>
      <c r="Z72" s="41"/>
      <c r="AA72" s="41"/>
      <c r="AB72" s="41"/>
      <c r="AC72" s="41"/>
      <c r="AD72" s="41"/>
      <c r="AE72" s="41"/>
    </row>
    <row r="76" s="2" customFormat="1" ht="6.96" customHeight="1">
      <c r="A76" s="41"/>
      <c r="B76" s="64"/>
      <c r="C76" s="65"/>
      <c r="D76" s="65"/>
      <c r="E76" s="65"/>
      <c r="F76" s="65"/>
      <c r="G76" s="65"/>
      <c r="H76" s="65"/>
      <c r="I76" s="65"/>
      <c r="J76" s="65"/>
      <c r="K76" s="65"/>
      <c r="L76" s="147"/>
      <c r="S76" s="41"/>
      <c r="T76" s="41"/>
      <c r="U76" s="41"/>
      <c r="V76" s="41"/>
      <c r="W76" s="41"/>
      <c r="X76" s="41"/>
      <c r="Y76" s="41"/>
      <c r="Z76" s="41"/>
      <c r="AA76" s="41"/>
      <c r="AB76" s="41"/>
      <c r="AC76" s="41"/>
      <c r="AD76" s="41"/>
      <c r="AE76" s="41"/>
    </row>
    <row r="77" s="2" customFormat="1" ht="24.96" customHeight="1">
      <c r="A77" s="41"/>
      <c r="B77" s="42"/>
      <c r="C77" s="26" t="s">
        <v>146</v>
      </c>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2" customHeight="1">
      <c r="A79" s="41"/>
      <c r="B79" s="42"/>
      <c r="C79" s="35" t="s">
        <v>16</v>
      </c>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6.5" customHeight="1">
      <c r="A80" s="41"/>
      <c r="B80" s="42"/>
      <c r="C80" s="43"/>
      <c r="D80" s="43"/>
      <c r="E80" s="172" t="str">
        <f>E7</f>
        <v>BRNO, VDJ MYSLIVNA 2x4 000 m3 - REKONSTRUKCE STAVEBNÍ ČÁSTI A TECHNOLOGIE</v>
      </c>
      <c r="F80" s="35"/>
      <c r="G80" s="35"/>
      <c r="H80" s="35"/>
      <c r="I80" s="43"/>
      <c r="J80" s="43"/>
      <c r="K80" s="43"/>
      <c r="L80" s="147"/>
      <c r="S80" s="41"/>
      <c r="T80" s="41"/>
      <c r="U80" s="41"/>
      <c r="V80" s="41"/>
      <c r="W80" s="41"/>
      <c r="X80" s="41"/>
      <c r="Y80" s="41"/>
      <c r="Z80" s="41"/>
      <c r="AA80" s="41"/>
      <c r="AB80" s="41"/>
      <c r="AC80" s="41"/>
      <c r="AD80" s="41"/>
      <c r="AE80" s="41"/>
    </row>
    <row r="81" s="2" customFormat="1" ht="12" customHeight="1">
      <c r="A81" s="41"/>
      <c r="B81" s="42"/>
      <c r="C81" s="35" t="s">
        <v>120</v>
      </c>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16.5" customHeight="1">
      <c r="A82" s="41"/>
      <c r="B82" s="42"/>
      <c r="C82" s="43"/>
      <c r="D82" s="43"/>
      <c r="E82" s="72" t="str">
        <f>E9</f>
        <v>PS02 - Elektroinstalace a MaR</v>
      </c>
      <c r="F82" s="43"/>
      <c r="G82" s="43"/>
      <c r="H82" s="43"/>
      <c r="I82" s="43"/>
      <c r="J82" s="43"/>
      <c r="K82" s="43"/>
      <c r="L82" s="147"/>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7"/>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F12</f>
        <v xml:space="preserve"> </v>
      </c>
      <c r="G84" s="43"/>
      <c r="H84" s="43"/>
      <c r="I84" s="35" t="s">
        <v>23</v>
      </c>
      <c r="J84" s="75" t="str">
        <f>IF(J12="","",J12)</f>
        <v>5. 3. 2025</v>
      </c>
      <c r="K84" s="43"/>
      <c r="L84" s="147"/>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2" customFormat="1" ht="15.15" customHeight="1">
      <c r="A86" s="41"/>
      <c r="B86" s="42"/>
      <c r="C86" s="35" t="s">
        <v>25</v>
      </c>
      <c r="D86" s="43"/>
      <c r="E86" s="43"/>
      <c r="F86" s="30" t="str">
        <f>E15</f>
        <v xml:space="preserve"> </v>
      </c>
      <c r="G86" s="43"/>
      <c r="H86" s="43"/>
      <c r="I86" s="35" t="s">
        <v>31</v>
      </c>
      <c r="J86" s="39" t="str">
        <f>E21</f>
        <v xml:space="preserve"> </v>
      </c>
      <c r="K86" s="43"/>
      <c r="L86" s="147"/>
      <c r="S86" s="41"/>
      <c r="T86" s="41"/>
      <c r="U86" s="41"/>
      <c r="V86" s="41"/>
      <c r="W86" s="41"/>
      <c r="X86" s="41"/>
      <c r="Y86" s="41"/>
      <c r="Z86" s="41"/>
      <c r="AA86" s="41"/>
      <c r="AB86" s="41"/>
      <c r="AC86" s="41"/>
      <c r="AD86" s="41"/>
      <c r="AE86" s="41"/>
    </row>
    <row r="87" s="2" customFormat="1" ht="15.15" customHeight="1">
      <c r="A87" s="41"/>
      <c r="B87" s="42"/>
      <c r="C87" s="35" t="s">
        <v>29</v>
      </c>
      <c r="D87" s="43"/>
      <c r="E87" s="43"/>
      <c r="F87" s="30" t="str">
        <f>IF(E18="","",E18)</f>
        <v>Vyplň údaj</v>
      </c>
      <c r="G87" s="43"/>
      <c r="H87" s="43"/>
      <c r="I87" s="35" t="s">
        <v>33</v>
      </c>
      <c r="J87" s="39" t="str">
        <f>E24</f>
        <v xml:space="preserve"> </v>
      </c>
      <c r="K87" s="43"/>
      <c r="L87" s="147"/>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7"/>
      <c r="S88" s="41"/>
      <c r="T88" s="41"/>
      <c r="U88" s="41"/>
      <c r="V88" s="41"/>
      <c r="W88" s="41"/>
      <c r="X88" s="41"/>
      <c r="Y88" s="41"/>
      <c r="Z88" s="41"/>
      <c r="AA88" s="41"/>
      <c r="AB88" s="41"/>
      <c r="AC88" s="41"/>
      <c r="AD88" s="41"/>
      <c r="AE88" s="41"/>
    </row>
    <row r="89" s="11" customFormat="1" ht="29.28" customHeight="1">
      <c r="A89" s="188"/>
      <c r="B89" s="189"/>
      <c r="C89" s="190" t="s">
        <v>147</v>
      </c>
      <c r="D89" s="191" t="s">
        <v>55</v>
      </c>
      <c r="E89" s="191" t="s">
        <v>51</v>
      </c>
      <c r="F89" s="191" t="s">
        <v>52</v>
      </c>
      <c r="G89" s="191" t="s">
        <v>148</v>
      </c>
      <c r="H89" s="191" t="s">
        <v>149</v>
      </c>
      <c r="I89" s="191" t="s">
        <v>150</v>
      </c>
      <c r="J89" s="191" t="s">
        <v>126</v>
      </c>
      <c r="K89" s="192" t="s">
        <v>151</v>
      </c>
      <c r="L89" s="193"/>
      <c r="M89" s="95" t="s">
        <v>19</v>
      </c>
      <c r="N89" s="96" t="s">
        <v>40</v>
      </c>
      <c r="O89" s="96" t="s">
        <v>152</v>
      </c>
      <c r="P89" s="96" t="s">
        <v>153</v>
      </c>
      <c r="Q89" s="96" t="s">
        <v>154</v>
      </c>
      <c r="R89" s="96" t="s">
        <v>155</v>
      </c>
      <c r="S89" s="96" t="s">
        <v>156</v>
      </c>
      <c r="T89" s="97" t="s">
        <v>157</v>
      </c>
      <c r="U89" s="188"/>
      <c r="V89" s="188"/>
      <c r="W89" s="188"/>
      <c r="X89" s="188"/>
      <c r="Y89" s="188"/>
      <c r="Z89" s="188"/>
      <c r="AA89" s="188"/>
      <c r="AB89" s="188"/>
      <c r="AC89" s="188"/>
      <c r="AD89" s="188"/>
      <c r="AE89" s="188"/>
    </row>
    <row r="90" s="2" customFormat="1" ht="22.8" customHeight="1">
      <c r="A90" s="41"/>
      <c r="B90" s="42"/>
      <c r="C90" s="102" t="s">
        <v>158</v>
      </c>
      <c r="D90" s="43"/>
      <c r="E90" s="43"/>
      <c r="F90" s="43"/>
      <c r="G90" s="43"/>
      <c r="H90" s="43"/>
      <c r="I90" s="43"/>
      <c r="J90" s="194">
        <f>BK90</f>
        <v>0</v>
      </c>
      <c r="K90" s="43"/>
      <c r="L90" s="47"/>
      <c r="M90" s="98"/>
      <c r="N90" s="195"/>
      <c r="O90" s="99"/>
      <c r="P90" s="196">
        <f>P91+P256+P333+P337+P342+P369+P386+P396+P448+P455+P458</f>
        <v>0</v>
      </c>
      <c r="Q90" s="99"/>
      <c r="R90" s="196">
        <f>R91+R256+R333+R337+R342+R369+R386+R396+R448+R455+R458</f>
        <v>0</v>
      </c>
      <c r="S90" s="99"/>
      <c r="T90" s="197">
        <f>T91+T256+T333+T337+T342+T369+T386+T396+T448+T455+T458</f>
        <v>0</v>
      </c>
      <c r="U90" s="41"/>
      <c r="V90" s="41"/>
      <c r="W90" s="41"/>
      <c r="X90" s="41"/>
      <c r="Y90" s="41"/>
      <c r="Z90" s="41"/>
      <c r="AA90" s="41"/>
      <c r="AB90" s="41"/>
      <c r="AC90" s="41"/>
      <c r="AD90" s="41"/>
      <c r="AE90" s="41"/>
      <c r="AT90" s="20" t="s">
        <v>69</v>
      </c>
      <c r="AU90" s="20" t="s">
        <v>127</v>
      </c>
      <c r="BK90" s="198">
        <f>BK91+BK256+BK333+BK337+BK342+BK369+BK386+BK396+BK448+BK455+BK458</f>
        <v>0</v>
      </c>
    </row>
    <row r="91" s="12" customFormat="1" ht="25.92" customHeight="1">
      <c r="A91" s="12"/>
      <c r="B91" s="199"/>
      <c r="C91" s="200"/>
      <c r="D91" s="201" t="s">
        <v>69</v>
      </c>
      <c r="E91" s="202" t="s">
        <v>3188</v>
      </c>
      <c r="F91" s="202" t="s">
        <v>3189</v>
      </c>
      <c r="G91" s="200"/>
      <c r="H91" s="200"/>
      <c r="I91" s="203"/>
      <c r="J91" s="204">
        <f>BK91</f>
        <v>0</v>
      </c>
      <c r="K91" s="200"/>
      <c r="L91" s="205"/>
      <c r="M91" s="206"/>
      <c r="N91" s="207"/>
      <c r="O91" s="207"/>
      <c r="P91" s="208">
        <f>SUM(P92:P255)</f>
        <v>0</v>
      </c>
      <c r="Q91" s="207"/>
      <c r="R91" s="208">
        <f>SUM(R92:R255)</f>
        <v>0</v>
      </c>
      <c r="S91" s="207"/>
      <c r="T91" s="209">
        <f>SUM(T92:T255)</f>
        <v>0</v>
      </c>
      <c r="U91" s="12"/>
      <c r="V91" s="12"/>
      <c r="W91" s="12"/>
      <c r="X91" s="12"/>
      <c r="Y91" s="12"/>
      <c r="Z91" s="12"/>
      <c r="AA91" s="12"/>
      <c r="AB91" s="12"/>
      <c r="AC91" s="12"/>
      <c r="AD91" s="12"/>
      <c r="AE91" s="12"/>
      <c r="AR91" s="210" t="s">
        <v>77</v>
      </c>
      <c r="AT91" s="211" t="s">
        <v>69</v>
      </c>
      <c r="AU91" s="211" t="s">
        <v>70</v>
      </c>
      <c r="AY91" s="210" t="s">
        <v>161</v>
      </c>
      <c r="BK91" s="212">
        <f>SUM(BK92:BK255)</f>
        <v>0</v>
      </c>
    </row>
    <row r="92" s="2" customFormat="1" ht="24.15" customHeight="1">
      <c r="A92" s="41"/>
      <c r="B92" s="42"/>
      <c r="C92" s="215" t="s">
        <v>824</v>
      </c>
      <c r="D92" s="215" t="s">
        <v>163</v>
      </c>
      <c r="E92" s="216" t="s">
        <v>3190</v>
      </c>
      <c r="F92" s="217" t="s">
        <v>3191</v>
      </c>
      <c r="G92" s="218" t="s">
        <v>827</v>
      </c>
      <c r="H92" s="219">
        <v>1</v>
      </c>
      <c r="I92" s="220"/>
      <c r="J92" s="221">
        <f>ROUND(I92*H92,2)</f>
        <v>0</v>
      </c>
      <c r="K92" s="217" t="s">
        <v>19</v>
      </c>
      <c r="L92" s="47"/>
      <c r="M92" s="222" t="s">
        <v>19</v>
      </c>
      <c r="N92" s="223" t="s">
        <v>41</v>
      </c>
      <c r="O92" s="87"/>
      <c r="P92" s="224">
        <f>O92*H92</f>
        <v>0</v>
      </c>
      <c r="Q92" s="224">
        <v>0</v>
      </c>
      <c r="R92" s="224">
        <f>Q92*H92</f>
        <v>0</v>
      </c>
      <c r="S92" s="224">
        <v>0</v>
      </c>
      <c r="T92" s="225">
        <f>S92*H92</f>
        <v>0</v>
      </c>
      <c r="U92" s="41"/>
      <c r="V92" s="41"/>
      <c r="W92" s="41"/>
      <c r="X92" s="41"/>
      <c r="Y92" s="41"/>
      <c r="Z92" s="41"/>
      <c r="AA92" s="41"/>
      <c r="AB92" s="41"/>
      <c r="AC92" s="41"/>
      <c r="AD92" s="41"/>
      <c r="AE92" s="41"/>
      <c r="AR92" s="226" t="s">
        <v>168</v>
      </c>
      <c r="AT92" s="226" t="s">
        <v>163</v>
      </c>
      <c r="AU92" s="226" t="s">
        <v>77</v>
      </c>
      <c r="AY92" s="20" t="s">
        <v>161</v>
      </c>
      <c r="BE92" s="227">
        <f>IF(N92="základní",J92,0)</f>
        <v>0</v>
      </c>
      <c r="BF92" s="227">
        <f>IF(N92="snížená",J92,0)</f>
        <v>0</v>
      </c>
      <c r="BG92" s="227">
        <f>IF(N92="zákl. přenesená",J92,0)</f>
        <v>0</v>
      </c>
      <c r="BH92" s="227">
        <f>IF(N92="sníž. přenesená",J92,0)</f>
        <v>0</v>
      </c>
      <c r="BI92" s="227">
        <f>IF(N92="nulová",J92,0)</f>
        <v>0</v>
      </c>
      <c r="BJ92" s="20" t="s">
        <v>77</v>
      </c>
      <c r="BK92" s="227">
        <f>ROUND(I92*H92,2)</f>
        <v>0</v>
      </c>
      <c r="BL92" s="20" t="s">
        <v>168</v>
      </c>
      <c r="BM92" s="226" t="s">
        <v>79</v>
      </c>
    </row>
    <row r="93" s="2" customFormat="1" ht="16.5" customHeight="1">
      <c r="A93" s="41"/>
      <c r="B93" s="42"/>
      <c r="C93" s="215" t="s">
        <v>830</v>
      </c>
      <c r="D93" s="215" t="s">
        <v>163</v>
      </c>
      <c r="E93" s="216" t="s">
        <v>3192</v>
      </c>
      <c r="F93" s="217" t="s">
        <v>3193</v>
      </c>
      <c r="G93" s="218" t="s">
        <v>2368</v>
      </c>
      <c r="H93" s="219">
        <v>3</v>
      </c>
      <c r="I93" s="220"/>
      <c r="J93" s="221">
        <f>ROUND(I93*H93,2)</f>
        <v>0</v>
      </c>
      <c r="K93" s="217" t="s">
        <v>19</v>
      </c>
      <c r="L93" s="47"/>
      <c r="M93" s="222" t="s">
        <v>19</v>
      </c>
      <c r="N93" s="223" t="s">
        <v>41</v>
      </c>
      <c r="O93" s="87"/>
      <c r="P93" s="224">
        <f>O93*H93</f>
        <v>0</v>
      </c>
      <c r="Q93" s="224">
        <v>0</v>
      </c>
      <c r="R93" s="224">
        <f>Q93*H93</f>
        <v>0</v>
      </c>
      <c r="S93" s="224">
        <v>0</v>
      </c>
      <c r="T93" s="225">
        <f>S93*H93</f>
        <v>0</v>
      </c>
      <c r="U93" s="41"/>
      <c r="V93" s="41"/>
      <c r="W93" s="41"/>
      <c r="X93" s="41"/>
      <c r="Y93" s="41"/>
      <c r="Z93" s="41"/>
      <c r="AA93" s="41"/>
      <c r="AB93" s="41"/>
      <c r="AC93" s="41"/>
      <c r="AD93" s="41"/>
      <c r="AE93" s="41"/>
      <c r="AR93" s="226" t="s">
        <v>168</v>
      </c>
      <c r="AT93" s="226" t="s">
        <v>163</v>
      </c>
      <c r="AU93" s="226" t="s">
        <v>77</v>
      </c>
      <c r="AY93" s="20" t="s">
        <v>161</v>
      </c>
      <c r="BE93" s="227">
        <f>IF(N93="základní",J93,0)</f>
        <v>0</v>
      </c>
      <c r="BF93" s="227">
        <f>IF(N93="snížená",J93,0)</f>
        <v>0</v>
      </c>
      <c r="BG93" s="227">
        <f>IF(N93="zákl. přenesená",J93,0)</f>
        <v>0</v>
      </c>
      <c r="BH93" s="227">
        <f>IF(N93="sníž. přenesená",J93,0)</f>
        <v>0</v>
      </c>
      <c r="BI93" s="227">
        <f>IF(N93="nulová",J93,0)</f>
        <v>0</v>
      </c>
      <c r="BJ93" s="20" t="s">
        <v>77</v>
      </c>
      <c r="BK93" s="227">
        <f>ROUND(I93*H93,2)</f>
        <v>0</v>
      </c>
      <c r="BL93" s="20" t="s">
        <v>168</v>
      </c>
      <c r="BM93" s="226" t="s">
        <v>168</v>
      </c>
    </row>
    <row r="94" s="2" customFormat="1" ht="16.5" customHeight="1">
      <c r="A94" s="41"/>
      <c r="B94" s="42"/>
      <c r="C94" s="215" t="s">
        <v>835</v>
      </c>
      <c r="D94" s="215" t="s">
        <v>163</v>
      </c>
      <c r="E94" s="216" t="s">
        <v>3194</v>
      </c>
      <c r="F94" s="217" t="s">
        <v>3195</v>
      </c>
      <c r="G94" s="218" t="s">
        <v>2368</v>
      </c>
      <c r="H94" s="219">
        <v>1</v>
      </c>
      <c r="I94" s="220"/>
      <c r="J94" s="221">
        <f>ROUND(I94*H94,2)</f>
        <v>0</v>
      </c>
      <c r="K94" s="217" t="s">
        <v>19</v>
      </c>
      <c r="L94" s="47"/>
      <c r="M94" s="222" t="s">
        <v>19</v>
      </c>
      <c r="N94" s="223" t="s">
        <v>41</v>
      </c>
      <c r="O94" s="87"/>
      <c r="P94" s="224">
        <f>O94*H94</f>
        <v>0</v>
      </c>
      <c r="Q94" s="224">
        <v>0</v>
      </c>
      <c r="R94" s="224">
        <f>Q94*H94</f>
        <v>0</v>
      </c>
      <c r="S94" s="224">
        <v>0</v>
      </c>
      <c r="T94" s="225">
        <f>S94*H94</f>
        <v>0</v>
      </c>
      <c r="U94" s="41"/>
      <c r="V94" s="41"/>
      <c r="W94" s="41"/>
      <c r="X94" s="41"/>
      <c r="Y94" s="41"/>
      <c r="Z94" s="41"/>
      <c r="AA94" s="41"/>
      <c r="AB94" s="41"/>
      <c r="AC94" s="41"/>
      <c r="AD94" s="41"/>
      <c r="AE94" s="41"/>
      <c r="AR94" s="226" t="s">
        <v>168</v>
      </c>
      <c r="AT94" s="226" t="s">
        <v>163</v>
      </c>
      <c r="AU94" s="226" t="s">
        <v>77</v>
      </c>
      <c r="AY94" s="20" t="s">
        <v>161</v>
      </c>
      <c r="BE94" s="227">
        <f>IF(N94="základní",J94,0)</f>
        <v>0</v>
      </c>
      <c r="BF94" s="227">
        <f>IF(N94="snížená",J94,0)</f>
        <v>0</v>
      </c>
      <c r="BG94" s="227">
        <f>IF(N94="zákl. přenesená",J94,0)</f>
        <v>0</v>
      </c>
      <c r="BH94" s="227">
        <f>IF(N94="sníž. přenesená",J94,0)</f>
        <v>0</v>
      </c>
      <c r="BI94" s="227">
        <f>IF(N94="nulová",J94,0)</f>
        <v>0</v>
      </c>
      <c r="BJ94" s="20" t="s">
        <v>77</v>
      </c>
      <c r="BK94" s="227">
        <f>ROUND(I94*H94,2)</f>
        <v>0</v>
      </c>
      <c r="BL94" s="20" t="s">
        <v>168</v>
      </c>
      <c r="BM94" s="226" t="s">
        <v>197</v>
      </c>
    </row>
    <row r="95" s="2" customFormat="1" ht="16.5" customHeight="1">
      <c r="A95" s="41"/>
      <c r="B95" s="42"/>
      <c r="C95" s="215" t="s">
        <v>840</v>
      </c>
      <c r="D95" s="215" t="s">
        <v>163</v>
      </c>
      <c r="E95" s="216" t="s">
        <v>3196</v>
      </c>
      <c r="F95" s="217" t="s">
        <v>3197</v>
      </c>
      <c r="G95" s="218" t="s">
        <v>2368</v>
      </c>
      <c r="H95" s="219">
        <v>1</v>
      </c>
      <c r="I95" s="220"/>
      <c r="J95" s="221">
        <f>ROUND(I95*H95,2)</f>
        <v>0</v>
      </c>
      <c r="K95" s="217" t="s">
        <v>19</v>
      </c>
      <c r="L95" s="47"/>
      <c r="M95" s="222" t="s">
        <v>19</v>
      </c>
      <c r="N95" s="223" t="s">
        <v>41</v>
      </c>
      <c r="O95" s="87"/>
      <c r="P95" s="224">
        <f>O95*H95</f>
        <v>0</v>
      </c>
      <c r="Q95" s="224">
        <v>0</v>
      </c>
      <c r="R95" s="224">
        <f>Q95*H95</f>
        <v>0</v>
      </c>
      <c r="S95" s="224">
        <v>0</v>
      </c>
      <c r="T95" s="225">
        <f>S95*H95</f>
        <v>0</v>
      </c>
      <c r="U95" s="41"/>
      <c r="V95" s="41"/>
      <c r="W95" s="41"/>
      <c r="X95" s="41"/>
      <c r="Y95" s="41"/>
      <c r="Z95" s="41"/>
      <c r="AA95" s="41"/>
      <c r="AB95" s="41"/>
      <c r="AC95" s="41"/>
      <c r="AD95" s="41"/>
      <c r="AE95" s="41"/>
      <c r="AR95" s="226" t="s">
        <v>168</v>
      </c>
      <c r="AT95" s="226" t="s">
        <v>163</v>
      </c>
      <c r="AU95" s="226" t="s">
        <v>77</v>
      </c>
      <c r="AY95" s="20" t="s">
        <v>161</v>
      </c>
      <c r="BE95" s="227">
        <f>IF(N95="základní",J95,0)</f>
        <v>0</v>
      </c>
      <c r="BF95" s="227">
        <f>IF(N95="snížená",J95,0)</f>
        <v>0</v>
      </c>
      <c r="BG95" s="227">
        <f>IF(N95="zákl. přenesená",J95,0)</f>
        <v>0</v>
      </c>
      <c r="BH95" s="227">
        <f>IF(N95="sníž. přenesená",J95,0)</f>
        <v>0</v>
      </c>
      <c r="BI95" s="227">
        <f>IF(N95="nulová",J95,0)</f>
        <v>0</v>
      </c>
      <c r="BJ95" s="20" t="s">
        <v>77</v>
      </c>
      <c r="BK95" s="227">
        <f>ROUND(I95*H95,2)</f>
        <v>0</v>
      </c>
      <c r="BL95" s="20" t="s">
        <v>168</v>
      </c>
      <c r="BM95" s="226" t="s">
        <v>209</v>
      </c>
    </row>
    <row r="96" s="2" customFormat="1" ht="16.5" customHeight="1">
      <c r="A96" s="41"/>
      <c r="B96" s="42"/>
      <c r="C96" s="215" t="s">
        <v>845</v>
      </c>
      <c r="D96" s="215" t="s">
        <v>163</v>
      </c>
      <c r="E96" s="216" t="s">
        <v>3198</v>
      </c>
      <c r="F96" s="217" t="s">
        <v>3193</v>
      </c>
      <c r="G96" s="218" t="s">
        <v>2368</v>
      </c>
      <c r="H96" s="219">
        <v>3</v>
      </c>
      <c r="I96" s="220"/>
      <c r="J96" s="221">
        <f>ROUND(I96*H96,2)</f>
        <v>0</v>
      </c>
      <c r="K96" s="217" t="s">
        <v>19</v>
      </c>
      <c r="L96" s="47"/>
      <c r="M96" s="222" t="s">
        <v>19</v>
      </c>
      <c r="N96" s="223" t="s">
        <v>41</v>
      </c>
      <c r="O96" s="87"/>
      <c r="P96" s="224">
        <f>O96*H96</f>
        <v>0</v>
      </c>
      <c r="Q96" s="224">
        <v>0</v>
      </c>
      <c r="R96" s="224">
        <f>Q96*H96</f>
        <v>0</v>
      </c>
      <c r="S96" s="224">
        <v>0</v>
      </c>
      <c r="T96" s="225">
        <f>S96*H96</f>
        <v>0</v>
      </c>
      <c r="U96" s="41"/>
      <c r="V96" s="41"/>
      <c r="W96" s="41"/>
      <c r="X96" s="41"/>
      <c r="Y96" s="41"/>
      <c r="Z96" s="41"/>
      <c r="AA96" s="41"/>
      <c r="AB96" s="41"/>
      <c r="AC96" s="41"/>
      <c r="AD96" s="41"/>
      <c r="AE96" s="41"/>
      <c r="AR96" s="226" t="s">
        <v>168</v>
      </c>
      <c r="AT96" s="226" t="s">
        <v>163</v>
      </c>
      <c r="AU96" s="226" t="s">
        <v>77</v>
      </c>
      <c r="AY96" s="20" t="s">
        <v>161</v>
      </c>
      <c r="BE96" s="227">
        <f>IF(N96="základní",J96,0)</f>
        <v>0</v>
      </c>
      <c r="BF96" s="227">
        <f>IF(N96="snížená",J96,0)</f>
        <v>0</v>
      </c>
      <c r="BG96" s="227">
        <f>IF(N96="zákl. přenesená",J96,0)</f>
        <v>0</v>
      </c>
      <c r="BH96" s="227">
        <f>IF(N96="sníž. přenesená",J96,0)</f>
        <v>0</v>
      </c>
      <c r="BI96" s="227">
        <f>IF(N96="nulová",J96,0)</f>
        <v>0</v>
      </c>
      <c r="BJ96" s="20" t="s">
        <v>77</v>
      </c>
      <c r="BK96" s="227">
        <f>ROUND(I96*H96,2)</f>
        <v>0</v>
      </c>
      <c r="BL96" s="20" t="s">
        <v>168</v>
      </c>
      <c r="BM96" s="226" t="s">
        <v>222</v>
      </c>
    </row>
    <row r="97" s="2" customFormat="1" ht="16.5" customHeight="1">
      <c r="A97" s="41"/>
      <c r="B97" s="42"/>
      <c r="C97" s="215" t="s">
        <v>850</v>
      </c>
      <c r="D97" s="215" t="s">
        <v>163</v>
      </c>
      <c r="E97" s="216" t="s">
        <v>3199</v>
      </c>
      <c r="F97" s="217" t="s">
        <v>3195</v>
      </c>
      <c r="G97" s="218" t="s">
        <v>2368</v>
      </c>
      <c r="H97" s="219">
        <v>1</v>
      </c>
      <c r="I97" s="220"/>
      <c r="J97" s="221">
        <f>ROUND(I97*H97,2)</f>
        <v>0</v>
      </c>
      <c r="K97" s="217" t="s">
        <v>19</v>
      </c>
      <c r="L97" s="47"/>
      <c r="M97" s="222" t="s">
        <v>19</v>
      </c>
      <c r="N97" s="223" t="s">
        <v>41</v>
      </c>
      <c r="O97" s="87"/>
      <c r="P97" s="224">
        <f>O97*H97</f>
        <v>0</v>
      </c>
      <c r="Q97" s="224">
        <v>0</v>
      </c>
      <c r="R97" s="224">
        <f>Q97*H97</f>
        <v>0</v>
      </c>
      <c r="S97" s="224">
        <v>0</v>
      </c>
      <c r="T97" s="225">
        <f>S97*H97</f>
        <v>0</v>
      </c>
      <c r="U97" s="41"/>
      <c r="V97" s="41"/>
      <c r="W97" s="41"/>
      <c r="X97" s="41"/>
      <c r="Y97" s="41"/>
      <c r="Z97" s="41"/>
      <c r="AA97" s="41"/>
      <c r="AB97" s="41"/>
      <c r="AC97" s="41"/>
      <c r="AD97" s="41"/>
      <c r="AE97" s="41"/>
      <c r="AR97" s="226" t="s">
        <v>168</v>
      </c>
      <c r="AT97" s="226" t="s">
        <v>163</v>
      </c>
      <c r="AU97" s="226" t="s">
        <v>77</v>
      </c>
      <c r="AY97" s="20" t="s">
        <v>161</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168</v>
      </c>
      <c r="BM97" s="226" t="s">
        <v>8</v>
      </c>
    </row>
    <row r="98" s="2" customFormat="1" ht="16.5" customHeight="1">
      <c r="A98" s="41"/>
      <c r="B98" s="42"/>
      <c r="C98" s="215" t="s">
        <v>857</v>
      </c>
      <c r="D98" s="215" t="s">
        <v>163</v>
      </c>
      <c r="E98" s="216" t="s">
        <v>3200</v>
      </c>
      <c r="F98" s="217" t="s">
        <v>3201</v>
      </c>
      <c r="G98" s="218" t="s">
        <v>2368</v>
      </c>
      <c r="H98" s="219">
        <v>1</v>
      </c>
      <c r="I98" s="220"/>
      <c r="J98" s="221">
        <f>ROUND(I98*H98,2)</f>
        <v>0</v>
      </c>
      <c r="K98" s="217" t="s">
        <v>19</v>
      </c>
      <c r="L98" s="47"/>
      <c r="M98" s="222" t="s">
        <v>19</v>
      </c>
      <c r="N98" s="223" t="s">
        <v>41</v>
      </c>
      <c r="O98" s="87"/>
      <c r="P98" s="224">
        <f>O98*H98</f>
        <v>0</v>
      </c>
      <c r="Q98" s="224">
        <v>0</v>
      </c>
      <c r="R98" s="224">
        <f>Q98*H98</f>
        <v>0</v>
      </c>
      <c r="S98" s="224">
        <v>0</v>
      </c>
      <c r="T98" s="225">
        <f>S98*H98</f>
        <v>0</v>
      </c>
      <c r="U98" s="41"/>
      <c r="V98" s="41"/>
      <c r="W98" s="41"/>
      <c r="X98" s="41"/>
      <c r="Y98" s="41"/>
      <c r="Z98" s="41"/>
      <c r="AA98" s="41"/>
      <c r="AB98" s="41"/>
      <c r="AC98" s="41"/>
      <c r="AD98" s="41"/>
      <c r="AE98" s="41"/>
      <c r="AR98" s="226" t="s">
        <v>168</v>
      </c>
      <c r="AT98" s="226" t="s">
        <v>163</v>
      </c>
      <c r="AU98" s="226" t="s">
        <v>77</v>
      </c>
      <c r="AY98" s="20" t="s">
        <v>161</v>
      </c>
      <c r="BE98" s="227">
        <f>IF(N98="základní",J98,0)</f>
        <v>0</v>
      </c>
      <c r="BF98" s="227">
        <f>IF(N98="snížená",J98,0)</f>
        <v>0</v>
      </c>
      <c r="BG98" s="227">
        <f>IF(N98="zákl. přenesená",J98,0)</f>
        <v>0</v>
      </c>
      <c r="BH98" s="227">
        <f>IF(N98="sníž. přenesená",J98,0)</f>
        <v>0</v>
      </c>
      <c r="BI98" s="227">
        <f>IF(N98="nulová",J98,0)</f>
        <v>0</v>
      </c>
      <c r="BJ98" s="20" t="s">
        <v>77</v>
      </c>
      <c r="BK98" s="227">
        <f>ROUND(I98*H98,2)</f>
        <v>0</v>
      </c>
      <c r="BL98" s="20" t="s">
        <v>168</v>
      </c>
      <c r="BM98" s="226" t="s">
        <v>246</v>
      </c>
    </row>
    <row r="99" s="2" customFormat="1" ht="16.5" customHeight="1">
      <c r="A99" s="41"/>
      <c r="B99" s="42"/>
      <c r="C99" s="215" t="s">
        <v>864</v>
      </c>
      <c r="D99" s="215" t="s">
        <v>163</v>
      </c>
      <c r="E99" s="216" t="s">
        <v>3202</v>
      </c>
      <c r="F99" s="217" t="s">
        <v>3203</v>
      </c>
      <c r="G99" s="218" t="s">
        <v>2368</v>
      </c>
      <c r="H99" s="219">
        <v>1</v>
      </c>
      <c r="I99" s="220"/>
      <c r="J99" s="221">
        <f>ROUND(I99*H99,2)</f>
        <v>0</v>
      </c>
      <c r="K99" s="217" t="s">
        <v>19</v>
      </c>
      <c r="L99" s="47"/>
      <c r="M99" s="222" t="s">
        <v>19</v>
      </c>
      <c r="N99" s="223" t="s">
        <v>41</v>
      </c>
      <c r="O99" s="87"/>
      <c r="P99" s="224">
        <f>O99*H99</f>
        <v>0</v>
      </c>
      <c r="Q99" s="224">
        <v>0</v>
      </c>
      <c r="R99" s="224">
        <f>Q99*H99</f>
        <v>0</v>
      </c>
      <c r="S99" s="224">
        <v>0</v>
      </c>
      <c r="T99" s="225">
        <f>S99*H99</f>
        <v>0</v>
      </c>
      <c r="U99" s="41"/>
      <c r="V99" s="41"/>
      <c r="W99" s="41"/>
      <c r="X99" s="41"/>
      <c r="Y99" s="41"/>
      <c r="Z99" s="41"/>
      <c r="AA99" s="41"/>
      <c r="AB99" s="41"/>
      <c r="AC99" s="41"/>
      <c r="AD99" s="41"/>
      <c r="AE99" s="41"/>
      <c r="AR99" s="226" t="s">
        <v>168</v>
      </c>
      <c r="AT99" s="226" t="s">
        <v>163</v>
      </c>
      <c r="AU99" s="226" t="s">
        <v>77</v>
      </c>
      <c r="AY99" s="20" t="s">
        <v>161</v>
      </c>
      <c r="BE99" s="227">
        <f>IF(N99="základní",J99,0)</f>
        <v>0</v>
      </c>
      <c r="BF99" s="227">
        <f>IF(N99="snížená",J99,0)</f>
        <v>0</v>
      </c>
      <c r="BG99" s="227">
        <f>IF(N99="zákl. přenesená",J99,0)</f>
        <v>0</v>
      </c>
      <c r="BH99" s="227">
        <f>IF(N99="sníž. přenesená",J99,0)</f>
        <v>0</v>
      </c>
      <c r="BI99" s="227">
        <f>IF(N99="nulová",J99,0)</f>
        <v>0</v>
      </c>
      <c r="BJ99" s="20" t="s">
        <v>77</v>
      </c>
      <c r="BK99" s="227">
        <f>ROUND(I99*H99,2)</f>
        <v>0</v>
      </c>
      <c r="BL99" s="20" t="s">
        <v>168</v>
      </c>
      <c r="BM99" s="226" t="s">
        <v>258</v>
      </c>
    </row>
    <row r="100" s="2" customFormat="1" ht="16.5" customHeight="1">
      <c r="A100" s="41"/>
      <c r="B100" s="42"/>
      <c r="C100" s="215" t="s">
        <v>871</v>
      </c>
      <c r="D100" s="215" t="s">
        <v>163</v>
      </c>
      <c r="E100" s="216" t="s">
        <v>3204</v>
      </c>
      <c r="F100" s="217" t="s">
        <v>3205</v>
      </c>
      <c r="G100" s="218" t="s">
        <v>2368</v>
      </c>
      <c r="H100" s="219">
        <v>1</v>
      </c>
      <c r="I100" s="220"/>
      <c r="J100" s="221">
        <f>ROUND(I100*H100,2)</f>
        <v>0</v>
      </c>
      <c r="K100" s="217" t="s">
        <v>19</v>
      </c>
      <c r="L100" s="47"/>
      <c r="M100" s="222" t="s">
        <v>19</v>
      </c>
      <c r="N100" s="223" t="s">
        <v>41</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168</v>
      </c>
      <c r="AT100" s="226" t="s">
        <v>163</v>
      </c>
      <c r="AU100" s="226" t="s">
        <v>77</v>
      </c>
      <c r="AY100" s="20" t="s">
        <v>161</v>
      </c>
      <c r="BE100" s="227">
        <f>IF(N100="základní",J100,0)</f>
        <v>0</v>
      </c>
      <c r="BF100" s="227">
        <f>IF(N100="snížená",J100,0)</f>
        <v>0</v>
      </c>
      <c r="BG100" s="227">
        <f>IF(N100="zákl. přenesená",J100,0)</f>
        <v>0</v>
      </c>
      <c r="BH100" s="227">
        <f>IF(N100="sníž. přenesená",J100,0)</f>
        <v>0</v>
      </c>
      <c r="BI100" s="227">
        <f>IF(N100="nulová",J100,0)</f>
        <v>0</v>
      </c>
      <c r="BJ100" s="20" t="s">
        <v>77</v>
      </c>
      <c r="BK100" s="227">
        <f>ROUND(I100*H100,2)</f>
        <v>0</v>
      </c>
      <c r="BL100" s="20" t="s">
        <v>168</v>
      </c>
      <c r="BM100" s="226" t="s">
        <v>270</v>
      </c>
    </row>
    <row r="101" s="2" customFormat="1" ht="16.5" customHeight="1">
      <c r="A101" s="41"/>
      <c r="B101" s="42"/>
      <c r="C101" s="215" t="s">
        <v>879</v>
      </c>
      <c r="D101" s="215" t="s">
        <v>163</v>
      </c>
      <c r="E101" s="216" t="s">
        <v>3206</v>
      </c>
      <c r="F101" s="217" t="s">
        <v>3207</v>
      </c>
      <c r="G101" s="218" t="s">
        <v>2368</v>
      </c>
      <c r="H101" s="219">
        <v>1</v>
      </c>
      <c r="I101" s="220"/>
      <c r="J101" s="221">
        <f>ROUND(I101*H101,2)</f>
        <v>0</v>
      </c>
      <c r="K101" s="217" t="s">
        <v>19</v>
      </c>
      <c r="L101" s="47"/>
      <c r="M101" s="222" t="s">
        <v>19</v>
      </c>
      <c r="N101" s="223" t="s">
        <v>41</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168</v>
      </c>
      <c r="AT101" s="226" t="s">
        <v>163</v>
      </c>
      <c r="AU101" s="226" t="s">
        <v>77</v>
      </c>
      <c r="AY101" s="20" t="s">
        <v>161</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168</v>
      </c>
      <c r="BM101" s="226" t="s">
        <v>282</v>
      </c>
    </row>
    <row r="102" s="2" customFormat="1" ht="16.5" customHeight="1">
      <c r="A102" s="41"/>
      <c r="B102" s="42"/>
      <c r="C102" s="215" t="s">
        <v>884</v>
      </c>
      <c r="D102" s="215" t="s">
        <v>163</v>
      </c>
      <c r="E102" s="216" t="s">
        <v>3208</v>
      </c>
      <c r="F102" s="217" t="s">
        <v>3209</v>
      </c>
      <c r="G102" s="218" t="s">
        <v>2368</v>
      </c>
      <c r="H102" s="219">
        <v>1</v>
      </c>
      <c r="I102" s="220"/>
      <c r="J102" s="221">
        <f>ROUND(I102*H102,2)</f>
        <v>0</v>
      </c>
      <c r="K102" s="217" t="s">
        <v>19</v>
      </c>
      <c r="L102" s="47"/>
      <c r="M102" s="222" t="s">
        <v>19</v>
      </c>
      <c r="N102" s="223" t="s">
        <v>41</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168</v>
      </c>
      <c r="AT102" s="226" t="s">
        <v>163</v>
      </c>
      <c r="AU102" s="226" t="s">
        <v>77</v>
      </c>
      <c r="AY102" s="20" t="s">
        <v>161</v>
      </c>
      <c r="BE102" s="227">
        <f>IF(N102="základní",J102,0)</f>
        <v>0</v>
      </c>
      <c r="BF102" s="227">
        <f>IF(N102="snížená",J102,0)</f>
        <v>0</v>
      </c>
      <c r="BG102" s="227">
        <f>IF(N102="zákl. přenesená",J102,0)</f>
        <v>0</v>
      </c>
      <c r="BH102" s="227">
        <f>IF(N102="sníž. přenesená",J102,0)</f>
        <v>0</v>
      </c>
      <c r="BI102" s="227">
        <f>IF(N102="nulová",J102,0)</f>
        <v>0</v>
      </c>
      <c r="BJ102" s="20" t="s">
        <v>77</v>
      </c>
      <c r="BK102" s="227">
        <f>ROUND(I102*H102,2)</f>
        <v>0</v>
      </c>
      <c r="BL102" s="20" t="s">
        <v>168</v>
      </c>
      <c r="BM102" s="226" t="s">
        <v>294</v>
      </c>
    </row>
    <row r="103" s="2" customFormat="1" ht="16.5" customHeight="1">
      <c r="A103" s="41"/>
      <c r="B103" s="42"/>
      <c r="C103" s="215" t="s">
        <v>889</v>
      </c>
      <c r="D103" s="215" t="s">
        <v>163</v>
      </c>
      <c r="E103" s="216" t="s">
        <v>3210</v>
      </c>
      <c r="F103" s="217" t="s">
        <v>3211</v>
      </c>
      <c r="G103" s="218" t="s">
        <v>2368</v>
      </c>
      <c r="H103" s="219">
        <v>3</v>
      </c>
      <c r="I103" s="220"/>
      <c r="J103" s="221">
        <f>ROUND(I103*H103,2)</f>
        <v>0</v>
      </c>
      <c r="K103" s="217" t="s">
        <v>19</v>
      </c>
      <c r="L103" s="47"/>
      <c r="M103" s="222" t="s">
        <v>19</v>
      </c>
      <c r="N103" s="223" t="s">
        <v>41</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168</v>
      </c>
      <c r="AT103" s="226" t="s">
        <v>163</v>
      </c>
      <c r="AU103" s="226" t="s">
        <v>77</v>
      </c>
      <c r="AY103" s="20" t="s">
        <v>161</v>
      </c>
      <c r="BE103" s="227">
        <f>IF(N103="základní",J103,0)</f>
        <v>0</v>
      </c>
      <c r="BF103" s="227">
        <f>IF(N103="snížená",J103,0)</f>
        <v>0</v>
      </c>
      <c r="BG103" s="227">
        <f>IF(N103="zákl. přenesená",J103,0)</f>
        <v>0</v>
      </c>
      <c r="BH103" s="227">
        <f>IF(N103="sníž. přenesená",J103,0)</f>
        <v>0</v>
      </c>
      <c r="BI103" s="227">
        <f>IF(N103="nulová",J103,0)</f>
        <v>0</v>
      </c>
      <c r="BJ103" s="20" t="s">
        <v>77</v>
      </c>
      <c r="BK103" s="227">
        <f>ROUND(I103*H103,2)</f>
        <v>0</v>
      </c>
      <c r="BL103" s="20" t="s">
        <v>168</v>
      </c>
      <c r="BM103" s="226" t="s">
        <v>306</v>
      </c>
    </row>
    <row r="104" s="2" customFormat="1" ht="16.5" customHeight="1">
      <c r="A104" s="41"/>
      <c r="B104" s="42"/>
      <c r="C104" s="215" t="s">
        <v>896</v>
      </c>
      <c r="D104" s="215" t="s">
        <v>163</v>
      </c>
      <c r="E104" s="216" t="s">
        <v>3212</v>
      </c>
      <c r="F104" s="217" t="s">
        <v>3213</v>
      </c>
      <c r="G104" s="218" t="s">
        <v>2368</v>
      </c>
      <c r="H104" s="219">
        <v>1</v>
      </c>
      <c r="I104" s="220"/>
      <c r="J104" s="221">
        <f>ROUND(I104*H104,2)</f>
        <v>0</v>
      </c>
      <c r="K104" s="217" t="s">
        <v>19</v>
      </c>
      <c r="L104" s="47"/>
      <c r="M104" s="222" t="s">
        <v>19</v>
      </c>
      <c r="N104" s="223" t="s">
        <v>41</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168</v>
      </c>
      <c r="AT104" s="226" t="s">
        <v>163</v>
      </c>
      <c r="AU104" s="226" t="s">
        <v>77</v>
      </c>
      <c r="AY104" s="20" t="s">
        <v>161</v>
      </c>
      <c r="BE104" s="227">
        <f>IF(N104="základní",J104,0)</f>
        <v>0</v>
      </c>
      <c r="BF104" s="227">
        <f>IF(N104="snížená",J104,0)</f>
        <v>0</v>
      </c>
      <c r="BG104" s="227">
        <f>IF(N104="zákl. přenesená",J104,0)</f>
        <v>0</v>
      </c>
      <c r="BH104" s="227">
        <f>IF(N104="sníž. přenesená",J104,0)</f>
        <v>0</v>
      </c>
      <c r="BI104" s="227">
        <f>IF(N104="nulová",J104,0)</f>
        <v>0</v>
      </c>
      <c r="BJ104" s="20" t="s">
        <v>77</v>
      </c>
      <c r="BK104" s="227">
        <f>ROUND(I104*H104,2)</f>
        <v>0</v>
      </c>
      <c r="BL104" s="20" t="s">
        <v>168</v>
      </c>
      <c r="BM104" s="226" t="s">
        <v>318</v>
      </c>
    </row>
    <row r="105" s="2" customFormat="1" ht="16.5" customHeight="1">
      <c r="A105" s="41"/>
      <c r="B105" s="42"/>
      <c r="C105" s="215" t="s">
        <v>902</v>
      </c>
      <c r="D105" s="215" t="s">
        <v>163</v>
      </c>
      <c r="E105" s="216" t="s">
        <v>3214</v>
      </c>
      <c r="F105" s="217" t="s">
        <v>3215</v>
      </c>
      <c r="G105" s="218" t="s">
        <v>2368</v>
      </c>
      <c r="H105" s="219">
        <v>3</v>
      </c>
      <c r="I105" s="220"/>
      <c r="J105" s="221">
        <f>ROUND(I105*H105,2)</f>
        <v>0</v>
      </c>
      <c r="K105" s="217" t="s">
        <v>19</v>
      </c>
      <c r="L105" s="47"/>
      <c r="M105" s="222" t="s">
        <v>19</v>
      </c>
      <c r="N105" s="223" t="s">
        <v>41</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168</v>
      </c>
      <c r="AT105" s="226" t="s">
        <v>163</v>
      </c>
      <c r="AU105" s="226" t="s">
        <v>77</v>
      </c>
      <c r="AY105" s="20" t="s">
        <v>161</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168</v>
      </c>
      <c r="BM105" s="226" t="s">
        <v>329</v>
      </c>
    </row>
    <row r="106" s="2" customFormat="1" ht="16.5" customHeight="1">
      <c r="A106" s="41"/>
      <c r="B106" s="42"/>
      <c r="C106" s="215" t="s">
        <v>907</v>
      </c>
      <c r="D106" s="215" t="s">
        <v>163</v>
      </c>
      <c r="E106" s="216" t="s">
        <v>3216</v>
      </c>
      <c r="F106" s="217" t="s">
        <v>3217</v>
      </c>
      <c r="G106" s="218" t="s">
        <v>2368</v>
      </c>
      <c r="H106" s="219">
        <v>6</v>
      </c>
      <c r="I106" s="220"/>
      <c r="J106" s="221">
        <f>ROUND(I106*H106,2)</f>
        <v>0</v>
      </c>
      <c r="K106" s="217" t="s">
        <v>19</v>
      </c>
      <c r="L106" s="47"/>
      <c r="M106" s="222" t="s">
        <v>19</v>
      </c>
      <c r="N106" s="223" t="s">
        <v>41</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168</v>
      </c>
      <c r="AT106" s="226" t="s">
        <v>163</v>
      </c>
      <c r="AU106" s="226" t="s">
        <v>77</v>
      </c>
      <c r="AY106" s="20" t="s">
        <v>161</v>
      </c>
      <c r="BE106" s="227">
        <f>IF(N106="základní",J106,0)</f>
        <v>0</v>
      </c>
      <c r="BF106" s="227">
        <f>IF(N106="snížená",J106,0)</f>
        <v>0</v>
      </c>
      <c r="BG106" s="227">
        <f>IF(N106="zákl. přenesená",J106,0)</f>
        <v>0</v>
      </c>
      <c r="BH106" s="227">
        <f>IF(N106="sníž. přenesená",J106,0)</f>
        <v>0</v>
      </c>
      <c r="BI106" s="227">
        <f>IF(N106="nulová",J106,0)</f>
        <v>0</v>
      </c>
      <c r="BJ106" s="20" t="s">
        <v>77</v>
      </c>
      <c r="BK106" s="227">
        <f>ROUND(I106*H106,2)</f>
        <v>0</v>
      </c>
      <c r="BL106" s="20" t="s">
        <v>168</v>
      </c>
      <c r="BM106" s="226" t="s">
        <v>344</v>
      </c>
    </row>
    <row r="107" s="2" customFormat="1" ht="16.5" customHeight="1">
      <c r="A107" s="41"/>
      <c r="B107" s="42"/>
      <c r="C107" s="215" t="s">
        <v>912</v>
      </c>
      <c r="D107" s="215" t="s">
        <v>163</v>
      </c>
      <c r="E107" s="216" t="s">
        <v>3218</v>
      </c>
      <c r="F107" s="217" t="s">
        <v>3215</v>
      </c>
      <c r="G107" s="218" t="s">
        <v>2368</v>
      </c>
      <c r="H107" s="219">
        <v>3</v>
      </c>
      <c r="I107" s="220"/>
      <c r="J107" s="221">
        <f>ROUND(I107*H107,2)</f>
        <v>0</v>
      </c>
      <c r="K107" s="217" t="s">
        <v>19</v>
      </c>
      <c r="L107" s="47"/>
      <c r="M107" s="222" t="s">
        <v>19</v>
      </c>
      <c r="N107" s="223" t="s">
        <v>41</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168</v>
      </c>
      <c r="AT107" s="226" t="s">
        <v>163</v>
      </c>
      <c r="AU107" s="226" t="s">
        <v>77</v>
      </c>
      <c r="AY107" s="20" t="s">
        <v>161</v>
      </c>
      <c r="BE107" s="227">
        <f>IF(N107="základní",J107,0)</f>
        <v>0</v>
      </c>
      <c r="BF107" s="227">
        <f>IF(N107="snížená",J107,0)</f>
        <v>0</v>
      </c>
      <c r="BG107" s="227">
        <f>IF(N107="zákl. přenesená",J107,0)</f>
        <v>0</v>
      </c>
      <c r="BH107" s="227">
        <f>IF(N107="sníž. přenesená",J107,0)</f>
        <v>0</v>
      </c>
      <c r="BI107" s="227">
        <f>IF(N107="nulová",J107,0)</f>
        <v>0</v>
      </c>
      <c r="BJ107" s="20" t="s">
        <v>77</v>
      </c>
      <c r="BK107" s="227">
        <f>ROUND(I107*H107,2)</f>
        <v>0</v>
      </c>
      <c r="BL107" s="20" t="s">
        <v>168</v>
      </c>
      <c r="BM107" s="226" t="s">
        <v>356</v>
      </c>
    </row>
    <row r="108" s="2" customFormat="1" ht="16.5" customHeight="1">
      <c r="A108" s="41"/>
      <c r="B108" s="42"/>
      <c r="C108" s="215" t="s">
        <v>616</v>
      </c>
      <c r="D108" s="215" t="s">
        <v>163</v>
      </c>
      <c r="E108" s="216" t="s">
        <v>3219</v>
      </c>
      <c r="F108" s="217" t="s">
        <v>3220</v>
      </c>
      <c r="G108" s="218" t="s">
        <v>2368</v>
      </c>
      <c r="H108" s="219">
        <v>1</v>
      </c>
      <c r="I108" s="220"/>
      <c r="J108" s="221">
        <f>ROUND(I108*H108,2)</f>
        <v>0</v>
      </c>
      <c r="K108" s="217" t="s">
        <v>19</v>
      </c>
      <c r="L108" s="47"/>
      <c r="M108" s="222" t="s">
        <v>19</v>
      </c>
      <c r="N108" s="223" t="s">
        <v>41</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168</v>
      </c>
      <c r="AT108" s="226" t="s">
        <v>163</v>
      </c>
      <c r="AU108" s="226" t="s">
        <v>77</v>
      </c>
      <c r="AY108" s="20" t="s">
        <v>161</v>
      </c>
      <c r="BE108" s="227">
        <f>IF(N108="základní",J108,0)</f>
        <v>0</v>
      </c>
      <c r="BF108" s="227">
        <f>IF(N108="snížená",J108,0)</f>
        <v>0</v>
      </c>
      <c r="BG108" s="227">
        <f>IF(N108="zákl. přenesená",J108,0)</f>
        <v>0</v>
      </c>
      <c r="BH108" s="227">
        <f>IF(N108="sníž. přenesená",J108,0)</f>
        <v>0</v>
      </c>
      <c r="BI108" s="227">
        <f>IF(N108="nulová",J108,0)</f>
        <v>0</v>
      </c>
      <c r="BJ108" s="20" t="s">
        <v>77</v>
      </c>
      <c r="BK108" s="227">
        <f>ROUND(I108*H108,2)</f>
        <v>0</v>
      </c>
      <c r="BL108" s="20" t="s">
        <v>168</v>
      </c>
      <c r="BM108" s="226" t="s">
        <v>376</v>
      </c>
    </row>
    <row r="109" s="2" customFormat="1" ht="16.5" customHeight="1">
      <c r="A109" s="41"/>
      <c r="B109" s="42"/>
      <c r="C109" s="215" t="s">
        <v>1542</v>
      </c>
      <c r="D109" s="215" t="s">
        <v>163</v>
      </c>
      <c r="E109" s="216" t="s">
        <v>3221</v>
      </c>
      <c r="F109" s="217" t="s">
        <v>3222</v>
      </c>
      <c r="G109" s="218" t="s">
        <v>2368</v>
      </c>
      <c r="H109" s="219">
        <v>1</v>
      </c>
      <c r="I109" s="220"/>
      <c r="J109" s="221">
        <f>ROUND(I109*H109,2)</f>
        <v>0</v>
      </c>
      <c r="K109" s="217" t="s">
        <v>19</v>
      </c>
      <c r="L109" s="47"/>
      <c r="M109" s="222" t="s">
        <v>19</v>
      </c>
      <c r="N109" s="223" t="s">
        <v>41</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168</v>
      </c>
      <c r="AT109" s="226" t="s">
        <v>163</v>
      </c>
      <c r="AU109" s="226" t="s">
        <v>77</v>
      </c>
      <c r="AY109" s="20" t="s">
        <v>161</v>
      </c>
      <c r="BE109" s="227">
        <f>IF(N109="základní",J109,0)</f>
        <v>0</v>
      </c>
      <c r="BF109" s="227">
        <f>IF(N109="snížená",J109,0)</f>
        <v>0</v>
      </c>
      <c r="BG109" s="227">
        <f>IF(N109="zákl. přenesená",J109,0)</f>
        <v>0</v>
      </c>
      <c r="BH109" s="227">
        <f>IF(N109="sníž. přenesená",J109,0)</f>
        <v>0</v>
      </c>
      <c r="BI109" s="227">
        <f>IF(N109="nulová",J109,0)</f>
        <v>0</v>
      </c>
      <c r="BJ109" s="20" t="s">
        <v>77</v>
      </c>
      <c r="BK109" s="227">
        <f>ROUND(I109*H109,2)</f>
        <v>0</v>
      </c>
      <c r="BL109" s="20" t="s">
        <v>168</v>
      </c>
      <c r="BM109" s="226" t="s">
        <v>398</v>
      </c>
    </row>
    <row r="110" s="2" customFormat="1" ht="16.5" customHeight="1">
      <c r="A110" s="41"/>
      <c r="B110" s="42"/>
      <c r="C110" s="215" t="s">
        <v>1547</v>
      </c>
      <c r="D110" s="215" t="s">
        <v>163</v>
      </c>
      <c r="E110" s="216" t="s">
        <v>3223</v>
      </c>
      <c r="F110" s="217" t="s">
        <v>3224</v>
      </c>
      <c r="G110" s="218" t="s">
        <v>2368</v>
      </c>
      <c r="H110" s="219">
        <v>14</v>
      </c>
      <c r="I110" s="220"/>
      <c r="J110" s="221">
        <f>ROUND(I110*H110,2)</f>
        <v>0</v>
      </c>
      <c r="K110" s="217" t="s">
        <v>19</v>
      </c>
      <c r="L110" s="47"/>
      <c r="M110" s="222" t="s">
        <v>19</v>
      </c>
      <c r="N110" s="223" t="s">
        <v>41</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168</v>
      </c>
      <c r="AT110" s="226" t="s">
        <v>163</v>
      </c>
      <c r="AU110" s="226" t="s">
        <v>77</v>
      </c>
      <c r="AY110" s="20" t="s">
        <v>161</v>
      </c>
      <c r="BE110" s="227">
        <f>IF(N110="základní",J110,0)</f>
        <v>0</v>
      </c>
      <c r="BF110" s="227">
        <f>IF(N110="snížená",J110,0)</f>
        <v>0</v>
      </c>
      <c r="BG110" s="227">
        <f>IF(N110="zákl. přenesená",J110,0)</f>
        <v>0</v>
      </c>
      <c r="BH110" s="227">
        <f>IF(N110="sníž. přenesená",J110,0)</f>
        <v>0</v>
      </c>
      <c r="BI110" s="227">
        <f>IF(N110="nulová",J110,0)</f>
        <v>0</v>
      </c>
      <c r="BJ110" s="20" t="s">
        <v>77</v>
      </c>
      <c r="BK110" s="227">
        <f>ROUND(I110*H110,2)</f>
        <v>0</v>
      </c>
      <c r="BL110" s="20" t="s">
        <v>168</v>
      </c>
      <c r="BM110" s="226" t="s">
        <v>408</v>
      </c>
    </row>
    <row r="111" s="2" customFormat="1" ht="16.5" customHeight="1">
      <c r="A111" s="41"/>
      <c r="B111" s="42"/>
      <c r="C111" s="215" t="s">
        <v>1553</v>
      </c>
      <c r="D111" s="215" t="s">
        <v>163</v>
      </c>
      <c r="E111" s="216" t="s">
        <v>3225</v>
      </c>
      <c r="F111" s="217" t="s">
        <v>3226</v>
      </c>
      <c r="G111" s="218" t="s">
        <v>2368</v>
      </c>
      <c r="H111" s="219">
        <v>1</v>
      </c>
      <c r="I111" s="220"/>
      <c r="J111" s="221">
        <f>ROUND(I111*H111,2)</f>
        <v>0</v>
      </c>
      <c r="K111" s="217" t="s">
        <v>19</v>
      </c>
      <c r="L111" s="47"/>
      <c r="M111" s="222" t="s">
        <v>19</v>
      </c>
      <c r="N111" s="223" t="s">
        <v>41</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168</v>
      </c>
      <c r="AT111" s="226" t="s">
        <v>163</v>
      </c>
      <c r="AU111" s="226" t="s">
        <v>77</v>
      </c>
      <c r="AY111" s="20" t="s">
        <v>161</v>
      </c>
      <c r="BE111" s="227">
        <f>IF(N111="základní",J111,0)</f>
        <v>0</v>
      </c>
      <c r="BF111" s="227">
        <f>IF(N111="snížená",J111,0)</f>
        <v>0</v>
      </c>
      <c r="BG111" s="227">
        <f>IF(N111="zákl. přenesená",J111,0)</f>
        <v>0</v>
      </c>
      <c r="BH111" s="227">
        <f>IF(N111="sníž. přenesená",J111,0)</f>
        <v>0</v>
      </c>
      <c r="BI111" s="227">
        <f>IF(N111="nulová",J111,0)</f>
        <v>0</v>
      </c>
      <c r="BJ111" s="20" t="s">
        <v>77</v>
      </c>
      <c r="BK111" s="227">
        <f>ROUND(I111*H111,2)</f>
        <v>0</v>
      </c>
      <c r="BL111" s="20" t="s">
        <v>168</v>
      </c>
      <c r="BM111" s="226" t="s">
        <v>421</v>
      </c>
    </row>
    <row r="112" s="2" customFormat="1" ht="16.5" customHeight="1">
      <c r="A112" s="41"/>
      <c r="B112" s="42"/>
      <c r="C112" s="215" t="s">
        <v>1558</v>
      </c>
      <c r="D112" s="215" t="s">
        <v>163</v>
      </c>
      <c r="E112" s="216" t="s">
        <v>3227</v>
      </c>
      <c r="F112" s="217" t="s">
        <v>3228</v>
      </c>
      <c r="G112" s="218" t="s">
        <v>2368</v>
      </c>
      <c r="H112" s="219">
        <v>1</v>
      </c>
      <c r="I112" s="220"/>
      <c r="J112" s="221">
        <f>ROUND(I112*H112,2)</f>
        <v>0</v>
      </c>
      <c r="K112" s="217" t="s">
        <v>19</v>
      </c>
      <c r="L112" s="47"/>
      <c r="M112" s="222" t="s">
        <v>19</v>
      </c>
      <c r="N112" s="223" t="s">
        <v>41</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168</v>
      </c>
      <c r="AT112" s="226" t="s">
        <v>163</v>
      </c>
      <c r="AU112" s="226" t="s">
        <v>77</v>
      </c>
      <c r="AY112" s="20" t="s">
        <v>161</v>
      </c>
      <c r="BE112" s="227">
        <f>IF(N112="základní",J112,0)</f>
        <v>0</v>
      </c>
      <c r="BF112" s="227">
        <f>IF(N112="snížená",J112,0)</f>
        <v>0</v>
      </c>
      <c r="BG112" s="227">
        <f>IF(N112="zákl. přenesená",J112,0)</f>
        <v>0</v>
      </c>
      <c r="BH112" s="227">
        <f>IF(N112="sníž. přenesená",J112,0)</f>
        <v>0</v>
      </c>
      <c r="BI112" s="227">
        <f>IF(N112="nulová",J112,0)</f>
        <v>0</v>
      </c>
      <c r="BJ112" s="20" t="s">
        <v>77</v>
      </c>
      <c r="BK112" s="227">
        <f>ROUND(I112*H112,2)</f>
        <v>0</v>
      </c>
      <c r="BL112" s="20" t="s">
        <v>168</v>
      </c>
      <c r="BM112" s="226" t="s">
        <v>435</v>
      </c>
    </row>
    <row r="113" s="2" customFormat="1" ht="16.5" customHeight="1">
      <c r="A113" s="41"/>
      <c r="B113" s="42"/>
      <c r="C113" s="215" t="s">
        <v>1563</v>
      </c>
      <c r="D113" s="215" t="s">
        <v>163</v>
      </c>
      <c r="E113" s="216" t="s">
        <v>3229</v>
      </c>
      <c r="F113" s="217" t="s">
        <v>3230</v>
      </c>
      <c r="G113" s="218" t="s">
        <v>2368</v>
      </c>
      <c r="H113" s="219">
        <v>3</v>
      </c>
      <c r="I113" s="220"/>
      <c r="J113" s="221">
        <f>ROUND(I113*H113,2)</f>
        <v>0</v>
      </c>
      <c r="K113" s="217" t="s">
        <v>19</v>
      </c>
      <c r="L113" s="47"/>
      <c r="M113" s="222" t="s">
        <v>19</v>
      </c>
      <c r="N113" s="223" t="s">
        <v>41</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168</v>
      </c>
      <c r="AT113" s="226" t="s">
        <v>163</v>
      </c>
      <c r="AU113" s="226" t="s">
        <v>77</v>
      </c>
      <c r="AY113" s="20" t="s">
        <v>161</v>
      </c>
      <c r="BE113" s="227">
        <f>IF(N113="základní",J113,0)</f>
        <v>0</v>
      </c>
      <c r="BF113" s="227">
        <f>IF(N113="snížená",J113,0)</f>
        <v>0</v>
      </c>
      <c r="BG113" s="227">
        <f>IF(N113="zákl. přenesená",J113,0)</f>
        <v>0</v>
      </c>
      <c r="BH113" s="227">
        <f>IF(N113="sníž. přenesená",J113,0)</f>
        <v>0</v>
      </c>
      <c r="BI113" s="227">
        <f>IF(N113="nulová",J113,0)</f>
        <v>0</v>
      </c>
      <c r="BJ113" s="20" t="s">
        <v>77</v>
      </c>
      <c r="BK113" s="227">
        <f>ROUND(I113*H113,2)</f>
        <v>0</v>
      </c>
      <c r="BL113" s="20" t="s">
        <v>168</v>
      </c>
      <c r="BM113" s="226" t="s">
        <v>447</v>
      </c>
    </row>
    <row r="114" s="2" customFormat="1" ht="16.5" customHeight="1">
      <c r="A114" s="41"/>
      <c r="B114" s="42"/>
      <c r="C114" s="215" t="s">
        <v>1568</v>
      </c>
      <c r="D114" s="215" t="s">
        <v>163</v>
      </c>
      <c r="E114" s="216" t="s">
        <v>3231</v>
      </c>
      <c r="F114" s="217" t="s">
        <v>3232</v>
      </c>
      <c r="G114" s="218" t="s">
        <v>2368</v>
      </c>
      <c r="H114" s="219">
        <v>1</v>
      </c>
      <c r="I114" s="220"/>
      <c r="J114" s="221">
        <f>ROUND(I114*H114,2)</f>
        <v>0</v>
      </c>
      <c r="K114" s="217" t="s">
        <v>19</v>
      </c>
      <c r="L114" s="47"/>
      <c r="M114" s="222" t="s">
        <v>19</v>
      </c>
      <c r="N114" s="223" t="s">
        <v>41</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168</v>
      </c>
      <c r="AT114" s="226" t="s">
        <v>163</v>
      </c>
      <c r="AU114" s="226" t="s">
        <v>77</v>
      </c>
      <c r="AY114" s="20" t="s">
        <v>161</v>
      </c>
      <c r="BE114" s="227">
        <f>IF(N114="základní",J114,0)</f>
        <v>0</v>
      </c>
      <c r="BF114" s="227">
        <f>IF(N114="snížená",J114,0)</f>
        <v>0</v>
      </c>
      <c r="BG114" s="227">
        <f>IF(N114="zákl. přenesená",J114,0)</f>
        <v>0</v>
      </c>
      <c r="BH114" s="227">
        <f>IF(N114="sníž. přenesená",J114,0)</f>
        <v>0</v>
      </c>
      <c r="BI114" s="227">
        <f>IF(N114="nulová",J114,0)</f>
        <v>0</v>
      </c>
      <c r="BJ114" s="20" t="s">
        <v>77</v>
      </c>
      <c r="BK114" s="227">
        <f>ROUND(I114*H114,2)</f>
        <v>0</v>
      </c>
      <c r="BL114" s="20" t="s">
        <v>168</v>
      </c>
      <c r="BM114" s="226" t="s">
        <v>461</v>
      </c>
    </row>
    <row r="115" s="2" customFormat="1" ht="16.5" customHeight="1">
      <c r="A115" s="41"/>
      <c r="B115" s="42"/>
      <c r="C115" s="215" t="s">
        <v>1574</v>
      </c>
      <c r="D115" s="215" t="s">
        <v>163</v>
      </c>
      <c r="E115" s="216" t="s">
        <v>3233</v>
      </c>
      <c r="F115" s="217" t="s">
        <v>3234</v>
      </c>
      <c r="G115" s="218" t="s">
        <v>2368</v>
      </c>
      <c r="H115" s="219">
        <v>1</v>
      </c>
      <c r="I115" s="220"/>
      <c r="J115" s="221">
        <f>ROUND(I115*H115,2)</f>
        <v>0</v>
      </c>
      <c r="K115" s="217" t="s">
        <v>19</v>
      </c>
      <c r="L115" s="47"/>
      <c r="M115" s="222" t="s">
        <v>19</v>
      </c>
      <c r="N115" s="223" t="s">
        <v>41</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168</v>
      </c>
      <c r="AT115" s="226" t="s">
        <v>163</v>
      </c>
      <c r="AU115" s="226" t="s">
        <v>77</v>
      </c>
      <c r="AY115" s="20" t="s">
        <v>161</v>
      </c>
      <c r="BE115" s="227">
        <f>IF(N115="základní",J115,0)</f>
        <v>0</v>
      </c>
      <c r="BF115" s="227">
        <f>IF(N115="snížená",J115,0)</f>
        <v>0</v>
      </c>
      <c r="BG115" s="227">
        <f>IF(N115="zákl. přenesená",J115,0)</f>
        <v>0</v>
      </c>
      <c r="BH115" s="227">
        <f>IF(N115="sníž. přenesená",J115,0)</f>
        <v>0</v>
      </c>
      <c r="BI115" s="227">
        <f>IF(N115="nulová",J115,0)</f>
        <v>0</v>
      </c>
      <c r="BJ115" s="20" t="s">
        <v>77</v>
      </c>
      <c r="BK115" s="227">
        <f>ROUND(I115*H115,2)</f>
        <v>0</v>
      </c>
      <c r="BL115" s="20" t="s">
        <v>168</v>
      </c>
      <c r="BM115" s="226" t="s">
        <v>474</v>
      </c>
    </row>
    <row r="116" s="2" customFormat="1" ht="16.5" customHeight="1">
      <c r="A116" s="41"/>
      <c r="B116" s="42"/>
      <c r="C116" s="215" t="s">
        <v>1579</v>
      </c>
      <c r="D116" s="215" t="s">
        <v>163</v>
      </c>
      <c r="E116" s="216" t="s">
        <v>3235</v>
      </c>
      <c r="F116" s="217" t="s">
        <v>3236</v>
      </c>
      <c r="G116" s="218" t="s">
        <v>2368</v>
      </c>
      <c r="H116" s="219">
        <v>2</v>
      </c>
      <c r="I116" s="220"/>
      <c r="J116" s="221">
        <f>ROUND(I116*H116,2)</f>
        <v>0</v>
      </c>
      <c r="K116" s="217" t="s">
        <v>19</v>
      </c>
      <c r="L116" s="47"/>
      <c r="M116" s="222" t="s">
        <v>19</v>
      </c>
      <c r="N116" s="223" t="s">
        <v>41</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168</v>
      </c>
      <c r="AT116" s="226" t="s">
        <v>163</v>
      </c>
      <c r="AU116" s="226" t="s">
        <v>77</v>
      </c>
      <c r="AY116" s="20" t="s">
        <v>161</v>
      </c>
      <c r="BE116" s="227">
        <f>IF(N116="základní",J116,0)</f>
        <v>0</v>
      </c>
      <c r="BF116" s="227">
        <f>IF(N116="snížená",J116,0)</f>
        <v>0</v>
      </c>
      <c r="BG116" s="227">
        <f>IF(N116="zákl. přenesená",J116,0)</f>
        <v>0</v>
      </c>
      <c r="BH116" s="227">
        <f>IF(N116="sníž. přenesená",J116,0)</f>
        <v>0</v>
      </c>
      <c r="BI116" s="227">
        <f>IF(N116="nulová",J116,0)</f>
        <v>0</v>
      </c>
      <c r="BJ116" s="20" t="s">
        <v>77</v>
      </c>
      <c r="BK116" s="227">
        <f>ROUND(I116*H116,2)</f>
        <v>0</v>
      </c>
      <c r="BL116" s="20" t="s">
        <v>168</v>
      </c>
      <c r="BM116" s="226" t="s">
        <v>486</v>
      </c>
    </row>
    <row r="117" s="2" customFormat="1" ht="16.5" customHeight="1">
      <c r="A117" s="41"/>
      <c r="B117" s="42"/>
      <c r="C117" s="215" t="s">
        <v>1584</v>
      </c>
      <c r="D117" s="215" t="s">
        <v>163</v>
      </c>
      <c r="E117" s="216" t="s">
        <v>3237</v>
      </c>
      <c r="F117" s="217" t="s">
        <v>3238</v>
      </c>
      <c r="G117" s="218" t="s">
        <v>2368</v>
      </c>
      <c r="H117" s="219">
        <v>2</v>
      </c>
      <c r="I117" s="220"/>
      <c r="J117" s="221">
        <f>ROUND(I117*H117,2)</f>
        <v>0</v>
      </c>
      <c r="K117" s="217" t="s">
        <v>19</v>
      </c>
      <c r="L117" s="47"/>
      <c r="M117" s="222" t="s">
        <v>19</v>
      </c>
      <c r="N117" s="223" t="s">
        <v>41</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168</v>
      </c>
      <c r="AT117" s="226" t="s">
        <v>163</v>
      </c>
      <c r="AU117" s="226" t="s">
        <v>77</v>
      </c>
      <c r="AY117" s="20" t="s">
        <v>161</v>
      </c>
      <c r="BE117" s="227">
        <f>IF(N117="základní",J117,0)</f>
        <v>0</v>
      </c>
      <c r="BF117" s="227">
        <f>IF(N117="snížená",J117,0)</f>
        <v>0</v>
      </c>
      <c r="BG117" s="227">
        <f>IF(N117="zákl. přenesená",J117,0)</f>
        <v>0</v>
      </c>
      <c r="BH117" s="227">
        <f>IF(N117="sníž. přenesená",J117,0)</f>
        <v>0</v>
      </c>
      <c r="BI117" s="227">
        <f>IF(N117="nulová",J117,0)</f>
        <v>0</v>
      </c>
      <c r="BJ117" s="20" t="s">
        <v>77</v>
      </c>
      <c r="BK117" s="227">
        <f>ROUND(I117*H117,2)</f>
        <v>0</v>
      </c>
      <c r="BL117" s="20" t="s">
        <v>168</v>
      </c>
      <c r="BM117" s="226" t="s">
        <v>501</v>
      </c>
    </row>
    <row r="118" s="2" customFormat="1" ht="16.5" customHeight="1">
      <c r="A118" s="41"/>
      <c r="B118" s="42"/>
      <c r="C118" s="215" t="s">
        <v>1591</v>
      </c>
      <c r="D118" s="215" t="s">
        <v>163</v>
      </c>
      <c r="E118" s="216" t="s">
        <v>3239</v>
      </c>
      <c r="F118" s="217" t="s">
        <v>3240</v>
      </c>
      <c r="G118" s="218" t="s">
        <v>2368</v>
      </c>
      <c r="H118" s="219">
        <v>2</v>
      </c>
      <c r="I118" s="220"/>
      <c r="J118" s="221">
        <f>ROUND(I118*H118,2)</f>
        <v>0</v>
      </c>
      <c r="K118" s="217" t="s">
        <v>19</v>
      </c>
      <c r="L118" s="47"/>
      <c r="M118" s="222" t="s">
        <v>19</v>
      </c>
      <c r="N118" s="223" t="s">
        <v>41</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168</v>
      </c>
      <c r="AT118" s="226" t="s">
        <v>163</v>
      </c>
      <c r="AU118" s="226" t="s">
        <v>77</v>
      </c>
      <c r="AY118" s="20" t="s">
        <v>161</v>
      </c>
      <c r="BE118" s="227">
        <f>IF(N118="základní",J118,0)</f>
        <v>0</v>
      </c>
      <c r="BF118" s="227">
        <f>IF(N118="snížená",J118,0)</f>
        <v>0</v>
      </c>
      <c r="BG118" s="227">
        <f>IF(N118="zákl. přenesená",J118,0)</f>
        <v>0</v>
      </c>
      <c r="BH118" s="227">
        <f>IF(N118="sníž. přenesená",J118,0)</f>
        <v>0</v>
      </c>
      <c r="BI118" s="227">
        <f>IF(N118="nulová",J118,0)</f>
        <v>0</v>
      </c>
      <c r="BJ118" s="20" t="s">
        <v>77</v>
      </c>
      <c r="BK118" s="227">
        <f>ROUND(I118*H118,2)</f>
        <v>0</v>
      </c>
      <c r="BL118" s="20" t="s">
        <v>168</v>
      </c>
      <c r="BM118" s="226" t="s">
        <v>516</v>
      </c>
    </row>
    <row r="119" s="2" customFormat="1" ht="16.5" customHeight="1">
      <c r="A119" s="41"/>
      <c r="B119" s="42"/>
      <c r="C119" s="215" t="s">
        <v>1598</v>
      </c>
      <c r="D119" s="215" t="s">
        <v>163</v>
      </c>
      <c r="E119" s="216" t="s">
        <v>3241</v>
      </c>
      <c r="F119" s="217" t="s">
        <v>3242</v>
      </c>
      <c r="G119" s="218" t="s">
        <v>2368</v>
      </c>
      <c r="H119" s="219">
        <v>2</v>
      </c>
      <c r="I119" s="220"/>
      <c r="J119" s="221">
        <f>ROUND(I119*H119,2)</f>
        <v>0</v>
      </c>
      <c r="K119" s="217" t="s">
        <v>19</v>
      </c>
      <c r="L119" s="47"/>
      <c r="M119" s="222" t="s">
        <v>19</v>
      </c>
      <c r="N119" s="223" t="s">
        <v>41</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168</v>
      </c>
      <c r="AT119" s="226" t="s">
        <v>163</v>
      </c>
      <c r="AU119" s="226" t="s">
        <v>77</v>
      </c>
      <c r="AY119" s="20" t="s">
        <v>161</v>
      </c>
      <c r="BE119" s="227">
        <f>IF(N119="základní",J119,0)</f>
        <v>0</v>
      </c>
      <c r="BF119" s="227">
        <f>IF(N119="snížená",J119,0)</f>
        <v>0</v>
      </c>
      <c r="BG119" s="227">
        <f>IF(N119="zákl. přenesená",J119,0)</f>
        <v>0</v>
      </c>
      <c r="BH119" s="227">
        <f>IF(N119="sníž. přenesená",J119,0)</f>
        <v>0</v>
      </c>
      <c r="BI119" s="227">
        <f>IF(N119="nulová",J119,0)</f>
        <v>0</v>
      </c>
      <c r="BJ119" s="20" t="s">
        <v>77</v>
      </c>
      <c r="BK119" s="227">
        <f>ROUND(I119*H119,2)</f>
        <v>0</v>
      </c>
      <c r="BL119" s="20" t="s">
        <v>168</v>
      </c>
      <c r="BM119" s="226" t="s">
        <v>529</v>
      </c>
    </row>
    <row r="120" s="2" customFormat="1" ht="16.5" customHeight="1">
      <c r="A120" s="41"/>
      <c r="B120" s="42"/>
      <c r="C120" s="215" t="s">
        <v>1605</v>
      </c>
      <c r="D120" s="215" t="s">
        <v>163</v>
      </c>
      <c r="E120" s="216" t="s">
        <v>3243</v>
      </c>
      <c r="F120" s="217" t="s">
        <v>3236</v>
      </c>
      <c r="G120" s="218" t="s">
        <v>2368</v>
      </c>
      <c r="H120" s="219">
        <v>1</v>
      </c>
      <c r="I120" s="220"/>
      <c r="J120" s="221">
        <f>ROUND(I120*H120,2)</f>
        <v>0</v>
      </c>
      <c r="K120" s="217" t="s">
        <v>19</v>
      </c>
      <c r="L120" s="47"/>
      <c r="M120" s="222" t="s">
        <v>19</v>
      </c>
      <c r="N120" s="223" t="s">
        <v>41</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168</v>
      </c>
      <c r="AT120" s="226" t="s">
        <v>163</v>
      </c>
      <c r="AU120" s="226" t="s">
        <v>77</v>
      </c>
      <c r="AY120" s="20" t="s">
        <v>161</v>
      </c>
      <c r="BE120" s="227">
        <f>IF(N120="základní",J120,0)</f>
        <v>0</v>
      </c>
      <c r="BF120" s="227">
        <f>IF(N120="snížená",J120,0)</f>
        <v>0</v>
      </c>
      <c r="BG120" s="227">
        <f>IF(N120="zákl. přenesená",J120,0)</f>
        <v>0</v>
      </c>
      <c r="BH120" s="227">
        <f>IF(N120="sníž. přenesená",J120,0)</f>
        <v>0</v>
      </c>
      <c r="BI120" s="227">
        <f>IF(N120="nulová",J120,0)</f>
        <v>0</v>
      </c>
      <c r="BJ120" s="20" t="s">
        <v>77</v>
      </c>
      <c r="BK120" s="227">
        <f>ROUND(I120*H120,2)</f>
        <v>0</v>
      </c>
      <c r="BL120" s="20" t="s">
        <v>168</v>
      </c>
      <c r="BM120" s="226" t="s">
        <v>539</v>
      </c>
    </row>
    <row r="121" s="2" customFormat="1" ht="16.5" customHeight="1">
      <c r="A121" s="41"/>
      <c r="B121" s="42"/>
      <c r="C121" s="215" t="s">
        <v>1610</v>
      </c>
      <c r="D121" s="215" t="s">
        <v>163</v>
      </c>
      <c r="E121" s="216" t="s">
        <v>3244</v>
      </c>
      <c r="F121" s="217" t="s">
        <v>3238</v>
      </c>
      <c r="G121" s="218" t="s">
        <v>2368</v>
      </c>
      <c r="H121" s="219">
        <v>1</v>
      </c>
      <c r="I121" s="220"/>
      <c r="J121" s="221">
        <f>ROUND(I121*H121,2)</f>
        <v>0</v>
      </c>
      <c r="K121" s="217" t="s">
        <v>19</v>
      </c>
      <c r="L121" s="47"/>
      <c r="M121" s="222" t="s">
        <v>19</v>
      </c>
      <c r="N121" s="223" t="s">
        <v>41</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168</v>
      </c>
      <c r="AT121" s="226" t="s">
        <v>163</v>
      </c>
      <c r="AU121" s="226" t="s">
        <v>77</v>
      </c>
      <c r="AY121" s="20" t="s">
        <v>161</v>
      </c>
      <c r="BE121" s="227">
        <f>IF(N121="základní",J121,0)</f>
        <v>0</v>
      </c>
      <c r="BF121" s="227">
        <f>IF(N121="snížená",J121,0)</f>
        <v>0</v>
      </c>
      <c r="BG121" s="227">
        <f>IF(N121="zákl. přenesená",J121,0)</f>
        <v>0</v>
      </c>
      <c r="BH121" s="227">
        <f>IF(N121="sníž. přenesená",J121,0)</f>
        <v>0</v>
      </c>
      <c r="BI121" s="227">
        <f>IF(N121="nulová",J121,0)</f>
        <v>0</v>
      </c>
      <c r="BJ121" s="20" t="s">
        <v>77</v>
      </c>
      <c r="BK121" s="227">
        <f>ROUND(I121*H121,2)</f>
        <v>0</v>
      </c>
      <c r="BL121" s="20" t="s">
        <v>168</v>
      </c>
      <c r="BM121" s="226" t="s">
        <v>561</v>
      </c>
    </row>
    <row r="122" s="2" customFormat="1" ht="16.5" customHeight="1">
      <c r="A122" s="41"/>
      <c r="B122" s="42"/>
      <c r="C122" s="215" t="s">
        <v>1616</v>
      </c>
      <c r="D122" s="215" t="s">
        <v>163</v>
      </c>
      <c r="E122" s="216" t="s">
        <v>3245</v>
      </c>
      <c r="F122" s="217" t="s">
        <v>3240</v>
      </c>
      <c r="G122" s="218" t="s">
        <v>2368</v>
      </c>
      <c r="H122" s="219">
        <v>1</v>
      </c>
      <c r="I122" s="220"/>
      <c r="J122" s="221">
        <f>ROUND(I122*H122,2)</f>
        <v>0</v>
      </c>
      <c r="K122" s="217" t="s">
        <v>19</v>
      </c>
      <c r="L122" s="47"/>
      <c r="M122" s="222" t="s">
        <v>19</v>
      </c>
      <c r="N122" s="223" t="s">
        <v>41</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168</v>
      </c>
      <c r="AT122" s="226" t="s">
        <v>163</v>
      </c>
      <c r="AU122" s="226" t="s">
        <v>77</v>
      </c>
      <c r="AY122" s="20" t="s">
        <v>161</v>
      </c>
      <c r="BE122" s="227">
        <f>IF(N122="základní",J122,0)</f>
        <v>0</v>
      </c>
      <c r="BF122" s="227">
        <f>IF(N122="snížená",J122,0)</f>
        <v>0</v>
      </c>
      <c r="BG122" s="227">
        <f>IF(N122="zákl. přenesená",J122,0)</f>
        <v>0</v>
      </c>
      <c r="BH122" s="227">
        <f>IF(N122="sníž. přenesená",J122,0)</f>
        <v>0</v>
      </c>
      <c r="BI122" s="227">
        <f>IF(N122="nulová",J122,0)</f>
        <v>0</v>
      </c>
      <c r="BJ122" s="20" t="s">
        <v>77</v>
      </c>
      <c r="BK122" s="227">
        <f>ROUND(I122*H122,2)</f>
        <v>0</v>
      </c>
      <c r="BL122" s="20" t="s">
        <v>168</v>
      </c>
      <c r="BM122" s="226" t="s">
        <v>577</v>
      </c>
    </row>
    <row r="123" s="2" customFormat="1" ht="16.5" customHeight="1">
      <c r="A123" s="41"/>
      <c r="B123" s="42"/>
      <c r="C123" s="215" t="s">
        <v>1622</v>
      </c>
      <c r="D123" s="215" t="s">
        <v>163</v>
      </c>
      <c r="E123" s="216" t="s">
        <v>3246</v>
      </c>
      <c r="F123" s="217" t="s">
        <v>3242</v>
      </c>
      <c r="G123" s="218" t="s">
        <v>2368</v>
      </c>
      <c r="H123" s="219">
        <v>1</v>
      </c>
      <c r="I123" s="220"/>
      <c r="J123" s="221">
        <f>ROUND(I123*H123,2)</f>
        <v>0</v>
      </c>
      <c r="K123" s="217" t="s">
        <v>19</v>
      </c>
      <c r="L123" s="47"/>
      <c r="M123" s="222" t="s">
        <v>19</v>
      </c>
      <c r="N123" s="223" t="s">
        <v>41</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168</v>
      </c>
      <c r="AT123" s="226" t="s">
        <v>163</v>
      </c>
      <c r="AU123" s="226" t="s">
        <v>77</v>
      </c>
      <c r="AY123" s="20" t="s">
        <v>161</v>
      </c>
      <c r="BE123" s="227">
        <f>IF(N123="základní",J123,0)</f>
        <v>0</v>
      </c>
      <c r="BF123" s="227">
        <f>IF(N123="snížená",J123,0)</f>
        <v>0</v>
      </c>
      <c r="BG123" s="227">
        <f>IF(N123="zákl. přenesená",J123,0)</f>
        <v>0</v>
      </c>
      <c r="BH123" s="227">
        <f>IF(N123="sníž. přenesená",J123,0)</f>
        <v>0</v>
      </c>
      <c r="BI123" s="227">
        <f>IF(N123="nulová",J123,0)</f>
        <v>0</v>
      </c>
      <c r="BJ123" s="20" t="s">
        <v>77</v>
      </c>
      <c r="BK123" s="227">
        <f>ROUND(I123*H123,2)</f>
        <v>0</v>
      </c>
      <c r="BL123" s="20" t="s">
        <v>168</v>
      </c>
      <c r="BM123" s="226" t="s">
        <v>592</v>
      </c>
    </row>
    <row r="124" s="2" customFormat="1" ht="16.5" customHeight="1">
      <c r="A124" s="41"/>
      <c r="B124" s="42"/>
      <c r="C124" s="215" t="s">
        <v>1628</v>
      </c>
      <c r="D124" s="215" t="s">
        <v>163</v>
      </c>
      <c r="E124" s="216" t="s">
        <v>3247</v>
      </c>
      <c r="F124" s="217" t="s">
        <v>3248</v>
      </c>
      <c r="G124" s="218" t="s">
        <v>2368</v>
      </c>
      <c r="H124" s="219">
        <v>1</v>
      </c>
      <c r="I124" s="220"/>
      <c r="J124" s="221">
        <f>ROUND(I124*H124,2)</f>
        <v>0</v>
      </c>
      <c r="K124" s="217" t="s">
        <v>19</v>
      </c>
      <c r="L124" s="47"/>
      <c r="M124" s="222" t="s">
        <v>19</v>
      </c>
      <c r="N124" s="223" t="s">
        <v>41</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168</v>
      </c>
      <c r="AT124" s="226" t="s">
        <v>163</v>
      </c>
      <c r="AU124" s="226" t="s">
        <v>77</v>
      </c>
      <c r="AY124" s="20" t="s">
        <v>161</v>
      </c>
      <c r="BE124" s="227">
        <f>IF(N124="základní",J124,0)</f>
        <v>0</v>
      </c>
      <c r="BF124" s="227">
        <f>IF(N124="snížená",J124,0)</f>
        <v>0</v>
      </c>
      <c r="BG124" s="227">
        <f>IF(N124="zákl. přenesená",J124,0)</f>
        <v>0</v>
      </c>
      <c r="BH124" s="227">
        <f>IF(N124="sníž. přenesená",J124,0)</f>
        <v>0</v>
      </c>
      <c r="BI124" s="227">
        <f>IF(N124="nulová",J124,0)</f>
        <v>0</v>
      </c>
      <c r="BJ124" s="20" t="s">
        <v>77</v>
      </c>
      <c r="BK124" s="227">
        <f>ROUND(I124*H124,2)</f>
        <v>0</v>
      </c>
      <c r="BL124" s="20" t="s">
        <v>168</v>
      </c>
      <c r="BM124" s="226" t="s">
        <v>598</v>
      </c>
    </row>
    <row r="125" s="2" customFormat="1" ht="16.5" customHeight="1">
      <c r="A125" s="41"/>
      <c r="B125" s="42"/>
      <c r="C125" s="215" t="s">
        <v>1634</v>
      </c>
      <c r="D125" s="215" t="s">
        <v>163</v>
      </c>
      <c r="E125" s="216" t="s">
        <v>3249</v>
      </c>
      <c r="F125" s="217" t="s">
        <v>3238</v>
      </c>
      <c r="G125" s="218" t="s">
        <v>2368</v>
      </c>
      <c r="H125" s="219">
        <v>1</v>
      </c>
      <c r="I125" s="220"/>
      <c r="J125" s="221">
        <f>ROUND(I125*H125,2)</f>
        <v>0</v>
      </c>
      <c r="K125" s="217" t="s">
        <v>19</v>
      </c>
      <c r="L125" s="47"/>
      <c r="M125" s="222" t="s">
        <v>19</v>
      </c>
      <c r="N125" s="223" t="s">
        <v>41</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168</v>
      </c>
      <c r="AT125" s="226" t="s">
        <v>163</v>
      </c>
      <c r="AU125" s="226" t="s">
        <v>77</v>
      </c>
      <c r="AY125" s="20" t="s">
        <v>161</v>
      </c>
      <c r="BE125" s="227">
        <f>IF(N125="základní",J125,0)</f>
        <v>0</v>
      </c>
      <c r="BF125" s="227">
        <f>IF(N125="snížená",J125,0)</f>
        <v>0</v>
      </c>
      <c r="BG125" s="227">
        <f>IF(N125="zákl. přenesená",J125,0)</f>
        <v>0</v>
      </c>
      <c r="BH125" s="227">
        <f>IF(N125="sníž. přenesená",J125,0)</f>
        <v>0</v>
      </c>
      <c r="BI125" s="227">
        <f>IF(N125="nulová",J125,0)</f>
        <v>0</v>
      </c>
      <c r="BJ125" s="20" t="s">
        <v>77</v>
      </c>
      <c r="BK125" s="227">
        <f>ROUND(I125*H125,2)</f>
        <v>0</v>
      </c>
      <c r="BL125" s="20" t="s">
        <v>168</v>
      </c>
      <c r="BM125" s="226" t="s">
        <v>610</v>
      </c>
    </row>
    <row r="126" s="2" customFormat="1" ht="16.5" customHeight="1">
      <c r="A126" s="41"/>
      <c r="B126" s="42"/>
      <c r="C126" s="215" t="s">
        <v>1639</v>
      </c>
      <c r="D126" s="215" t="s">
        <v>163</v>
      </c>
      <c r="E126" s="216" t="s">
        <v>3250</v>
      </c>
      <c r="F126" s="217" t="s">
        <v>3240</v>
      </c>
      <c r="G126" s="218" t="s">
        <v>2368</v>
      </c>
      <c r="H126" s="219">
        <v>1</v>
      </c>
      <c r="I126" s="220"/>
      <c r="J126" s="221">
        <f>ROUND(I126*H126,2)</f>
        <v>0</v>
      </c>
      <c r="K126" s="217" t="s">
        <v>19</v>
      </c>
      <c r="L126" s="47"/>
      <c r="M126" s="222" t="s">
        <v>19</v>
      </c>
      <c r="N126" s="223" t="s">
        <v>41</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168</v>
      </c>
      <c r="AT126" s="226" t="s">
        <v>163</v>
      </c>
      <c r="AU126" s="226" t="s">
        <v>77</v>
      </c>
      <c r="AY126" s="20" t="s">
        <v>161</v>
      </c>
      <c r="BE126" s="227">
        <f>IF(N126="základní",J126,0)</f>
        <v>0</v>
      </c>
      <c r="BF126" s="227">
        <f>IF(N126="snížená",J126,0)</f>
        <v>0</v>
      </c>
      <c r="BG126" s="227">
        <f>IF(N126="zákl. přenesená",J126,0)</f>
        <v>0</v>
      </c>
      <c r="BH126" s="227">
        <f>IF(N126="sníž. přenesená",J126,0)</f>
        <v>0</v>
      </c>
      <c r="BI126" s="227">
        <f>IF(N126="nulová",J126,0)</f>
        <v>0</v>
      </c>
      <c r="BJ126" s="20" t="s">
        <v>77</v>
      </c>
      <c r="BK126" s="227">
        <f>ROUND(I126*H126,2)</f>
        <v>0</v>
      </c>
      <c r="BL126" s="20" t="s">
        <v>168</v>
      </c>
      <c r="BM126" s="226" t="s">
        <v>628</v>
      </c>
    </row>
    <row r="127" s="2" customFormat="1" ht="16.5" customHeight="1">
      <c r="A127" s="41"/>
      <c r="B127" s="42"/>
      <c r="C127" s="215" t="s">
        <v>1644</v>
      </c>
      <c r="D127" s="215" t="s">
        <v>163</v>
      </c>
      <c r="E127" s="216" t="s">
        <v>3251</v>
      </c>
      <c r="F127" s="217" t="s">
        <v>3242</v>
      </c>
      <c r="G127" s="218" t="s">
        <v>2368</v>
      </c>
      <c r="H127" s="219">
        <v>1</v>
      </c>
      <c r="I127" s="220"/>
      <c r="J127" s="221">
        <f>ROUND(I127*H127,2)</f>
        <v>0</v>
      </c>
      <c r="K127" s="217" t="s">
        <v>19</v>
      </c>
      <c r="L127" s="47"/>
      <c r="M127" s="222" t="s">
        <v>19</v>
      </c>
      <c r="N127" s="223" t="s">
        <v>41</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168</v>
      </c>
      <c r="AT127" s="226" t="s">
        <v>163</v>
      </c>
      <c r="AU127" s="226" t="s">
        <v>77</v>
      </c>
      <c r="AY127" s="20" t="s">
        <v>161</v>
      </c>
      <c r="BE127" s="227">
        <f>IF(N127="základní",J127,0)</f>
        <v>0</v>
      </c>
      <c r="BF127" s="227">
        <f>IF(N127="snížená",J127,0)</f>
        <v>0</v>
      </c>
      <c r="BG127" s="227">
        <f>IF(N127="zákl. přenesená",J127,0)</f>
        <v>0</v>
      </c>
      <c r="BH127" s="227">
        <f>IF(N127="sníž. přenesená",J127,0)</f>
        <v>0</v>
      </c>
      <c r="BI127" s="227">
        <f>IF(N127="nulová",J127,0)</f>
        <v>0</v>
      </c>
      <c r="BJ127" s="20" t="s">
        <v>77</v>
      </c>
      <c r="BK127" s="227">
        <f>ROUND(I127*H127,2)</f>
        <v>0</v>
      </c>
      <c r="BL127" s="20" t="s">
        <v>168</v>
      </c>
      <c r="BM127" s="226" t="s">
        <v>640</v>
      </c>
    </row>
    <row r="128" s="2" customFormat="1" ht="16.5" customHeight="1">
      <c r="A128" s="41"/>
      <c r="B128" s="42"/>
      <c r="C128" s="215" t="s">
        <v>1649</v>
      </c>
      <c r="D128" s="215" t="s">
        <v>163</v>
      </c>
      <c r="E128" s="216" t="s">
        <v>3252</v>
      </c>
      <c r="F128" s="217" t="s">
        <v>3248</v>
      </c>
      <c r="G128" s="218" t="s">
        <v>2368</v>
      </c>
      <c r="H128" s="219">
        <v>1</v>
      </c>
      <c r="I128" s="220"/>
      <c r="J128" s="221">
        <f>ROUND(I128*H128,2)</f>
        <v>0</v>
      </c>
      <c r="K128" s="217" t="s">
        <v>19</v>
      </c>
      <c r="L128" s="47"/>
      <c r="M128" s="222" t="s">
        <v>19</v>
      </c>
      <c r="N128" s="223" t="s">
        <v>41</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168</v>
      </c>
      <c r="AT128" s="226" t="s">
        <v>163</v>
      </c>
      <c r="AU128" s="226" t="s">
        <v>77</v>
      </c>
      <c r="AY128" s="20" t="s">
        <v>161</v>
      </c>
      <c r="BE128" s="227">
        <f>IF(N128="základní",J128,0)</f>
        <v>0</v>
      </c>
      <c r="BF128" s="227">
        <f>IF(N128="snížená",J128,0)</f>
        <v>0</v>
      </c>
      <c r="BG128" s="227">
        <f>IF(N128="zákl. přenesená",J128,0)</f>
        <v>0</v>
      </c>
      <c r="BH128" s="227">
        <f>IF(N128="sníž. přenesená",J128,0)</f>
        <v>0</v>
      </c>
      <c r="BI128" s="227">
        <f>IF(N128="nulová",J128,0)</f>
        <v>0</v>
      </c>
      <c r="BJ128" s="20" t="s">
        <v>77</v>
      </c>
      <c r="BK128" s="227">
        <f>ROUND(I128*H128,2)</f>
        <v>0</v>
      </c>
      <c r="BL128" s="20" t="s">
        <v>168</v>
      </c>
      <c r="BM128" s="226" t="s">
        <v>652</v>
      </c>
    </row>
    <row r="129" s="2" customFormat="1" ht="16.5" customHeight="1">
      <c r="A129" s="41"/>
      <c r="B129" s="42"/>
      <c r="C129" s="215" t="s">
        <v>1655</v>
      </c>
      <c r="D129" s="215" t="s">
        <v>163</v>
      </c>
      <c r="E129" s="216" t="s">
        <v>3253</v>
      </c>
      <c r="F129" s="217" t="s">
        <v>3254</v>
      </c>
      <c r="G129" s="218" t="s">
        <v>2368</v>
      </c>
      <c r="H129" s="219">
        <v>1</v>
      </c>
      <c r="I129" s="220"/>
      <c r="J129" s="221">
        <f>ROUND(I129*H129,2)</f>
        <v>0</v>
      </c>
      <c r="K129" s="217" t="s">
        <v>19</v>
      </c>
      <c r="L129" s="47"/>
      <c r="M129" s="222" t="s">
        <v>19</v>
      </c>
      <c r="N129" s="223" t="s">
        <v>41</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168</v>
      </c>
      <c r="AT129" s="226" t="s">
        <v>163</v>
      </c>
      <c r="AU129" s="226" t="s">
        <v>77</v>
      </c>
      <c r="AY129" s="20" t="s">
        <v>161</v>
      </c>
      <c r="BE129" s="227">
        <f>IF(N129="základní",J129,0)</f>
        <v>0</v>
      </c>
      <c r="BF129" s="227">
        <f>IF(N129="snížená",J129,0)</f>
        <v>0</v>
      </c>
      <c r="BG129" s="227">
        <f>IF(N129="zákl. přenesená",J129,0)</f>
        <v>0</v>
      </c>
      <c r="BH129" s="227">
        <f>IF(N129="sníž. přenesená",J129,0)</f>
        <v>0</v>
      </c>
      <c r="BI129" s="227">
        <f>IF(N129="nulová",J129,0)</f>
        <v>0</v>
      </c>
      <c r="BJ129" s="20" t="s">
        <v>77</v>
      </c>
      <c r="BK129" s="227">
        <f>ROUND(I129*H129,2)</f>
        <v>0</v>
      </c>
      <c r="BL129" s="20" t="s">
        <v>168</v>
      </c>
      <c r="BM129" s="226" t="s">
        <v>664</v>
      </c>
    </row>
    <row r="130" s="2" customFormat="1" ht="16.5" customHeight="1">
      <c r="A130" s="41"/>
      <c r="B130" s="42"/>
      <c r="C130" s="215" t="s">
        <v>1661</v>
      </c>
      <c r="D130" s="215" t="s">
        <v>163</v>
      </c>
      <c r="E130" s="216" t="s">
        <v>3255</v>
      </c>
      <c r="F130" s="217" t="s">
        <v>3256</v>
      </c>
      <c r="G130" s="218" t="s">
        <v>2368</v>
      </c>
      <c r="H130" s="219">
        <v>1</v>
      </c>
      <c r="I130" s="220"/>
      <c r="J130" s="221">
        <f>ROUND(I130*H130,2)</f>
        <v>0</v>
      </c>
      <c r="K130" s="217" t="s">
        <v>19</v>
      </c>
      <c r="L130" s="47"/>
      <c r="M130" s="222" t="s">
        <v>19</v>
      </c>
      <c r="N130" s="223" t="s">
        <v>41</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168</v>
      </c>
      <c r="AT130" s="226" t="s">
        <v>163</v>
      </c>
      <c r="AU130" s="226" t="s">
        <v>77</v>
      </c>
      <c r="AY130" s="20" t="s">
        <v>161</v>
      </c>
      <c r="BE130" s="227">
        <f>IF(N130="základní",J130,0)</f>
        <v>0</v>
      </c>
      <c r="BF130" s="227">
        <f>IF(N130="snížená",J130,0)</f>
        <v>0</v>
      </c>
      <c r="BG130" s="227">
        <f>IF(N130="zákl. přenesená",J130,0)</f>
        <v>0</v>
      </c>
      <c r="BH130" s="227">
        <f>IF(N130="sníž. přenesená",J130,0)</f>
        <v>0</v>
      </c>
      <c r="BI130" s="227">
        <f>IF(N130="nulová",J130,0)</f>
        <v>0</v>
      </c>
      <c r="BJ130" s="20" t="s">
        <v>77</v>
      </c>
      <c r="BK130" s="227">
        <f>ROUND(I130*H130,2)</f>
        <v>0</v>
      </c>
      <c r="BL130" s="20" t="s">
        <v>168</v>
      </c>
      <c r="BM130" s="226" t="s">
        <v>673</v>
      </c>
    </row>
    <row r="131" s="2" customFormat="1" ht="16.5" customHeight="1">
      <c r="A131" s="41"/>
      <c r="B131" s="42"/>
      <c r="C131" s="215" t="s">
        <v>1666</v>
      </c>
      <c r="D131" s="215" t="s">
        <v>163</v>
      </c>
      <c r="E131" s="216" t="s">
        <v>3257</v>
      </c>
      <c r="F131" s="217" t="s">
        <v>3238</v>
      </c>
      <c r="G131" s="218" t="s">
        <v>2368</v>
      </c>
      <c r="H131" s="219">
        <v>1</v>
      </c>
      <c r="I131" s="220"/>
      <c r="J131" s="221">
        <f>ROUND(I131*H131,2)</f>
        <v>0</v>
      </c>
      <c r="K131" s="217" t="s">
        <v>19</v>
      </c>
      <c r="L131" s="47"/>
      <c r="M131" s="222" t="s">
        <v>19</v>
      </c>
      <c r="N131" s="223" t="s">
        <v>41</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168</v>
      </c>
      <c r="AT131" s="226" t="s">
        <v>163</v>
      </c>
      <c r="AU131" s="226" t="s">
        <v>77</v>
      </c>
      <c r="AY131" s="20" t="s">
        <v>161</v>
      </c>
      <c r="BE131" s="227">
        <f>IF(N131="základní",J131,0)</f>
        <v>0</v>
      </c>
      <c r="BF131" s="227">
        <f>IF(N131="snížená",J131,0)</f>
        <v>0</v>
      </c>
      <c r="BG131" s="227">
        <f>IF(N131="zákl. přenesená",J131,0)</f>
        <v>0</v>
      </c>
      <c r="BH131" s="227">
        <f>IF(N131="sníž. přenesená",J131,0)</f>
        <v>0</v>
      </c>
      <c r="BI131" s="227">
        <f>IF(N131="nulová",J131,0)</f>
        <v>0</v>
      </c>
      <c r="BJ131" s="20" t="s">
        <v>77</v>
      </c>
      <c r="BK131" s="227">
        <f>ROUND(I131*H131,2)</f>
        <v>0</v>
      </c>
      <c r="BL131" s="20" t="s">
        <v>168</v>
      </c>
      <c r="BM131" s="226" t="s">
        <v>689</v>
      </c>
    </row>
    <row r="132" s="2" customFormat="1" ht="16.5" customHeight="1">
      <c r="A132" s="41"/>
      <c r="B132" s="42"/>
      <c r="C132" s="215" t="s">
        <v>1671</v>
      </c>
      <c r="D132" s="215" t="s">
        <v>163</v>
      </c>
      <c r="E132" s="216" t="s">
        <v>3258</v>
      </c>
      <c r="F132" s="217" t="s">
        <v>3240</v>
      </c>
      <c r="G132" s="218" t="s">
        <v>2368</v>
      </c>
      <c r="H132" s="219">
        <v>1</v>
      </c>
      <c r="I132" s="220"/>
      <c r="J132" s="221">
        <f>ROUND(I132*H132,2)</f>
        <v>0</v>
      </c>
      <c r="K132" s="217" t="s">
        <v>19</v>
      </c>
      <c r="L132" s="47"/>
      <c r="M132" s="222" t="s">
        <v>19</v>
      </c>
      <c r="N132" s="223" t="s">
        <v>41</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168</v>
      </c>
      <c r="AT132" s="226" t="s">
        <v>163</v>
      </c>
      <c r="AU132" s="226" t="s">
        <v>77</v>
      </c>
      <c r="AY132" s="20" t="s">
        <v>161</v>
      </c>
      <c r="BE132" s="227">
        <f>IF(N132="základní",J132,0)</f>
        <v>0</v>
      </c>
      <c r="BF132" s="227">
        <f>IF(N132="snížená",J132,0)</f>
        <v>0</v>
      </c>
      <c r="BG132" s="227">
        <f>IF(N132="zákl. přenesená",J132,0)</f>
        <v>0</v>
      </c>
      <c r="BH132" s="227">
        <f>IF(N132="sníž. přenesená",J132,0)</f>
        <v>0</v>
      </c>
      <c r="BI132" s="227">
        <f>IF(N132="nulová",J132,0)</f>
        <v>0</v>
      </c>
      <c r="BJ132" s="20" t="s">
        <v>77</v>
      </c>
      <c r="BK132" s="227">
        <f>ROUND(I132*H132,2)</f>
        <v>0</v>
      </c>
      <c r="BL132" s="20" t="s">
        <v>168</v>
      </c>
      <c r="BM132" s="226" t="s">
        <v>701</v>
      </c>
    </row>
    <row r="133" s="2" customFormat="1" ht="16.5" customHeight="1">
      <c r="A133" s="41"/>
      <c r="B133" s="42"/>
      <c r="C133" s="215" t="s">
        <v>1677</v>
      </c>
      <c r="D133" s="215" t="s">
        <v>163</v>
      </c>
      <c r="E133" s="216" t="s">
        <v>3259</v>
      </c>
      <c r="F133" s="217" t="s">
        <v>3242</v>
      </c>
      <c r="G133" s="218" t="s">
        <v>2368</v>
      </c>
      <c r="H133" s="219">
        <v>1</v>
      </c>
      <c r="I133" s="220"/>
      <c r="J133" s="221">
        <f>ROUND(I133*H133,2)</f>
        <v>0</v>
      </c>
      <c r="K133" s="217" t="s">
        <v>19</v>
      </c>
      <c r="L133" s="47"/>
      <c r="M133" s="222" t="s">
        <v>19</v>
      </c>
      <c r="N133" s="223" t="s">
        <v>41</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168</v>
      </c>
      <c r="AT133" s="226" t="s">
        <v>163</v>
      </c>
      <c r="AU133" s="226" t="s">
        <v>77</v>
      </c>
      <c r="AY133" s="20" t="s">
        <v>161</v>
      </c>
      <c r="BE133" s="227">
        <f>IF(N133="základní",J133,0)</f>
        <v>0</v>
      </c>
      <c r="BF133" s="227">
        <f>IF(N133="snížená",J133,0)</f>
        <v>0</v>
      </c>
      <c r="BG133" s="227">
        <f>IF(N133="zákl. přenesená",J133,0)</f>
        <v>0</v>
      </c>
      <c r="BH133" s="227">
        <f>IF(N133="sníž. přenesená",J133,0)</f>
        <v>0</v>
      </c>
      <c r="BI133" s="227">
        <f>IF(N133="nulová",J133,0)</f>
        <v>0</v>
      </c>
      <c r="BJ133" s="20" t="s">
        <v>77</v>
      </c>
      <c r="BK133" s="227">
        <f>ROUND(I133*H133,2)</f>
        <v>0</v>
      </c>
      <c r="BL133" s="20" t="s">
        <v>168</v>
      </c>
      <c r="BM133" s="226" t="s">
        <v>713</v>
      </c>
    </row>
    <row r="134" s="2" customFormat="1" ht="16.5" customHeight="1">
      <c r="A134" s="41"/>
      <c r="B134" s="42"/>
      <c r="C134" s="215" t="s">
        <v>1682</v>
      </c>
      <c r="D134" s="215" t="s">
        <v>163</v>
      </c>
      <c r="E134" s="216" t="s">
        <v>3260</v>
      </c>
      <c r="F134" s="217" t="s">
        <v>3261</v>
      </c>
      <c r="G134" s="218" t="s">
        <v>2368</v>
      </c>
      <c r="H134" s="219">
        <v>1</v>
      </c>
      <c r="I134" s="220"/>
      <c r="J134" s="221">
        <f>ROUND(I134*H134,2)</f>
        <v>0</v>
      </c>
      <c r="K134" s="217" t="s">
        <v>19</v>
      </c>
      <c r="L134" s="47"/>
      <c r="M134" s="222" t="s">
        <v>19</v>
      </c>
      <c r="N134" s="223" t="s">
        <v>41</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168</v>
      </c>
      <c r="AT134" s="226" t="s">
        <v>163</v>
      </c>
      <c r="AU134" s="226" t="s">
        <v>77</v>
      </c>
      <c r="AY134" s="20" t="s">
        <v>161</v>
      </c>
      <c r="BE134" s="227">
        <f>IF(N134="základní",J134,0)</f>
        <v>0</v>
      </c>
      <c r="BF134" s="227">
        <f>IF(N134="snížená",J134,0)</f>
        <v>0</v>
      </c>
      <c r="BG134" s="227">
        <f>IF(N134="zákl. přenesená",J134,0)</f>
        <v>0</v>
      </c>
      <c r="BH134" s="227">
        <f>IF(N134="sníž. přenesená",J134,0)</f>
        <v>0</v>
      </c>
      <c r="BI134" s="227">
        <f>IF(N134="nulová",J134,0)</f>
        <v>0</v>
      </c>
      <c r="BJ134" s="20" t="s">
        <v>77</v>
      </c>
      <c r="BK134" s="227">
        <f>ROUND(I134*H134,2)</f>
        <v>0</v>
      </c>
      <c r="BL134" s="20" t="s">
        <v>168</v>
      </c>
      <c r="BM134" s="226" t="s">
        <v>725</v>
      </c>
    </row>
    <row r="135" s="2" customFormat="1" ht="16.5" customHeight="1">
      <c r="A135" s="41"/>
      <c r="B135" s="42"/>
      <c r="C135" s="215" t="s">
        <v>1687</v>
      </c>
      <c r="D135" s="215" t="s">
        <v>163</v>
      </c>
      <c r="E135" s="216" t="s">
        <v>3262</v>
      </c>
      <c r="F135" s="217" t="s">
        <v>3238</v>
      </c>
      <c r="G135" s="218" t="s">
        <v>2368</v>
      </c>
      <c r="H135" s="219">
        <v>1</v>
      </c>
      <c r="I135" s="220"/>
      <c r="J135" s="221">
        <f>ROUND(I135*H135,2)</f>
        <v>0</v>
      </c>
      <c r="K135" s="217" t="s">
        <v>19</v>
      </c>
      <c r="L135" s="47"/>
      <c r="M135" s="222" t="s">
        <v>19</v>
      </c>
      <c r="N135" s="223" t="s">
        <v>41</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168</v>
      </c>
      <c r="AT135" s="226" t="s">
        <v>163</v>
      </c>
      <c r="AU135" s="226" t="s">
        <v>77</v>
      </c>
      <c r="AY135" s="20" t="s">
        <v>161</v>
      </c>
      <c r="BE135" s="227">
        <f>IF(N135="základní",J135,0)</f>
        <v>0</v>
      </c>
      <c r="BF135" s="227">
        <f>IF(N135="snížená",J135,0)</f>
        <v>0</v>
      </c>
      <c r="BG135" s="227">
        <f>IF(N135="zákl. přenesená",J135,0)</f>
        <v>0</v>
      </c>
      <c r="BH135" s="227">
        <f>IF(N135="sníž. přenesená",J135,0)</f>
        <v>0</v>
      </c>
      <c r="BI135" s="227">
        <f>IF(N135="nulová",J135,0)</f>
        <v>0</v>
      </c>
      <c r="BJ135" s="20" t="s">
        <v>77</v>
      </c>
      <c r="BK135" s="227">
        <f>ROUND(I135*H135,2)</f>
        <v>0</v>
      </c>
      <c r="BL135" s="20" t="s">
        <v>168</v>
      </c>
      <c r="BM135" s="226" t="s">
        <v>739</v>
      </c>
    </row>
    <row r="136" s="2" customFormat="1" ht="16.5" customHeight="1">
      <c r="A136" s="41"/>
      <c r="B136" s="42"/>
      <c r="C136" s="215" t="s">
        <v>1693</v>
      </c>
      <c r="D136" s="215" t="s">
        <v>163</v>
      </c>
      <c r="E136" s="216" t="s">
        <v>3263</v>
      </c>
      <c r="F136" s="217" t="s">
        <v>3240</v>
      </c>
      <c r="G136" s="218" t="s">
        <v>2368</v>
      </c>
      <c r="H136" s="219">
        <v>1</v>
      </c>
      <c r="I136" s="220"/>
      <c r="J136" s="221">
        <f>ROUND(I136*H136,2)</f>
        <v>0</v>
      </c>
      <c r="K136" s="217" t="s">
        <v>19</v>
      </c>
      <c r="L136" s="47"/>
      <c r="M136" s="222" t="s">
        <v>19</v>
      </c>
      <c r="N136" s="223" t="s">
        <v>41</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168</v>
      </c>
      <c r="AT136" s="226" t="s">
        <v>163</v>
      </c>
      <c r="AU136" s="226" t="s">
        <v>77</v>
      </c>
      <c r="AY136" s="20" t="s">
        <v>161</v>
      </c>
      <c r="BE136" s="227">
        <f>IF(N136="základní",J136,0)</f>
        <v>0</v>
      </c>
      <c r="BF136" s="227">
        <f>IF(N136="snížená",J136,0)</f>
        <v>0</v>
      </c>
      <c r="BG136" s="227">
        <f>IF(N136="zákl. přenesená",J136,0)</f>
        <v>0</v>
      </c>
      <c r="BH136" s="227">
        <f>IF(N136="sníž. přenesená",J136,0)</f>
        <v>0</v>
      </c>
      <c r="BI136" s="227">
        <f>IF(N136="nulová",J136,0)</f>
        <v>0</v>
      </c>
      <c r="BJ136" s="20" t="s">
        <v>77</v>
      </c>
      <c r="BK136" s="227">
        <f>ROUND(I136*H136,2)</f>
        <v>0</v>
      </c>
      <c r="BL136" s="20" t="s">
        <v>168</v>
      </c>
      <c r="BM136" s="226" t="s">
        <v>753</v>
      </c>
    </row>
    <row r="137" s="2" customFormat="1" ht="16.5" customHeight="1">
      <c r="A137" s="41"/>
      <c r="B137" s="42"/>
      <c r="C137" s="215" t="s">
        <v>1697</v>
      </c>
      <c r="D137" s="215" t="s">
        <v>163</v>
      </c>
      <c r="E137" s="216" t="s">
        <v>3264</v>
      </c>
      <c r="F137" s="217" t="s">
        <v>3242</v>
      </c>
      <c r="G137" s="218" t="s">
        <v>2368</v>
      </c>
      <c r="H137" s="219">
        <v>1</v>
      </c>
      <c r="I137" s="220"/>
      <c r="J137" s="221">
        <f>ROUND(I137*H137,2)</f>
        <v>0</v>
      </c>
      <c r="K137" s="217" t="s">
        <v>19</v>
      </c>
      <c r="L137" s="47"/>
      <c r="M137" s="222" t="s">
        <v>19</v>
      </c>
      <c r="N137" s="223" t="s">
        <v>41</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168</v>
      </c>
      <c r="AT137" s="226" t="s">
        <v>163</v>
      </c>
      <c r="AU137" s="226" t="s">
        <v>77</v>
      </c>
      <c r="AY137" s="20" t="s">
        <v>161</v>
      </c>
      <c r="BE137" s="227">
        <f>IF(N137="základní",J137,0)</f>
        <v>0</v>
      </c>
      <c r="BF137" s="227">
        <f>IF(N137="snížená",J137,0)</f>
        <v>0</v>
      </c>
      <c r="BG137" s="227">
        <f>IF(N137="zákl. přenesená",J137,0)</f>
        <v>0</v>
      </c>
      <c r="BH137" s="227">
        <f>IF(N137="sníž. přenesená",J137,0)</f>
        <v>0</v>
      </c>
      <c r="BI137" s="227">
        <f>IF(N137="nulová",J137,0)</f>
        <v>0</v>
      </c>
      <c r="BJ137" s="20" t="s">
        <v>77</v>
      </c>
      <c r="BK137" s="227">
        <f>ROUND(I137*H137,2)</f>
        <v>0</v>
      </c>
      <c r="BL137" s="20" t="s">
        <v>168</v>
      </c>
      <c r="BM137" s="226" t="s">
        <v>765</v>
      </c>
    </row>
    <row r="138" s="2" customFormat="1" ht="16.5" customHeight="1">
      <c r="A138" s="41"/>
      <c r="B138" s="42"/>
      <c r="C138" s="215" t="s">
        <v>1703</v>
      </c>
      <c r="D138" s="215" t="s">
        <v>163</v>
      </c>
      <c r="E138" s="216" t="s">
        <v>3265</v>
      </c>
      <c r="F138" s="217" t="s">
        <v>3261</v>
      </c>
      <c r="G138" s="218" t="s">
        <v>2368</v>
      </c>
      <c r="H138" s="219">
        <v>1</v>
      </c>
      <c r="I138" s="220"/>
      <c r="J138" s="221">
        <f>ROUND(I138*H138,2)</f>
        <v>0</v>
      </c>
      <c r="K138" s="217" t="s">
        <v>19</v>
      </c>
      <c r="L138" s="47"/>
      <c r="M138" s="222" t="s">
        <v>19</v>
      </c>
      <c r="N138" s="223" t="s">
        <v>41</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168</v>
      </c>
      <c r="AT138" s="226" t="s">
        <v>163</v>
      </c>
      <c r="AU138" s="226" t="s">
        <v>77</v>
      </c>
      <c r="AY138" s="20" t="s">
        <v>161</v>
      </c>
      <c r="BE138" s="227">
        <f>IF(N138="základní",J138,0)</f>
        <v>0</v>
      </c>
      <c r="BF138" s="227">
        <f>IF(N138="snížená",J138,0)</f>
        <v>0</v>
      </c>
      <c r="BG138" s="227">
        <f>IF(N138="zákl. přenesená",J138,0)</f>
        <v>0</v>
      </c>
      <c r="BH138" s="227">
        <f>IF(N138="sníž. přenesená",J138,0)</f>
        <v>0</v>
      </c>
      <c r="BI138" s="227">
        <f>IF(N138="nulová",J138,0)</f>
        <v>0</v>
      </c>
      <c r="BJ138" s="20" t="s">
        <v>77</v>
      </c>
      <c r="BK138" s="227">
        <f>ROUND(I138*H138,2)</f>
        <v>0</v>
      </c>
      <c r="BL138" s="20" t="s">
        <v>168</v>
      </c>
      <c r="BM138" s="226" t="s">
        <v>778</v>
      </c>
    </row>
    <row r="139" s="2" customFormat="1" ht="16.5" customHeight="1">
      <c r="A139" s="41"/>
      <c r="B139" s="42"/>
      <c r="C139" s="215" t="s">
        <v>1707</v>
      </c>
      <c r="D139" s="215" t="s">
        <v>163</v>
      </c>
      <c r="E139" s="216" t="s">
        <v>3266</v>
      </c>
      <c r="F139" s="217" t="s">
        <v>3238</v>
      </c>
      <c r="G139" s="218" t="s">
        <v>2368</v>
      </c>
      <c r="H139" s="219">
        <v>1</v>
      </c>
      <c r="I139" s="220"/>
      <c r="J139" s="221">
        <f>ROUND(I139*H139,2)</f>
        <v>0</v>
      </c>
      <c r="K139" s="217" t="s">
        <v>19</v>
      </c>
      <c r="L139" s="47"/>
      <c r="M139" s="222" t="s">
        <v>19</v>
      </c>
      <c r="N139" s="223" t="s">
        <v>41</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168</v>
      </c>
      <c r="AT139" s="226" t="s">
        <v>163</v>
      </c>
      <c r="AU139" s="226" t="s">
        <v>77</v>
      </c>
      <c r="AY139" s="20" t="s">
        <v>161</v>
      </c>
      <c r="BE139" s="227">
        <f>IF(N139="základní",J139,0)</f>
        <v>0</v>
      </c>
      <c r="BF139" s="227">
        <f>IF(N139="snížená",J139,0)</f>
        <v>0</v>
      </c>
      <c r="BG139" s="227">
        <f>IF(N139="zákl. přenesená",J139,0)</f>
        <v>0</v>
      </c>
      <c r="BH139" s="227">
        <f>IF(N139="sníž. přenesená",J139,0)</f>
        <v>0</v>
      </c>
      <c r="BI139" s="227">
        <f>IF(N139="nulová",J139,0)</f>
        <v>0</v>
      </c>
      <c r="BJ139" s="20" t="s">
        <v>77</v>
      </c>
      <c r="BK139" s="227">
        <f>ROUND(I139*H139,2)</f>
        <v>0</v>
      </c>
      <c r="BL139" s="20" t="s">
        <v>168</v>
      </c>
      <c r="BM139" s="226" t="s">
        <v>789</v>
      </c>
    </row>
    <row r="140" s="2" customFormat="1" ht="16.5" customHeight="1">
      <c r="A140" s="41"/>
      <c r="B140" s="42"/>
      <c r="C140" s="215" t="s">
        <v>1714</v>
      </c>
      <c r="D140" s="215" t="s">
        <v>163</v>
      </c>
      <c r="E140" s="216" t="s">
        <v>3267</v>
      </c>
      <c r="F140" s="217" t="s">
        <v>3240</v>
      </c>
      <c r="G140" s="218" t="s">
        <v>2368</v>
      </c>
      <c r="H140" s="219">
        <v>1</v>
      </c>
      <c r="I140" s="220"/>
      <c r="J140" s="221">
        <f>ROUND(I140*H140,2)</f>
        <v>0</v>
      </c>
      <c r="K140" s="217" t="s">
        <v>19</v>
      </c>
      <c r="L140" s="47"/>
      <c r="M140" s="222" t="s">
        <v>19</v>
      </c>
      <c r="N140" s="223" t="s">
        <v>41</v>
      </c>
      <c r="O140" s="87"/>
      <c r="P140" s="224">
        <f>O140*H140</f>
        <v>0</v>
      </c>
      <c r="Q140" s="224">
        <v>0</v>
      </c>
      <c r="R140" s="224">
        <f>Q140*H140</f>
        <v>0</v>
      </c>
      <c r="S140" s="224">
        <v>0</v>
      </c>
      <c r="T140" s="225">
        <f>S140*H140</f>
        <v>0</v>
      </c>
      <c r="U140" s="41"/>
      <c r="V140" s="41"/>
      <c r="W140" s="41"/>
      <c r="X140" s="41"/>
      <c r="Y140" s="41"/>
      <c r="Z140" s="41"/>
      <c r="AA140" s="41"/>
      <c r="AB140" s="41"/>
      <c r="AC140" s="41"/>
      <c r="AD140" s="41"/>
      <c r="AE140" s="41"/>
      <c r="AR140" s="226" t="s">
        <v>168</v>
      </c>
      <c r="AT140" s="226" t="s">
        <v>163</v>
      </c>
      <c r="AU140" s="226" t="s">
        <v>77</v>
      </c>
      <c r="AY140" s="20" t="s">
        <v>161</v>
      </c>
      <c r="BE140" s="227">
        <f>IF(N140="základní",J140,0)</f>
        <v>0</v>
      </c>
      <c r="BF140" s="227">
        <f>IF(N140="snížená",J140,0)</f>
        <v>0</v>
      </c>
      <c r="BG140" s="227">
        <f>IF(N140="zákl. přenesená",J140,0)</f>
        <v>0</v>
      </c>
      <c r="BH140" s="227">
        <f>IF(N140="sníž. přenesená",J140,0)</f>
        <v>0</v>
      </c>
      <c r="BI140" s="227">
        <f>IF(N140="nulová",J140,0)</f>
        <v>0</v>
      </c>
      <c r="BJ140" s="20" t="s">
        <v>77</v>
      </c>
      <c r="BK140" s="227">
        <f>ROUND(I140*H140,2)</f>
        <v>0</v>
      </c>
      <c r="BL140" s="20" t="s">
        <v>168</v>
      </c>
      <c r="BM140" s="226" t="s">
        <v>803</v>
      </c>
    </row>
    <row r="141" s="2" customFormat="1" ht="16.5" customHeight="1">
      <c r="A141" s="41"/>
      <c r="B141" s="42"/>
      <c r="C141" s="215" t="s">
        <v>1720</v>
      </c>
      <c r="D141" s="215" t="s">
        <v>163</v>
      </c>
      <c r="E141" s="216" t="s">
        <v>3268</v>
      </c>
      <c r="F141" s="217" t="s">
        <v>3242</v>
      </c>
      <c r="G141" s="218" t="s">
        <v>2368</v>
      </c>
      <c r="H141" s="219">
        <v>1</v>
      </c>
      <c r="I141" s="220"/>
      <c r="J141" s="221">
        <f>ROUND(I141*H141,2)</f>
        <v>0</v>
      </c>
      <c r="K141" s="217" t="s">
        <v>19</v>
      </c>
      <c r="L141" s="47"/>
      <c r="M141" s="222" t="s">
        <v>19</v>
      </c>
      <c r="N141" s="223" t="s">
        <v>41</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168</v>
      </c>
      <c r="AT141" s="226" t="s">
        <v>163</v>
      </c>
      <c r="AU141" s="226" t="s">
        <v>77</v>
      </c>
      <c r="AY141" s="20" t="s">
        <v>161</v>
      </c>
      <c r="BE141" s="227">
        <f>IF(N141="základní",J141,0)</f>
        <v>0</v>
      </c>
      <c r="BF141" s="227">
        <f>IF(N141="snížená",J141,0)</f>
        <v>0</v>
      </c>
      <c r="BG141" s="227">
        <f>IF(N141="zákl. přenesená",J141,0)</f>
        <v>0</v>
      </c>
      <c r="BH141" s="227">
        <f>IF(N141="sníž. přenesená",J141,0)</f>
        <v>0</v>
      </c>
      <c r="BI141" s="227">
        <f>IF(N141="nulová",J141,0)</f>
        <v>0</v>
      </c>
      <c r="BJ141" s="20" t="s">
        <v>77</v>
      </c>
      <c r="BK141" s="227">
        <f>ROUND(I141*H141,2)</f>
        <v>0</v>
      </c>
      <c r="BL141" s="20" t="s">
        <v>168</v>
      </c>
      <c r="BM141" s="226" t="s">
        <v>818</v>
      </c>
    </row>
    <row r="142" s="2" customFormat="1" ht="16.5" customHeight="1">
      <c r="A142" s="41"/>
      <c r="B142" s="42"/>
      <c r="C142" s="215" t="s">
        <v>1725</v>
      </c>
      <c r="D142" s="215" t="s">
        <v>163</v>
      </c>
      <c r="E142" s="216" t="s">
        <v>3269</v>
      </c>
      <c r="F142" s="217" t="s">
        <v>3270</v>
      </c>
      <c r="G142" s="218" t="s">
        <v>2368</v>
      </c>
      <c r="H142" s="219">
        <v>1</v>
      </c>
      <c r="I142" s="220"/>
      <c r="J142" s="221">
        <f>ROUND(I142*H142,2)</f>
        <v>0</v>
      </c>
      <c r="K142" s="217" t="s">
        <v>19</v>
      </c>
      <c r="L142" s="47"/>
      <c r="M142" s="222" t="s">
        <v>19</v>
      </c>
      <c r="N142" s="223" t="s">
        <v>41</v>
      </c>
      <c r="O142" s="87"/>
      <c r="P142" s="224">
        <f>O142*H142</f>
        <v>0</v>
      </c>
      <c r="Q142" s="224">
        <v>0</v>
      </c>
      <c r="R142" s="224">
        <f>Q142*H142</f>
        <v>0</v>
      </c>
      <c r="S142" s="224">
        <v>0</v>
      </c>
      <c r="T142" s="225">
        <f>S142*H142</f>
        <v>0</v>
      </c>
      <c r="U142" s="41"/>
      <c r="V142" s="41"/>
      <c r="W142" s="41"/>
      <c r="X142" s="41"/>
      <c r="Y142" s="41"/>
      <c r="Z142" s="41"/>
      <c r="AA142" s="41"/>
      <c r="AB142" s="41"/>
      <c r="AC142" s="41"/>
      <c r="AD142" s="41"/>
      <c r="AE142" s="41"/>
      <c r="AR142" s="226" t="s">
        <v>168</v>
      </c>
      <c r="AT142" s="226" t="s">
        <v>163</v>
      </c>
      <c r="AU142" s="226" t="s">
        <v>77</v>
      </c>
      <c r="AY142" s="20" t="s">
        <v>161</v>
      </c>
      <c r="BE142" s="227">
        <f>IF(N142="základní",J142,0)</f>
        <v>0</v>
      </c>
      <c r="BF142" s="227">
        <f>IF(N142="snížená",J142,0)</f>
        <v>0</v>
      </c>
      <c r="BG142" s="227">
        <f>IF(N142="zákl. přenesená",J142,0)</f>
        <v>0</v>
      </c>
      <c r="BH142" s="227">
        <f>IF(N142="sníž. přenesená",J142,0)</f>
        <v>0</v>
      </c>
      <c r="BI142" s="227">
        <f>IF(N142="nulová",J142,0)</f>
        <v>0</v>
      </c>
      <c r="BJ142" s="20" t="s">
        <v>77</v>
      </c>
      <c r="BK142" s="227">
        <f>ROUND(I142*H142,2)</f>
        <v>0</v>
      </c>
      <c r="BL142" s="20" t="s">
        <v>168</v>
      </c>
      <c r="BM142" s="226" t="s">
        <v>830</v>
      </c>
    </row>
    <row r="143" s="2" customFormat="1" ht="16.5" customHeight="1">
      <c r="A143" s="41"/>
      <c r="B143" s="42"/>
      <c r="C143" s="215" t="s">
        <v>1731</v>
      </c>
      <c r="D143" s="215" t="s">
        <v>163</v>
      </c>
      <c r="E143" s="216" t="s">
        <v>3271</v>
      </c>
      <c r="F143" s="217" t="s">
        <v>3238</v>
      </c>
      <c r="G143" s="218" t="s">
        <v>2368</v>
      </c>
      <c r="H143" s="219">
        <v>1</v>
      </c>
      <c r="I143" s="220"/>
      <c r="J143" s="221">
        <f>ROUND(I143*H143,2)</f>
        <v>0</v>
      </c>
      <c r="K143" s="217" t="s">
        <v>19</v>
      </c>
      <c r="L143" s="47"/>
      <c r="M143" s="222" t="s">
        <v>19</v>
      </c>
      <c r="N143" s="223" t="s">
        <v>41</v>
      </c>
      <c r="O143" s="87"/>
      <c r="P143" s="224">
        <f>O143*H143</f>
        <v>0</v>
      </c>
      <c r="Q143" s="224">
        <v>0</v>
      </c>
      <c r="R143" s="224">
        <f>Q143*H143</f>
        <v>0</v>
      </c>
      <c r="S143" s="224">
        <v>0</v>
      </c>
      <c r="T143" s="225">
        <f>S143*H143</f>
        <v>0</v>
      </c>
      <c r="U143" s="41"/>
      <c r="V143" s="41"/>
      <c r="W143" s="41"/>
      <c r="X143" s="41"/>
      <c r="Y143" s="41"/>
      <c r="Z143" s="41"/>
      <c r="AA143" s="41"/>
      <c r="AB143" s="41"/>
      <c r="AC143" s="41"/>
      <c r="AD143" s="41"/>
      <c r="AE143" s="41"/>
      <c r="AR143" s="226" t="s">
        <v>168</v>
      </c>
      <c r="AT143" s="226" t="s">
        <v>163</v>
      </c>
      <c r="AU143" s="226" t="s">
        <v>77</v>
      </c>
      <c r="AY143" s="20" t="s">
        <v>161</v>
      </c>
      <c r="BE143" s="227">
        <f>IF(N143="základní",J143,0)</f>
        <v>0</v>
      </c>
      <c r="BF143" s="227">
        <f>IF(N143="snížená",J143,0)</f>
        <v>0</v>
      </c>
      <c r="BG143" s="227">
        <f>IF(N143="zákl. přenesená",J143,0)</f>
        <v>0</v>
      </c>
      <c r="BH143" s="227">
        <f>IF(N143="sníž. přenesená",J143,0)</f>
        <v>0</v>
      </c>
      <c r="BI143" s="227">
        <f>IF(N143="nulová",J143,0)</f>
        <v>0</v>
      </c>
      <c r="BJ143" s="20" t="s">
        <v>77</v>
      </c>
      <c r="BK143" s="227">
        <f>ROUND(I143*H143,2)</f>
        <v>0</v>
      </c>
      <c r="BL143" s="20" t="s">
        <v>168</v>
      </c>
      <c r="BM143" s="226" t="s">
        <v>840</v>
      </c>
    </row>
    <row r="144" s="2" customFormat="1" ht="16.5" customHeight="1">
      <c r="A144" s="41"/>
      <c r="B144" s="42"/>
      <c r="C144" s="215" t="s">
        <v>1737</v>
      </c>
      <c r="D144" s="215" t="s">
        <v>163</v>
      </c>
      <c r="E144" s="216" t="s">
        <v>3272</v>
      </c>
      <c r="F144" s="217" t="s">
        <v>3240</v>
      </c>
      <c r="G144" s="218" t="s">
        <v>2368</v>
      </c>
      <c r="H144" s="219">
        <v>1</v>
      </c>
      <c r="I144" s="220"/>
      <c r="J144" s="221">
        <f>ROUND(I144*H144,2)</f>
        <v>0</v>
      </c>
      <c r="K144" s="217" t="s">
        <v>19</v>
      </c>
      <c r="L144" s="47"/>
      <c r="M144" s="222" t="s">
        <v>19</v>
      </c>
      <c r="N144" s="223" t="s">
        <v>41</v>
      </c>
      <c r="O144" s="87"/>
      <c r="P144" s="224">
        <f>O144*H144</f>
        <v>0</v>
      </c>
      <c r="Q144" s="224">
        <v>0</v>
      </c>
      <c r="R144" s="224">
        <f>Q144*H144</f>
        <v>0</v>
      </c>
      <c r="S144" s="224">
        <v>0</v>
      </c>
      <c r="T144" s="225">
        <f>S144*H144</f>
        <v>0</v>
      </c>
      <c r="U144" s="41"/>
      <c r="V144" s="41"/>
      <c r="W144" s="41"/>
      <c r="X144" s="41"/>
      <c r="Y144" s="41"/>
      <c r="Z144" s="41"/>
      <c r="AA144" s="41"/>
      <c r="AB144" s="41"/>
      <c r="AC144" s="41"/>
      <c r="AD144" s="41"/>
      <c r="AE144" s="41"/>
      <c r="AR144" s="226" t="s">
        <v>168</v>
      </c>
      <c r="AT144" s="226" t="s">
        <v>163</v>
      </c>
      <c r="AU144" s="226" t="s">
        <v>77</v>
      </c>
      <c r="AY144" s="20" t="s">
        <v>161</v>
      </c>
      <c r="BE144" s="227">
        <f>IF(N144="základní",J144,0)</f>
        <v>0</v>
      </c>
      <c r="BF144" s="227">
        <f>IF(N144="snížená",J144,0)</f>
        <v>0</v>
      </c>
      <c r="BG144" s="227">
        <f>IF(N144="zákl. přenesená",J144,0)</f>
        <v>0</v>
      </c>
      <c r="BH144" s="227">
        <f>IF(N144="sníž. přenesená",J144,0)</f>
        <v>0</v>
      </c>
      <c r="BI144" s="227">
        <f>IF(N144="nulová",J144,0)</f>
        <v>0</v>
      </c>
      <c r="BJ144" s="20" t="s">
        <v>77</v>
      </c>
      <c r="BK144" s="227">
        <f>ROUND(I144*H144,2)</f>
        <v>0</v>
      </c>
      <c r="BL144" s="20" t="s">
        <v>168</v>
      </c>
      <c r="BM144" s="226" t="s">
        <v>850</v>
      </c>
    </row>
    <row r="145" s="2" customFormat="1" ht="16.5" customHeight="1">
      <c r="A145" s="41"/>
      <c r="B145" s="42"/>
      <c r="C145" s="215" t="s">
        <v>1743</v>
      </c>
      <c r="D145" s="215" t="s">
        <v>163</v>
      </c>
      <c r="E145" s="216" t="s">
        <v>3273</v>
      </c>
      <c r="F145" s="217" t="s">
        <v>3242</v>
      </c>
      <c r="G145" s="218" t="s">
        <v>2368</v>
      </c>
      <c r="H145" s="219">
        <v>1</v>
      </c>
      <c r="I145" s="220"/>
      <c r="J145" s="221">
        <f>ROUND(I145*H145,2)</f>
        <v>0</v>
      </c>
      <c r="K145" s="217" t="s">
        <v>19</v>
      </c>
      <c r="L145" s="47"/>
      <c r="M145" s="222" t="s">
        <v>19</v>
      </c>
      <c r="N145" s="223" t="s">
        <v>41</v>
      </c>
      <c r="O145" s="87"/>
      <c r="P145" s="224">
        <f>O145*H145</f>
        <v>0</v>
      </c>
      <c r="Q145" s="224">
        <v>0</v>
      </c>
      <c r="R145" s="224">
        <f>Q145*H145</f>
        <v>0</v>
      </c>
      <c r="S145" s="224">
        <v>0</v>
      </c>
      <c r="T145" s="225">
        <f>S145*H145</f>
        <v>0</v>
      </c>
      <c r="U145" s="41"/>
      <c r="V145" s="41"/>
      <c r="W145" s="41"/>
      <c r="X145" s="41"/>
      <c r="Y145" s="41"/>
      <c r="Z145" s="41"/>
      <c r="AA145" s="41"/>
      <c r="AB145" s="41"/>
      <c r="AC145" s="41"/>
      <c r="AD145" s="41"/>
      <c r="AE145" s="41"/>
      <c r="AR145" s="226" t="s">
        <v>168</v>
      </c>
      <c r="AT145" s="226" t="s">
        <v>163</v>
      </c>
      <c r="AU145" s="226" t="s">
        <v>77</v>
      </c>
      <c r="AY145" s="20" t="s">
        <v>161</v>
      </c>
      <c r="BE145" s="227">
        <f>IF(N145="základní",J145,0)</f>
        <v>0</v>
      </c>
      <c r="BF145" s="227">
        <f>IF(N145="snížená",J145,0)</f>
        <v>0</v>
      </c>
      <c r="BG145" s="227">
        <f>IF(N145="zákl. přenesená",J145,0)</f>
        <v>0</v>
      </c>
      <c r="BH145" s="227">
        <f>IF(N145="sníž. přenesená",J145,0)</f>
        <v>0</v>
      </c>
      <c r="BI145" s="227">
        <f>IF(N145="nulová",J145,0)</f>
        <v>0</v>
      </c>
      <c r="BJ145" s="20" t="s">
        <v>77</v>
      </c>
      <c r="BK145" s="227">
        <f>ROUND(I145*H145,2)</f>
        <v>0</v>
      </c>
      <c r="BL145" s="20" t="s">
        <v>168</v>
      </c>
      <c r="BM145" s="226" t="s">
        <v>864</v>
      </c>
    </row>
    <row r="146" s="2" customFormat="1" ht="16.5" customHeight="1">
      <c r="A146" s="41"/>
      <c r="B146" s="42"/>
      <c r="C146" s="215" t="s">
        <v>1749</v>
      </c>
      <c r="D146" s="215" t="s">
        <v>163</v>
      </c>
      <c r="E146" s="216" t="s">
        <v>3274</v>
      </c>
      <c r="F146" s="217" t="s">
        <v>3270</v>
      </c>
      <c r="G146" s="218" t="s">
        <v>2368</v>
      </c>
      <c r="H146" s="219">
        <v>1</v>
      </c>
      <c r="I146" s="220"/>
      <c r="J146" s="221">
        <f>ROUND(I146*H146,2)</f>
        <v>0</v>
      </c>
      <c r="K146" s="217" t="s">
        <v>19</v>
      </c>
      <c r="L146" s="47"/>
      <c r="M146" s="222" t="s">
        <v>19</v>
      </c>
      <c r="N146" s="223" t="s">
        <v>41</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168</v>
      </c>
      <c r="AT146" s="226" t="s">
        <v>163</v>
      </c>
      <c r="AU146" s="226" t="s">
        <v>77</v>
      </c>
      <c r="AY146" s="20" t="s">
        <v>161</v>
      </c>
      <c r="BE146" s="227">
        <f>IF(N146="základní",J146,0)</f>
        <v>0</v>
      </c>
      <c r="BF146" s="227">
        <f>IF(N146="snížená",J146,0)</f>
        <v>0</v>
      </c>
      <c r="BG146" s="227">
        <f>IF(N146="zákl. přenesená",J146,0)</f>
        <v>0</v>
      </c>
      <c r="BH146" s="227">
        <f>IF(N146="sníž. přenesená",J146,0)</f>
        <v>0</v>
      </c>
      <c r="BI146" s="227">
        <f>IF(N146="nulová",J146,0)</f>
        <v>0</v>
      </c>
      <c r="BJ146" s="20" t="s">
        <v>77</v>
      </c>
      <c r="BK146" s="227">
        <f>ROUND(I146*H146,2)</f>
        <v>0</v>
      </c>
      <c r="BL146" s="20" t="s">
        <v>168</v>
      </c>
      <c r="BM146" s="226" t="s">
        <v>879</v>
      </c>
    </row>
    <row r="147" s="2" customFormat="1" ht="16.5" customHeight="1">
      <c r="A147" s="41"/>
      <c r="B147" s="42"/>
      <c r="C147" s="215" t="s">
        <v>1755</v>
      </c>
      <c r="D147" s="215" t="s">
        <v>163</v>
      </c>
      <c r="E147" s="216" t="s">
        <v>3275</v>
      </c>
      <c r="F147" s="217" t="s">
        <v>3238</v>
      </c>
      <c r="G147" s="218" t="s">
        <v>2368</v>
      </c>
      <c r="H147" s="219">
        <v>1</v>
      </c>
      <c r="I147" s="220"/>
      <c r="J147" s="221">
        <f>ROUND(I147*H147,2)</f>
        <v>0</v>
      </c>
      <c r="K147" s="217" t="s">
        <v>19</v>
      </c>
      <c r="L147" s="47"/>
      <c r="M147" s="222" t="s">
        <v>19</v>
      </c>
      <c r="N147" s="223" t="s">
        <v>41</v>
      </c>
      <c r="O147" s="87"/>
      <c r="P147" s="224">
        <f>O147*H147</f>
        <v>0</v>
      </c>
      <c r="Q147" s="224">
        <v>0</v>
      </c>
      <c r="R147" s="224">
        <f>Q147*H147</f>
        <v>0</v>
      </c>
      <c r="S147" s="224">
        <v>0</v>
      </c>
      <c r="T147" s="225">
        <f>S147*H147</f>
        <v>0</v>
      </c>
      <c r="U147" s="41"/>
      <c r="V147" s="41"/>
      <c r="W147" s="41"/>
      <c r="X147" s="41"/>
      <c r="Y147" s="41"/>
      <c r="Z147" s="41"/>
      <c r="AA147" s="41"/>
      <c r="AB147" s="41"/>
      <c r="AC147" s="41"/>
      <c r="AD147" s="41"/>
      <c r="AE147" s="41"/>
      <c r="AR147" s="226" t="s">
        <v>168</v>
      </c>
      <c r="AT147" s="226" t="s">
        <v>163</v>
      </c>
      <c r="AU147" s="226" t="s">
        <v>77</v>
      </c>
      <c r="AY147" s="20" t="s">
        <v>161</v>
      </c>
      <c r="BE147" s="227">
        <f>IF(N147="základní",J147,0)</f>
        <v>0</v>
      </c>
      <c r="BF147" s="227">
        <f>IF(N147="snížená",J147,0)</f>
        <v>0</v>
      </c>
      <c r="BG147" s="227">
        <f>IF(N147="zákl. přenesená",J147,0)</f>
        <v>0</v>
      </c>
      <c r="BH147" s="227">
        <f>IF(N147="sníž. přenesená",J147,0)</f>
        <v>0</v>
      </c>
      <c r="BI147" s="227">
        <f>IF(N147="nulová",J147,0)</f>
        <v>0</v>
      </c>
      <c r="BJ147" s="20" t="s">
        <v>77</v>
      </c>
      <c r="BK147" s="227">
        <f>ROUND(I147*H147,2)</f>
        <v>0</v>
      </c>
      <c r="BL147" s="20" t="s">
        <v>168</v>
      </c>
      <c r="BM147" s="226" t="s">
        <v>889</v>
      </c>
    </row>
    <row r="148" s="2" customFormat="1" ht="16.5" customHeight="1">
      <c r="A148" s="41"/>
      <c r="B148" s="42"/>
      <c r="C148" s="215" t="s">
        <v>1761</v>
      </c>
      <c r="D148" s="215" t="s">
        <v>163</v>
      </c>
      <c r="E148" s="216" t="s">
        <v>3276</v>
      </c>
      <c r="F148" s="217" t="s">
        <v>3240</v>
      </c>
      <c r="G148" s="218" t="s">
        <v>2368</v>
      </c>
      <c r="H148" s="219">
        <v>1</v>
      </c>
      <c r="I148" s="220"/>
      <c r="J148" s="221">
        <f>ROUND(I148*H148,2)</f>
        <v>0</v>
      </c>
      <c r="K148" s="217" t="s">
        <v>19</v>
      </c>
      <c r="L148" s="47"/>
      <c r="M148" s="222" t="s">
        <v>19</v>
      </c>
      <c r="N148" s="223" t="s">
        <v>41</v>
      </c>
      <c r="O148" s="87"/>
      <c r="P148" s="224">
        <f>O148*H148</f>
        <v>0</v>
      </c>
      <c r="Q148" s="224">
        <v>0</v>
      </c>
      <c r="R148" s="224">
        <f>Q148*H148</f>
        <v>0</v>
      </c>
      <c r="S148" s="224">
        <v>0</v>
      </c>
      <c r="T148" s="225">
        <f>S148*H148</f>
        <v>0</v>
      </c>
      <c r="U148" s="41"/>
      <c r="V148" s="41"/>
      <c r="W148" s="41"/>
      <c r="X148" s="41"/>
      <c r="Y148" s="41"/>
      <c r="Z148" s="41"/>
      <c r="AA148" s="41"/>
      <c r="AB148" s="41"/>
      <c r="AC148" s="41"/>
      <c r="AD148" s="41"/>
      <c r="AE148" s="41"/>
      <c r="AR148" s="226" t="s">
        <v>168</v>
      </c>
      <c r="AT148" s="226" t="s">
        <v>163</v>
      </c>
      <c r="AU148" s="226" t="s">
        <v>77</v>
      </c>
      <c r="AY148" s="20" t="s">
        <v>161</v>
      </c>
      <c r="BE148" s="227">
        <f>IF(N148="základní",J148,0)</f>
        <v>0</v>
      </c>
      <c r="BF148" s="227">
        <f>IF(N148="snížená",J148,0)</f>
        <v>0</v>
      </c>
      <c r="BG148" s="227">
        <f>IF(N148="zákl. přenesená",J148,0)</f>
        <v>0</v>
      </c>
      <c r="BH148" s="227">
        <f>IF(N148="sníž. přenesená",J148,0)</f>
        <v>0</v>
      </c>
      <c r="BI148" s="227">
        <f>IF(N148="nulová",J148,0)</f>
        <v>0</v>
      </c>
      <c r="BJ148" s="20" t="s">
        <v>77</v>
      </c>
      <c r="BK148" s="227">
        <f>ROUND(I148*H148,2)</f>
        <v>0</v>
      </c>
      <c r="BL148" s="20" t="s">
        <v>168</v>
      </c>
      <c r="BM148" s="226" t="s">
        <v>902</v>
      </c>
    </row>
    <row r="149" s="2" customFormat="1" ht="16.5" customHeight="1">
      <c r="A149" s="41"/>
      <c r="B149" s="42"/>
      <c r="C149" s="215" t="s">
        <v>1766</v>
      </c>
      <c r="D149" s="215" t="s">
        <v>163</v>
      </c>
      <c r="E149" s="216" t="s">
        <v>3277</v>
      </c>
      <c r="F149" s="217" t="s">
        <v>3242</v>
      </c>
      <c r="G149" s="218" t="s">
        <v>2368</v>
      </c>
      <c r="H149" s="219">
        <v>1</v>
      </c>
      <c r="I149" s="220"/>
      <c r="J149" s="221">
        <f>ROUND(I149*H149,2)</f>
        <v>0</v>
      </c>
      <c r="K149" s="217" t="s">
        <v>19</v>
      </c>
      <c r="L149" s="47"/>
      <c r="M149" s="222" t="s">
        <v>19</v>
      </c>
      <c r="N149" s="223" t="s">
        <v>41</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168</v>
      </c>
      <c r="AT149" s="226" t="s">
        <v>163</v>
      </c>
      <c r="AU149" s="226" t="s">
        <v>77</v>
      </c>
      <c r="AY149" s="20" t="s">
        <v>161</v>
      </c>
      <c r="BE149" s="227">
        <f>IF(N149="základní",J149,0)</f>
        <v>0</v>
      </c>
      <c r="BF149" s="227">
        <f>IF(N149="snížená",J149,0)</f>
        <v>0</v>
      </c>
      <c r="BG149" s="227">
        <f>IF(N149="zákl. přenesená",J149,0)</f>
        <v>0</v>
      </c>
      <c r="BH149" s="227">
        <f>IF(N149="sníž. přenesená",J149,0)</f>
        <v>0</v>
      </c>
      <c r="BI149" s="227">
        <f>IF(N149="nulová",J149,0)</f>
        <v>0</v>
      </c>
      <c r="BJ149" s="20" t="s">
        <v>77</v>
      </c>
      <c r="BK149" s="227">
        <f>ROUND(I149*H149,2)</f>
        <v>0</v>
      </c>
      <c r="BL149" s="20" t="s">
        <v>168</v>
      </c>
      <c r="BM149" s="226" t="s">
        <v>912</v>
      </c>
    </row>
    <row r="150" s="2" customFormat="1" ht="16.5" customHeight="1">
      <c r="A150" s="41"/>
      <c r="B150" s="42"/>
      <c r="C150" s="215" t="s">
        <v>1771</v>
      </c>
      <c r="D150" s="215" t="s">
        <v>163</v>
      </c>
      <c r="E150" s="216" t="s">
        <v>3278</v>
      </c>
      <c r="F150" s="217" t="s">
        <v>3279</v>
      </c>
      <c r="G150" s="218" t="s">
        <v>2368</v>
      </c>
      <c r="H150" s="219">
        <v>1</v>
      </c>
      <c r="I150" s="220"/>
      <c r="J150" s="221">
        <f>ROUND(I150*H150,2)</f>
        <v>0</v>
      </c>
      <c r="K150" s="217" t="s">
        <v>19</v>
      </c>
      <c r="L150" s="47"/>
      <c r="M150" s="222" t="s">
        <v>19</v>
      </c>
      <c r="N150" s="223" t="s">
        <v>41</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168</v>
      </c>
      <c r="AT150" s="226" t="s">
        <v>163</v>
      </c>
      <c r="AU150" s="226" t="s">
        <v>77</v>
      </c>
      <c r="AY150" s="20" t="s">
        <v>161</v>
      </c>
      <c r="BE150" s="227">
        <f>IF(N150="základní",J150,0)</f>
        <v>0</v>
      </c>
      <c r="BF150" s="227">
        <f>IF(N150="snížená",J150,0)</f>
        <v>0</v>
      </c>
      <c r="BG150" s="227">
        <f>IF(N150="zákl. přenesená",J150,0)</f>
        <v>0</v>
      </c>
      <c r="BH150" s="227">
        <f>IF(N150="sníž. přenesená",J150,0)</f>
        <v>0</v>
      </c>
      <c r="BI150" s="227">
        <f>IF(N150="nulová",J150,0)</f>
        <v>0</v>
      </c>
      <c r="BJ150" s="20" t="s">
        <v>77</v>
      </c>
      <c r="BK150" s="227">
        <f>ROUND(I150*H150,2)</f>
        <v>0</v>
      </c>
      <c r="BL150" s="20" t="s">
        <v>168</v>
      </c>
      <c r="BM150" s="226" t="s">
        <v>1542</v>
      </c>
    </row>
    <row r="151" s="2" customFormat="1" ht="16.5" customHeight="1">
      <c r="A151" s="41"/>
      <c r="B151" s="42"/>
      <c r="C151" s="215" t="s">
        <v>1776</v>
      </c>
      <c r="D151" s="215" t="s">
        <v>163</v>
      </c>
      <c r="E151" s="216" t="s">
        <v>3280</v>
      </c>
      <c r="F151" s="217" t="s">
        <v>3254</v>
      </c>
      <c r="G151" s="218" t="s">
        <v>2368</v>
      </c>
      <c r="H151" s="219">
        <v>1</v>
      </c>
      <c r="I151" s="220"/>
      <c r="J151" s="221">
        <f>ROUND(I151*H151,2)</f>
        <v>0</v>
      </c>
      <c r="K151" s="217" t="s">
        <v>19</v>
      </c>
      <c r="L151" s="47"/>
      <c r="M151" s="222" t="s">
        <v>19</v>
      </c>
      <c r="N151" s="223" t="s">
        <v>41</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168</v>
      </c>
      <c r="AT151" s="226" t="s">
        <v>163</v>
      </c>
      <c r="AU151" s="226" t="s">
        <v>77</v>
      </c>
      <c r="AY151" s="20" t="s">
        <v>161</v>
      </c>
      <c r="BE151" s="227">
        <f>IF(N151="základní",J151,0)</f>
        <v>0</v>
      </c>
      <c r="BF151" s="227">
        <f>IF(N151="snížená",J151,0)</f>
        <v>0</v>
      </c>
      <c r="BG151" s="227">
        <f>IF(N151="zákl. přenesená",J151,0)</f>
        <v>0</v>
      </c>
      <c r="BH151" s="227">
        <f>IF(N151="sníž. přenesená",J151,0)</f>
        <v>0</v>
      </c>
      <c r="BI151" s="227">
        <f>IF(N151="nulová",J151,0)</f>
        <v>0</v>
      </c>
      <c r="BJ151" s="20" t="s">
        <v>77</v>
      </c>
      <c r="BK151" s="227">
        <f>ROUND(I151*H151,2)</f>
        <v>0</v>
      </c>
      <c r="BL151" s="20" t="s">
        <v>168</v>
      </c>
      <c r="BM151" s="226" t="s">
        <v>1553</v>
      </c>
    </row>
    <row r="152" s="2" customFormat="1" ht="16.5" customHeight="1">
      <c r="A152" s="41"/>
      <c r="B152" s="42"/>
      <c r="C152" s="215" t="s">
        <v>1781</v>
      </c>
      <c r="D152" s="215" t="s">
        <v>163</v>
      </c>
      <c r="E152" s="216" t="s">
        <v>3281</v>
      </c>
      <c r="F152" s="217" t="s">
        <v>3238</v>
      </c>
      <c r="G152" s="218" t="s">
        <v>2368</v>
      </c>
      <c r="H152" s="219">
        <v>1</v>
      </c>
      <c r="I152" s="220"/>
      <c r="J152" s="221">
        <f>ROUND(I152*H152,2)</f>
        <v>0</v>
      </c>
      <c r="K152" s="217" t="s">
        <v>19</v>
      </c>
      <c r="L152" s="47"/>
      <c r="M152" s="222" t="s">
        <v>19</v>
      </c>
      <c r="N152" s="223" t="s">
        <v>41</v>
      </c>
      <c r="O152" s="87"/>
      <c r="P152" s="224">
        <f>O152*H152</f>
        <v>0</v>
      </c>
      <c r="Q152" s="224">
        <v>0</v>
      </c>
      <c r="R152" s="224">
        <f>Q152*H152</f>
        <v>0</v>
      </c>
      <c r="S152" s="224">
        <v>0</v>
      </c>
      <c r="T152" s="225">
        <f>S152*H152</f>
        <v>0</v>
      </c>
      <c r="U152" s="41"/>
      <c r="V152" s="41"/>
      <c r="W152" s="41"/>
      <c r="X152" s="41"/>
      <c r="Y152" s="41"/>
      <c r="Z152" s="41"/>
      <c r="AA152" s="41"/>
      <c r="AB152" s="41"/>
      <c r="AC152" s="41"/>
      <c r="AD152" s="41"/>
      <c r="AE152" s="41"/>
      <c r="AR152" s="226" t="s">
        <v>168</v>
      </c>
      <c r="AT152" s="226" t="s">
        <v>163</v>
      </c>
      <c r="AU152" s="226" t="s">
        <v>77</v>
      </c>
      <c r="AY152" s="20" t="s">
        <v>161</v>
      </c>
      <c r="BE152" s="227">
        <f>IF(N152="základní",J152,0)</f>
        <v>0</v>
      </c>
      <c r="BF152" s="227">
        <f>IF(N152="snížená",J152,0)</f>
        <v>0</v>
      </c>
      <c r="BG152" s="227">
        <f>IF(N152="zákl. přenesená",J152,0)</f>
        <v>0</v>
      </c>
      <c r="BH152" s="227">
        <f>IF(N152="sníž. přenesená",J152,0)</f>
        <v>0</v>
      </c>
      <c r="BI152" s="227">
        <f>IF(N152="nulová",J152,0)</f>
        <v>0</v>
      </c>
      <c r="BJ152" s="20" t="s">
        <v>77</v>
      </c>
      <c r="BK152" s="227">
        <f>ROUND(I152*H152,2)</f>
        <v>0</v>
      </c>
      <c r="BL152" s="20" t="s">
        <v>168</v>
      </c>
      <c r="BM152" s="226" t="s">
        <v>1563</v>
      </c>
    </row>
    <row r="153" s="2" customFormat="1" ht="16.5" customHeight="1">
      <c r="A153" s="41"/>
      <c r="B153" s="42"/>
      <c r="C153" s="215" t="s">
        <v>1786</v>
      </c>
      <c r="D153" s="215" t="s">
        <v>163</v>
      </c>
      <c r="E153" s="216" t="s">
        <v>3282</v>
      </c>
      <c r="F153" s="217" t="s">
        <v>3240</v>
      </c>
      <c r="G153" s="218" t="s">
        <v>2368</v>
      </c>
      <c r="H153" s="219">
        <v>1</v>
      </c>
      <c r="I153" s="220"/>
      <c r="J153" s="221">
        <f>ROUND(I153*H153,2)</f>
        <v>0</v>
      </c>
      <c r="K153" s="217" t="s">
        <v>19</v>
      </c>
      <c r="L153" s="47"/>
      <c r="M153" s="222" t="s">
        <v>19</v>
      </c>
      <c r="N153" s="223" t="s">
        <v>41</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168</v>
      </c>
      <c r="AT153" s="226" t="s">
        <v>163</v>
      </c>
      <c r="AU153" s="226" t="s">
        <v>77</v>
      </c>
      <c r="AY153" s="20" t="s">
        <v>161</v>
      </c>
      <c r="BE153" s="227">
        <f>IF(N153="základní",J153,0)</f>
        <v>0</v>
      </c>
      <c r="BF153" s="227">
        <f>IF(N153="snížená",J153,0)</f>
        <v>0</v>
      </c>
      <c r="BG153" s="227">
        <f>IF(N153="zákl. přenesená",J153,0)</f>
        <v>0</v>
      </c>
      <c r="BH153" s="227">
        <f>IF(N153="sníž. přenesená",J153,0)</f>
        <v>0</v>
      </c>
      <c r="BI153" s="227">
        <f>IF(N153="nulová",J153,0)</f>
        <v>0</v>
      </c>
      <c r="BJ153" s="20" t="s">
        <v>77</v>
      </c>
      <c r="BK153" s="227">
        <f>ROUND(I153*H153,2)</f>
        <v>0</v>
      </c>
      <c r="BL153" s="20" t="s">
        <v>168</v>
      </c>
      <c r="BM153" s="226" t="s">
        <v>1574</v>
      </c>
    </row>
    <row r="154" s="2" customFormat="1" ht="16.5" customHeight="1">
      <c r="A154" s="41"/>
      <c r="B154" s="42"/>
      <c r="C154" s="215" t="s">
        <v>1791</v>
      </c>
      <c r="D154" s="215" t="s">
        <v>163</v>
      </c>
      <c r="E154" s="216" t="s">
        <v>3283</v>
      </c>
      <c r="F154" s="217" t="s">
        <v>3242</v>
      </c>
      <c r="G154" s="218" t="s">
        <v>2368</v>
      </c>
      <c r="H154" s="219">
        <v>1</v>
      </c>
      <c r="I154" s="220"/>
      <c r="J154" s="221">
        <f>ROUND(I154*H154,2)</f>
        <v>0</v>
      </c>
      <c r="K154" s="217" t="s">
        <v>19</v>
      </c>
      <c r="L154" s="47"/>
      <c r="M154" s="222" t="s">
        <v>19</v>
      </c>
      <c r="N154" s="223" t="s">
        <v>41</v>
      </c>
      <c r="O154" s="87"/>
      <c r="P154" s="224">
        <f>O154*H154</f>
        <v>0</v>
      </c>
      <c r="Q154" s="224">
        <v>0</v>
      </c>
      <c r="R154" s="224">
        <f>Q154*H154</f>
        <v>0</v>
      </c>
      <c r="S154" s="224">
        <v>0</v>
      </c>
      <c r="T154" s="225">
        <f>S154*H154</f>
        <v>0</v>
      </c>
      <c r="U154" s="41"/>
      <c r="V154" s="41"/>
      <c r="W154" s="41"/>
      <c r="X154" s="41"/>
      <c r="Y154" s="41"/>
      <c r="Z154" s="41"/>
      <c r="AA154" s="41"/>
      <c r="AB154" s="41"/>
      <c r="AC154" s="41"/>
      <c r="AD154" s="41"/>
      <c r="AE154" s="41"/>
      <c r="AR154" s="226" t="s">
        <v>168</v>
      </c>
      <c r="AT154" s="226" t="s">
        <v>163</v>
      </c>
      <c r="AU154" s="226" t="s">
        <v>77</v>
      </c>
      <c r="AY154" s="20" t="s">
        <v>161</v>
      </c>
      <c r="BE154" s="227">
        <f>IF(N154="základní",J154,0)</f>
        <v>0</v>
      </c>
      <c r="BF154" s="227">
        <f>IF(N154="snížená",J154,0)</f>
        <v>0</v>
      </c>
      <c r="BG154" s="227">
        <f>IF(N154="zákl. přenesená",J154,0)</f>
        <v>0</v>
      </c>
      <c r="BH154" s="227">
        <f>IF(N154="sníž. přenesená",J154,0)</f>
        <v>0</v>
      </c>
      <c r="BI154" s="227">
        <f>IF(N154="nulová",J154,0)</f>
        <v>0</v>
      </c>
      <c r="BJ154" s="20" t="s">
        <v>77</v>
      </c>
      <c r="BK154" s="227">
        <f>ROUND(I154*H154,2)</f>
        <v>0</v>
      </c>
      <c r="BL154" s="20" t="s">
        <v>168</v>
      </c>
      <c r="BM154" s="226" t="s">
        <v>1584</v>
      </c>
    </row>
    <row r="155" s="2" customFormat="1" ht="16.5" customHeight="1">
      <c r="A155" s="41"/>
      <c r="B155" s="42"/>
      <c r="C155" s="215" t="s">
        <v>1796</v>
      </c>
      <c r="D155" s="215" t="s">
        <v>163</v>
      </c>
      <c r="E155" s="216" t="s">
        <v>3284</v>
      </c>
      <c r="F155" s="217" t="s">
        <v>3285</v>
      </c>
      <c r="G155" s="218" t="s">
        <v>2368</v>
      </c>
      <c r="H155" s="219">
        <v>1</v>
      </c>
      <c r="I155" s="220"/>
      <c r="J155" s="221">
        <f>ROUND(I155*H155,2)</f>
        <v>0</v>
      </c>
      <c r="K155" s="217" t="s">
        <v>19</v>
      </c>
      <c r="L155" s="47"/>
      <c r="M155" s="222" t="s">
        <v>19</v>
      </c>
      <c r="N155" s="223" t="s">
        <v>41</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168</v>
      </c>
      <c r="AT155" s="226" t="s">
        <v>163</v>
      </c>
      <c r="AU155" s="226" t="s">
        <v>77</v>
      </c>
      <c r="AY155" s="20" t="s">
        <v>161</v>
      </c>
      <c r="BE155" s="227">
        <f>IF(N155="základní",J155,0)</f>
        <v>0</v>
      </c>
      <c r="BF155" s="227">
        <f>IF(N155="snížená",J155,0)</f>
        <v>0</v>
      </c>
      <c r="BG155" s="227">
        <f>IF(N155="zákl. přenesená",J155,0)</f>
        <v>0</v>
      </c>
      <c r="BH155" s="227">
        <f>IF(N155="sníž. přenesená",J155,0)</f>
        <v>0</v>
      </c>
      <c r="BI155" s="227">
        <f>IF(N155="nulová",J155,0)</f>
        <v>0</v>
      </c>
      <c r="BJ155" s="20" t="s">
        <v>77</v>
      </c>
      <c r="BK155" s="227">
        <f>ROUND(I155*H155,2)</f>
        <v>0</v>
      </c>
      <c r="BL155" s="20" t="s">
        <v>168</v>
      </c>
      <c r="BM155" s="226" t="s">
        <v>1598</v>
      </c>
    </row>
    <row r="156" s="2" customFormat="1" ht="16.5" customHeight="1">
      <c r="A156" s="41"/>
      <c r="B156" s="42"/>
      <c r="C156" s="215" t="s">
        <v>1801</v>
      </c>
      <c r="D156" s="215" t="s">
        <v>163</v>
      </c>
      <c r="E156" s="216" t="s">
        <v>3286</v>
      </c>
      <c r="F156" s="217" t="s">
        <v>3287</v>
      </c>
      <c r="G156" s="218" t="s">
        <v>2368</v>
      </c>
      <c r="H156" s="219">
        <v>1</v>
      </c>
      <c r="I156" s="220"/>
      <c r="J156" s="221">
        <f>ROUND(I156*H156,2)</f>
        <v>0</v>
      </c>
      <c r="K156" s="217" t="s">
        <v>19</v>
      </c>
      <c r="L156" s="47"/>
      <c r="M156" s="222" t="s">
        <v>19</v>
      </c>
      <c r="N156" s="223" t="s">
        <v>41</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168</v>
      </c>
      <c r="AT156" s="226" t="s">
        <v>163</v>
      </c>
      <c r="AU156" s="226" t="s">
        <v>77</v>
      </c>
      <c r="AY156" s="20" t="s">
        <v>161</v>
      </c>
      <c r="BE156" s="227">
        <f>IF(N156="základní",J156,0)</f>
        <v>0</v>
      </c>
      <c r="BF156" s="227">
        <f>IF(N156="snížená",J156,0)</f>
        <v>0</v>
      </c>
      <c r="BG156" s="227">
        <f>IF(N156="zákl. přenesená",J156,0)</f>
        <v>0</v>
      </c>
      <c r="BH156" s="227">
        <f>IF(N156="sníž. přenesená",J156,0)</f>
        <v>0</v>
      </c>
      <c r="BI156" s="227">
        <f>IF(N156="nulová",J156,0)</f>
        <v>0</v>
      </c>
      <c r="BJ156" s="20" t="s">
        <v>77</v>
      </c>
      <c r="BK156" s="227">
        <f>ROUND(I156*H156,2)</f>
        <v>0</v>
      </c>
      <c r="BL156" s="20" t="s">
        <v>168</v>
      </c>
      <c r="BM156" s="226" t="s">
        <v>1610</v>
      </c>
    </row>
    <row r="157" s="2" customFormat="1" ht="16.5" customHeight="1">
      <c r="A157" s="41"/>
      <c r="B157" s="42"/>
      <c r="C157" s="215" t="s">
        <v>1806</v>
      </c>
      <c r="D157" s="215" t="s">
        <v>163</v>
      </c>
      <c r="E157" s="216" t="s">
        <v>3288</v>
      </c>
      <c r="F157" s="217" t="s">
        <v>3289</v>
      </c>
      <c r="G157" s="218" t="s">
        <v>2368</v>
      </c>
      <c r="H157" s="219">
        <v>1</v>
      </c>
      <c r="I157" s="220"/>
      <c r="J157" s="221">
        <f>ROUND(I157*H157,2)</f>
        <v>0</v>
      </c>
      <c r="K157" s="217" t="s">
        <v>19</v>
      </c>
      <c r="L157" s="47"/>
      <c r="M157" s="222" t="s">
        <v>19</v>
      </c>
      <c r="N157" s="223" t="s">
        <v>41</v>
      </c>
      <c r="O157" s="87"/>
      <c r="P157" s="224">
        <f>O157*H157</f>
        <v>0</v>
      </c>
      <c r="Q157" s="224">
        <v>0</v>
      </c>
      <c r="R157" s="224">
        <f>Q157*H157</f>
        <v>0</v>
      </c>
      <c r="S157" s="224">
        <v>0</v>
      </c>
      <c r="T157" s="225">
        <f>S157*H157</f>
        <v>0</v>
      </c>
      <c r="U157" s="41"/>
      <c r="V157" s="41"/>
      <c r="W157" s="41"/>
      <c r="X157" s="41"/>
      <c r="Y157" s="41"/>
      <c r="Z157" s="41"/>
      <c r="AA157" s="41"/>
      <c r="AB157" s="41"/>
      <c r="AC157" s="41"/>
      <c r="AD157" s="41"/>
      <c r="AE157" s="41"/>
      <c r="AR157" s="226" t="s">
        <v>168</v>
      </c>
      <c r="AT157" s="226" t="s">
        <v>163</v>
      </c>
      <c r="AU157" s="226" t="s">
        <v>77</v>
      </c>
      <c r="AY157" s="20" t="s">
        <v>161</v>
      </c>
      <c r="BE157" s="227">
        <f>IF(N157="základní",J157,0)</f>
        <v>0</v>
      </c>
      <c r="BF157" s="227">
        <f>IF(N157="snížená",J157,0)</f>
        <v>0</v>
      </c>
      <c r="BG157" s="227">
        <f>IF(N157="zákl. přenesená",J157,0)</f>
        <v>0</v>
      </c>
      <c r="BH157" s="227">
        <f>IF(N157="sníž. přenesená",J157,0)</f>
        <v>0</v>
      </c>
      <c r="BI157" s="227">
        <f>IF(N157="nulová",J157,0)</f>
        <v>0</v>
      </c>
      <c r="BJ157" s="20" t="s">
        <v>77</v>
      </c>
      <c r="BK157" s="227">
        <f>ROUND(I157*H157,2)</f>
        <v>0</v>
      </c>
      <c r="BL157" s="20" t="s">
        <v>168</v>
      </c>
      <c r="BM157" s="226" t="s">
        <v>1622</v>
      </c>
    </row>
    <row r="158" s="2" customFormat="1" ht="16.5" customHeight="1">
      <c r="A158" s="41"/>
      <c r="B158" s="42"/>
      <c r="C158" s="215" t="s">
        <v>1811</v>
      </c>
      <c r="D158" s="215" t="s">
        <v>163</v>
      </c>
      <c r="E158" s="216" t="s">
        <v>3290</v>
      </c>
      <c r="F158" s="217" t="s">
        <v>3238</v>
      </c>
      <c r="G158" s="218" t="s">
        <v>2368</v>
      </c>
      <c r="H158" s="219">
        <v>3</v>
      </c>
      <c r="I158" s="220"/>
      <c r="J158" s="221">
        <f>ROUND(I158*H158,2)</f>
        <v>0</v>
      </c>
      <c r="K158" s="217" t="s">
        <v>19</v>
      </c>
      <c r="L158" s="47"/>
      <c r="M158" s="222" t="s">
        <v>19</v>
      </c>
      <c r="N158" s="223" t="s">
        <v>41</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168</v>
      </c>
      <c r="AT158" s="226" t="s">
        <v>163</v>
      </c>
      <c r="AU158" s="226" t="s">
        <v>77</v>
      </c>
      <c r="AY158" s="20" t="s">
        <v>161</v>
      </c>
      <c r="BE158" s="227">
        <f>IF(N158="základní",J158,0)</f>
        <v>0</v>
      </c>
      <c r="BF158" s="227">
        <f>IF(N158="snížená",J158,0)</f>
        <v>0</v>
      </c>
      <c r="BG158" s="227">
        <f>IF(N158="zákl. přenesená",J158,0)</f>
        <v>0</v>
      </c>
      <c r="BH158" s="227">
        <f>IF(N158="sníž. přenesená",J158,0)</f>
        <v>0</v>
      </c>
      <c r="BI158" s="227">
        <f>IF(N158="nulová",J158,0)</f>
        <v>0</v>
      </c>
      <c r="BJ158" s="20" t="s">
        <v>77</v>
      </c>
      <c r="BK158" s="227">
        <f>ROUND(I158*H158,2)</f>
        <v>0</v>
      </c>
      <c r="BL158" s="20" t="s">
        <v>168</v>
      </c>
      <c r="BM158" s="226" t="s">
        <v>1634</v>
      </c>
    </row>
    <row r="159" s="2" customFormat="1" ht="16.5" customHeight="1">
      <c r="A159" s="41"/>
      <c r="B159" s="42"/>
      <c r="C159" s="215" t="s">
        <v>1816</v>
      </c>
      <c r="D159" s="215" t="s">
        <v>163</v>
      </c>
      <c r="E159" s="216" t="s">
        <v>3291</v>
      </c>
      <c r="F159" s="217" t="s">
        <v>3240</v>
      </c>
      <c r="G159" s="218" t="s">
        <v>2368</v>
      </c>
      <c r="H159" s="219">
        <v>1</v>
      </c>
      <c r="I159" s="220"/>
      <c r="J159" s="221">
        <f>ROUND(I159*H159,2)</f>
        <v>0</v>
      </c>
      <c r="K159" s="217" t="s">
        <v>19</v>
      </c>
      <c r="L159" s="47"/>
      <c r="M159" s="222" t="s">
        <v>19</v>
      </c>
      <c r="N159" s="223" t="s">
        <v>41</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168</v>
      </c>
      <c r="AT159" s="226" t="s">
        <v>163</v>
      </c>
      <c r="AU159" s="226" t="s">
        <v>77</v>
      </c>
      <c r="AY159" s="20" t="s">
        <v>161</v>
      </c>
      <c r="BE159" s="227">
        <f>IF(N159="základní",J159,0)</f>
        <v>0</v>
      </c>
      <c r="BF159" s="227">
        <f>IF(N159="snížená",J159,0)</f>
        <v>0</v>
      </c>
      <c r="BG159" s="227">
        <f>IF(N159="zákl. přenesená",J159,0)</f>
        <v>0</v>
      </c>
      <c r="BH159" s="227">
        <f>IF(N159="sníž. přenesená",J159,0)</f>
        <v>0</v>
      </c>
      <c r="BI159" s="227">
        <f>IF(N159="nulová",J159,0)</f>
        <v>0</v>
      </c>
      <c r="BJ159" s="20" t="s">
        <v>77</v>
      </c>
      <c r="BK159" s="227">
        <f>ROUND(I159*H159,2)</f>
        <v>0</v>
      </c>
      <c r="BL159" s="20" t="s">
        <v>168</v>
      </c>
      <c r="BM159" s="226" t="s">
        <v>1644</v>
      </c>
    </row>
    <row r="160" s="2" customFormat="1" ht="16.5" customHeight="1">
      <c r="A160" s="41"/>
      <c r="B160" s="42"/>
      <c r="C160" s="215" t="s">
        <v>1821</v>
      </c>
      <c r="D160" s="215" t="s">
        <v>163</v>
      </c>
      <c r="E160" s="216" t="s">
        <v>3292</v>
      </c>
      <c r="F160" s="217" t="s">
        <v>3242</v>
      </c>
      <c r="G160" s="218" t="s">
        <v>2368</v>
      </c>
      <c r="H160" s="219">
        <v>1</v>
      </c>
      <c r="I160" s="220"/>
      <c r="J160" s="221">
        <f>ROUND(I160*H160,2)</f>
        <v>0</v>
      </c>
      <c r="K160" s="217" t="s">
        <v>19</v>
      </c>
      <c r="L160" s="47"/>
      <c r="M160" s="222" t="s">
        <v>19</v>
      </c>
      <c r="N160" s="223" t="s">
        <v>41</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168</v>
      </c>
      <c r="AT160" s="226" t="s">
        <v>163</v>
      </c>
      <c r="AU160" s="226" t="s">
        <v>77</v>
      </c>
      <c r="AY160" s="20" t="s">
        <v>161</v>
      </c>
      <c r="BE160" s="227">
        <f>IF(N160="základní",J160,0)</f>
        <v>0</v>
      </c>
      <c r="BF160" s="227">
        <f>IF(N160="snížená",J160,0)</f>
        <v>0</v>
      </c>
      <c r="BG160" s="227">
        <f>IF(N160="zákl. přenesená",J160,0)</f>
        <v>0</v>
      </c>
      <c r="BH160" s="227">
        <f>IF(N160="sníž. přenesená",J160,0)</f>
        <v>0</v>
      </c>
      <c r="BI160" s="227">
        <f>IF(N160="nulová",J160,0)</f>
        <v>0</v>
      </c>
      <c r="BJ160" s="20" t="s">
        <v>77</v>
      </c>
      <c r="BK160" s="227">
        <f>ROUND(I160*H160,2)</f>
        <v>0</v>
      </c>
      <c r="BL160" s="20" t="s">
        <v>168</v>
      </c>
      <c r="BM160" s="226" t="s">
        <v>1655</v>
      </c>
    </row>
    <row r="161" s="2" customFormat="1" ht="16.5" customHeight="1">
      <c r="A161" s="41"/>
      <c r="B161" s="42"/>
      <c r="C161" s="215" t="s">
        <v>1826</v>
      </c>
      <c r="D161" s="215" t="s">
        <v>163</v>
      </c>
      <c r="E161" s="216" t="s">
        <v>3293</v>
      </c>
      <c r="F161" s="217" t="s">
        <v>3279</v>
      </c>
      <c r="G161" s="218" t="s">
        <v>2368</v>
      </c>
      <c r="H161" s="219">
        <v>1</v>
      </c>
      <c r="I161" s="220"/>
      <c r="J161" s="221">
        <f>ROUND(I161*H161,2)</f>
        <v>0</v>
      </c>
      <c r="K161" s="217" t="s">
        <v>19</v>
      </c>
      <c r="L161" s="47"/>
      <c r="M161" s="222" t="s">
        <v>19</v>
      </c>
      <c r="N161" s="223" t="s">
        <v>41</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168</v>
      </c>
      <c r="AT161" s="226" t="s">
        <v>163</v>
      </c>
      <c r="AU161" s="226" t="s">
        <v>77</v>
      </c>
      <c r="AY161" s="20" t="s">
        <v>161</v>
      </c>
      <c r="BE161" s="227">
        <f>IF(N161="základní",J161,0)</f>
        <v>0</v>
      </c>
      <c r="BF161" s="227">
        <f>IF(N161="snížená",J161,0)</f>
        <v>0</v>
      </c>
      <c r="BG161" s="227">
        <f>IF(N161="zákl. přenesená",J161,0)</f>
        <v>0</v>
      </c>
      <c r="BH161" s="227">
        <f>IF(N161="sníž. přenesená",J161,0)</f>
        <v>0</v>
      </c>
      <c r="BI161" s="227">
        <f>IF(N161="nulová",J161,0)</f>
        <v>0</v>
      </c>
      <c r="BJ161" s="20" t="s">
        <v>77</v>
      </c>
      <c r="BK161" s="227">
        <f>ROUND(I161*H161,2)</f>
        <v>0</v>
      </c>
      <c r="BL161" s="20" t="s">
        <v>168</v>
      </c>
      <c r="BM161" s="226" t="s">
        <v>1666</v>
      </c>
    </row>
    <row r="162" s="2" customFormat="1" ht="16.5" customHeight="1">
      <c r="A162" s="41"/>
      <c r="B162" s="42"/>
      <c r="C162" s="215" t="s">
        <v>1831</v>
      </c>
      <c r="D162" s="215" t="s">
        <v>163</v>
      </c>
      <c r="E162" s="216" t="s">
        <v>3294</v>
      </c>
      <c r="F162" s="217" t="s">
        <v>3254</v>
      </c>
      <c r="G162" s="218" t="s">
        <v>2368</v>
      </c>
      <c r="H162" s="219">
        <v>1</v>
      </c>
      <c r="I162" s="220"/>
      <c r="J162" s="221">
        <f>ROUND(I162*H162,2)</f>
        <v>0</v>
      </c>
      <c r="K162" s="217" t="s">
        <v>19</v>
      </c>
      <c r="L162" s="47"/>
      <c r="M162" s="222" t="s">
        <v>19</v>
      </c>
      <c r="N162" s="223" t="s">
        <v>41</v>
      </c>
      <c r="O162" s="87"/>
      <c r="P162" s="224">
        <f>O162*H162</f>
        <v>0</v>
      </c>
      <c r="Q162" s="224">
        <v>0</v>
      </c>
      <c r="R162" s="224">
        <f>Q162*H162</f>
        <v>0</v>
      </c>
      <c r="S162" s="224">
        <v>0</v>
      </c>
      <c r="T162" s="225">
        <f>S162*H162</f>
        <v>0</v>
      </c>
      <c r="U162" s="41"/>
      <c r="V162" s="41"/>
      <c r="W162" s="41"/>
      <c r="X162" s="41"/>
      <c r="Y162" s="41"/>
      <c r="Z162" s="41"/>
      <c r="AA162" s="41"/>
      <c r="AB162" s="41"/>
      <c r="AC162" s="41"/>
      <c r="AD162" s="41"/>
      <c r="AE162" s="41"/>
      <c r="AR162" s="226" t="s">
        <v>168</v>
      </c>
      <c r="AT162" s="226" t="s">
        <v>163</v>
      </c>
      <c r="AU162" s="226" t="s">
        <v>77</v>
      </c>
      <c r="AY162" s="20" t="s">
        <v>161</v>
      </c>
      <c r="BE162" s="227">
        <f>IF(N162="základní",J162,0)</f>
        <v>0</v>
      </c>
      <c r="BF162" s="227">
        <f>IF(N162="snížená",J162,0)</f>
        <v>0</v>
      </c>
      <c r="BG162" s="227">
        <f>IF(N162="zákl. přenesená",J162,0)</f>
        <v>0</v>
      </c>
      <c r="BH162" s="227">
        <f>IF(N162="sníž. přenesená",J162,0)</f>
        <v>0</v>
      </c>
      <c r="BI162" s="227">
        <f>IF(N162="nulová",J162,0)</f>
        <v>0</v>
      </c>
      <c r="BJ162" s="20" t="s">
        <v>77</v>
      </c>
      <c r="BK162" s="227">
        <f>ROUND(I162*H162,2)</f>
        <v>0</v>
      </c>
      <c r="BL162" s="20" t="s">
        <v>168</v>
      </c>
      <c r="BM162" s="226" t="s">
        <v>1677</v>
      </c>
    </row>
    <row r="163" s="2" customFormat="1" ht="16.5" customHeight="1">
      <c r="A163" s="41"/>
      <c r="B163" s="42"/>
      <c r="C163" s="215" t="s">
        <v>1836</v>
      </c>
      <c r="D163" s="215" t="s">
        <v>163</v>
      </c>
      <c r="E163" s="216" t="s">
        <v>3295</v>
      </c>
      <c r="F163" s="217" t="s">
        <v>3238</v>
      </c>
      <c r="G163" s="218" t="s">
        <v>2368</v>
      </c>
      <c r="H163" s="219">
        <v>1</v>
      </c>
      <c r="I163" s="220"/>
      <c r="J163" s="221">
        <f>ROUND(I163*H163,2)</f>
        <v>0</v>
      </c>
      <c r="K163" s="217" t="s">
        <v>19</v>
      </c>
      <c r="L163" s="47"/>
      <c r="M163" s="222" t="s">
        <v>19</v>
      </c>
      <c r="N163" s="223" t="s">
        <v>41</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168</v>
      </c>
      <c r="AT163" s="226" t="s">
        <v>163</v>
      </c>
      <c r="AU163" s="226" t="s">
        <v>77</v>
      </c>
      <c r="AY163" s="20" t="s">
        <v>161</v>
      </c>
      <c r="BE163" s="227">
        <f>IF(N163="základní",J163,0)</f>
        <v>0</v>
      </c>
      <c r="BF163" s="227">
        <f>IF(N163="snížená",J163,0)</f>
        <v>0</v>
      </c>
      <c r="BG163" s="227">
        <f>IF(N163="zákl. přenesená",J163,0)</f>
        <v>0</v>
      </c>
      <c r="BH163" s="227">
        <f>IF(N163="sníž. přenesená",J163,0)</f>
        <v>0</v>
      </c>
      <c r="BI163" s="227">
        <f>IF(N163="nulová",J163,0)</f>
        <v>0</v>
      </c>
      <c r="BJ163" s="20" t="s">
        <v>77</v>
      </c>
      <c r="BK163" s="227">
        <f>ROUND(I163*H163,2)</f>
        <v>0</v>
      </c>
      <c r="BL163" s="20" t="s">
        <v>168</v>
      </c>
      <c r="BM163" s="226" t="s">
        <v>1687</v>
      </c>
    </row>
    <row r="164" s="2" customFormat="1" ht="16.5" customHeight="1">
      <c r="A164" s="41"/>
      <c r="B164" s="42"/>
      <c r="C164" s="215" t="s">
        <v>1841</v>
      </c>
      <c r="D164" s="215" t="s">
        <v>163</v>
      </c>
      <c r="E164" s="216" t="s">
        <v>3296</v>
      </c>
      <c r="F164" s="217" t="s">
        <v>3240</v>
      </c>
      <c r="G164" s="218" t="s">
        <v>2368</v>
      </c>
      <c r="H164" s="219">
        <v>1</v>
      </c>
      <c r="I164" s="220"/>
      <c r="J164" s="221">
        <f>ROUND(I164*H164,2)</f>
        <v>0</v>
      </c>
      <c r="K164" s="217" t="s">
        <v>19</v>
      </c>
      <c r="L164" s="47"/>
      <c r="M164" s="222" t="s">
        <v>19</v>
      </c>
      <c r="N164" s="223" t="s">
        <v>41</v>
      </c>
      <c r="O164" s="87"/>
      <c r="P164" s="224">
        <f>O164*H164</f>
        <v>0</v>
      </c>
      <c r="Q164" s="224">
        <v>0</v>
      </c>
      <c r="R164" s="224">
        <f>Q164*H164</f>
        <v>0</v>
      </c>
      <c r="S164" s="224">
        <v>0</v>
      </c>
      <c r="T164" s="225">
        <f>S164*H164</f>
        <v>0</v>
      </c>
      <c r="U164" s="41"/>
      <c r="V164" s="41"/>
      <c r="W164" s="41"/>
      <c r="X164" s="41"/>
      <c r="Y164" s="41"/>
      <c r="Z164" s="41"/>
      <c r="AA164" s="41"/>
      <c r="AB164" s="41"/>
      <c r="AC164" s="41"/>
      <c r="AD164" s="41"/>
      <c r="AE164" s="41"/>
      <c r="AR164" s="226" t="s">
        <v>168</v>
      </c>
      <c r="AT164" s="226" t="s">
        <v>163</v>
      </c>
      <c r="AU164" s="226" t="s">
        <v>77</v>
      </c>
      <c r="AY164" s="20" t="s">
        <v>161</v>
      </c>
      <c r="BE164" s="227">
        <f>IF(N164="základní",J164,0)</f>
        <v>0</v>
      </c>
      <c r="BF164" s="227">
        <f>IF(N164="snížená",J164,0)</f>
        <v>0</v>
      </c>
      <c r="BG164" s="227">
        <f>IF(N164="zákl. přenesená",J164,0)</f>
        <v>0</v>
      </c>
      <c r="BH164" s="227">
        <f>IF(N164="sníž. přenesená",J164,0)</f>
        <v>0</v>
      </c>
      <c r="BI164" s="227">
        <f>IF(N164="nulová",J164,0)</f>
        <v>0</v>
      </c>
      <c r="BJ164" s="20" t="s">
        <v>77</v>
      </c>
      <c r="BK164" s="227">
        <f>ROUND(I164*H164,2)</f>
        <v>0</v>
      </c>
      <c r="BL164" s="20" t="s">
        <v>168</v>
      </c>
      <c r="BM164" s="226" t="s">
        <v>1697</v>
      </c>
    </row>
    <row r="165" s="2" customFormat="1" ht="16.5" customHeight="1">
      <c r="A165" s="41"/>
      <c r="B165" s="42"/>
      <c r="C165" s="215" t="s">
        <v>1846</v>
      </c>
      <c r="D165" s="215" t="s">
        <v>163</v>
      </c>
      <c r="E165" s="216" t="s">
        <v>3297</v>
      </c>
      <c r="F165" s="217" t="s">
        <v>3242</v>
      </c>
      <c r="G165" s="218" t="s">
        <v>2368</v>
      </c>
      <c r="H165" s="219">
        <v>1</v>
      </c>
      <c r="I165" s="220"/>
      <c r="J165" s="221">
        <f>ROUND(I165*H165,2)</f>
        <v>0</v>
      </c>
      <c r="K165" s="217" t="s">
        <v>19</v>
      </c>
      <c r="L165" s="47"/>
      <c r="M165" s="222" t="s">
        <v>19</v>
      </c>
      <c r="N165" s="223" t="s">
        <v>41</v>
      </c>
      <c r="O165" s="87"/>
      <c r="P165" s="224">
        <f>O165*H165</f>
        <v>0</v>
      </c>
      <c r="Q165" s="224">
        <v>0</v>
      </c>
      <c r="R165" s="224">
        <f>Q165*H165</f>
        <v>0</v>
      </c>
      <c r="S165" s="224">
        <v>0</v>
      </c>
      <c r="T165" s="225">
        <f>S165*H165</f>
        <v>0</v>
      </c>
      <c r="U165" s="41"/>
      <c r="V165" s="41"/>
      <c r="W165" s="41"/>
      <c r="X165" s="41"/>
      <c r="Y165" s="41"/>
      <c r="Z165" s="41"/>
      <c r="AA165" s="41"/>
      <c r="AB165" s="41"/>
      <c r="AC165" s="41"/>
      <c r="AD165" s="41"/>
      <c r="AE165" s="41"/>
      <c r="AR165" s="226" t="s">
        <v>168</v>
      </c>
      <c r="AT165" s="226" t="s">
        <v>163</v>
      </c>
      <c r="AU165" s="226" t="s">
        <v>77</v>
      </c>
      <c r="AY165" s="20" t="s">
        <v>161</v>
      </c>
      <c r="BE165" s="227">
        <f>IF(N165="základní",J165,0)</f>
        <v>0</v>
      </c>
      <c r="BF165" s="227">
        <f>IF(N165="snížená",J165,0)</f>
        <v>0</v>
      </c>
      <c r="BG165" s="227">
        <f>IF(N165="zákl. přenesená",J165,0)</f>
        <v>0</v>
      </c>
      <c r="BH165" s="227">
        <f>IF(N165="sníž. přenesená",J165,0)</f>
        <v>0</v>
      </c>
      <c r="BI165" s="227">
        <f>IF(N165="nulová",J165,0)</f>
        <v>0</v>
      </c>
      <c r="BJ165" s="20" t="s">
        <v>77</v>
      </c>
      <c r="BK165" s="227">
        <f>ROUND(I165*H165,2)</f>
        <v>0</v>
      </c>
      <c r="BL165" s="20" t="s">
        <v>168</v>
      </c>
      <c r="BM165" s="226" t="s">
        <v>1707</v>
      </c>
    </row>
    <row r="166" s="2" customFormat="1" ht="16.5" customHeight="1">
      <c r="A166" s="41"/>
      <c r="B166" s="42"/>
      <c r="C166" s="215" t="s">
        <v>1853</v>
      </c>
      <c r="D166" s="215" t="s">
        <v>163</v>
      </c>
      <c r="E166" s="216" t="s">
        <v>3298</v>
      </c>
      <c r="F166" s="217" t="s">
        <v>3285</v>
      </c>
      <c r="G166" s="218" t="s">
        <v>2368</v>
      </c>
      <c r="H166" s="219">
        <v>1</v>
      </c>
      <c r="I166" s="220"/>
      <c r="J166" s="221">
        <f>ROUND(I166*H166,2)</f>
        <v>0</v>
      </c>
      <c r="K166" s="217" t="s">
        <v>19</v>
      </c>
      <c r="L166" s="47"/>
      <c r="M166" s="222" t="s">
        <v>19</v>
      </c>
      <c r="N166" s="223" t="s">
        <v>41</v>
      </c>
      <c r="O166" s="87"/>
      <c r="P166" s="224">
        <f>O166*H166</f>
        <v>0</v>
      </c>
      <c r="Q166" s="224">
        <v>0</v>
      </c>
      <c r="R166" s="224">
        <f>Q166*H166</f>
        <v>0</v>
      </c>
      <c r="S166" s="224">
        <v>0</v>
      </c>
      <c r="T166" s="225">
        <f>S166*H166</f>
        <v>0</v>
      </c>
      <c r="U166" s="41"/>
      <c r="V166" s="41"/>
      <c r="W166" s="41"/>
      <c r="X166" s="41"/>
      <c r="Y166" s="41"/>
      <c r="Z166" s="41"/>
      <c r="AA166" s="41"/>
      <c r="AB166" s="41"/>
      <c r="AC166" s="41"/>
      <c r="AD166" s="41"/>
      <c r="AE166" s="41"/>
      <c r="AR166" s="226" t="s">
        <v>168</v>
      </c>
      <c r="AT166" s="226" t="s">
        <v>163</v>
      </c>
      <c r="AU166" s="226" t="s">
        <v>77</v>
      </c>
      <c r="AY166" s="20" t="s">
        <v>161</v>
      </c>
      <c r="BE166" s="227">
        <f>IF(N166="základní",J166,0)</f>
        <v>0</v>
      </c>
      <c r="BF166" s="227">
        <f>IF(N166="snížená",J166,0)</f>
        <v>0</v>
      </c>
      <c r="BG166" s="227">
        <f>IF(N166="zákl. přenesená",J166,0)</f>
        <v>0</v>
      </c>
      <c r="BH166" s="227">
        <f>IF(N166="sníž. přenesená",J166,0)</f>
        <v>0</v>
      </c>
      <c r="BI166" s="227">
        <f>IF(N166="nulová",J166,0)</f>
        <v>0</v>
      </c>
      <c r="BJ166" s="20" t="s">
        <v>77</v>
      </c>
      <c r="BK166" s="227">
        <f>ROUND(I166*H166,2)</f>
        <v>0</v>
      </c>
      <c r="BL166" s="20" t="s">
        <v>168</v>
      </c>
      <c r="BM166" s="226" t="s">
        <v>1720</v>
      </c>
    </row>
    <row r="167" s="2" customFormat="1" ht="16.5" customHeight="1">
      <c r="A167" s="41"/>
      <c r="B167" s="42"/>
      <c r="C167" s="215" t="s">
        <v>1861</v>
      </c>
      <c r="D167" s="215" t="s">
        <v>163</v>
      </c>
      <c r="E167" s="216" t="s">
        <v>3299</v>
      </c>
      <c r="F167" s="217" t="s">
        <v>3287</v>
      </c>
      <c r="G167" s="218" t="s">
        <v>2368</v>
      </c>
      <c r="H167" s="219">
        <v>1</v>
      </c>
      <c r="I167" s="220"/>
      <c r="J167" s="221">
        <f>ROUND(I167*H167,2)</f>
        <v>0</v>
      </c>
      <c r="K167" s="217" t="s">
        <v>19</v>
      </c>
      <c r="L167" s="47"/>
      <c r="M167" s="222" t="s">
        <v>19</v>
      </c>
      <c r="N167" s="223" t="s">
        <v>41</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168</v>
      </c>
      <c r="AT167" s="226" t="s">
        <v>163</v>
      </c>
      <c r="AU167" s="226" t="s">
        <v>77</v>
      </c>
      <c r="AY167" s="20" t="s">
        <v>161</v>
      </c>
      <c r="BE167" s="227">
        <f>IF(N167="základní",J167,0)</f>
        <v>0</v>
      </c>
      <c r="BF167" s="227">
        <f>IF(N167="snížená",J167,0)</f>
        <v>0</v>
      </c>
      <c r="BG167" s="227">
        <f>IF(N167="zákl. přenesená",J167,0)</f>
        <v>0</v>
      </c>
      <c r="BH167" s="227">
        <f>IF(N167="sníž. přenesená",J167,0)</f>
        <v>0</v>
      </c>
      <c r="BI167" s="227">
        <f>IF(N167="nulová",J167,0)</f>
        <v>0</v>
      </c>
      <c r="BJ167" s="20" t="s">
        <v>77</v>
      </c>
      <c r="BK167" s="227">
        <f>ROUND(I167*H167,2)</f>
        <v>0</v>
      </c>
      <c r="BL167" s="20" t="s">
        <v>168</v>
      </c>
      <c r="BM167" s="226" t="s">
        <v>1731</v>
      </c>
    </row>
    <row r="168" s="2" customFormat="1" ht="16.5" customHeight="1">
      <c r="A168" s="41"/>
      <c r="B168" s="42"/>
      <c r="C168" s="215" t="s">
        <v>1866</v>
      </c>
      <c r="D168" s="215" t="s">
        <v>163</v>
      </c>
      <c r="E168" s="216" t="s">
        <v>3300</v>
      </c>
      <c r="F168" s="217" t="s">
        <v>3289</v>
      </c>
      <c r="G168" s="218" t="s">
        <v>2368</v>
      </c>
      <c r="H168" s="219">
        <v>1</v>
      </c>
      <c r="I168" s="220"/>
      <c r="J168" s="221">
        <f>ROUND(I168*H168,2)</f>
        <v>0</v>
      </c>
      <c r="K168" s="217" t="s">
        <v>19</v>
      </c>
      <c r="L168" s="47"/>
      <c r="M168" s="222" t="s">
        <v>19</v>
      </c>
      <c r="N168" s="223" t="s">
        <v>41</v>
      </c>
      <c r="O168" s="87"/>
      <c r="P168" s="224">
        <f>O168*H168</f>
        <v>0</v>
      </c>
      <c r="Q168" s="224">
        <v>0</v>
      </c>
      <c r="R168" s="224">
        <f>Q168*H168</f>
        <v>0</v>
      </c>
      <c r="S168" s="224">
        <v>0</v>
      </c>
      <c r="T168" s="225">
        <f>S168*H168</f>
        <v>0</v>
      </c>
      <c r="U168" s="41"/>
      <c r="V168" s="41"/>
      <c r="W168" s="41"/>
      <c r="X168" s="41"/>
      <c r="Y168" s="41"/>
      <c r="Z168" s="41"/>
      <c r="AA168" s="41"/>
      <c r="AB168" s="41"/>
      <c r="AC168" s="41"/>
      <c r="AD168" s="41"/>
      <c r="AE168" s="41"/>
      <c r="AR168" s="226" t="s">
        <v>168</v>
      </c>
      <c r="AT168" s="226" t="s">
        <v>163</v>
      </c>
      <c r="AU168" s="226" t="s">
        <v>77</v>
      </c>
      <c r="AY168" s="20" t="s">
        <v>161</v>
      </c>
      <c r="BE168" s="227">
        <f>IF(N168="základní",J168,0)</f>
        <v>0</v>
      </c>
      <c r="BF168" s="227">
        <f>IF(N168="snížená",J168,0)</f>
        <v>0</v>
      </c>
      <c r="BG168" s="227">
        <f>IF(N168="zákl. přenesená",J168,0)</f>
        <v>0</v>
      </c>
      <c r="BH168" s="227">
        <f>IF(N168="sníž. přenesená",J168,0)</f>
        <v>0</v>
      </c>
      <c r="BI168" s="227">
        <f>IF(N168="nulová",J168,0)</f>
        <v>0</v>
      </c>
      <c r="BJ168" s="20" t="s">
        <v>77</v>
      </c>
      <c r="BK168" s="227">
        <f>ROUND(I168*H168,2)</f>
        <v>0</v>
      </c>
      <c r="BL168" s="20" t="s">
        <v>168</v>
      </c>
      <c r="BM168" s="226" t="s">
        <v>1743</v>
      </c>
    </row>
    <row r="169" s="2" customFormat="1" ht="16.5" customHeight="1">
      <c r="A169" s="41"/>
      <c r="B169" s="42"/>
      <c r="C169" s="215" t="s">
        <v>1874</v>
      </c>
      <c r="D169" s="215" t="s">
        <v>163</v>
      </c>
      <c r="E169" s="216" t="s">
        <v>3301</v>
      </c>
      <c r="F169" s="217" t="s">
        <v>3238</v>
      </c>
      <c r="G169" s="218" t="s">
        <v>2368</v>
      </c>
      <c r="H169" s="219">
        <v>3</v>
      </c>
      <c r="I169" s="220"/>
      <c r="J169" s="221">
        <f>ROUND(I169*H169,2)</f>
        <v>0</v>
      </c>
      <c r="K169" s="217" t="s">
        <v>19</v>
      </c>
      <c r="L169" s="47"/>
      <c r="M169" s="222" t="s">
        <v>19</v>
      </c>
      <c r="N169" s="223" t="s">
        <v>41</v>
      </c>
      <c r="O169" s="87"/>
      <c r="P169" s="224">
        <f>O169*H169</f>
        <v>0</v>
      </c>
      <c r="Q169" s="224">
        <v>0</v>
      </c>
      <c r="R169" s="224">
        <f>Q169*H169</f>
        <v>0</v>
      </c>
      <c r="S169" s="224">
        <v>0</v>
      </c>
      <c r="T169" s="225">
        <f>S169*H169</f>
        <v>0</v>
      </c>
      <c r="U169" s="41"/>
      <c r="V169" s="41"/>
      <c r="W169" s="41"/>
      <c r="X169" s="41"/>
      <c r="Y169" s="41"/>
      <c r="Z169" s="41"/>
      <c r="AA169" s="41"/>
      <c r="AB169" s="41"/>
      <c r="AC169" s="41"/>
      <c r="AD169" s="41"/>
      <c r="AE169" s="41"/>
      <c r="AR169" s="226" t="s">
        <v>168</v>
      </c>
      <c r="AT169" s="226" t="s">
        <v>163</v>
      </c>
      <c r="AU169" s="226" t="s">
        <v>77</v>
      </c>
      <c r="AY169" s="20" t="s">
        <v>161</v>
      </c>
      <c r="BE169" s="227">
        <f>IF(N169="základní",J169,0)</f>
        <v>0</v>
      </c>
      <c r="BF169" s="227">
        <f>IF(N169="snížená",J169,0)</f>
        <v>0</v>
      </c>
      <c r="BG169" s="227">
        <f>IF(N169="zákl. přenesená",J169,0)</f>
        <v>0</v>
      </c>
      <c r="BH169" s="227">
        <f>IF(N169="sníž. přenesená",J169,0)</f>
        <v>0</v>
      </c>
      <c r="BI169" s="227">
        <f>IF(N169="nulová",J169,0)</f>
        <v>0</v>
      </c>
      <c r="BJ169" s="20" t="s">
        <v>77</v>
      </c>
      <c r="BK169" s="227">
        <f>ROUND(I169*H169,2)</f>
        <v>0</v>
      </c>
      <c r="BL169" s="20" t="s">
        <v>168</v>
      </c>
      <c r="BM169" s="226" t="s">
        <v>1755</v>
      </c>
    </row>
    <row r="170" s="2" customFormat="1" ht="16.5" customHeight="1">
      <c r="A170" s="41"/>
      <c r="B170" s="42"/>
      <c r="C170" s="215" t="s">
        <v>1879</v>
      </c>
      <c r="D170" s="215" t="s">
        <v>163</v>
      </c>
      <c r="E170" s="216" t="s">
        <v>3302</v>
      </c>
      <c r="F170" s="217" t="s">
        <v>3240</v>
      </c>
      <c r="G170" s="218" t="s">
        <v>2368</v>
      </c>
      <c r="H170" s="219">
        <v>1</v>
      </c>
      <c r="I170" s="220"/>
      <c r="J170" s="221">
        <f>ROUND(I170*H170,2)</f>
        <v>0</v>
      </c>
      <c r="K170" s="217" t="s">
        <v>19</v>
      </c>
      <c r="L170" s="47"/>
      <c r="M170" s="222" t="s">
        <v>19</v>
      </c>
      <c r="N170" s="223" t="s">
        <v>41</v>
      </c>
      <c r="O170" s="87"/>
      <c r="P170" s="224">
        <f>O170*H170</f>
        <v>0</v>
      </c>
      <c r="Q170" s="224">
        <v>0</v>
      </c>
      <c r="R170" s="224">
        <f>Q170*H170</f>
        <v>0</v>
      </c>
      <c r="S170" s="224">
        <v>0</v>
      </c>
      <c r="T170" s="225">
        <f>S170*H170</f>
        <v>0</v>
      </c>
      <c r="U170" s="41"/>
      <c r="V170" s="41"/>
      <c r="W170" s="41"/>
      <c r="X170" s="41"/>
      <c r="Y170" s="41"/>
      <c r="Z170" s="41"/>
      <c r="AA170" s="41"/>
      <c r="AB170" s="41"/>
      <c r="AC170" s="41"/>
      <c r="AD170" s="41"/>
      <c r="AE170" s="41"/>
      <c r="AR170" s="226" t="s">
        <v>168</v>
      </c>
      <c r="AT170" s="226" t="s">
        <v>163</v>
      </c>
      <c r="AU170" s="226" t="s">
        <v>77</v>
      </c>
      <c r="AY170" s="20" t="s">
        <v>161</v>
      </c>
      <c r="BE170" s="227">
        <f>IF(N170="základní",J170,0)</f>
        <v>0</v>
      </c>
      <c r="BF170" s="227">
        <f>IF(N170="snížená",J170,0)</f>
        <v>0</v>
      </c>
      <c r="BG170" s="227">
        <f>IF(N170="zákl. přenesená",J170,0)</f>
        <v>0</v>
      </c>
      <c r="BH170" s="227">
        <f>IF(N170="sníž. přenesená",J170,0)</f>
        <v>0</v>
      </c>
      <c r="BI170" s="227">
        <f>IF(N170="nulová",J170,0)</f>
        <v>0</v>
      </c>
      <c r="BJ170" s="20" t="s">
        <v>77</v>
      </c>
      <c r="BK170" s="227">
        <f>ROUND(I170*H170,2)</f>
        <v>0</v>
      </c>
      <c r="BL170" s="20" t="s">
        <v>168</v>
      </c>
      <c r="BM170" s="226" t="s">
        <v>1766</v>
      </c>
    </row>
    <row r="171" s="2" customFormat="1" ht="16.5" customHeight="1">
      <c r="A171" s="41"/>
      <c r="B171" s="42"/>
      <c r="C171" s="215" t="s">
        <v>1884</v>
      </c>
      <c r="D171" s="215" t="s">
        <v>163</v>
      </c>
      <c r="E171" s="216" t="s">
        <v>3303</v>
      </c>
      <c r="F171" s="217" t="s">
        <v>3242</v>
      </c>
      <c r="G171" s="218" t="s">
        <v>2368</v>
      </c>
      <c r="H171" s="219">
        <v>1</v>
      </c>
      <c r="I171" s="220"/>
      <c r="J171" s="221">
        <f>ROUND(I171*H171,2)</f>
        <v>0</v>
      </c>
      <c r="K171" s="217" t="s">
        <v>19</v>
      </c>
      <c r="L171" s="47"/>
      <c r="M171" s="222" t="s">
        <v>19</v>
      </c>
      <c r="N171" s="223" t="s">
        <v>41</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168</v>
      </c>
      <c r="AT171" s="226" t="s">
        <v>163</v>
      </c>
      <c r="AU171" s="226" t="s">
        <v>77</v>
      </c>
      <c r="AY171" s="20" t="s">
        <v>161</v>
      </c>
      <c r="BE171" s="227">
        <f>IF(N171="základní",J171,0)</f>
        <v>0</v>
      </c>
      <c r="BF171" s="227">
        <f>IF(N171="snížená",J171,0)</f>
        <v>0</v>
      </c>
      <c r="BG171" s="227">
        <f>IF(N171="zákl. přenesená",J171,0)</f>
        <v>0</v>
      </c>
      <c r="BH171" s="227">
        <f>IF(N171="sníž. přenesená",J171,0)</f>
        <v>0</v>
      </c>
      <c r="BI171" s="227">
        <f>IF(N171="nulová",J171,0)</f>
        <v>0</v>
      </c>
      <c r="BJ171" s="20" t="s">
        <v>77</v>
      </c>
      <c r="BK171" s="227">
        <f>ROUND(I171*H171,2)</f>
        <v>0</v>
      </c>
      <c r="BL171" s="20" t="s">
        <v>168</v>
      </c>
      <c r="BM171" s="226" t="s">
        <v>1776</v>
      </c>
    </row>
    <row r="172" s="2" customFormat="1" ht="16.5" customHeight="1">
      <c r="A172" s="41"/>
      <c r="B172" s="42"/>
      <c r="C172" s="215" t="s">
        <v>1889</v>
      </c>
      <c r="D172" s="215" t="s">
        <v>163</v>
      </c>
      <c r="E172" s="216" t="s">
        <v>3304</v>
      </c>
      <c r="F172" s="217" t="s">
        <v>3279</v>
      </c>
      <c r="G172" s="218" t="s">
        <v>2368</v>
      </c>
      <c r="H172" s="219">
        <v>1</v>
      </c>
      <c r="I172" s="220"/>
      <c r="J172" s="221">
        <f>ROUND(I172*H172,2)</f>
        <v>0</v>
      </c>
      <c r="K172" s="217" t="s">
        <v>19</v>
      </c>
      <c r="L172" s="47"/>
      <c r="M172" s="222" t="s">
        <v>19</v>
      </c>
      <c r="N172" s="223" t="s">
        <v>41</v>
      </c>
      <c r="O172" s="87"/>
      <c r="P172" s="224">
        <f>O172*H172</f>
        <v>0</v>
      </c>
      <c r="Q172" s="224">
        <v>0</v>
      </c>
      <c r="R172" s="224">
        <f>Q172*H172</f>
        <v>0</v>
      </c>
      <c r="S172" s="224">
        <v>0</v>
      </c>
      <c r="T172" s="225">
        <f>S172*H172</f>
        <v>0</v>
      </c>
      <c r="U172" s="41"/>
      <c r="V172" s="41"/>
      <c r="W172" s="41"/>
      <c r="X172" s="41"/>
      <c r="Y172" s="41"/>
      <c r="Z172" s="41"/>
      <c r="AA172" s="41"/>
      <c r="AB172" s="41"/>
      <c r="AC172" s="41"/>
      <c r="AD172" s="41"/>
      <c r="AE172" s="41"/>
      <c r="AR172" s="226" t="s">
        <v>168</v>
      </c>
      <c r="AT172" s="226" t="s">
        <v>163</v>
      </c>
      <c r="AU172" s="226" t="s">
        <v>77</v>
      </c>
      <c r="AY172" s="20" t="s">
        <v>161</v>
      </c>
      <c r="BE172" s="227">
        <f>IF(N172="základní",J172,0)</f>
        <v>0</v>
      </c>
      <c r="BF172" s="227">
        <f>IF(N172="snížená",J172,0)</f>
        <v>0</v>
      </c>
      <c r="BG172" s="227">
        <f>IF(N172="zákl. přenesená",J172,0)</f>
        <v>0</v>
      </c>
      <c r="BH172" s="227">
        <f>IF(N172="sníž. přenesená",J172,0)</f>
        <v>0</v>
      </c>
      <c r="BI172" s="227">
        <f>IF(N172="nulová",J172,0)</f>
        <v>0</v>
      </c>
      <c r="BJ172" s="20" t="s">
        <v>77</v>
      </c>
      <c r="BK172" s="227">
        <f>ROUND(I172*H172,2)</f>
        <v>0</v>
      </c>
      <c r="BL172" s="20" t="s">
        <v>168</v>
      </c>
      <c r="BM172" s="226" t="s">
        <v>1786</v>
      </c>
    </row>
    <row r="173" s="2" customFormat="1" ht="16.5" customHeight="1">
      <c r="A173" s="41"/>
      <c r="B173" s="42"/>
      <c r="C173" s="215" t="s">
        <v>1894</v>
      </c>
      <c r="D173" s="215" t="s">
        <v>163</v>
      </c>
      <c r="E173" s="216" t="s">
        <v>3305</v>
      </c>
      <c r="F173" s="217" t="s">
        <v>3254</v>
      </c>
      <c r="G173" s="218" t="s">
        <v>2368</v>
      </c>
      <c r="H173" s="219">
        <v>1</v>
      </c>
      <c r="I173" s="220"/>
      <c r="J173" s="221">
        <f>ROUND(I173*H173,2)</f>
        <v>0</v>
      </c>
      <c r="K173" s="217" t="s">
        <v>19</v>
      </c>
      <c r="L173" s="47"/>
      <c r="M173" s="222" t="s">
        <v>19</v>
      </c>
      <c r="N173" s="223" t="s">
        <v>41</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168</v>
      </c>
      <c r="AT173" s="226" t="s">
        <v>163</v>
      </c>
      <c r="AU173" s="226" t="s">
        <v>77</v>
      </c>
      <c r="AY173" s="20" t="s">
        <v>161</v>
      </c>
      <c r="BE173" s="227">
        <f>IF(N173="základní",J173,0)</f>
        <v>0</v>
      </c>
      <c r="BF173" s="227">
        <f>IF(N173="snížená",J173,0)</f>
        <v>0</v>
      </c>
      <c r="BG173" s="227">
        <f>IF(N173="zákl. přenesená",J173,0)</f>
        <v>0</v>
      </c>
      <c r="BH173" s="227">
        <f>IF(N173="sníž. přenesená",J173,0)</f>
        <v>0</v>
      </c>
      <c r="BI173" s="227">
        <f>IF(N173="nulová",J173,0)</f>
        <v>0</v>
      </c>
      <c r="BJ173" s="20" t="s">
        <v>77</v>
      </c>
      <c r="BK173" s="227">
        <f>ROUND(I173*H173,2)</f>
        <v>0</v>
      </c>
      <c r="BL173" s="20" t="s">
        <v>168</v>
      </c>
      <c r="BM173" s="226" t="s">
        <v>1796</v>
      </c>
    </row>
    <row r="174" s="2" customFormat="1" ht="16.5" customHeight="1">
      <c r="A174" s="41"/>
      <c r="B174" s="42"/>
      <c r="C174" s="215" t="s">
        <v>1899</v>
      </c>
      <c r="D174" s="215" t="s">
        <v>163</v>
      </c>
      <c r="E174" s="216" t="s">
        <v>3306</v>
      </c>
      <c r="F174" s="217" t="s">
        <v>3238</v>
      </c>
      <c r="G174" s="218" t="s">
        <v>2368</v>
      </c>
      <c r="H174" s="219">
        <v>1</v>
      </c>
      <c r="I174" s="220"/>
      <c r="J174" s="221">
        <f>ROUND(I174*H174,2)</f>
        <v>0</v>
      </c>
      <c r="K174" s="217" t="s">
        <v>19</v>
      </c>
      <c r="L174" s="47"/>
      <c r="M174" s="222" t="s">
        <v>19</v>
      </c>
      <c r="N174" s="223" t="s">
        <v>41</v>
      </c>
      <c r="O174" s="87"/>
      <c r="P174" s="224">
        <f>O174*H174</f>
        <v>0</v>
      </c>
      <c r="Q174" s="224">
        <v>0</v>
      </c>
      <c r="R174" s="224">
        <f>Q174*H174</f>
        <v>0</v>
      </c>
      <c r="S174" s="224">
        <v>0</v>
      </c>
      <c r="T174" s="225">
        <f>S174*H174</f>
        <v>0</v>
      </c>
      <c r="U174" s="41"/>
      <c r="V174" s="41"/>
      <c r="W174" s="41"/>
      <c r="X174" s="41"/>
      <c r="Y174" s="41"/>
      <c r="Z174" s="41"/>
      <c r="AA174" s="41"/>
      <c r="AB174" s="41"/>
      <c r="AC174" s="41"/>
      <c r="AD174" s="41"/>
      <c r="AE174" s="41"/>
      <c r="AR174" s="226" t="s">
        <v>168</v>
      </c>
      <c r="AT174" s="226" t="s">
        <v>163</v>
      </c>
      <c r="AU174" s="226" t="s">
        <v>77</v>
      </c>
      <c r="AY174" s="20" t="s">
        <v>161</v>
      </c>
      <c r="BE174" s="227">
        <f>IF(N174="základní",J174,0)</f>
        <v>0</v>
      </c>
      <c r="BF174" s="227">
        <f>IF(N174="snížená",J174,0)</f>
        <v>0</v>
      </c>
      <c r="BG174" s="227">
        <f>IF(N174="zákl. přenesená",J174,0)</f>
        <v>0</v>
      </c>
      <c r="BH174" s="227">
        <f>IF(N174="sníž. přenesená",J174,0)</f>
        <v>0</v>
      </c>
      <c r="BI174" s="227">
        <f>IF(N174="nulová",J174,0)</f>
        <v>0</v>
      </c>
      <c r="BJ174" s="20" t="s">
        <v>77</v>
      </c>
      <c r="BK174" s="227">
        <f>ROUND(I174*H174,2)</f>
        <v>0</v>
      </c>
      <c r="BL174" s="20" t="s">
        <v>168</v>
      </c>
      <c r="BM174" s="226" t="s">
        <v>1806</v>
      </c>
    </row>
    <row r="175" s="2" customFormat="1" ht="16.5" customHeight="1">
      <c r="A175" s="41"/>
      <c r="B175" s="42"/>
      <c r="C175" s="215" t="s">
        <v>1904</v>
      </c>
      <c r="D175" s="215" t="s">
        <v>163</v>
      </c>
      <c r="E175" s="216" t="s">
        <v>3307</v>
      </c>
      <c r="F175" s="217" t="s">
        <v>3240</v>
      </c>
      <c r="G175" s="218" t="s">
        <v>2368</v>
      </c>
      <c r="H175" s="219">
        <v>1</v>
      </c>
      <c r="I175" s="220"/>
      <c r="J175" s="221">
        <f>ROUND(I175*H175,2)</f>
        <v>0</v>
      </c>
      <c r="K175" s="217" t="s">
        <v>19</v>
      </c>
      <c r="L175" s="47"/>
      <c r="M175" s="222" t="s">
        <v>19</v>
      </c>
      <c r="N175" s="223" t="s">
        <v>41</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168</v>
      </c>
      <c r="AT175" s="226" t="s">
        <v>163</v>
      </c>
      <c r="AU175" s="226" t="s">
        <v>77</v>
      </c>
      <c r="AY175" s="20" t="s">
        <v>161</v>
      </c>
      <c r="BE175" s="227">
        <f>IF(N175="základní",J175,0)</f>
        <v>0</v>
      </c>
      <c r="BF175" s="227">
        <f>IF(N175="snížená",J175,0)</f>
        <v>0</v>
      </c>
      <c r="BG175" s="227">
        <f>IF(N175="zákl. přenesená",J175,0)</f>
        <v>0</v>
      </c>
      <c r="BH175" s="227">
        <f>IF(N175="sníž. přenesená",J175,0)</f>
        <v>0</v>
      </c>
      <c r="BI175" s="227">
        <f>IF(N175="nulová",J175,0)</f>
        <v>0</v>
      </c>
      <c r="BJ175" s="20" t="s">
        <v>77</v>
      </c>
      <c r="BK175" s="227">
        <f>ROUND(I175*H175,2)</f>
        <v>0</v>
      </c>
      <c r="BL175" s="20" t="s">
        <v>168</v>
      </c>
      <c r="BM175" s="226" t="s">
        <v>1816</v>
      </c>
    </row>
    <row r="176" s="2" customFormat="1" ht="16.5" customHeight="1">
      <c r="A176" s="41"/>
      <c r="B176" s="42"/>
      <c r="C176" s="215" t="s">
        <v>1910</v>
      </c>
      <c r="D176" s="215" t="s">
        <v>163</v>
      </c>
      <c r="E176" s="216" t="s">
        <v>3308</v>
      </c>
      <c r="F176" s="217" t="s">
        <v>3242</v>
      </c>
      <c r="G176" s="218" t="s">
        <v>2368</v>
      </c>
      <c r="H176" s="219">
        <v>1</v>
      </c>
      <c r="I176" s="220"/>
      <c r="J176" s="221">
        <f>ROUND(I176*H176,2)</f>
        <v>0</v>
      </c>
      <c r="K176" s="217" t="s">
        <v>19</v>
      </c>
      <c r="L176" s="47"/>
      <c r="M176" s="222" t="s">
        <v>19</v>
      </c>
      <c r="N176" s="223" t="s">
        <v>41</v>
      </c>
      <c r="O176" s="87"/>
      <c r="P176" s="224">
        <f>O176*H176</f>
        <v>0</v>
      </c>
      <c r="Q176" s="224">
        <v>0</v>
      </c>
      <c r="R176" s="224">
        <f>Q176*H176</f>
        <v>0</v>
      </c>
      <c r="S176" s="224">
        <v>0</v>
      </c>
      <c r="T176" s="225">
        <f>S176*H176</f>
        <v>0</v>
      </c>
      <c r="U176" s="41"/>
      <c r="V176" s="41"/>
      <c r="W176" s="41"/>
      <c r="X176" s="41"/>
      <c r="Y176" s="41"/>
      <c r="Z176" s="41"/>
      <c r="AA176" s="41"/>
      <c r="AB176" s="41"/>
      <c r="AC176" s="41"/>
      <c r="AD176" s="41"/>
      <c r="AE176" s="41"/>
      <c r="AR176" s="226" t="s">
        <v>168</v>
      </c>
      <c r="AT176" s="226" t="s">
        <v>163</v>
      </c>
      <c r="AU176" s="226" t="s">
        <v>77</v>
      </c>
      <c r="AY176" s="20" t="s">
        <v>161</v>
      </c>
      <c r="BE176" s="227">
        <f>IF(N176="základní",J176,0)</f>
        <v>0</v>
      </c>
      <c r="BF176" s="227">
        <f>IF(N176="snížená",J176,0)</f>
        <v>0</v>
      </c>
      <c r="BG176" s="227">
        <f>IF(N176="zákl. přenesená",J176,0)</f>
        <v>0</v>
      </c>
      <c r="BH176" s="227">
        <f>IF(N176="sníž. přenesená",J176,0)</f>
        <v>0</v>
      </c>
      <c r="BI176" s="227">
        <f>IF(N176="nulová",J176,0)</f>
        <v>0</v>
      </c>
      <c r="BJ176" s="20" t="s">
        <v>77</v>
      </c>
      <c r="BK176" s="227">
        <f>ROUND(I176*H176,2)</f>
        <v>0</v>
      </c>
      <c r="BL176" s="20" t="s">
        <v>168</v>
      </c>
      <c r="BM176" s="226" t="s">
        <v>1826</v>
      </c>
    </row>
    <row r="177" s="2" customFormat="1" ht="16.5" customHeight="1">
      <c r="A177" s="41"/>
      <c r="B177" s="42"/>
      <c r="C177" s="215" t="s">
        <v>1915</v>
      </c>
      <c r="D177" s="215" t="s">
        <v>163</v>
      </c>
      <c r="E177" s="216" t="s">
        <v>3309</v>
      </c>
      <c r="F177" s="217" t="s">
        <v>3285</v>
      </c>
      <c r="G177" s="218" t="s">
        <v>2368</v>
      </c>
      <c r="H177" s="219">
        <v>1</v>
      </c>
      <c r="I177" s="220"/>
      <c r="J177" s="221">
        <f>ROUND(I177*H177,2)</f>
        <v>0</v>
      </c>
      <c r="K177" s="217" t="s">
        <v>19</v>
      </c>
      <c r="L177" s="47"/>
      <c r="M177" s="222" t="s">
        <v>19</v>
      </c>
      <c r="N177" s="223" t="s">
        <v>41</v>
      </c>
      <c r="O177" s="87"/>
      <c r="P177" s="224">
        <f>O177*H177</f>
        <v>0</v>
      </c>
      <c r="Q177" s="224">
        <v>0</v>
      </c>
      <c r="R177" s="224">
        <f>Q177*H177</f>
        <v>0</v>
      </c>
      <c r="S177" s="224">
        <v>0</v>
      </c>
      <c r="T177" s="225">
        <f>S177*H177</f>
        <v>0</v>
      </c>
      <c r="U177" s="41"/>
      <c r="V177" s="41"/>
      <c r="W177" s="41"/>
      <c r="X177" s="41"/>
      <c r="Y177" s="41"/>
      <c r="Z177" s="41"/>
      <c r="AA177" s="41"/>
      <c r="AB177" s="41"/>
      <c r="AC177" s="41"/>
      <c r="AD177" s="41"/>
      <c r="AE177" s="41"/>
      <c r="AR177" s="226" t="s">
        <v>168</v>
      </c>
      <c r="AT177" s="226" t="s">
        <v>163</v>
      </c>
      <c r="AU177" s="226" t="s">
        <v>77</v>
      </c>
      <c r="AY177" s="20" t="s">
        <v>161</v>
      </c>
      <c r="BE177" s="227">
        <f>IF(N177="základní",J177,0)</f>
        <v>0</v>
      </c>
      <c r="BF177" s="227">
        <f>IF(N177="snížená",J177,0)</f>
        <v>0</v>
      </c>
      <c r="BG177" s="227">
        <f>IF(N177="zákl. přenesená",J177,0)</f>
        <v>0</v>
      </c>
      <c r="BH177" s="227">
        <f>IF(N177="sníž. přenesená",J177,0)</f>
        <v>0</v>
      </c>
      <c r="BI177" s="227">
        <f>IF(N177="nulová",J177,0)</f>
        <v>0</v>
      </c>
      <c r="BJ177" s="20" t="s">
        <v>77</v>
      </c>
      <c r="BK177" s="227">
        <f>ROUND(I177*H177,2)</f>
        <v>0</v>
      </c>
      <c r="BL177" s="20" t="s">
        <v>168</v>
      </c>
      <c r="BM177" s="226" t="s">
        <v>1836</v>
      </c>
    </row>
    <row r="178" s="2" customFormat="1" ht="16.5" customHeight="1">
      <c r="A178" s="41"/>
      <c r="B178" s="42"/>
      <c r="C178" s="215" t="s">
        <v>1920</v>
      </c>
      <c r="D178" s="215" t="s">
        <v>163</v>
      </c>
      <c r="E178" s="216" t="s">
        <v>3310</v>
      </c>
      <c r="F178" s="217" t="s">
        <v>3287</v>
      </c>
      <c r="G178" s="218" t="s">
        <v>2368</v>
      </c>
      <c r="H178" s="219">
        <v>1</v>
      </c>
      <c r="I178" s="220"/>
      <c r="J178" s="221">
        <f>ROUND(I178*H178,2)</f>
        <v>0</v>
      </c>
      <c r="K178" s="217" t="s">
        <v>19</v>
      </c>
      <c r="L178" s="47"/>
      <c r="M178" s="222" t="s">
        <v>19</v>
      </c>
      <c r="N178" s="223" t="s">
        <v>41</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168</v>
      </c>
      <c r="AT178" s="226" t="s">
        <v>163</v>
      </c>
      <c r="AU178" s="226" t="s">
        <v>77</v>
      </c>
      <c r="AY178" s="20" t="s">
        <v>161</v>
      </c>
      <c r="BE178" s="227">
        <f>IF(N178="základní",J178,0)</f>
        <v>0</v>
      </c>
      <c r="BF178" s="227">
        <f>IF(N178="snížená",J178,0)</f>
        <v>0</v>
      </c>
      <c r="BG178" s="227">
        <f>IF(N178="zákl. přenesená",J178,0)</f>
        <v>0</v>
      </c>
      <c r="BH178" s="227">
        <f>IF(N178="sníž. přenesená",J178,0)</f>
        <v>0</v>
      </c>
      <c r="BI178" s="227">
        <f>IF(N178="nulová",J178,0)</f>
        <v>0</v>
      </c>
      <c r="BJ178" s="20" t="s">
        <v>77</v>
      </c>
      <c r="BK178" s="227">
        <f>ROUND(I178*H178,2)</f>
        <v>0</v>
      </c>
      <c r="BL178" s="20" t="s">
        <v>168</v>
      </c>
      <c r="BM178" s="226" t="s">
        <v>1846</v>
      </c>
    </row>
    <row r="179" s="2" customFormat="1" ht="16.5" customHeight="1">
      <c r="A179" s="41"/>
      <c r="B179" s="42"/>
      <c r="C179" s="215" t="s">
        <v>1928</v>
      </c>
      <c r="D179" s="215" t="s">
        <v>163</v>
      </c>
      <c r="E179" s="216" t="s">
        <v>3311</v>
      </c>
      <c r="F179" s="217" t="s">
        <v>3289</v>
      </c>
      <c r="G179" s="218" t="s">
        <v>2368</v>
      </c>
      <c r="H179" s="219">
        <v>1</v>
      </c>
      <c r="I179" s="220"/>
      <c r="J179" s="221">
        <f>ROUND(I179*H179,2)</f>
        <v>0</v>
      </c>
      <c r="K179" s="217" t="s">
        <v>19</v>
      </c>
      <c r="L179" s="47"/>
      <c r="M179" s="222" t="s">
        <v>19</v>
      </c>
      <c r="N179" s="223" t="s">
        <v>41</v>
      </c>
      <c r="O179" s="87"/>
      <c r="P179" s="224">
        <f>O179*H179</f>
        <v>0</v>
      </c>
      <c r="Q179" s="224">
        <v>0</v>
      </c>
      <c r="R179" s="224">
        <f>Q179*H179</f>
        <v>0</v>
      </c>
      <c r="S179" s="224">
        <v>0</v>
      </c>
      <c r="T179" s="225">
        <f>S179*H179</f>
        <v>0</v>
      </c>
      <c r="U179" s="41"/>
      <c r="V179" s="41"/>
      <c r="W179" s="41"/>
      <c r="X179" s="41"/>
      <c r="Y179" s="41"/>
      <c r="Z179" s="41"/>
      <c r="AA179" s="41"/>
      <c r="AB179" s="41"/>
      <c r="AC179" s="41"/>
      <c r="AD179" s="41"/>
      <c r="AE179" s="41"/>
      <c r="AR179" s="226" t="s">
        <v>168</v>
      </c>
      <c r="AT179" s="226" t="s">
        <v>163</v>
      </c>
      <c r="AU179" s="226" t="s">
        <v>77</v>
      </c>
      <c r="AY179" s="20" t="s">
        <v>161</v>
      </c>
      <c r="BE179" s="227">
        <f>IF(N179="základní",J179,0)</f>
        <v>0</v>
      </c>
      <c r="BF179" s="227">
        <f>IF(N179="snížená",J179,0)</f>
        <v>0</v>
      </c>
      <c r="BG179" s="227">
        <f>IF(N179="zákl. přenesená",J179,0)</f>
        <v>0</v>
      </c>
      <c r="BH179" s="227">
        <f>IF(N179="sníž. přenesená",J179,0)</f>
        <v>0</v>
      </c>
      <c r="BI179" s="227">
        <f>IF(N179="nulová",J179,0)</f>
        <v>0</v>
      </c>
      <c r="BJ179" s="20" t="s">
        <v>77</v>
      </c>
      <c r="BK179" s="227">
        <f>ROUND(I179*H179,2)</f>
        <v>0</v>
      </c>
      <c r="BL179" s="20" t="s">
        <v>168</v>
      </c>
      <c r="BM179" s="226" t="s">
        <v>1861</v>
      </c>
    </row>
    <row r="180" s="2" customFormat="1" ht="16.5" customHeight="1">
      <c r="A180" s="41"/>
      <c r="B180" s="42"/>
      <c r="C180" s="215" t="s">
        <v>1936</v>
      </c>
      <c r="D180" s="215" t="s">
        <v>163</v>
      </c>
      <c r="E180" s="216" t="s">
        <v>3312</v>
      </c>
      <c r="F180" s="217" t="s">
        <v>3238</v>
      </c>
      <c r="G180" s="218" t="s">
        <v>2368</v>
      </c>
      <c r="H180" s="219">
        <v>3</v>
      </c>
      <c r="I180" s="220"/>
      <c r="J180" s="221">
        <f>ROUND(I180*H180,2)</f>
        <v>0</v>
      </c>
      <c r="K180" s="217" t="s">
        <v>19</v>
      </c>
      <c r="L180" s="47"/>
      <c r="M180" s="222" t="s">
        <v>19</v>
      </c>
      <c r="N180" s="223" t="s">
        <v>41</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168</v>
      </c>
      <c r="AT180" s="226" t="s">
        <v>163</v>
      </c>
      <c r="AU180" s="226" t="s">
        <v>77</v>
      </c>
      <c r="AY180" s="20" t="s">
        <v>161</v>
      </c>
      <c r="BE180" s="227">
        <f>IF(N180="základní",J180,0)</f>
        <v>0</v>
      </c>
      <c r="BF180" s="227">
        <f>IF(N180="snížená",J180,0)</f>
        <v>0</v>
      </c>
      <c r="BG180" s="227">
        <f>IF(N180="zákl. přenesená",J180,0)</f>
        <v>0</v>
      </c>
      <c r="BH180" s="227">
        <f>IF(N180="sníž. přenesená",J180,0)</f>
        <v>0</v>
      </c>
      <c r="BI180" s="227">
        <f>IF(N180="nulová",J180,0)</f>
        <v>0</v>
      </c>
      <c r="BJ180" s="20" t="s">
        <v>77</v>
      </c>
      <c r="BK180" s="227">
        <f>ROUND(I180*H180,2)</f>
        <v>0</v>
      </c>
      <c r="BL180" s="20" t="s">
        <v>168</v>
      </c>
      <c r="BM180" s="226" t="s">
        <v>1874</v>
      </c>
    </row>
    <row r="181" s="2" customFormat="1" ht="16.5" customHeight="1">
      <c r="A181" s="41"/>
      <c r="B181" s="42"/>
      <c r="C181" s="215" t="s">
        <v>1941</v>
      </c>
      <c r="D181" s="215" t="s">
        <v>163</v>
      </c>
      <c r="E181" s="216" t="s">
        <v>3313</v>
      </c>
      <c r="F181" s="217" t="s">
        <v>3240</v>
      </c>
      <c r="G181" s="218" t="s">
        <v>2368</v>
      </c>
      <c r="H181" s="219">
        <v>1</v>
      </c>
      <c r="I181" s="220"/>
      <c r="J181" s="221">
        <f>ROUND(I181*H181,2)</f>
        <v>0</v>
      </c>
      <c r="K181" s="217" t="s">
        <v>19</v>
      </c>
      <c r="L181" s="47"/>
      <c r="M181" s="222" t="s">
        <v>19</v>
      </c>
      <c r="N181" s="223" t="s">
        <v>41</v>
      </c>
      <c r="O181" s="87"/>
      <c r="P181" s="224">
        <f>O181*H181</f>
        <v>0</v>
      </c>
      <c r="Q181" s="224">
        <v>0</v>
      </c>
      <c r="R181" s="224">
        <f>Q181*H181</f>
        <v>0</v>
      </c>
      <c r="S181" s="224">
        <v>0</v>
      </c>
      <c r="T181" s="225">
        <f>S181*H181</f>
        <v>0</v>
      </c>
      <c r="U181" s="41"/>
      <c r="V181" s="41"/>
      <c r="W181" s="41"/>
      <c r="X181" s="41"/>
      <c r="Y181" s="41"/>
      <c r="Z181" s="41"/>
      <c r="AA181" s="41"/>
      <c r="AB181" s="41"/>
      <c r="AC181" s="41"/>
      <c r="AD181" s="41"/>
      <c r="AE181" s="41"/>
      <c r="AR181" s="226" t="s">
        <v>168</v>
      </c>
      <c r="AT181" s="226" t="s">
        <v>163</v>
      </c>
      <c r="AU181" s="226" t="s">
        <v>77</v>
      </c>
      <c r="AY181" s="20" t="s">
        <v>161</v>
      </c>
      <c r="BE181" s="227">
        <f>IF(N181="základní",J181,0)</f>
        <v>0</v>
      </c>
      <c r="BF181" s="227">
        <f>IF(N181="snížená",J181,0)</f>
        <v>0</v>
      </c>
      <c r="BG181" s="227">
        <f>IF(N181="zákl. přenesená",J181,0)</f>
        <v>0</v>
      </c>
      <c r="BH181" s="227">
        <f>IF(N181="sníž. přenesená",J181,0)</f>
        <v>0</v>
      </c>
      <c r="BI181" s="227">
        <f>IF(N181="nulová",J181,0)</f>
        <v>0</v>
      </c>
      <c r="BJ181" s="20" t="s">
        <v>77</v>
      </c>
      <c r="BK181" s="227">
        <f>ROUND(I181*H181,2)</f>
        <v>0</v>
      </c>
      <c r="BL181" s="20" t="s">
        <v>168</v>
      </c>
      <c r="BM181" s="226" t="s">
        <v>1884</v>
      </c>
    </row>
    <row r="182" s="2" customFormat="1" ht="16.5" customHeight="1">
      <c r="A182" s="41"/>
      <c r="B182" s="42"/>
      <c r="C182" s="215" t="s">
        <v>1946</v>
      </c>
      <c r="D182" s="215" t="s">
        <v>163</v>
      </c>
      <c r="E182" s="216" t="s">
        <v>3314</v>
      </c>
      <c r="F182" s="217" t="s">
        <v>3242</v>
      </c>
      <c r="G182" s="218" t="s">
        <v>2368</v>
      </c>
      <c r="H182" s="219">
        <v>1</v>
      </c>
      <c r="I182" s="220"/>
      <c r="J182" s="221">
        <f>ROUND(I182*H182,2)</f>
        <v>0</v>
      </c>
      <c r="K182" s="217" t="s">
        <v>19</v>
      </c>
      <c r="L182" s="47"/>
      <c r="M182" s="222" t="s">
        <v>19</v>
      </c>
      <c r="N182" s="223" t="s">
        <v>41</v>
      </c>
      <c r="O182" s="87"/>
      <c r="P182" s="224">
        <f>O182*H182</f>
        <v>0</v>
      </c>
      <c r="Q182" s="224">
        <v>0</v>
      </c>
      <c r="R182" s="224">
        <f>Q182*H182</f>
        <v>0</v>
      </c>
      <c r="S182" s="224">
        <v>0</v>
      </c>
      <c r="T182" s="225">
        <f>S182*H182</f>
        <v>0</v>
      </c>
      <c r="U182" s="41"/>
      <c r="V182" s="41"/>
      <c r="W182" s="41"/>
      <c r="X182" s="41"/>
      <c r="Y182" s="41"/>
      <c r="Z182" s="41"/>
      <c r="AA182" s="41"/>
      <c r="AB182" s="41"/>
      <c r="AC182" s="41"/>
      <c r="AD182" s="41"/>
      <c r="AE182" s="41"/>
      <c r="AR182" s="226" t="s">
        <v>168</v>
      </c>
      <c r="AT182" s="226" t="s">
        <v>163</v>
      </c>
      <c r="AU182" s="226" t="s">
        <v>77</v>
      </c>
      <c r="AY182" s="20" t="s">
        <v>161</v>
      </c>
      <c r="BE182" s="227">
        <f>IF(N182="základní",J182,0)</f>
        <v>0</v>
      </c>
      <c r="BF182" s="227">
        <f>IF(N182="snížená",J182,0)</f>
        <v>0</v>
      </c>
      <c r="BG182" s="227">
        <f>IF(N182="zákl. přenesená",J182,0)</f>
        <v>0</v>
      </c>
      <c r="BH182" s="227">
        <f>IF(N182="sníž. přenesená",J182,0)</f>
        <v>0</v>
      </c>
      <c r="BI182" s="227">
        <f>IF(N182="nulová",J182,0)</f>
        <v>0</v>
      </c>
      <c r="BJ182" s="20" t="s">
        <v>77</v>
      </c>
      <c r="BK182" s="227">
        <f>ROUND(I182*H182,2)</f>
        <v>0</v>
      </c>
      <c r="BL182" s="20" t="s">
        <v>168</v>
      </c>
      <c r="BM182" s="226" t="s">
        <v>1894</v>
      </c>
    </row>
    <row r="183" s="2" customFormat="1" ht="16.5" customHeight="1">
      <c r="A183" s="41"/>
      <c r="B183" s="42"/>
      <c r="C183" s="215" t="s">
        <v>1952</v>
      </c>
      <c r="D183" s="215" t="s">
        <v>163</v>
      </c>
      <c r="E183" s="216" t="s">
        <v>3315</v>
      </c>
      <c r="F183" s="217" t="s">
        <v>3261</v>
      </c>
      <c r="G183" s="218" t="s">
        <v>2368</v>
      </c>
      <c r="H183" s="219">
        <v>1</v>
      </c>
      <c r="I183" s="220"/>
      <c r="J183" s="221">
        <f>ROUND(I183*H183,2)</f>
        <v>0</v>
      </c>
      <c r="K183" s="217" t="s">
        <v>19</v>
      </c>
      <c r="L183" s="47"/>
      <c r="M183" s="222" t="s">
        <v>19</v>
      </c>
      <c r="N183" s="223" t="s">
        <v>41</v>
      </c>
      <c r="O183" s="87"/>
      <c r="P183" s="224">
        <f>O183*H183</f>
        <v>0</v>
      </c>
      <c r="Q183" s="224">
        <v>0</v>
      </c>
      <c r="R183" s="224">
        <f>Q183*H183</f>
        <v>0</v>
      </c>
      <c r="S183" s="224">
        <v>0</v>
      </c>
      <c r="T183" s="225">
        <f>S183*H183</f>
        <v>0</v>
      </c>
      <c r="U183" s="41"/>
      <c r="V183" s="41"/>
      <c r="W183" s="41"/>
      <c r="X183" s="41"/>
      <c r="Y183" s="41"/>
      <c r="Z183" s="41"/>
      <c r="AA183" s="41"/>
      <c r="AB183" s="41"/>
      <c r="AC183" s="41"/>
      <c r="AD183" s="41"/>
      <c r="AE183" s="41"/>
      <c r="AR183" s="226" t="s">
        <v>168</v>
      </c>
      <c r="AT183" s="226" t="s">
        <v>163</v>
      </c>
      <c r="AU183" s="226" t="s">
        <v>77</v>
      </c>
      <c r="AY183" s="20" t="s">
        <v>161</v>
      </c>
      <c r="BE183" s="227">
        <f>IF(N183="základní",J183,0)</f>
        <v>0</v>
      </c>
      <c r="BF183" s="227">
        <f>IF(N183="snížená",J183,0)</f>
        <v>0</v>
      </c>
      <c r="BG183" s="227">
        <f>IF(N183="zákl. přenesená",J183,0)</f>
        <v>0</v>
      </c>
      <c r="BH183" s="227">
        <f>IF(N183="sníž. přenesená",J183,0)</f>
        <v>0</v>
      </c>
      <c r="BI183" s="227">
        <f>IF(N183="nulová",J183,0)</f>
        <v>0</v>
      </c>
      <c r="BJ183" s="20" t="s">
        <v>77</v>
      </c>
      <c r="BK183" s="227">
        <f>ROUND(I183*H183,2)</f>
        <v>0</v>
      </c>
      <c r="BL183" s="20" t="s">
        <v>168</v>
      </c>
      <c r="BM183" s="226" t="s">
        <v>1904</v>
      </c>
    </row>
    <row r="184" s="2" customFormat="1" ht="16.5" customHeight="1">
      <c r="A184" s="41"/>
      <c r="B184" s="42"/>
      <c r="C184" s="215" t="s">
        <v>1958</v>
      </c>
      <c r="D184" s="215" t="s">
        <v>163</v>
      </c>
      <c r="E184" s="216" t="s">
        <v>3316</v>
      </c>
      <c r="F184" s="217" t="s">
        <v>3238</v>
      </c>
      <c r="G184" s="218" t="s">
        <v>2368</v>
      </c>
      <c r="H184" s="219">
        <v>1</v>
      </c>
      <c r="I184" s="220"/>
      <c r="J184" s="221">
        <f>ROUND(I184*H184,2)</f>
        <v>0</v>
      </c>
      <c r="K184" s="217" t="s">
        <v>19</v>
      </c>
      <c r="L184" s="47"/>
      <c r="M184" s="222" t="s">
        <v>19</v>
      </c>
      <c r="N184" s="223" t="s">
        <v>41</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168</v>
      </c>
      <c r="AT184" s="226" t="s">
        <v>163</v>
      </c>
      <c r="AU184" s="226" t="s">
        <v>77</v>
      </c>
      <c r="AY184" s="20" t="s">
        <v>161</v>
      </c>
      <c r="BE184" s="227">
        <f>IF(N184="základní",J184,0)</f>
        <v>0</v>
      </c>
      <c r="BF184" s="227">
        <f>IF(N184="snížená",J184,0)</f>
        <v>0</v>
      </c>
      <c r="BG184" s="227">
        <f>IF(N184="zákl. přenesená",J184,0)</f>
        <v>0</v>
      </c>
      <c r="BH184" s="227">
        <f>IF(N184="sníž. přenesená",J184,0)</f>
        <v>0</v>
      </c>
      <c r="BI184" s="227">
        <f>IF(N184="nulová",J184,0)</f>
        <v>0</v>
      </c>
      <c r="BJ184" s="20" t="s">
        <v>77</v>
      </c>
      <c r="BK184" s="227">
        <f>ROUND(I184*H184,2)</f>
        <v>0</v>
      </c>
      <c r="BL184" s="20" t="s">
        <v>168</v>
      </c>
      <c r="BM184" s="226" t="s">
        <v>1915</v>
      </c>
    </row>
    <row r="185" s="2" customFormat="1" ht="16.5" customHeight="1">
      <c r="A185" s="41"/>
      <c r="B185" s="42"/>
      <c r="C185" s="215" t="s">
        <v>1963</v>
      </c>
      <c r="D185" s="215" t="s">
        <v>163</v>
      </c>
      <c r="E185" s="216" t="s">
        <v>3317</v>
      </c>
      <c r="F185" s="217" t="s">
        <v>3240</v>
      </c>
      <c r="G185" s="218" t="s">
        <v>2368</v>
      </c>
      <c r="H185" s="219">
        <v>1</v>
      </c>
      <c r="I185" s="220"/>
      <c r="J185" s="221">
        <f>ROUND(I185*H185,2)</f>
        <v>0</v>
      </c>
      <c r="K185" s="217" t="s">
        <v>19</v>
      </c>
      <c r="L185" s="47"/>
      <c r="M185" s="222" t="s">
        <v>19</v>
      </c>
      <c r="N185" s="223" t="s">
        <v>41</v>
      </c>
      <c r="O185" s="87"/>
      <c r="P185" s="224">
        <f>O185*H185</f>
        <v>0</v>
      </c>
      <c r="Q185" s="224">
        <v>0</v>
      </c>
      <c r="R185" s="224">
        <f>Q185*H185</f>
        <v>0</v>
      </c>
      <c r="S185" s="224">
        <v>0</v>
      </c>
      <c r="T185" s="225">
        <f>S185*H185</f>
        <v>0</v>
      </c>
      <c r="U185" s="41"/>
      <c r="V185" s="41"/>
      <c r="W185" s="41"/>
      <c r="X185" s="41"/>
      <c r="Y185" s="41"/>
      <c r="Z185" s="41"/>
      <c r="AA185" s="41"/>
      <c r="AB185" s="41"/>
      <c r="AC185" s="41"/>
      <c r="AD185" s="41"/>
      <c r="AE185" s="41"/>
      <c r="AR185" s="226" t="s">
        <v>168</v>
      </c>
      <c r="AT185" s="226" t="s">
        <v>163</v>
      </c>
      <c r="AU185" s="226" t="s">
        <v>77</v>
      </c>
      <c r="AY185" s="20" t="s">
        <v>161</v>
      </c>
      <c r="BE185" s="227">
        <f>IF(N185="základní",J185,0)</f>
        <v>0</v>
      </c>
      <c r="BF185" s="227">
        <f>IF(N185="snížená",J185,0)</f>
        <v>0</v>
      </c>
      <c r="BG185" s="227">
        <f>IF(N185="zákl. přenesená",J185,0)</f>
        <v>0</v>
      </c>
      <c r="BH185" s="227">
        <f>IF(N185="sníž. přenesená",J185,0)</f>
        <v>0</v>
      </c>
      <c r="BI185" s="227">
        <f>IF(N185="nulová",J185,0)</f>
        <v>0</v>
      </c>
      <c r="BJ185" s="20" t="s">
        <v>77</v>
      </c>
      <c r="BK185" s="227">
        <f>ROUND(I185*H185,2)</f>
        <v>0</v>
      </c>
      <c r="BL185" s="20" t="s">
        <v>168</v>
      </c>
      <c r="BM185" s="226" t="s">
        <v>1928</v>
      </c>
    </row>
    <row r="186" s="2" customFormat="1" ht="16.5" customHeight="1">
      <c r="A186" s="41"/>
      <c r="B186" s="42"/>
      <c r="C186" s="215" t="s">
        <v>3318</v>
      </c>
      <c r="D186" s="215" t="s">
        <v>163</v>
      </c>
      <c r="E186" s="216" t="s">
        <v>3319</v>
      </c>
      <c r="F186" s="217" t="s">
        <v>3242</v>
      </c>
      <c r="G186" s="218" t="s">
        <v>2368</v>
      </c>
      <c r="H186" s="219">
        <v>1</v>
      </c>
      <c r="I186" s="220"/>
      <c r="J186" s="221">
        <f>ROUND(I186*H186,2)</f>
        <v>0</v>
      </c>
      <c r="K186" s="217" t="s">
        <v>19</v>
      </c>
      <c r="L186" s="47"/>
      <c r="M186" s="222" t="s">
        <v>19</v>
      </c>
      <c r="N186" s="223" t="s">
        <v>41</v>
      </c>
      <c r="O186" s="87"/>
      <c r="P186" s="224">
        <f>O186*H186</f>
        <v>0</v>
      </c>
      <c r="Q186" s="224">
        <v>0</v>
      </c>
      <c r="R186" s="224">
        <f>Q186*H186</f>
        <v>0</v>
      </c>
      <c r="S186" s="224">
        <v>0</v>
      </c>
      <c r="T186" s="225">
        <f>S186*H186</f>
        <v>0</v>
      </c>
      <c r="U186" s="41"/>
      <c r="V186" s="41"/>
      <c r="W186" s="41"/>
      <c r="X186" s="41"/>
      <c r="Y186" s="41"/>
      <c r="Z186" s="41"/>
      <c r="AA186" s="41"/>
      <c r="AB186" s="41"/>
      <c r="AC186" s="41"/>
      <c r="AD186" s="41"/>
      <c r="AE186" s="41"/>
      <c r="AR186" s="226" t="s">
        <v>168</v>
      </c>
      <c r="AT186" s="226" t="s">
        <v>163</v>
      </c>
      <c r="AU186" s="226" t="s">
        <v>77</v>
      </c>
      <c r="AY186" s="20" t="s">
        <v>161</v>
      </c>
      <c r="BE186" s="227">
        <f>IF(N186="základní",J186,0)</f>
        <v>0</v>
      </c>
      <c r="BF186" s="227">
        <f>IF(N186="snížená",J186,0)</f>
        <v>0</v>
      </c>
      <c r="BG186" s="227">
        <f>IF(N186="zákl. přenesená",J186,0)</f>
        <v>0</v>
      </c>
      <c r="BH186" s="227">
        <f>IF(N186="sníž. přenesená",J186,0)</f>
        <v>0</v>
      </c>
      <c r="BI186" s="227">
        <f>IF(N186="nulová",J186,0)</f>
        <v>0</v>
      </c>
      <c r="BJ186" s="20" t="s">
        <v>77</v>
      </c>
      <c r="BK186" s="227">
        <f>ROUND(I186*H186,2)</f>
        <v>0</v>
      </c>
      <c r="BL186" s="20" t="s">
        <v>168</v>
      </c>
      <c r="BM186" s="226" t="s">
        <v>1941</v>
      </c>
    </row>
    <row r="187" s="2" customFormat="1" ht="16.5" customHeight="1">
      <c r="A187" s="41"/>
      <c r="B187" s="42"/>
      <c r="C187" s="215" t="s">
        <v>3320</v>
      </c>
      <c r="D187" s="215" t="s">
        <v>163</v>
      </c>
      <c r="E187" s="216" t="s">
        <v>3321</v>
      </c>
      <c r="F187" s="217" t="s">
        <v>3261</v>
      </c>
      <c r="G187" s="218" t="s">
        <v>2368</v>
      </c>
      <c r="H187" s="219">
        <v>1</v>
      </c>
      <c r="I187" s="220"/>
      <c r="J187" s="221">
        <f>ROUND(I187*H187,2)</f>
        <v>0</v>
      </c>
      <c r="K187" s="217" t="s">
        <v>19</v>
      </c>
      <c r="L187" s="47"/>
      <c r="M187" s="222" t="s">
        <v>19</v>
      </c>
      <c r="N187" s="223" t="s">
        <v>41</v>
      </c>
      <c r="O187" s="87"/>
      <c r="P187" s="224">
        <f>O187*H187</f>
        <v>0</v>
      </c>
      <c r="Q187" s="224">
        <v>0</v>
      </c>
      <c r="R187" s="224">
        <f>Q187*H187</f>
        <v>0</v>
      </c>
      <c r="S187" s="224">
        <v>0</v>
      </c>
      <c r="T187" s="225">
        <f>S187*H187</f>
        <v>0</v>
      </c>
      <c r="U187" s="41"/>
      <c r="V187" s="41"/>
      <c r="W187" s="41"/>
      <c r="X187" s="41"/>
      <c r="Y187" s="41"/>
      <c r="Z187" s="41"/>
      <c r="AA187" s="41"/>
      <c r="AB187" s="41"/>
      <c r="AC187" s="41"/>
      <c r="AD187" s="41"/>
      <c r="AE187" s="41"/>
      <c r="AR187" s="226" t="s">
        <v>168</v>
      </c>
      <c r="AT187" s="226" t="s">
        <v>163</v>
      </c>
      <c r="AU187" s="226" t="s">
        <v>77</v>
      </c>
      <c r="AY187" s="20" t="s">
        <v>161</v>
      </c>
      <c r="BE187" s="227">
        <f>IF(N187="základní",J187,0)</f>
        <v>0</v>
      </c>
      <c r="BF187" s="227">
        <f>IF(N187="snížená",J187,0)</f>
        <v>0</v>
      </c>
      <c r="BG187" s="227">
        <f>IF(N187="zákl. přenesená",J187,0)</f>
        <v>0</v>
      </c>
      <c r="BH187" s="227">
        <f>IF(N187="sníž. přenesená",J187,0)</f>
        <v>0</v>
      </c>
      <c r="BI187" s="227">
        <f>IF(N187="nulová",J187,0)</f>
        <v>0</v>
      </c>
      <c r="BJ187" s="20" t="s">
        <v>77</v>
      </c>
      <c r="BK187" s="227">
        <f>ROUND(I187*H187,2)</f>
        <v>0</v>
      </c>
      <c r="BL187" s="20" t="s">
        <v>168</v>
      </c>
      <c r="BM187" s="226" t="s">
        <v>1952</v>
      </c>
    </row>
    <row r="188" s="2" customFormat="1" ht="16.5" customHeight="1">
      <c r="A188" s="41"/>
      <c r="B188" s="42"/>
      <c r="C188" s="215" t="s">
        <v>3322</v>
      </c>
      <c r="D188" s="215" t="s">
        <v>163</v>
      </c>
      <c r="E188" s="216" t="s">
        <v>3323</v>
      </c>
      <c r="F188" s="217" t="s">
        <v>3238</v>
      </c>
      <c r="G188" s="218" t="s">
        <v>2368</v>
      </c>
      <c r="H188" s="219">
        <v>1</v>
      </c>
      <c r="I188" s="220"/>
      <c r="J188" s="221">
        <f>ROUND(I188*H188,2)</f>
        <v>0</v>
      </c>
      <c r="K188" s="217" t="s">
        <v>19</v>
      </c>
      <c r="L188" s="47"/>
      <c r="M188" s="222" t="s">
        <v>19</v>
      </c>
      <c r="N188" s="223" t="s">
        <v>41</v>
      </c>
      <c r="O188" s="87"/>
      <c r="P188" s="224">
        <f>O188*H188</f>
        <v>0</v>
      </c>
      <c r="Q188" s="224">
        <v>0</v>
      </c>
      <c r="R188" s="224">
        <f>Q188*H188</f>
        <v>0</v>
      </c>
      <c r="S188" s="224">
        <v>0</v>
      </c>
      <c r="T188" s="225">
        <f>S188*H188</f>
        <v>0</v>
      </c>
      <c r="U188" s="41"/>
      <c r="V188" s="41"/>
      <c r="W188" s="41"/>
      <c r="X188" s="41"/>
      <c r="Y188" s="41"/>
      <c r="Z188" s="41"/>
      <c r="AA188" s="41"/>
      <c r="AB188" s="41"/>
      <c r="AC188" s="41"/>
      <c r="AD188" s="41"/>
      <c r="AE188" s="41"/>
      <c r="AR188" s="226" t="s">
        <v>168</v>
      </c>
      <c r="AT188" s="226" t="s">
        <v>163</v>
      </c>
      <c r="AU188" s="226" t="s">
        <v>77</v>
      </c>
      <c r="AY188" s="20" t="s">
        <v>161</v>
      </c>
      <c r="BE188" s="227">
        <f>IF(N188="základní",J188,0)</f>
        <v>0</v>
      </c>
      <c r="BF188" s="227">
        <f>IF(N188="snížená",J188,0)</f>
        <v>0</v>
      </c>
      <c r="BG188" s="227">
        <f>IF(N188="zákl. přenesená",J188,0)</f>
        <v>0</v>
      </c>
      <c r="BH188" s="227">
        <f>IF(N188="sníž. přenesená",J188,0)</f>
        <v>0</v>
      </c>
      <c r="BI188" s="227">
        <f>IF(N188="nulová",J188,0)</f>
        <v>0</v>
      </c>
      <c r="BJ188" s="20" t="s">
        <v>77</v>
      </c>
      <c r="BK188" s="227">
        <f>ROUND(I188*H188,2)</f>
        <v>0</v>
      </c>
      <c r="BL188" s="20" t="s">
        <v>168</v>
      </c>
      <c r="BM188" s="226" t="s">
        <v>1963</v>
      </c>
    </row>
    <row r="189" s="2" customFormat="1" ht="16.5" customHeight="1">
      <c r="A189" s="41"/>
      <c r="B189" s="42"/>
      <c r="C189" s="215" t="s">
        <v>3324</v>
      </c>
      <c r="D189" s="215" t="s">
        <v>163</v>
      </c>
      <c r="E189" s="216" t="s">
        <v>3325</v>
      </c>
      <c r="F189" s="217" t="s">
        <v>3240</v>
      </c>
      <c r="G189" s="218" t="s">
        <v>2368</v>
      </c>
      <c r="H189" s="219">
        <v>1</v>
      </c>
      <c r="I189" s="220"/>
      <c r="J189" s="221">
        <f>ROUND(I189*H189,2)</f>
        <v>0</v>
      </c>
      <c r="K189" s="217" t="s">
        <v>19</v>
      </c>
      <c r="L189" s="47"/>
      <c r="M189" s="222" t="s">
        <v>19</v>
      </c>
      <c r="N189" s="223" t="s">
        <v>41</v>
      </c>
      <c r="O189" s="87"/>
      <c r="P189" s="224">
        <f>O189*H189</f>
        <v>0</v>
      </c>
      <c r="Q189" s="224">
        <v>0</v>
      </c>
      <c r="R189" s="224">
        <f>Q189*H189</f>
        <v>0</v>
      </c>
      <c r="S189" s="224">
        <v>0</v>
      </c>
      <c r="T189" s="225">
        <f>S189*H189</f>
        <v>0</v>
      </c>
      <c r="U189" s="41"/>
      <c r="V189" s="41"/>
      <c r="W189" s="41"/>
      <c r="X189" s="41"/>
      <c r="Y189" s="41"/>
      <c r="Z189" s="41"/>
      <c r="AA189" s="41"/>
      <c r="AB189" s="41"/>
      <c r="AC189" s="41"/>
      <c r="AD189" s="41"/>
      <c r="AE189" s="41"/>
      <c r="AR189" s="226" t="s">
        <v>168</v>
      </c>
      <c r="AT189" s="226" t="s">
        <v>163</v>
      </c>
      <c r="AU189" s="226" t="s">
        <v>77</v>
      </c>
      <c r="AY189" s="20" t="s">
        <v>161</v>
      </c>
      <c r="BE189" s="227">
        <f>IF(N189="základní",J189,0)</f>
        <v>0</v>
      </c>
      <c r="BF189" s="227">
        <f>IF(N189="snížená",J189,0)</f>
        <v>0</v>
      </c>
      <c r="BG189" s="227">
        <f>IF(N189="zákl. přenesená",J189,0)</f>
        <v>0</v>
      </c>
      <c r="BH189" s="227">
        <f>IF(N189="sníž. přenesená",J189,0)</f>
        <v>0</v>
      </c>
      <c r="BI189" s="227">
        <f>IF(N189="nulová",J189,0)</f>
        <v>0</v>
      </c>
      <c r="BJ189" s="20" t="s">
        <v>77</v>
      </c>
      <c r="BK189" s="227">
        <f>ROUND(I189*H189,2)</f>
        <v>0</v>
      </c>
      <c r="BL189" s="20" t="s">
        <v>168</v>
      </c>
      <c r="BM189" s="226" t="s">
        <v>3320</v>
      </c>
    </row>
    <row r="190" s="2" customFormat="1" ht="16.5" customHeight="1">
      <c r="A190" s="41"/>
      <c r="B190" s="42"/>
      <c r="C190" s="215" t="s">
        <v>3326</v>
      </c>
      <c r="D190" s="215" t="s">
        <v>163</v>
      </c>
      <c r="E190" s="216" t="s">
        <v>3327</v>
      </c>
      <c r="F190" s="217" t="s">
        <v>3242</v>
      </c>
      <c r="G190" s="218" t="s">
        <v>2368</v>
      </c>
      <c r="H190" s="219">
        <v>1</v>
      </c>
      <c r="I190" s="220"/>
      <c r="J190" s="221">
        <f>ROUND(I190*H190,2)</f>
        <v>0</v>
      </c>
      <c r="K190" s="217" t="s">
        <v>19</v>
      </c>
      <c r="L190" s="47"/>
      <c r="M190" s="222" t="s">
        <v>19</v>
      </c>
      <c r="N190" s="223" t="s">
        <v>41</v>
      </c>
      <c r="O190" s="87"/>
      <c r="P190" s="224">
        <f>O190*H190</f>
        <v>0</v>
      </c>
      <c r="Q190" s="224">
        <v>0</v>
      </c>
      <c r="R190" s="224">
        <f>Q190*H190</f>
        <v>0</v>
      </c>
      <c r="S190" s="224">
        <v>0</v>
      </c>
      <c r="T190" s="225">
        <f>S190*H190</f>
        <v>0</v>
      </c>
      <c r="U190" s="41"/>
      <c r="V190" s="41"/>
      <c r="W190" s="41"/>
      <c r="X190" s="41"/>
      <c r="Y190" s="41"/>
      <c r="Z190" s="41"/>
      <c r="AA190" s="41"/>
      <c r="AB190" s="41"/>
      <c r="AC190" s="41"/>
      <c r="AD190" s="41"/>
      <c r="AE190" s="41"/>
      <c r="AR190" s="226" t="s">
        <v>168</v>
      </c>
      <c r="AT190" s="226" t="s">
        <v>163</v>
      </c>
      <c r="AU190" s="226" t="s">
        <v>77</v>
      </c>
      <c r="AY190" s="20" t="s">
        <v>161</v>
      </c>
      <c r="BE190" s="227">
        <f>IF(N190="základní",J190,0)</f>
        <v>0</v>
      </c>
      <c r="BF190" s="227">
        <f>IF(N190="snížená",J190,0)</f>
        <v>0</v>
      </c>
      <c r="BG190" s="227">
        <f>IF(N190="zákl. přenesená",J190,0)</f>
        <v>0</v>
      </c>
      <c r="BH190" s="227">
        <f>IF(N190="sníž. přenesená",J190,0)</f>
        <v>0</v>
      </c>
      <c r="BI190" s="227">
        <f>IF(N190="nulová",J190,0)</f>
        <v>0</v>
      </c>
      <c r="BJ190" s="20" t="s">
        <v>77</v>
      </c>
      <c r="BK190" s="227">
        <f>ROUND(I190*H190,2)</f>
        <v>0</v>
      </c>
      <c r="BL190" s="20" t="s">
        <v>168</v>
      </c>
      <c r="BM190" s="226" t="s">
        <v>3324</v>
      </c>
    </row>
    <row r="191" s="2" customFormat="1" ht="16.5" customHeight="1">
      <c r="A191" s="41"/>
      <c r="B191" s="42"/>
      <c r="C191" s="215" t="s">
        <v>3328</v>
      </c>
      <c r="D191" s="215" t="s">
        <v>163</v>
      </c>
      <c r="E191" s="216" t="s">
        <v>3329</v>
      </c>
      <c r="F191" s="217" t="s">
        <v>3330</v>
      </c>
      <c r="G191" s="218" t="s">
        <v>2368</v>
      </c>
      <c r="H191" s="219">
        <v>1</v>
      </c>
      <c r="I191" s="220"/>
      <c r="J191" s="221">
        <f>ROUND(I191*H191,2)</f>
        <v>0</v>
      </c>
      <c r="K191" s="217" t="s">
        <v>19</v>
      </c>
      <c r="L191" s="47"/>
      <c r="M191" s="222" t="s">
        <v>19</v>
      </c>
      <c r="N191" s="223" t="s">
        <v>41</v>
      </c>
      <c r="O191" s="87"/>
      <c r="P191" s="224">
        <f>O191*H191</f>
        <v>0</v>
      </c>
      <c r="Q191" s="224">
        <v>0</v>
      </c>
      <c r="R191" s="224">
        <f>Q191*H191</f>
        <v>0</v>
      </c>
      <c r="S191" s="224">
        <v>0</v>
      </c>
      <c r="T191" s="225">
        <f>S191*H191</f>
        <v>0</v>
      </c>
      <c r="U191" s="41"/>
      <c r="V191" s="41"/>
      <c r="W191" s="41"/>
      <c r="X191" s="41"/>
      <c r="Y191" s="41"/>
      <c r="Z191" s="41"/>
      <c r="AA191" s="41"/>
      <c r="AB191" s="41"/>
      <c r="AC191" s="41"/>
      <c r="AD191" s="41"/>
      <c r="AE191" s="41"/>
      <c r="AR191" s="226" t="s">
        <v>168</v>
      </c>
      <c r="AT191" s="226" t="s">
        <v>163</v>
      </c>
      <c r="AU191" s="226" t="s">
        <v>77</v>
      </c>
      <c r="AY191" s="20" t="s">
        <v>161</v>
      </c>
      <c r="BE191" s="227">
        <f>IF(N191="základní",J191,0)</f>
        <v>0</v>
      </c>
      <c r="BF191" s="227">
        <f>IF(N191="snížená",J191,0)</f>
        <v>0</v>
      </c>
      <c r="BG191" s="227">
        <f>IF(N191="zákl. přenesená",J191,0)</f>
        <v>0</v>
      </c>
      <c r="BH191" s="227">
        <f>IF(N191="sníž. přenesená",J191,0)</f>
        <v>0</v>
      </c>
      <c r="BI191" s="227">
        <f>IF(N191="nulová",J191,0)</f>
        <v>0</v>
      </c>
      <c r="BJ191" s="20" t="s">
        <v>77</v>
      </c>
      <c r="BK191" s="227">
        <f>ROUND(I191*H191,2)</f>
        <v>0</v>
      </c>
      <c r="BL191" s="20" t="s">
        <v>168</v>
      </c>
      <c r="BM191" s="226" t="s">
        <v>3328</v>
      </c>
    </row>
    <row r="192" s="2" customFormat="1" ht="16.5" customHeight="1">
      <c r="A192" s="41"/>
      <c r="B192" s="42"/>
      <c r="C192" s="215" t="s">
        <v>3331</v>
      </c>
      <c r="D192" s="215" t="s">
        <v>163</v>
      </c>
      <c r="E192" s="216" t="s">
        <v>3332</v>
      </c>
      <c r="F192" s="217" t="s">
        <v>3238</v>
      </c>
      <c r="G192" s="218" t="s">
        <v>2368</v>
      </c>
      <c r="H192" s="219">
        <v>1</v>
      </c>
      <c r="I192" s="220"/>
      <c r="J192" s="221">
        <f>ROUND(I192*H192,2)</f>
        <v>0</v>
      </c>
      <c r="K192" s="217" t="s">
        <v>19</v>
      </c>
      <c r="L192" s="47"/>
      <c r="M192" s="222" t="s">
        <v>19</v>
      </c>
      <c r="N192" s="223" t="s">
        <v>41</v>
      </c>
      <c r="O192" s="87"/>
      <c r="P192" s="224">
        <f>O192*H192</f>
        <v>0</v>
      </c>
      <c r="Q192" s="224">
        <v>0</v>
      </c>
      <c r="R192" s="224">
        <f>Q192*H192</f>
        <v>0</v>
      </c>
      <c r="S192" s="224">
        <v>0</v>
      </c>
      <c r="T192" s="225">
        <f>S192*H192</f>
        <v>0</v>
      </c>
      <c r="U192" s="41"/>
      <c r="V192" s="41"/>
      <c r="W192" s="41"/>
      <c r="X192" s="41"/>
      <c r="Y192" s="41"/>
      <c r="Z192" s="41"/>
      <c r="AA192" s="41"/>
      <c r="AB192" s="41"/>
      <c r="AC192" s="41"/>
      <c r="AD192" s="41"/>
      <c r="AE192" s="41"/>
      <c r="AR192" s="226" t="s">
        <v>168</v>
      </c>
      <c r="AT192" s="226" t="s">
        <v>163</v>
      </c>
      <c r="AU192" s="226" t="s">
        <v>77</v>
      </c>
      <c r="AY192" s="20" t="s">
        <v>161</v>
      </c>
      <c r="BE192" s="227">
        <f>IF(N192="základní",J192,0)</f>
        <v>0</v>
      </c>
      <c r="BF192" s="227">
        <f>IF(N192="snížená",J192,0)</f>
        <v>0</v>
      </c>
      <c r="BG192" s="227">
        <f>IF(N192="zákl. přenesená",J192,0)</f>
        <v>0</v>
      </c>
      <c r="BH192" s="227">
        <f>IF(N192="sníž. přenesená",J192,0)</f>
        <v>0</v>
      </c>
      <c r="BI192" s="227">
        <f>IF(N192="nulová",J192,0)</f>
        <v>0</v>
      </c>
      <c r="BJ192" s="20" t="s">
        <v>77</v>
      </c>
      <c r="BK192" s="227">
        <f>ROUND(I192*H192,2)</f>
        <v>0</v>
      </c>
      <c r="BL192" s="20" t="s">
        <v>168</v>
      </c>
      <c r="BM192" s="226" t="s">
        <v>3333</v>
      </c>
    </row>
    <row r="193" s="2" customFormat="1" ht="16.5" customHeight="1">
      <c r="A193" s="41"/>
      <c r="B193" s="42"/>
      <c r="C193" s="215" t="s">
        <v>3333</v>
      </c>
      <c r="D193" s="215" t="s">
        <v>163</v>
      </c>
      <c r="E193" s="216" t="s">
        <v>3334</v>
      </c>
      <c r="F193" s="217" t="s">
        <v>3240</v>
      </c>
      <c r="G193" s="218" t="s">
        <v>2368</v>
      </c>
      <c r="H193" s="219">
        <v>1</v>
      </c>
      <c r="I193" s="220"/>
      <c r="J193" s="221">
        <f>ROUND(I193*H193,2)</f>
        <v>0</v>
      </c>
      <c r="K193" s="217" t="s">
        <v>19</v>
      </c>
      <c r="L193" s="47"/>
      <c r="M193" s="222" t="s">
        <v>19</v>
      </c>
      <c r="N193" s="223" t="s">
        <v>41</v>
      </c>
      <c r="O193" s="87"/>
      <c r="P193" s="224">
        <f>O193*H193</f>
        <v>0</v>
      </c>
      <c r="Q193" s="224">
        <v>0</v>
      </c>
      <c r="R193" s="224">
        <f>Q193*H193</f>
        <v>0</v>
      </c>
      <c r="S193" s="224">
        <v>0</v>
      </c>
      <c r="T193" s="225">
        <f>S193*H193</f>
        <v>0</v>
      </c>
      <c r="U193" s="41"/>
      <c r="V193" s="41"/>
      <c r="W193" s="41"/>
      <c r="X193" s="41"/>
      <c r="Y193" s="41"/>
      <c r="Z193" s="41"/>
      <c r="AA193" s="41"/>
      <c r="AB193" s="41"/>
      <c r="AC193" s="41"/>
      <c r="AD193" s="41"/>
      <c r="AE193" s="41"/>
      <c r="AR193" s="226" t="s">
        <v>168</v>
      </c>
      <c r="AT193" s="226" t="s">
        <v>163</v>
      </c>
      <c r="AU193" s="226" t="s">
        <v>77</v>
      </c>
      <c r="AY193" s="20" t="s">
        <v>161</v>
      </c>
      <c r="BE193" s="227">
        <f>IF(N193="základní",J193,0)</f>
        <v>0</v>
      </c>
      <c r="BF193" s="227">
        <f>IF(N193="snížená",J193,0)</f>
        <v>0</v>
      </c>
      <c r="BG193" s="227">
        <f>IF(N193="zákl. přenesená",J193,0)</f>
        <v>0</v>
      </c>
      <c r="BH193" s="227">
        <f>IF(N193="sníž. přenesená",J193,0)</f>
        <v>0</v>
      </c>
      <c r="BI193" s="227">
        <f>IF(N193="nulová",J193,0)</f>
        <v>0</v>
      </c>
      <c r="BJ193" s="20" t="s">
        <v>77</v>
      </c>
      <c r="BK193" s="227">
        <f>ROUND(I193*H193,2)</f>
        <v>0</v>
      </c>
      <c r="BL193" s="20" t="s">
        <v>168</v>
      </c>
      <c r="BM193" s="226" t="s">
        <v>3335</v>
      </c>
    </row>
    <row r="194" s="2" customFormat="1" ht="16.5" customHeight="1">
      <c r="A194" s="41"/>
      <c r="B194" s="42"/>
      <c r="C194" s="215" t="s">
        <v>3336</v>
      </c>
      <c r="D194" s="215" t="s">
        <v>163</v>
      </c>
      <c r="E194" s="216" t="s">
        <v>3337</v>
      </c>
      <c r="F194" s="217" t="s">
        <v>3242</v>
      </c>
      <c r="G194" s="218" t="s">
        <v>2368</v>
      </c>
      <c r="H194" s="219">
        <v>1</v>
      </c>
      <c r="I194" s="220"/>
      <c r="J194" s="221">
        <f>ROUND(I194*H194,2)</f>
        <v>0</v>
      </c>
      <c r="K194" s="217" t="s">
        <v>19</v>
      </c>
      <c r="L194" s="47"/>
      <c r="M194" s="222" t="s">
        <v>19</v>
      </c>
      <c r="N194" s="223" t="s">
        <v>41</v>
      </c>
      <c r="O194" s="87"/>
      <c r="P194" s="224">
        <f>O194*H194</f>
        <v>0</v>
      </c>
      <c r="Q194" s="224">
        <v>0</v>
      </c>
      <c r="R194" s="224">
        <f>Q194*H194</f>
        <v>0</v>
      </c>
      <c r="S194" s="224">
        <v>0</v>
      </c>
      <c r="T194" s="225">
        <f>S194*H194</f>
        <v>0</v>
      </c>
      <c r="U194" s="41"/>
      <c r="V194" s="41"/>
      <c r="W194" s="41"/>
      <c r="X194" s="41"/>
      <c r="Y194" s="41"/>
      <c r="Z194" s="41"/>
      <c r="AA194" s="41"/>
      <c r="AB194" s="41"/>
      <c r="AC194" s="41"/>
      <c r="AD194" s="41"/>
      <c r="AE194" s="41"/>
      <c r="AR194" s="226" t="s">
        <v>168</v>
      </c>
      <c r="AT194" s="226" t="s">
        <v>163</v>
      </c>
      <c r="AU194" s="226" t="s">
        <v>77</v>
      </c>
      <c r="AY194" s="20" t="s">
        <v>161</v>
      </c>
      <c r="BE194" s="227">
        <f>IF(N194="základní",J194,0)</f>
        <v>0</v>
      </c>
      <c r="BF194" s="227">
        <f>IF(N194="snížená",J194,0)</f>
        <v>0</v>
      </c>
      <c r="BG194" s="227">
        <f>IF(N194="zákl. přenesená",J194,0)</f>
        <v>0</v>
      </c>
      <c r="BH194" s="227">
        <f>IF(N194="sníž. přenesená",J194,0)</f>
        <v>0</v>
      </c>
      <c r="BI194" s="227">
        <f>IF(N194="nulová",J194,0)</f>
        <v>0</v>
      </c>
      <c r="BJ194" s="20" t="s">
        <v>77</v>
      </c>
      <c r="BK194" s="227">
        <f>ROUND(I194*H194,2)</f>
        <v>0</v>
      </c>
      <c r="BL194" s="20" t="s">
        <v>168</v>
      </c>
      <c r="BM194" s="226" t="s">
        <v>3338</v>
      </c>
    </row>
    <row r="195" s="2" customFormat="1" ht="16.5" customHeight="1">
      <c r="A195" s="41"/>
      <c r="B195" s="42"/>
      <c r="C195" s="215" t="s">
        <v>3335</v>
      </c>
      <c r="D195" s="215" t="s">
        <v>163</v>
      </c>
      <c r="E195" s="216" t="s">
        <v>3339</v>
      </c>
      <c r="F195" s="217" t="s">
        <v>3340</v>
      </c>
      <c r="G195" s="218" t="s">
        <v>2368</v>
      </c>
      <c r="H195" s="219">
        <v>1</v>
      </c>
      <c r="I195" s="220"/>
      <c r="J195" s="221">
        <f>ROUND(I195*H195,2)</f>
        <v>0</v>
      </c>
      <c r="K195" s="217" t="s">
        <v>19</v>
      </c>
      <c r="L195" s="47"/>
      <c r="M195" s="222" t="s">
        <v>19</v>
      </c>
      <c r="N195" s="223" t="s">
        <v>41</v>
      </c>
      <c r="O195" s="87"/>
      <c r="P195" s="224">
        <f>O195*H195</f>
        <v>0</v>
      </c>
      <c r="Q195" s="224">
        <v>0</v>
      </c>
      <c r="R195" s="224">
        <f>Q195*H195</f>
        <v>0</v>
      </c>
      <c r="S195" s="224">
        <v>0</v>
      </c>
      <c r="T195" s="225">
        <f>S195*H195</f>
        <v>0</v>
      </c>
      <c r="U195" s="41"/>
      <c r="V195" s="41"/>
      <c r="W195" s="41"/>
      <c r="X195" s="41"/>
      <c r="Y195" s="41"/>
      <c r="Z195" s="41"/>
      <c r="AA195" s="41"/>
      <c r="AB195" s="41"/>
      <c r="AC195" s="41"/>
      <c r="AD195" s="41"/>
      <c r="AE195" s="41"/>
      <c r="AR195" s="226" t="s">
        <v>168</v>
      </c>
      <c r="AT195" s="226" t="s">
        <v>163</v>
      </c>
      <c r="AU195" s="226" t="s">
        <v>77</v>
      </c>
      <c r="AY195" s="20" t="s">
        <v>161</v>
      </c>
      <c r="BE195" s="227">
        <f>IF(N195="základní",J195,0)</f>
        <v>0</v>
      </c>
      <c r="BF195" s="227">
        <f>IF(N195="snížená",J195,0)</f>
        <v>0</v>
      </c>
      <c r="BG195" s="227">
        <f>IF(N195="zákl. přenesená",J195,0)</f>
        <v>0</v>
      </c>
      <c r="BH195" s="227">
        <f>IF(N195="sníž. přenesená",J195,0)</f>
        <v>0</v>
      </c>
      <c r="BI195" s="227">
        <f>IF(N195="nulová",J195,0)</f>
        <v>0</v>
      </c>
      <c r="BJ195" s="20" t="s">
        <v>77</v>
      </c>
      <c r="BK195" s="227">
        <f>ROUND(I195*H195,2)</f>
        <v>0</v>
      </c>
      <c r="BL195" s="20" t="s">
        <v>168</v>
      </c>
      <c r="BM195" s="226" t="s">
        <v>3341</v>
      </c>
    </row>
    <row r="196" s="2" customFormat="1" ht="16.5" customHeight="1">
      <c r="A196" s="41"/>
      <c r="B196" s="42"/>
      <c r="C196" s="215" t="s">
        <v>3342</v>
      </c>
      <c r="D196" s="215" t="s">
        <v>163</v>
      </c>
      <c r="E196" s="216" t="s">
        <v>3343</v>
      </c>
      <c r="F196" s="217" t="s">
        <v>3238</v>
      </c>
      <c r="G196" s="218" t="s">
        <v>2368</v>
      </c>
      <c r="H196" s="219">
        <v>1</v>
      </c>
      <c r="I196" s="220"/>
      <c r="J196" s="221">
        <f>ROUND(I196*H196,2)</f>
        <v>0</v>
      </c>
      <c r="K196" s="217" t="s">
        <v>19</v>
      </c>
      <c r="L196" s="47"/>
      <c r="M196" s="222" t="s">
        <v>19</v>
      </c>
      <c r="N196" s="223" t="s">
        <v>41</v>
      </c>
      <c r="O196" s="87"/>
      <c r="P196" s="224">
        <f>O196*H196</f>
        <v>0</v>
      </c>
      <c r="Q196" s="224">
        <v>0</v>
      </c>
      <c r="R196" s="224">
        <f>Q196*H196</f>
        <v>0</v>
      </c>
      <c r="S196" s="224">
        <v>0</v>
      </c>
      <c r="T196" s="225">
        <f>S196*H196</f>
        <v>0</v>
      </c>
      <c r="U196" s="41"/>
      <c r="V196" s="41"/>
      <c r="W196" s="41"/>
      <c r="X196" s="41"/>
      <c r="Y196" s="41"/>
      <c r="Z196" s="41"/>
      <c r="AA196" s="41"/>
      <c r="AB196" s="41"/>
      <c r="AC196" s="41"/>
      <c r="AD196" s="41"/>
      <c r="AE196" s="41"/>
      <c r="AR196" s="226" t="s">
        <v>168</v>
      </c>
      <c r="AT196" s="226" t="s">
        <v>163</v>
      </c>
      <c r="AU196" s="226" t="s">
        <v>77</v>
      </c>
      <c r="AY196" s="20" t="s">
        <v>161</v>
      </c>
      <c r="BE196" s="227">
        <f>IF(N196="základní",J196,0)</f>
        <v>0</v>
      </c>
      <c r="BF196" s="227">
        <f>IF(N196="snížená",J196,0)</f>
        <v>0</v>
      </c>
      <c r="BG196" s="227">
        <f>IF(N196="zákl. přenesená",J196,0)</f>
        <v>0</v>
      </c>
      <c r="BH196" s="227">
        <f>IF(N196="sníž. přenesená",J196,0)</f>
        <v>0</v>
      </c>
      <c r="BI196" s="227">
        <f>IF(N196="nulová",J196,0)</f>
        <v>0</v>
      </c>
      <c r="BJ196" s="20" t="s">
        <v>77</v>
      </c>
      <c r="BK196" s="227">
        <f>ROUND(I196*H196,2)</f>
        <v>0</v>
      </c>
      <c r="BL196" s="20" t="s">
        <v>168</v>
      </c>
      <c r="BM196" s="226" t="s">
        <v>3344</v>
      </c>
    </row>
    <row r="197" s="2" customFormat="1" ht="16.5" customHeight="1">
      <c r="A197" s="41"/>
      <c r="B197" s="42"/>
      <c r="C197" s="215" t="s">
        <v>3338</v>
      </c>
      <c r="D197" s="215" t="s">
        <v>163</v>
      </c>
      <c r="E197" s="216" t="s">
        <v>3345</v>
      </c>
      <c r="F197" s="217" t="s">
        <v>3240</v>
      </c>
      <c r="G197" s="218" t="s">
        <v>2368</v>
      </c>
      <c r="H197" s="219">
        <v>1</v>
      </c>
      <c r="I197" s="220"/>
      <c r="J197" s="221">
        <f>ROUND(I197*H197,2)</f>
        <v>0</v>
      </c>
      <c r="K197" s="217" t="s">
        <v>19</v>
      </c>
      <c r="L197" s="47"/>
      <c r="M197" s="222" t="s">
        <v>19</v>
      </c>
      <c r="N197" s="223" t="s">
        <v>41</v>
      </c>
      <c r="O197" s="87"/>
      <c r="P197" s="224">
        <f>O197*H197</f>
        <v>0</v>
      </c>
      <c r="Q197" s="224">
        <v>0</v>
      </c>
      <c r="R197" s="224">
        <f>Q197*H197</f>
        <v>0</v>
      </c>
      <c r="S197" s="224">
        <v>0</v>
      </c>
      <c r="T197" s="225">
        <f>S197*H197</f>
        <v>0</v>
      </c>
      <c r="U197" s="41"/>
      <c r="V197" s="41"/>
      <c r="W197" s="41"/>
      <c r="X197" s="41"/>
      <c r="Y197" s="41"/>
      <c r="Z197" s="41"/>
      <c r="AA197" s="41"/>
      <c r="AB197" s="41"/>
      <c r="AC197" s="41"/>
      <c r="AD197" s="41"/>
      <c r="AE197" s="41"/>
      <c r="AR197" s="226" t="s">
        <v>168</v>
      </c>
      <c r="AT197" s="226" t="s">
        <v>163</v>
      </c>
      <c r="AU197" s="226" t="s">
        <v>77</v>
      </c>
      <c r="AY197" s="20" t="s">
        <v>161</v>
      </c>
      <c r="BE197" s="227">
        <f>IF(N197="základní",J197,0)</f>
        <v>0</v>
      </c>
      <c r="BF197" s="227">
        <f>IF(N197="snížená",J197,0)</f>
        <v>0</v>
      </c>
      <c r="BG197" s="227">
        <f>IF(N197="zákl. přenesená",J197,0)</f>
        <v>0</v>
      </c>
      <c r="BH197" s="227">
        <f>IF(N197="sníž. přenesená",J197,0)</f>
        <v>0</v>
      </c>
      <c r="BI197" s="227">
        <f>IF(N197="nulová",J197,0)</f>
        <v>0</v>
      </c>
      <c r="BJ197" s="20" t="s">
        <v>77</v>
      </c>
      <c r="BK197" s="227">
        <f>ROUND(I197*H197,2)</f>
        <v>0</v>
      </c>
      <c r="BL197" s="20" t="s">
        <v>168</v>
      </c>
      <c r="BM197" s="226" t="s">
        <v>3346</v>
      </c>
    </row>
    <row r="198" s="2" customFormat="1" ht="16.5" customHeight="1">
      <c r="A198" s="41"/>
      <c r="B198" s="42"/>
      <c r="C198" s="215" t="s">
        <v>3347</v>
      </c>
      <c r="D198" s="215" t="s">
        <v>163</v>
      </c>
      <c r="E198" s="216" t="s">
        <v>3348</v>
      </c>
      <c r="F198" s="217" t="s">
        <v>3242</v>
      </c>
      <c r="G198" s="218" t="s">
        <v>2368</v>
      </c>
      <c r="H198" s="219">
        <v>1</v>
      </c>
      <c r="I198" s="220"/>
      <c r="J198" s="221">
        <f>ROUND(I198*H198,2)</f>
        <v>0</v>
      </c>
      <c r="K198" s="217" t="s">
        <v>19</v>
      </c>
      <c r="L198" s="47"/>
      <c r="M198" s="222" t="s">
        <v>19</v>
      </c>
      <c r="N198" s="223" t="s">
        <v>41</v>
      </c>
      <c r="O198" s="87"/>
      <c r="P198" s="224">
        <f>O198*H198</f>
        <v>0</v>
      </c>
      <c r="Q198" s="224">
        <v>0</v>
      </c>
      <c r="R198" s="224">
        <f>Q198*H198</f>
        <v>0</v>
      </c>
      <c r="S198" s="224">
        <v>0</v>
      </c>
      <c r="T198" s="225">
        <f>S198*H198</f>
        <v>0</v>
      </c>
      <c r="U198" s="41"/>
      <c r="V198" s="41"/>
      <c r="W198" s="41"/>
      <c r="X198" s="41"/>
      <c r="Y198" s="41"/>
      <c r="Z198" s="41"/>
      <c r="AA198" s="41"/>
      <c r="AB198" s="41"/>
      <c r="AC198" s="41"/>
      <c r="AD198" s="41"/>
      <c r="AE198" s="41"/>
      <c r="AR198" s="226" t="s">
        <v>168</v>
      </c>
      <c r="AT198" s="226" t="s">
        <v>163</v>
      </c>
      <c r="AU198" s="226" t="s">
        <v>77</v>
      </c>
      <c r="AY198" s="20" t="s">
        <v>161</v>
      </c>
      <c r="BE198" s="227">
        <f>IF(N198="základní",J198,0)</f>
        <v>0</v>
      </c>
      <c r="BF198" s="227">
        <f>IF(N198="snížená",J198,0)</f>
        <v>0</v>
      </c>
      <c r="BG198" s="227">
        <f>IF(N198="zákl. přenesená",J198,0)</f>
        <v>0</v>
      </c>
      <c r="BH198" s="227">
        <f>IF(N198="sníž. přenesená",J198,0)</f>
        <v>0</v>
      </c>
      <c r="BI198" s="227">
        <f>IF(N198="nulová",J198,0)</f>
        <v>0</v>
      </c>
      <c r="BJ198" s="20" t="s">
        <v>77</v>
      </c>
      <c r="BK198" s="227">
        <f>ROUND(I198*H198,2)</f>
        <v>0</v>
      </c>
      <c r="BL198" s="20" t="s">
        <v>168</v>
      </c>
      <c r="BM198" s="226" t="s">
        <v>3349</v>
      </c>
    </row>
    <row r="199" s="2" customFormat="1" ht="16.5" customHeight="1">
      <c r="A199" s="41"/>
      <c r="B199" s="42"/>
      <c r="C199" s="215" t="s">
        <v>3341</v>
      </c>
      <c r="D199" s="215" t="s">
        <v>163</v>
      </c>
      <c r="E199" s="216" t="s">
        <v>3350</v>
      </c>
      <c r="F199" s="217" t="s">
        <v>3330</v>
      </c>
      <c r="G199" s="218" t="s">
        <v>2368</v>
      </c>
      <c r="H199" s="219">
        <v>1</v>
      </c>
      <c r="I199" s="220"/>
      <c r="J199" s="221">
        <f>ROUND(I199*H199,2)</f>
        <v>0</v>
      </c>
      <c r="K199" s="217" t="s">
        <v>19</v>
      </c>
      <c r="L199" s="47"/>
      <c r="M199" s="222" t="s">
        <v>19</v>
      </c>
      <c r="N199" s="223" t="s">
        <v>41</v>
      </c>
      <c r="O199" s="87"/>
      <c r="P199" s="224">
        <f>O199*H199</f>
        <v>0</v>
      </c>
      <c r="Q199" s="224">
        <v>0</v>
      </c>
      <c r="R199" s="224">
        <f>Q199*H199</f>
        <v>0</v>
      </c>
      <c r="S199" s="224">
        <v>0</v>
      </c>
      <c r="T199" s="225">
        <f>S199*H199</f>
        <v>0</v>
      </c>
      <c r="U199" s="41"/>
      <c r="V199" s="41"/>
      <c r="W199" s="41"/>
      <c r="X199" s="41"/>
      <c r="Y199" s="41"/>
      <c r="Z199" s="41"/>
      <c r="AA199" s="41"/>
      <c r="AB199" s="41"/>
      <c r="AC199" s="41"/>
      <c r="AD199" s="41"/>
      <c r="AE199" s="41"/>
      <c r="AR199" s="226" t="s">
        <v>168</v>
      </c>
      <c r="AT199" s="226" t="s">
        <v>163</v>
      </c>
      <c r="AU199" s="226" t="s">
        <v>77</v>
      </c>
      <c r="AY199" s="20" t="s">
        <v>161</v>
      </c>
      <c r="BE199" s="227">
        <f>IF(N199="základní",J199,0)</f>
        <v>0</v>
      </c>
      <c r="BF199" s="227">
        <f>IF(N199="snížená",J199,0)</f>
        <v>0</v>
      </c>
      <c r="BG199" s="227">
        <f>IF(N199="zákl. přenesená",J199,0)</f>
        <v>0</v>
      </c>
      <c r="BH199" s="227">
        <f>IF(N199="sníž. přenesená",J199,0)</f>
        <v>0</v>
      </c>
      <c r="BI199" s="227">
        <f>IF(N199="nulová",J199,0)</f>
        <v>0</v>
      </c>
      <c r="BJ199" s="20" t="s">
        <v>77</v>
      </c>
      <c r="BK199" s="227">
        <f>ROUND(I199*H199,2)</f>
        <v>0</v>
      </c>
      <c r="BL199" s="20" t="s">
        <v>168</v>
      </c>
      <c r="BM199" s="226" t="s">
        <v>3351</v>
      </c>
    </row>
    <row r="200" s="2" customFormat="1" ht="16.5" customHeight="1">
      <c r="A200" s="41"/>
      <c r="B200" s="42"/>
      <c r="C200" s="215" t="s">
        <v>3352</v>
      </c>
      <c r="D200" s="215" t="s">
        <v>163</v>
      </c>
      <c r="E200" s="216" t="s">
        <v>3353</v>
      </c>
      <c r="F200" s="217" t="s">
        <v>3238</v>
      </c>
      <c r="G200" s="218" t="s">
        <v>2368</v>
      </c>
      <c r="H200" s="219">
        <v>1</v>
      </c>
      <c r="I200" s="220"/>
      <c r="J200" s="221">
        <f>ROUND(I200*H200,2)</f>
        <v>0</v>
      </c>
      <c r="K200" s="217" t="s">
        <v>19</v>
      </c>
      <c r="L200" s="47"/>
      <c r="M200" s="222" t="s">
        <v>19</v>
      </c>
      <c r="N200" s="223" t="s">
        <v>41</v>
      </c>
      <c r="O200" s="87"/>
      <c r="P200" s="224">
        <f>O200*H200</f>
        <v>0</v>
      </c>
      <c r="Q200" s="224">
        <v>0</v>
      </c>
      <c r="R200" s="224">
        <f>Q200*H200</f>
        <v>0</v>
      </c>
      <c r="S200" s="224">
        <v>0</v>
      </c>
      <c r="T200" s="225">
        <f>S200*H200</f>
        <v>0</v>
      </c>
      <c r="U200" s="41"/>
      <c r="V200" s="41"/>
      <c r="W200" s="41"/>
      <c r="X200" s="41"/>
      <c r="Y200" s="41"/>
      <c r="Z200" s="41"/>
      <c r="AA200" s="41"/>
      <c r="AB200" s="41"/>
      <c r="AC200" s="41"/>
      <c r="AD200" s="41"/>
      <c r="AE200" s="41"/>
      <c r="AR200" s="226" t="s">
        <v>168</v>
      </c>
      <c r="AT200" s="226" t="s">
        <v>163</v>
      </c>
      <c r="AU200" s="226" t="s">
        <v>77</v>
      </c>
      <c r="AY200" s="20" t="s">
        <v>161</v>
      </c>
      <c r="BE200" s="227">
        <f>IF(N200="základní",J200,0)</f>
        <v>0</v>
      </c>
      <c r="BF200" s="227">
        <f>IF(N200="snížená",J200,0)</f>
        <v>0</v>
      </c>
      <c r="BG200" s="227">
        <f>IF(N200="zákl. přenesená",J200,0)</f>
        <v>0</v>
      </c>
      <c r="BH200" s="227">
        <f>IF(N200="sníž. přenesená",J200,0)</f>
        <v>0</v>
      </c>
      <c r="BI200" s="227">
        <f>IF(N200="nulová",J200,0)</f>
        <v>0</v>
      </c>
      <c r="BJ200" s="20" t="s">
        <v>77</v>
      </c>
      <c r="BK200" s="227">
        <f>ROUND(I200*H200,2)</f>
        <v>0</v>
      </c>
      <c r="BL200" s="20" t="s">
        <v>168</v>
      </c>
      <c r="BM200" s="226" t="s">
        <v>3354</v>
      </c>
    </row>
    <row r="201" s="2" customFormat="1" ht="16.5" customHeight="1">
      <c r="A201" s="41"/>
      <c r="B201" s="42"/>
      <c r="C201" s="215" t="s">
        <v>3344</v>
      </c>
      <c r="D201" s="215" t="s">
        <v>163</v>
      </c>
      <c r="E201" s="216" t="s">
        <v>3355</v>
      </c>
      <c r="F201" s="217" t="s">
        <v>3240</v>
      </c>
      <c r="G201" s="218" t="s">
        <v>2368</v>
      </c>
      <c r="H201" s="219">
        <v>1</v>
      </c>
      <c r="I201" s="220"/>
      <c r="J201" s="221">
        <f>ROUND(I201*H201,2)</f>
        <v>0</v>
      </c>
      <c r="K201" s="217" t="s">
        <v>19</v>
      </c>
      <c r="L201" s="47"/>
      <c r="M201" s="222" t="s">
        <v>19</v>
      </c>
      <c r="N201" s="223" t="s">
        <v>41</v>
      </c>
      <c r="O201" s="87"/>
      <c r="P201" s="224">
        <f>O201*H201</f>
        <v>0</v>
      </c>
      <c r="Q201" s="224">
        <v>0</v>
      </c>
      <c r="R201" s="224">
        <f>Q201*H201</f>
        <v>0</v>
      </c>
      <c r="S201" s="224">
        <v>0</v>
      </c>
      <c r="T201" s="225">
        <f>S201*H201</f>
        <v>0</v>
      </c>
      <c r="U201" s="41"/>
      <c r="V201" s="41"/>
      <c r="W201" s="41"/>
      <c r="X201" s="41"/>
      <c r="Y201" s="41"/>
      <c r="Z201" s="41"/>
      <c r="AA201" s="41"/>
      <c r="AB201" s="41"/>
      <c r="AC201" s="41"/>
      <c r="AD201" s="41"/>
      <c r="AE201" s="41"/>
      <c r="AR201" s="226" t="s">
        <v>168</v>
      </c>
      <c r="AT201" s="226" t="s">
        <v>163</v>
      </c>
      <c r="AU201" s="226" t="s">
        <v>77</v>
      </c>
      <c r="AY201" s="20" t="s">
        <v>161</v>
      </c>
      <c r="BE201" s="227">
        <f>IF(N201="základní",J201,0)</f>
        <v>0</v>
      </c>
      <c r="BF201" s="227">
        <f>IF(N201="snížená",J201,0)</f>
        <v>0</v>
      </c>
      <c r="BG201" s="227">
        <f>IF(N201="zákl. přenesená",J201,0)</f>
        <v>0</v>
      </c>
      <c r="BH201" s="227">
        <f>IF(N201="sníž. přenesená",J201,0)</f>
        <v>0</v>
      </c>
      <c r="BI201" s="227">
        <f>IF(N201="nulová",J201,0)</f>
        <v>0</v>
      </c>
      <c r="BJ201" s="20" t="s">
        <v>77</v>
      </c>
      <c r="BK201" s="227">
        <f>ROUND(I201*H201,2)</f>
        <v>0</v>
      </c>
      <c r="BL201" s="20" t="s">
        <v>168</v>
      </c>
      <c r="BM201" s="226" t="s">
        <v>3356</v>
      </c>
    </row>
    <row r="202" s="2" customFormat="1" ht="16.5" customHeight="1">
      <c r="A202" s="41"/>
      <c r="B202" s="42"/>
      <c r="C202" s="215" t="s">
        <v>3357</v>
      </c>
      <c r="D202" s="215" t="s">
        <v>163</v>
      </c>
      <c r="E202" s="216" t="s">
        <v>3358</v>
      </c>
      <c r="F202" s="217" t="s">
        <v>3242</v>
      </c>
      <c r="G202" s="218" t="s">
        <v>2368</v>
      </c>
      <c r="H202" s="219">
        <v>1</v>
      </c>
      <c r="I202" s="220"/>
      <c r="J202" s="221">
        <f>ROUND(I202*H202,2)</f>
        <v>0</v>
      </c>
      <c r="K202" s="217" t="s">
        <v>19</v>
      </c>
      <c r="L202" s="47"/>
      <c r="M202" s="222" t="s">
        <v>19</v>
      </c>
      <c r="N202" s="223" t="s">
        <v>41</v>
      </c>
      <c r="O202" s="87"/>
      <c r="P202" s="224">
        <f>O202*H202</f>
        <v>0</v>
      </c>
      <c r="Q202" s="224">
        <v>0</v>
      </c>
      <c r="R202" s="224">
        <f>Q202*H202</f>
        <v>0</v>
      </c>
      <c r="S202" s="224">
        <v>0</v>
      </c>
      <c r="T202" s="225">
        <f>S202*H202</f>
        <v>0</v>
      </c>
      <c r="U202" s="41"/>
      <c r="V202" s="41"/>
      <c r="W202" s="41"/>
      <c r="X202" s="41"/>
      <c r="Y202" s="41"/>
      <c r="Z202" s="41"/>
      <c r="AA202" s="41"/>
      <c r="AB202" s="41"/>
      <c r="AC202" s="41"/>
      <c r="AD202" s="41"/>
      <c r="AE202" s="41"/>
      <c r="AR202" s="226" t="s">
        <v>168</v>
      </c>
      <c r="AT202" s="226" t="s">
        <v>163</v>
      </c>
      <c r="AU202" s="226" t="s">
        <v>77</v>
      </c>
      <c r="AY202" s="20" t="s">
        <v>161</v>
      </c>
      <c r="BE202" s="227">
        <f>IF(N202="základní",J202,0)</f>
        <v>0</v>
      </c>
      <c r="BF202" s="227">
        <f>IF(N202="snížená",J202,0)</f>
        <v>0</v>
      </c>
      <c r="BG202" s="227">
        <f>IF(N202="zákl. přenesená",J202,0)</f>
        <v>0</v>
      </c>
      <c r="BH202" s="227">
        <f>IF(N202="sníž. přenesená",J202,0)</f>
        <v>0</v>
      </c>
      <c r="BI202" s="227">
        <f>IF(N202="nulová",J202,0)</f>
        <v>0</v>
      </c>
      <c r="BJ202" s="20" t="s">
        <v>77</v>
      </c>
      <c r="BK202" s="227">
        <f>ROUND(I202*H202,2)</f>
        <v>0</v>
      </c>
      <c r="BL202" s="20" t="s">
        <v>168</v>
      </c>
      <c r="BM202" s="226" t="s">
        <v>3359</v>
      </c>
    </row>
    <row r="203" s="2" customFormat="1" ht="16.5" customHeight="1">
      <c r="A203" s="41"/>
      <c r="B203" s="42"/>
      <c r="C203" s="215" t="s">
        <v>3346</v>
      </c>
      <c r="D203" s="215" t="s">
        <v>163</v>
      </c>
      <c r="E203" s="216" t="s">
        <v>3360</v>
      </c>
      <c r="F203" s="217" t="s">
        <v>3361</v>
      </c>
      <c r="G203" s="218" t="s">
        <v>2368</v>
      </c>
      <c r="H203" s="219">
        <v>1</v>
      </c>
      <c r="I203" s="220"/>
      <c r="J203" s="221">
        <f>ROUND(I203*H203,2)</f>
        <v>0</v>
      </c>
      <c r="K203" s="217" t="s">
        <v>19</v>
      </c>
      <c r="L203" s="47"/>
      <c r="M203" s="222" t="s">
        <v>19</v>
      </c>
      <c r="N203" s="223" t="s">
        <v>41</v>
      </c>
      <c r="O203" s="87"/>
      <c r="P203" s="224">
        <f>O203*H203</f>
        <v>0</v>
      </c>
      <c r="Q203" s="224">
        <v>0</v>
      </c>
      <c r="R203" s="224">
        <f>Q203*H203</f>
        <v>0</v>
      </c>
      <c r="S203" s="224">
        <v>0</v>
      </c>
      <c r="T203" s="225">
        <f>S203*H203</f>
        <v>0</v>
      </c>
      <c r="U203" s="41"/>
      <c r="V203" s="41"/>
      <c r="W203" s="41"/>
      <c r="X203" s="41"/>
      <c r="Y203" s="41"/>
      <c r="Z203" s="41"/>
      <c r="AA203" s="41"/>
      <c r="AB203" s="41"/>
      <c r="AC203" s="41"/>
      <c r="AD203" s="41"/>
      <c r="AE203" s="41"/>
      <c r="AR203" s="226" t="s">
        <v>168</v>
      </c>
      <c r="AT203" s="226" t="s">
        <v>163</v>
      </c>
      <c r="AU203" s="226" t="s">
        <v>77</v>
      </c>
      <c r="AY203" s="20" t="s">
        <v>161</v>
      </c>
      <c r="BE203" s="227">
        <f>IF(N203="základní",J203,0)</f>
        <v>0</v>
      </c>
      <c r="BF203" s="227">
        <f>IF(N203="snížená",J203,0)</f>
        <v>0</v>
      </c>
      <c r="BG203" s="227">
        <f>IF(N203="zákl. přenesená",J203,0)</f>
        <v>0</v>
      </c>
      <c r="BH203" s="227">
        <f>IF(N203="sníž. přenesená",J203,0)</f>
        <v>0</v>
      </c>
      <c r="BI203" s="227">
        <f>IF(N203="nulová",J203,0)</f>
        <v>0</v>
      </c>
      <c r="BJ203" s="20" t="s">
        <v>77</v>
      </c>
      <c r="BK203" s="227">
        <f>ROUND(I203*H203,2)</f>
        <v>0</v>
      </c>
      <c r="BL203" s="20" t="s">
        <v>168</v>
      </c>
      <c r="BM203" s="226" t="s">
        <v>3362</v>
      </c>
    </row>
    <row r="204" s="2" customFormat="1" ht="16.5" customHeight="1">
      <c r="A204" s="41"/>
      <c r="B204" s="42"/>
      <c r="C204" s="215" t="s">
        <v>3363</v>
      </c>
      <c r="D204" s="215" t="s">
        <v>163</v>
      </c>
      <c r="E204" s="216" t="s">
        <v>3364</v>
      </c>
      <c r="F204" s="217" t="s">
        <v>3238</v>
      </c>
      <c r="G204" s="218" t="s">
        <v>2368</v>
      </c>
      <c r="H204" s="219">
        <v>1</v>
      </c>
      <c r="I204" s="220"/>
      <c r="J204" s="221">
        <f>ROUND(I204*H204,2)</f>
        <v>0</v>
      </c>
      <c r="K204" s="217" t="s">
        <v>19</v>
      </c>
      <c r="L204" s="47"/>
      <c r="M204" s="222" t="s">
        <v>19</v>
      </c>
      <c r="N204" s="223" t="s">
        <v>41</v>
      </c>
      <c r="O204" s="87"/>
      <c r="P204" s="224">
        <f>O204*H204</f>
        <v>0</v>
      </c>
      <c r="Q204" s="224">
        <v>0</v>
      </c>
      <c r="R204" s="224">
        <f>Q204*H204</f>
        <v>0</v>
      </c>
      <c r="S204" s="224">
        <v>0</v>
      </c>
      <c r="T204" s="225">
        <f>S204*H204</f>
        <v>0</v>
      </c>
      <c r="U204" s="41"/>
      <c r="V204" s="41"/>
      <c r="W204" s="41"/>
      <c r="X204" s="41"/>
      <c r="Y204" s="41"/>
      <c r="Z204" s="41"/>
      <c r="AA204" s="41"/>
      <c r="AB204" s="41"/>
      <c r="AC204" s="41"/>
      <c r="AD204" s="41"/>
      <c r="AE204" s="41"/>
      <c r="AR204" s="226" t="s">
        <v>168</v>
      </c>
      <c r="AT204" s="226" t="s">
        <v>163</v>
      </c>
      <c r="AU204" s="226" t="s">
        <v>77</v>
      </c>
      <c r="AY204" s="20" t="s">
        <v>161</v>
      </c>
      <c r="BE204" s="227">
        <f>IF(N204="základní",J204,0)</f>
        <v>0</v>
      </c>
      <c r="BF204" s="227">
        <f>IF(N204="snížená",J204,0)</f>
        <v>0</v>
      </c>
      <c r="BG204" s="227">
        <f>IF(N204="zákl. přenesená",J204,0)</f>
        <v>0</v>
      </c>
      <c r="BH204" s="227">
        <f>IF(N204="sníž. přenesená",J204,0)</f>
        <v>0</v>
      </c>
      <c r="BI204" s="227">
        <f>IF(N204="nulová",J204,0)</f>
        <v>0</v>
      </c>
      <c r="BJ204" s="20" t="s">
        <v>77</v>
      </c>
      <c r="BK204" s="227">
        <f>ROUND(I204*H204,2)</f>
        <v>0</v>
      </c>
      <c r="BL204" s="20" t="s">
        <v>168</v>
      </c>
      <c r="BM204" s="226" t="s">
        <v>3365</v>
      </c>
    </row>
    <row r="205" s="2" customFormat="1" ht="16.5" customHeight="1">
      <c r="A205" s="41"/>
      <c r="B205" s="42"/>
      <c r="C205" s="215" t="s">
        <v>3349</v>
      </c>
      <c r="D205" s="215" t="s">
        <v>163</v>
      </c>
      <c r="E205" s="216" t="s">
        <v>3366</v>
      </c>
      <c r="F205" s="217" t="s">
        <v>3240</v>
      </c>
      <c r="G205" s="218" t="s">
        <v>2368</v>
      </c>
      <c r="H205" s="219">
        <v>1</v>
      </c>
      <c r="I205" s="220"/>
      <c r="J205" s="221">
        <f>ROUND(I205*H205,2)</f>
        <v>0</v>
      </c>
      <c r="K205" s="217" t="s">
        <v>19</v>
      </c>
      <c r="L205" s="47"/>
      <c r="M205" s="222" t="s">
        <v>19</v>
      </c>
      <c r="N205" s="223" t="s">
        <v>41</v>
      </c>
      <c r="O205" s="87"/>
      <c r="P205" s="224">
        <f>O205*H205</f>
        <v>0</v>
      </c>
      <c r="Q205" s="224">
        <v>0</v>
      </c>
      <c r="R205" s="224">
        <f>Q205*H205</f>
        <v>0</v>
      </c>
      <c r="S205" s="224">
        <v>0</v>
      </c>
      <c r="T205" s="225">
        <f>S205*H205</f>
        <v>0</v>
      </c>
      <c r="U205" s="41"/>
      <c r="V205" s="41"/>
      <c r="W205" s="41"/>
      <c r="X205" s="41"/>
      <c r="Y205" s="41"/>
      <c r="Z205" s="41"/>
      <c r="AA205" s="41"/>
      <c r="AB205" s="41"/>
      <c r="AC205" s="41"/>
      <c r="AD205" s="41"/>
      <c r="AE205" s="41"/>
      <c r="AR205" s="226" t="s">
        <v>168</v>
      </c>
      <c r="AT205" s="226" t="s">
        <v>163</v>
      </c>
      <c r="AU205" s="226" t="s">
        <v>77</v>
      </c>
      <c r="AY205" s="20" t="s">
        <v>161</v>
      </c>
      <c r="BE205" s="227">
        <f>IF(N205="základní",J205,0)</f>
        <v>0</v>
      </c>
      <c r="BF205" s="227">
        <f>IF(N205="snížená",J205,0)</f>
        <v>0</v>
      </c>
      <c r="BG205" s="227">
        <f>IF(N205="zákl. přenesená",J205,0)</f>
        <v>0</v>
      </c>
      <c r="BH205" s="227">
        <f>IF(N205="sníž. přenesená",J205,0)</f>
        <v>0</v>
      </c>
      <c r="BI205" s="227">
        <f>IF(N205="nulová",J205,0)</f>
        <v>0</v>
      </c>
      <c r="BJ205" s="20" t="s">
        <v>77</v>
      </c>
      <c r="BK205" s="227">
        <f>ROUND(I205*H205,2)</f>
        <v>0</v>
      </c>
      <c r="BL205" s="20" t="s">
        <v>168</v>
      </c>
      <c r="BM205" s="226" t="s">
        <v>3367</v>
      </c>
    </row>
    <row r="206" s="2" customFormat="1" ht="16.5" customHeight="1">
      <c r="A206" s="41"/>
      <c r="B206" s="42"/>
      <c r="C206" s="215" t="s">
        <v>3368</v>
      </c>
      <c r="D206" s="215" t="s">
        <v>163</v>
      </c>
      <c r="E206" s="216" t="s">
        <v>3369</v>
      </c>
      <c r="F206" s="217" t="s">
        <v>3242</v>
      </c>
      <c r="G206" s="218" t="s">
        <v>2368</v>
      </c>
      <c r="H206" s="219">
        <v>1</v>
      </c>
      <c r="I206" s="220"/>
      <c r="J206" s="221">
        <f>ROUND(I206*H206,2)</f>
        <v>0</v>
      </c>
      <c r="K206" s="217" t="s">
        <v>19</v>
      </c>
      <c r="L206" s="47"/>
      <c r="M206" s="222" t="s">
        <v>19</v>
      </c>
      <c r="N206" s="223" t="s">
        <v>41</v>
      </c>
      <c r="O206" s="87"/>
      <c r="P206" s="224">
        <f>O206*H206</f>
        <v>0</v>
      </c>
      <c r="Q206" s="224">
        <v>0</v>
      </c>
      <c r="R206" s="224">
        <f>Q206*H206</f>
        <v>0</v>
      </c>
      <c r="S206" s="224">
        <v>0</v>
      </c>
      <c r="T206" s="225">
        <f>S206*H206</f>
        <v>0</v>
      </c>
      <c r="U206" s="41"/>
      <c r="V206" s="41"/>
      <c r="W206" s="41"/>
      <c r="X206" s="41"/>
      <c r="Y206" s="41"/>
      <c r="Z206" s="41"/>
      <c r="AA206" s="41"/>
      <c r="AB206" s="41"/>
      <c r="AC206" s="41"/>
      <c r="AD206" s="41"/>
      <c r="AE206" s="41"/>
      <c r="AR206" s="226" t="s">
        <v>168</v>
      </c>
      <c r="AT206" s="226" t="s">
        <v>163</v>
      </c>
      <c r="AU206" s="226" t="s">
        <v>77</v>
      </c>
      <c r="AY206" s="20" t="s">
        <v>161</v>
      </c>
      <c r="BE206" s="227">
        <f>IF(N206="základní",J206,0)</f>
        <v>0</v>
      </c>
      <c r="BF206" s="227">
        <f>IF(N206="snížená",J206,0)</f>
        <v>0</v>
      </c>
      <c r="BG206" s="227">
        <f>IF(N206="zákl. přenesená",J206,0)</f>
        <v>0</v>
      </c>
      <c r="BH206" s="227">
        <f>IF(N206="sníž. přenesená",J206,0)</f>
        <v>0</v>
      </c>
      <c r="BI206" s="227">
        <f>IF(N206="nulová",J206,0)</f>
        <v>0</v>
      </c>
      <c r="BJ206" s="20" t="s">
        <v>77</v>
      </c>
      <c r="BK206" s="227">
        <f>ROUND(I206*H206,2)</f>
        <v>0</v>
      </c>
      <c r="BL206" s="20" t="s">
        <v>168</v>
      </c>
      <c r="BM206" s="226" t="s">
        <v>3370</v>
      </c>
    </row>
    <row r="207" s="2" customFormat="1" ht="16.5" customHeight="1">
      <c r="A207" s="41"/>
      <c r="B207" s="42"/>
      <c r="C207" s="215" t="s">
        <v>3351</v>
      </c>
      <c r="D207" s="215" t="s">
        <v>163</v>
      </c>
      <c r="E207" s="216" t="s">
        <v>3371</v>
      </c>
      <c r="F207" s="217" t="s">
        <v>3372</v>
      </c>
      <c r="G207" s="218" t="s">
        <v>2368</v>
      </c>
      <c r="H207" s="219">
        <v>1</v>
      </c>
      <c r="I207" s="220"/>
      <c r="J207" s="221">
        <f>ROUND(I207*H207,2)</f>
        <v>0</v>
      </c>
      <c r="K207" s="217" t="s">
        <v>19</v>
      </c>
      <c r="L207" s="47"/>
      <c r="M207" s="222" t="s">
        <v>19</v>
      </c>
      <c r="N207" s="223" t="s">
        <v>41</v>
      </c>
      <c r="O207" s="87"/>
      <c r="P207" s="224">
        <f>O207*H207</f>
        <v>0</v>
      </c>
      <c r="Q207" s="224">
        <v>0</v>
      </c>
      <c r="R207" s="224">
        <f>Q207*H207</f>
        <v>0</v>
      </c>
      <c r="S207" s="224">
        <v>0</v>
      </c>
      <c r="T207" s="225">
        <f>S207*H207</f>
        <v>0</v>
      </c>
      <c r="U207" s="41"/>
      <c r="V207" s="41"/>
      <c r="W207" s="41"/>
      <c r="X207" s="41"/>
      <c r="Y207" s="41"/>
      <c r="Z207" s="41"/>
      <c r="AA207" s="41"/>
      <c r="AB207" s="41"/>
      <c r="AC207" s="41"/>
      <c r="AD207" s="41"/>
      <c r="AE207" s="41"/>
      <c r="AR207" s="226" t="s">
        <v>168</v>
      </c>
      <c r="AT207" s="226" t="s">
        <v>163</v>
      </c>
      <c r="AU207" s="226" t="s">
        <v>77</v>
      </c>
      <c r="AY207" s="20" t="s">
        <v>161</v>
      </c>
      <c r="BE207" s="227">
        <f>IF(N207="základní",J207,0)</f>
        <v>0</v>
      </c>
      <c r="BF207" s="227">
        <f>IF(N207="snížená",J207,0)</f>
        <v>0</v>
      </c>
      <c r="BG207" s="227">
        <f>IF(N207="zákl. přenesená",J207,0)</f>
        <v>0</v>
      </c>
      <c r="BH207" s="227">
        <f>IF(N207="sníž. přenesená",J207,0)</f>
        <v>0</v>
      </c>
      <c r="BI207" s="227">
        <f>IF(N207="nulová",J207,0)</f>
        <v>0</v>
      </c>
      <c r="BJ207" s="20" t="s">
        <v>77</v>
      </c>
      <c r="BK207" s="227">
        <f>ROUND(I207*H207,2)</f>
        <v>0</v>
      </c>
      <c r="BL207" s="20" t="s">
        <v>168</v>
      </c>
      <c r="BM207" s="226" t="s">
        <v>3373</v>
      </c>
    </row>
    <row r="208" s="2" customFormat="1" ht="16.5" customHeight="1">
      <c r="A208" s="41"/>
      <c r="B208" s="42"/>
      <c r="C208" s="215" t="s">
        <v>3374</v>
      </c>
      <c r="D208" s="215" t="s">
        <v>163</v>
      </c>
      <c r="E208" s="216" t="s">
        <v>3375</v>
      </c>
      <c r="F208" s="217" t="s">
        <v>3238</v>
      </c>
      <c r="G208" s="218" t="s">
        <v>2368</v>
      </c>
      <c r="H208" s="219">
        <v>1</v>
      </c>
      <c r="I208" s="220"/>
      <c r="J208" s="221">
        <f>ROUND(I208*H208,2)</f>
        <v>0</v>
      </c>
      <c r="K208" s="217" t="s">
        <v>19</v>
      </c>
      <c r="L208" s="47"/>
      <c r="M208" s="222" t="s">
        <v>19</v>
      </c>
      <c r="N208" s="223" t="s">
        <v>41</v>
      </c>
      <c r="O208" s="87"/>
      <c r="P208" s="224">
        <f>O208*H208</f>
        <v>0</v>
      </c>
      <c r="Q208" s="224">
        <v>0</v>
      </c>
      <c r="R208" s="224">
        <f>Q208*H208</f>
        <v>0</v>
      </c>
      <c r="S208" s="224">
        <v>0</v>
      </c>
      <c r="T208" s="225">
        <f>S208*H208</f>
        <v>0</v>
      </c>
      <c r="U208" s="41"/>
      <c r="V208" s="41"/>
      <c r="W208" s="41"/>
      <c r="X208" s="41"/>
      <c r="Y208" s="41"/>
      <c r="Z208" s="41"/>
      <c r="AA208" s="41"/>
      <c r="AB208" s="41"/>
      <c r="AC208" s="41"/>
      <c r="AD208" s="41"/>
      <c r="AE208" s="41"/>
      <c r="AR208" s="226" t="s">
        <v>168</v>
      </c>
      <c r="AT208" s="226" t="s">
        <v>163</v>
      </c>
      <c r="AU208" s="226" t="s">
        <v>77</v>
      </c>
      <c r="AY208" s="20" t="s">
        <v>161</v>
      </c>
      <c r="BE208" s="227">
        <f>IF(N208="základní",J208,0)</f>
        <v>0</v>
      </c>
      <c r="BF208" s="227">
        <f>IF(N208="snížená",J208,0)</f>
        <v>0</v>
      </c>
      <c r="BG208" s="227">
        <f>IF(N208="zákl. přenesená",J208,0)</f>
        <v>0</v>
      </c>
      <c r="BH208" s="227">
        <f>IF(N208="sníž. přenesená",J208,0)</f>
        <v>0</v>
      </c>
      <c r="BI208" s="227">
        <f>IF(N208="nulová",J208,0)</f>
        <v>0</v>
      </c>
      <c r="BJ208" s="20" t="s">
        <v>77</v>
      </c>
      <c r="BK208" s="227">
        <f>ROUND(I208*H208,2)</f>
        <v>0</v>
      </c>
      <c r="BL208" s="20" t="s">
        <v>168</v>
      </c>
      <c r="BM208" s="226" t="s">
        <v>3376</v>
      </c>
    </row>
    <row r="209" s="2" customFormat="1" ht="16.5" customHeight="1">
      <c r="A209" s="41"/>
      <c r="B209" s="42"/>
      <c r="C209" s="215" t="s">
        <v>3354</v>
      </c>
      <c r="D209" s="215" t="s">
        <v>163</v>
      </c>
      <c r="E209" s="216" t="s">
        <v>3377</v>
      </c>
      <c r="F209" s="217" t="s">
        <v>3240</v>
      </c>
      <c r="G209" s="218" t="s">
        <v>2368</v>
      </c>
      <c r="H209" s="219">
        <v>1</v>
      </c>
      <c r="I209" s="220"/>
      <c r="J209" s="221">
        <f>ROUND(I209*H209,2)</f>
        <v>0</v>
      </c>
      <c r="K209" s="217" t="s">
        <v>19</v>
      </c>
      <c r="L209" s="47"/>
      <c r="M209" s="222" t="s">
        <v>19</v>
      </c>
      <c r="N209" s="223" t="s">
        <v>41</v>
      </c>
      <c r="O209" s="87"/>
      <c r="P209" s="224">
        <f>O209*H209</f>
        <v>0</v>
      </c>
      <c r="Q209" s="224">
        <v>0</v>
      </c>
      <c r="R209" s="224">
        <f>Q209*H209</f>
        <v>0</v>
      </c>
      <c r="S209" s="224">
        <v>0</v>
      </c>
      <c r="T209" s="225">
        <f>S209*H209</f>
        <v>0</v>
      </c>
      <c r="U209" s="41"/>
      <c r="V209" s="41"/>
      <c r="W209" s="41"/>
      <c r="X209" s="41"/>
      <c r="Y209" s="41"/>
      <c r="Z209" s="41"/>
      <c r="AA209" s="41"/>
      <c r="AB209" s="41"/>
      <c r="AC209" s="41"/>
      <c r="AD209" s="41"/>
      <c r="AE209" s="41"/>
      <c r="AR209" s="226" t="s">
        <v>168</v>
      </c>
      <c r="AT209" s="226" t="s">
        <v>163</v>
      </c>
      <c r="AU209" s="226" t="s">
        <v>77</v>
      </c>
      <c r="AY209" s="20" t="s">
        <v>161</v>
      </c>
      <c r="BE209" s="227">
        <f>IF(N209="základní",J209,0)</f>
        <v>0</v>
      </c>
      <c r="BF209" s="227">
        <f>IF(N209="snížená",J209,0)</f>
        <v>0</v>
      </c>
      <c r="BG209" s="227">
        <f>IF(N209="zákl. přenesená",J209,0)</f>
        <v>0</v>
      </c>
      <c r="BH209" s="227">
        <f>IF(N209="sníž. přenesená",J209,0)</f>
        <v>0</v>
      </c>
      <c r="BI209" s="227">
        <f>IF(N209="nulová",J209,0)</f>
        <v>0</v>
      </c>
      <c r="BJ209" s="20" t="s">
        <v>77</v>
      </c>
      <c r="BK209" s="227">
        <f>ROUND(I209*H209,2)</f>
        <v>0</v>
      </c>
      <c r="BL209" s="20" t="s">
        <v>168</v>
      </c>
      <c r="BM209" s="226" t="s">
        <v>3378</v>
      </c>
    </row>
    <row r="210" s="2" customFormat="1" ht="16.5" customHeight="1">
      <c r="A210" s="41"/>
      <c r="B210" s="42"/>
      <c r="C210" s="215" t="s">
        <v>3379</v>
      </c>
      <c r="D210" s="215" t="s">
        <v>163</v>
      </c>
      <c r="E210" s="216" t="s">
        <v>3380</v>
      </c>
      <c r="F210" s="217" t="s">
        <v>3242</v>
      </c>
      <c r="G210" s="218" t="s">
        <v>2368</v>
      </c>
      <c r="H210" s="219">
        <v>1</v>
      </c>
      <c r="I210" s="220"/>
      <c r="J210" s="221">
        <f>ROUND(I210*H210,2)</f>
        <v>0</v>
      </c>
      <c r="K210" s="217" t="s">
        <v>19</v>
      </c>
      <c r="L210" s="47"/>
      <c r="M210" s="222" t="s">
        <v>19</v>
      </c>
      <c r="N210" s="223" t="s">
        <v>41</v>
      </c>
      <c r="O210" s="87"/>
      <c r="P210" s="224">
        <f>O210*H210</f>
        <v>0</v>
      </c>
      <c r="Q210" s="224">
        <v>0</v>
      </c>
      <c r="R210" s="224">
        <f>Q210*H210</f>
        <v>0</v>
      </c>
      <c r="S210" s="224">
        <v>0</v>
      </c>
      <c r="T210" s="225">
        <f>S210*H210</f>
        <v>0</v>
      </c>
      <c r="U210" s="41"/>
      <c r="V210" s="41"/>
      <c r="W210" s="41"/>
      <c r="X210" s="41"/>
      <c r="Y210" s="41"/>
      <c r="Z210" s="41"/>
      <c r="AA210" s="41"/>
      <c r="AB210" s="41"/>
      <c r="AC210" s="41"/>
      <c r="AD210" s="41"/>
      <c r="AE210" s="41"/>
      <c r="AR210" s="226" t="s">
        <v>168</v>
      </c>
      <c r="AT210" s="226" t="s">
        <v>163</v>
      </c>
      <c r="AU210" s="226" t="s">
        <v>77</v>
      </c>
      <c r="AY210" s="20" t="s">
        <v>161</v>
      </c>
      <c r="BE210" s="227">
        <f>IF(N210="základní",J210,0)</f>
        <v>0</v>
      </c>
      <c r="BF210" s="227">
        <f>IF(N210="snížená",J210,0)</f>
        <v>0</v>
      </c>
      <c r="BG210" s="227">
        <f>IF(N210="zákl. přenesená",J210,0)</f>
        <v>0</v>
      </c>
      <c r="BH210" s="227">
        <f>IF(N210="sníž. přenesená",J210,0)</f>
        <v>0</v>
      </c>
      <c r="BI210" s="227">
        <f>IF(N210="nulová",J210,0)</f>
        <v>0</v>
      </c>
      <c r="BJ210" s="20" t="s">
        <v>77</v>
      </c>
      <c r="BK210" s="227">
        <f>ROUND(I210*H210,2)</f>
        <v>0</v>
      </c>
      <c r="BL210" s="20" t="s">
        <v>168</v>
      </c>
      <c r="BM210" s="226" t="s">
        <v>3381</v>
      </c>
    </row>
    <row r="211" s="2" customFormat="1" ht="16.5" customHeight="1">
      <c r="A211" s="41"/>
      <c r="B211" s="42"/>
      <c r="C211" s="215" t="s">
        <v>3356</v>
      </c>
      <c r="D211" s="215" t="s">
        <v>163</v>
      </c>
      <c r="E211" s="216" t="s">
        <v>3382</v>
      </c>
      <c r="F211" s="217" t="s">
        <v>3383</v>
      </c>
      <c r="G211" s="218" t="s">
        <v>2368</v>
      </c>
      <c r="H211" s="219">
        <v>1</v>
      </c>
      <c r="I211" s="220"/>
      <c r="J211" s="221">
        <f>ROUND(I211*H211,2)</f>
        <v>0</v>
      </c>
      <c r="K211" s="217" t="s">
        <v>19</v>
      </c>
      <c r="L211" s="47"/>
      <c r="M211" s="222" t="s">
        <v>19</v>
      </c>
      <c r="N211" s="223" t="s">
        <v>41</v>
      </c>
      <c r="O211" s="87"/>
      <c r="P211" s="224">
        <f>O211*H211</f>
        <v>0</v>
      </c>
      <c r="Q211" s="224">
        <v>0</v>
      </c>
      <c r="R211" s="224">
        <f>Q211*H211</f>
        <v>0</v>
      </c>
      <c r="S211" s="224">
        <v>0</v>
      </c>
      <c r="T211" s="225">
        <f>S211*H211</f>
        <v>0</v>
      </c>
      <c r="U211" s="41"/>
      <c r="V211" s="41"/>
      <c r="W211" s="41"/>
      <c r="X211" s="41"/>
      <c r="Y211" s="41"/>
      <c r="Z211" s="41"/>
      <c r="AA211" s="41"/>
      <c r="AB211" s="41"/>
      <c r="AC211" s="41"/>
      <c r="AD211" s="41"/>
      <c r="AE211" s="41"/>
      <c r="AR211" s="226" t="s">
        <v>168</v>
      </c>
      <c r="AT211" s="226" t="s">
        <v>163</v>
      </c>
      <c r="AU211" s="226" t="s">
        <v>77</v>
      </c>
      <c r="AY211" s="20" t="s">
        <v>161</v>
      </c>
      <c r="BE211" s="227">
        <f>IF(N211="základní",J211,0)</f>
        <v>0</v>
      </c>
      <c r="BF211" s="227">
        <f>IF(N211="snížená",J211,0)</f>
        <v>0</v>
      </c>
      <c r="BG211" s="227">
        <f>IF(N211="zákl. přenesená",J211,0)</f>
        <v>0</v>
      </c>
      <c r="BH211" s="227">
        <f>IF(N211="sníž. přenesená",J211,0)</f>
        <v>0</v>
      </c>
      <c r="BI211" s="227">
        <f>IF(N211="nulová",J211,0)</f>
        <v>0</v>
      </c>
      <c r="BJ211" s="20" t="s">
        <v>77</v>
      </c>
      <c r="BK211" s="227">
        <f>ROUND(I211*H211,2)</f>
        <v>0</v>
      </c>
      <c r="BL211" s="20" t="s">
        <v>168</v>
      </c>
      <c r="BM211" s="226" t="s">
        <v>3384</v>
      </c>
    </row>
    <row r="212" s="2" customFormat="1" ht="16.5" customHeight="1">
      <c r="A212" s="41"/>
      <c r="B212" s="42"/>
      <c r="C212" s="215" t="s">
        <v>3385</v>
      </c>
      <c r="D212" s="215" t="s">
        <v>163</v>
      </c>
      <c r="E212" s="216" t="s">
        <v>3386</v>
      </c>
      <c r="F212" s="217" t="s">
        <v>3330</v>
      </c>
      <c r="G212" s="218" t="s">
        <v>2368</v>
      </c>
      <c r="H212" s="219">
        <v>1</v>
      </c>
      <c r="I212" s="220"/>
      <c r="J212" s="221">
        <f>ROUND(I212*H212,2)</f>
        <v>0</v>
      </c>
      <c r="K212" s="217" t="s">
        <v>19</v>
      </c>
      <c r="L212" s="47"/>
      <c r="M212" s="222" t="s">
        <v>19</v>
      </c>
      <c r="N212" s="223" t="s">
        <v>41</v>
      </c>
      <c r="O212" s="87"/>
      <c r="P212" s="224">
        <f>O212*H212</f>
        <v>0</v>
      </c>
      <c r="Q212" s="224">
        <v>0</v>
      </c>
      <c r="R212" s="224">
        <f>Q212*H212</f>
        <v>0</v>
      </c>
      <c r="S212" s="224">
        <v>0</v>
      </c>
      <c r="T212" s="225">
        <f>S212*H212</f>
        <v>0</v>
      </c>
      <c r="U212" s="41"/>
      <c r="V212" s="41"/>
      <c r="W212" s="41"/>
      <c r="X212" s="41"/>
      <c r="Y212" s="41"/>
      <c r="Z212" s="41"/>
      <c r="AA212" s="41"/>
      <c r="AB212" s="41"/>
      <c r="AC212" s="41"/>
      <c r="AD212" s="41"/>
      <c r="AE212" s="41"/>
      <c r="AR212" s="226" t="s">
        <v>168</v>
      </c>
      <c r="AT212" s="226" t="s">
        <v>163</v>
      </c>
      <c r="AU212" s="226" t="s">
        <v>77</v>
      </c>
      <c r="AY212" s="20" t="s">
        <v>161</v>
      </c>
      <c r="BE212" s="227">
        <f>IF(N212="základní",J212,0)</f>
        <v>0</v>
      </c>
      <c r="BF212" s="227">
        <f>IF(N212="snížená",J212,0)</f>
        <v>0</v>
      </c>
      <c r="BG212" s="227">
        <f>IF(N212="zákl. přenesená",J212,0)</f>
        <v>0</v>
      </c>
      <c r="BH212" s="227">
        <f>IF(N212="sníž. přenesená",J212,0)</f>
        <v>0</v>
      </c>
      <c r="BI212" s="227">
        <f>IF(N212="nulová",J212,0)</f>
        <v>0</v>
      </c>
      <c r="BJ212" s="20" t="s">
        <v>77</v>
      </c>
      <c r="BK212" s="227">
        <f>ROUND(I212*H212,2)</f>
        <v>0</v>
      </c>
      <c r="BL212" s="20" t="s">
        <v>168</v>
      </c>
      <c r="BM212" s="226" t="s">
        <v>3387</v>
      </c>
    </row>
    <row r="213" s="2" customFormat="1" ht="16.5" customHeight="1">
      <c r="A213" s="41"/>
      <c r="B213" s="42"/>
      <c r="C213" s="215" t="s">
        <v>3359</v>
      </c>
      <c r="D213" s="215" t="s">
        <v>163</v>
      </c>
      <c r="E213" s="216" t="s">
        <v>3388</v>
      </c>
      <c r="F213" s="217" t="s">
        <v>3238</v>
      </c>
      <c r="G213" s="218" t="s">
        <v>2368</v>
      </c>
      <c r="H213" s="219">
        <v>1</v>
      </c>
      <c r="I213" s="220"/>
      <c r="J213" s="221">
        <f>ROUND(I213*H213,2)</f>
        <v>0</v>
      </c>
      <c r="K213" s="217" t="s">
        <v>19</v>
      </c>
      <c r="L213" s="47"/>
      <c r="M213" s="222" t="s">
        <v>19</v>
      </c>
      <c r="N213" s="223" t="s">
        <v>41</v>
      </c>
      <c r="O213" s="87"/>
      <c r="P213" s="224">
        <f>O213*H213</f>
        <v>0</v>
      </c>
      <c r="Q213" s="224">
        <v>0</v>
      </c>
      <c r="R213" s="224">
        <f>Q213*H213</f>
        <v>0</v>
      </c>
      <c r="S213" s="224">
        <v>0</v>
      </c>
      <c r="T213" s="225">
        <f>S213*H213</f>
        <v>0</v>
      </c>
      <c r="U213" s="41"/>
      <c r="V213" s="41"/>
      <c r="W213" s="41"/>
      <c r="X213" s="41"/>
      <c r="Y213" s="41"/>
      <c r="Z213" s="41"/>
      <c r="AA213" s="41"/>
      <c r="AB213" s="41"/>
      <c r="AC213" s="41"/>
      <c r="AD213" s="41"/>
      <c r="AE213" s="41"/>
      <c r="AR213" s="226" t="s">
        <v>168</v>
      </c>
      <c r="AT213" s="226" t="s">
        <v>163</v>
      </c>
      <c r="AU213" s="226" t="s">
        <v>77</v>
      </c>
      <c r="AY213" s="20" t="s">
        <v>161</v>
      </c>
      <c r="BE213" s="227">
        <f>IF(N213="základní",J213,0)</f>
        <v>0</v>
      </c>
      <c r="BF213" s="227">
        <f>IF(N213="snížená",J213,0)</f>
        <v>0</v>
      </c>
      <c r="BG213" s="227">
        <f>IF(N213="zákl. přenesená",J213,0)</f>
        <v>0</v>
      </c>
      <c r="BH213" s="227">
        <f>IF(N213="sníž. přenesená",J213,0)</f>
        <v>0</v>
      </c>
      <c r="BI213" s="227">
        <f>IF(N213="nulová",J213,0)</f>
        <v>0</v>
      </c>
      <c r="BJ213" s="20" t="s">
        <v>77</v>
      </c>
      <c r="BK213" s="227">
        <f>ROUND(I213*H213,2)</f>
        <v>0</v>
      </c>
      <c r="BL213" s="20" t="s">
        <v>168</v>
      </c>
      <c r="BM213" s="226" t="s">
        <v>3389</v>
      </c>
    </row>
    <row r="214" s="2" customFormat="1" ht="16.5" customHeight="1">
      <c r="A214" s="41"/>
      <c r="B214" s="42"/>
      <c r="C214" s="215" t="s">
        <v>3390</v>
      </c>
      <c r="D214" s="215" t="s">
        <v>163</v>
      </c>
      <c r="E214" s="216" t="s">
        <v>3391</v>
      </c>
      <c r="F214" s="217" t="s">
        <v>3240</v>
      </c>
      <c r="G214" s="218" t="s">
        <v>2368</v>
      </c>
      <c r="H214" s="219">
        <v>1</v>
      </c>
      <c r="I214" s="220"/>
      <c r="J214" s="221">
        <f>ROUND(I214*H214,2)</f>
        <v>0</v>
      </c>
      <c r="K214" s="217" t="s">
        <v>19</v>
      </c>
      <c r="L214" s="47"/>
      <c r="M214" s="222" t="s">
        <v>19</v>
      </c>
      <c r="N214" s="223" t="s">
        <v>41</v>
      </c>
      <c r="O214" s="87"/>
      <c r="P214" s="224">
        <f>O214*H214</f>
        <v>0</v>
      </c>
      <c r="Q214" s="224">
        <v>0</v>
      </c>
      <c r="R214" s="224">
        <f>Q214*H214</f>
        <v>0</v>
      </c>
      <c r="S214" s="224">
        <v>0</v>
      </c>
      <c r="T214" s="225">
        <f>S214*H214</f>
        <v>0</v>
      </c>
      <c r="U214" s="41"/>
      <c r="V214" s="41"/>
      <c r="W214" s="41"/>
      <c r="X214" s="41"/>
      <c r="Y214" s="41"/>
      <c r="Z214" s="41"/>
      <c r="AA214" s="41"/>
      <c r="AB214" s="41"/>
      <c r="AC214" s="41"/>
      <c r="AD214" s="41"/>
      <c r="AE214" s="41"/>
      <c r="AR214" s="226" t="s">
        <v>168</v>
      </c>
      <c r="AT214" s="226" t="s">
        <v>163</v>
      </c>
      <c r="AU214" s="226" t="s">
        <v>77</v>
      </c>
      <c r="AY214" s="20" t="s">
        <v>161</v>
      </c>
      <c r="BE214" s="227">
        <f>IF(N214="základní",J214,0)</f>
        <v>0</v>
      </c>
      <c r="BF214" s="227">
        <f>IF(N214="snížená",J214,0)</f>
        <v>0</v>
      </c>
      <c r="BG214" s="227">
        <f>IF(N214="zákl. přenesená",J214,0)</f>
        <v>0</v>
      </c>
      <c r="BH214" s="227">
        <f>IF(N214="sníž. přenesená",J214,0)</f>
        <v>0</v>
      </c>
      <c r="BI214" s="227">
        <f>IF(N214="nulová",J214,0)</f>
        <v>0</v>
      </c>
      <c r="BJ214" s="20" t="s">
        <v>77</v>
      </c>
      <c r="BK214" s="227">
        <f>ROUND(I214*H214,2)</f>
        <v>0</v>
      </c>
      <c r="BL214" s="20" t="s">
        <v>168</v>
      </c>
      <c r="BM214" s="226" t="s">
        <v>3392</v>
      </c>
    </row>
    <row r="215" s="2" customFormat="1" ht="16.5" customHeight="1">
      <c r="A215" s="41"/>
      <c r="B215" s="42"/>
      <c r="C215" s="215" t="s">
        <v>3362</v>
      </c>
      <c r="D215" s="215" t="s">
        <v>163</v>
      </c>
      <c r="E215" s="216" t="s">
        <v>3393</v>
      </c>
      <c r="F215" s="217" t="s">
        <v>3242</v>
      </c>
      <c r="G215" s="218" t="s">
        <v>2368</v>
      </c>
      <c r="H215" s="219">
        <v>1</v>
      </c>
      <c r="I215" s="220"/>
      <c r="J215" s="221">
        <f>ROUND(I215*H215,2)</f>
        <v>0</v>
      </c>
      <c r="K215" s="217" t="s">
        <v>19</v>
      </c>
      <c r="L215" s="47"/>
      <c r="M215" s="222" t="s">
        <v>19</v>
      </c>
      <c r="N215" s="223" t="s">
        <v>41</v>
      </c>
      <c r="O215" s="87"/>
      <c r="P215" s="224">
        <f>O215*H215</f>
        <v>0</v>
      </c>
      <c r="Q215" s="224">
        <v>0</v>
      </c>
      <c r="R215" s="224">
        <f>Q215*H215</f>
        <v>0</v>
      </c>
      <c r="S215" s="224">
        <v>0</v>
      </c>
      <c r="T215" s="225">
        <f>S215*H215</f>
        <v>0</v>
      </c>
      <c r="U215" s="41"/>
      <c r="V215" s="41"/>
      <c r="W215" s="41"/>
      <c r="X215" s="41"/>
      <c r="Y215" s="41"/>
      <c r="Z215" s="41"/>
      <c r="AA215" s="41"/>
      <c r="AB215" s="41"/>
      <c r="AC215" s="41"/>
      <c r="AD215" s="41"/>
      <c r="AE215" s="41"/>
      <c r="AR215" s="226" t="s">
        <v>168</v>
      </c>
      <c r="AT215" s="226" t="s">
        <v>163</v>
      </c>
      <c r="AU215" s="226" t="s">
        <v>77</v>
      </c>
      <c r="AY215" s="20" t="s">
        <v>161</v>
      </c>
      <c r="BE215" s="227">
        <f>IF(N215="základní",J215,0)</f>
        <v>0</v>
      </c>
      <c r="BF215" s="227">
        <f>IF(N215="snížená",J215,0)</f>
        <v>0</v>
      </c>
      <c r="BG215" s="227">
        <f>IF(N215="zákl. přenesená",J215,0)</f>
        <v>0</v>
      </c>
      <c r="BH215" s="227">
        <f>IF(N215="sníž. přenesená",J215,0)</f>
        <v>0</v>
      </c>
      <c r="BI215" s="227">
        <f>IF(N215="nulová",J215,0)</f>
        <v>0</v>
      </c>
      <c r="BJ215" s="20" t="s">
        <v>77</v>
      </c>
      <c r="BK215" s="227">
        <f>ROUND(I215*H215,2)</f>
        <v>0</v>
      </c>
      <c r="BL215" s="20" t="s">
        <v>168</v>
      </c>
      <c r="BM215" s="226" t="s">
        <v>3394</v>
      </c>
    </row>
    <row r="216" s="2" customFormat="1" ht="16.5" customHeight="1">
      <c r="A216" s="41"/>
      <c r="B216" s="42"/>
      <c r="C216" s="215" t="s">
        <v>3395</v>
      </c>
      <c r="D216" s="215" t="s">
        <v>163</v>
      </c>
      <c r="E216" s="216" t="s">
        <v>3396</v>
      </c>
      <c r="F216" s="217" t="s">
        <v>3330</v>
      </c>
      <c r="G216" s="218" t="s">
        <v>2368</v>
      </c>
      <c r="H216" s="219">
        <v>1</v>
      </c>
      <c r="I216" s="220"/>
      <c r="J216" s="221">
        <f>ROUND(I216*H216,2)</f>
        <v>0</v>
      </c>
      <c r="K216" s="217" t="s">
        <v>19</v>
      </c>
      <c r="L216" s="47"/>
      <c r="M216" s="222" t="s">
        <v>19</v>
      </c>
      <c r="N216" s="223" t="s">
        <v>41</v>
      </c>
      <c r="O216" s="87"/>
      <c r="P216" s="224">
        <f>O216*H216</f>
        <v>0</v>
      </c>
      <c r="Q216" s="224">
        <v>0</v>
      </c>
      <c r="R216" s="224">
        <f>Q216*H216</f>
        <v>0</v>
      </c>
      <c r="S216" s="224">
        <v>0</v>
      </c>
      <c r="T216" s="225">
        <f>S216*H216</f>
        <v>0</v>
      </c>
      <c r="U216" s="41"/>
      <c r="V216" s="41"/>
      <c r="W216" s="41"/>
      <c r="X216" s="41"/>
      <c r="Y216" s="41"/>
      <c r="Z216" s="41"/>
      <c r="AA216" s="41"/>
      <c r="AB216" s="41"/>
      <c r="AC216" s="41"/>
      <c r="AD216" s="41"/>
      <c r="AE216" s="41"/>
      <c r="AR216" s="226" t="s">
        <v>168</v>
      </c>
      <c r="AT216" s="226" t="s">
        <v>163</v>
      </c>
      <c r="AU216" s="226" t="s">
        <v>77</v>
      </c>
      <c r="AY216" s="20" t="s">
        <v>161</v>
      </c>
      <c r="BE216" s="227">
        <f>IF(N216="základní",J216,0)</f>
        <v>0</v>
      </c>
      <c r="BF216" s="227">
        <f>IF(N216="snížená",J216,0)</f>
        <v>0</v>
      </c>
      <c r="BG216" s="227">
        <f>IF(N216="zákl. přenesená",J216,0)</f>
        <v>0</v>
      </c>
      <c r="BH216" s="227">
        <f>IF(N216="sníž. přenesená",J216,0)</f>
        <v>0</v>
      </c>
      <c r="BI216" s="227">
        <f>IF(N216="nulová",J216,0)</f>
        <v>0</v>
      </c>
      <c r="BJ216" s="20" t="s">
        <v>77</v>
      </c>
      <c r="BK216" s="227">
        <f>ROUND(I216*H216,2)</f>
        <v>0</v>
      </c>
      <c r="BL216" s="20" t="s">
        <v>168</v>
      </c>
      <c r="BM216" s="226" t="s">
        <v>3397</v>
      </c>
    </row>
    <row r="217" s="2" customFormat="1" ht="16.5" customHeight="1">
      <c r="A217" s="41"/>
      <c r="B217" s="42"/>
      <c r="C217" s="215" t="s">
        <v>3365</v>
      </c>
      <c r="D217" s="215" t="s">
        <v>163</v>
      </c>
      <c r="E217" s="216" t="s">
        <v>3398</v>
      </c>
      <c r="F217" s="217" t="s">
        <v>3238</v>
      </c>
      <c r="G217" s="218" t="s">
        <v>2368</v>
      </c>
      <c r="H217" s="219">
        <v>1</v>
      </c>
      <c r="I217" s="220"/>
      <c r="J217" s="221">
        <f>ROUND(I217*H217,2)</f>
        <v>0</v>
      </c>
      <c r="K217" s="217" t="s">
        <v>19</v>
      </c>
      <c r="L217" s="47"/>
      <c r="M217" s="222" t="s">
        <v>19</v>
      </c>
      <c r="N217" s="223" t="s">
        <v>41</v>
      </c>
      <c r="O217" s="87"/>
      <c r="P217" s="224">
        <f>O217*H217</f>
        <v>0</v>
      </c>
      <c r="Q217" s="224">
        <v>0</v>
      </c>
      <c r="R217" s="224">
        <f>Q217*H217</f>
        <v>0</v>
      </c>
      <c r="S217" s="224">
        <v>0</v>
      </c>
      <c r="T217" s="225">
        <f>S217*H217</f>
        <v>0</v>
      </c>
      <c r="U217" s="41"/>
      <c r="V217" s="41"/>
      <c r="W217" s="41"/>
      <c r="X217" s="41"/>
      <c r="Y217" s="41"/>
      <c r="Z217" s="41"/>
      <c r="AA217" s="41"/>
      <c r="AB217" s="41"/>
      <c r="AC217" s="41"/>
      <c r="AD217" s="41"/>
      <c r="AE217" s="41"/>
      <c r="AR217" s="226" t="s">
        <v>168</v>
      </c>
      <c r="AT217" s="226" t="s">
        <v>163</v>
      </c>
      <c r="AU217" s="226" t="s">
        <v>77</v>
      </c>
      <c r="AY217" s="20" t="s">
        <v>161</v>
      </c>
      <c r="BE217" s="227">
        <f>IF(N217="základní",J217,0)</f>
        <v>0</v>
      </c>
      <c r="BF217" s="227">
        <f>IF(N217="snížená",J217,0)</f>
        <v>0</v>
      </c>
      <c r="BG217" s="227">
        <f>IF(N217="zákl. přenesená",J217,0)</f>
        <v>0</v>
      </c>
      <c r="BH217" s="227">
        <f>IF(N217="sníž. přenesená",J217,0)</f>
        <v>0</v>
      </c>
      <c r="BI217" s="227">
        <f>IF(N217="nulová",J217,0)</f>
        <v>0</v>
      </c>
      <c r="BJ217" s="20" t="s">
        <v>77</v>
      </c>
      <c r="BK217" s="227">
        <f>ROUND(I217*H217,2)</f>
        <v>0</v>
      </c>
      <c r="BL217" s="20" t="s">
        <v>168</v>
      </c>
      <c r="BM217" s="226" t="s">
        <v>3399</v>
      </c>
    </row>
    <row r="218" s="2" customFormat="1" ht="16.5" customHeight="1">
      <c r="A218" s="41"/>
      <c r="B218" s="42"/>
      <c r="C218" s="215" t="s">
        <v>3400</v>
      </c>
      <c r="D218" s="215" t="s">
        <v>163</v>
      </c>
      <c r="E218" s="216" t="s">
        <v>3401</v>
      </c>
      <c r="F218" s="217" t="s">
        <v>3240</v>
      </c>
      <c r="G218" s="218" t="s">
        <v>2368</v>
      </c>
      <c r="H218" s="219">
        <v>1</v>
      </c>
      <c r="I218" s="220"/>
      <c r="J218" s="221">
        <f>ROUND(I218*H218,2)</f>
        <v>0</v>
      </c>
      <c r="K218" s="217" t="s">
        <v>19</v>
      </c>
      <c r="L218" s="47"/>
      <c r="M218" s="222" t="s">
        <v>19</v>
      </c>
      <c r="N218" s="223" t="s">
        <v>41</v>
      </c>
      <c r="O218" s="87"/>
      <c r="P218" s="224">
        <f>O218*H218</f>
        <v>0</v>
      </c>
      <c r="Q218" s="224">
        <v>0</v>
      </c>
      <c r="R218" s="224">
        <f>Q218*H218</f>
        <v>0</v>
      </c>
      <c r="S218" s="224">
        <v>0</v>
      </c>
      <c r="T218" s="225">
        <f>S218*H218</f>
        <v>0</v>
      </c>
      <c r="U218" s="41"/>
      <c r="V218" s="41"/>
      <c r="W218" s="41"/>
      <c r="X218" s="41"/>
      <c r="Y218" s="41"/>
      <c r="Z218" s="41"/>
      <c r="AA218" s="41"/>
      <c r="AB218" s="41"/>
      <c r="AC218" s="41"/>
      <c r="AD218" s="41"/>
      <c r="AE218" s="41"/>
      <c r="AR218" s="226" t="s">
        <v>168</v>
      </c>
      <c r="AT218" s="226" t="s">
        <v>163</v>
      </c>
      <c r="AU218" s="226" t="s">
        <v>77</v>
      </c>
      <c r="AY218" s="20" t="s">
        <v>161</v>
      </c>
      <c r="BE218" s="227">
        <f>IF(N218="základní",J218,0)</f>
        <v>0</v>
      </c>
      <c r="BF218" s="227">
        <f>IF(N218="snížená",J218,0)</f>
        <v>0</v>
      </c>
      <c r="BG218" s="227">
        <f>IF(N218="zákl. přenesená",J218,0)</f>
        <v>0</v>
      </c>
      <c r="BH218" s="227">
        <f>IF(N218="sníž. přenesená",J218,0)</f>
        <v>0</v>
      </c>
      <c r="BI218" s="227">
        <f>IF(N218="nulová",J218,0)</f>
        <v>0</v>
      </c>
      <c r="BJ218" s="20" t="s">
        <v>77</v>
      </c>
      <c r="BK218" s="227">
        <f>ROUND(I218*H218,2)</f>
        <v>0</v>
      </c>
      <c r="BL218" s="20" t="s">
        <v>168</v>
      </c>
      <c r="BM218" s="226" t="s">
        <v>3402</v>
      </c>
    </row>
    <row r="219" s="2" customFormat="1" ht="16.5" customHeight="1">
      <c r="A219" s="41"/>
      <c r="B219" s="42"/>
      <c r="C219" s="215" t="s">
        <v>3367</v>
      </c>
      <c r="D219" s="215" t="s">
        <v>163</v>
      </c>
      <c r="E219" s="216" t="s">
        <v>3403</v>
      </c>
      <c r="F219" s="217" t="s">
        <v>3242</v>
      </c>
      <c r="G219" s="218" t="s">
        <v>2368</v>
      </c>
      <c r="H219" s="219">
        <v>1</v>
      </c>
      <c r="I219" s="220"/>
      <c r="J219" s="221">
        <f>ROUND(I219*H219,2)</f>
        <v>0</v>
      </c>
      <c r="K219" s="217" t="s">
        <v>19</v>
      </c>
      <c r="L219" s="47"/>
      <c r="M219" s="222" t="s">
        <v>19</v>
      </c>
      <c r="N219" s="223" t="s">
        <v>41</v>
      </c>
      <c r="O219" s="87"/>
      <c r="P219" s="224">
        <f>O219*H219</f>
        <v>0</v>
      </c>
      <c r="Q219" s="224">
        <v>0</v>
      </c>
      <c r="R219" s="224">
        <f>Q219*H219</f>
        <v>0</v>
      </c>
      <c r="S219" s="224">
        <v>0</v>
      </c>
      <c r="T219" s="225">
        <f>S219*H219</f>
        <v>0</v>
      </c>
      <c r="U219" s="41"/>
      <c r="V219" s="41"/>
      <c r="W219" s="41"/>
      <c r="X219" s="41"/>
      <c r="Y219" s="41"/>
      <c r="Z219" s="41"/>
      <c r="AA219" s="41"/>
      <c r="AB219" s="41"/>
      <c r="AC219" s="41"/>
      <c r="AD219" s="41"/>
      <c r="AE219" s="41"/>
      <c r="AR219" s="226" t="s">
        <v>168</v>
      </c>
      <c r="AT219" s="226" t="s">
        <v>163</v>
      </c>
      <c r="AU219" s="226" t="s">
        <v>77</v>
      </c>
      <c r="AY219" s="20" t="s">
        <v>161</v>
      </c>
      <c r="BE219" s="227">
        <f>IF(N219="základní",J219,0)</f>
        <v>0</v>
      </c>
      <c r="BF219" s="227">
        <f>IF(N219="snížená",J219,0)</f>
        <v>0</v>
      </c>
      <c r="BG219" s="227">
        <f>IF(N219="zákl. přenesená",J219,0)</f>
        <v>0</v>
      </c>
      <c r="BH219" s="227">
        <f>IF(N219="sníž. přenesená",J219,0)</f>
        <v>0</v>
      </c>
      <c r="BI219" s="227">
        <f>IF(N219="nulová",J219,0)</f>
        <v>0</v>
      </c>
      <c r="BJ219" s="20" t="s">
        <v>77</v>
      </c>
      <c r="BK219" s="227">
        <f>ROUND(I219*H219,2)</f>
        <v>0</v>
      </c>
      <c r="BL219" s="20" t="s">
        <v>168</v>
      </c>
      <c r="BM219" s="226" t="s">
        <v>3404</v>
      </c>
    </row>
    <row r="220" s="2" customFormat="1" ht="16.5" customHeight="1">
      <c r="A220" s="41"/>
      <c r="B220" s="42"/>
      <c r="C220" s="215" t="s">
        <v>3405</v>
      </c>
      <c r="D220" s="215" t="s">
        <v>163</v>
      </c>
      <c r="E220" s="216" t="s">
        <v>3406</v>
      </c>
      <c r="F220" s="217" t="s">
        <v>3270</v>
      </c>
      <c r="G220" s="218" t="s">
        <v>2368</v>
      </c>
      <c r="H220" s="219">
        <v>1</v>
      </c>
      <c r="I220" s="220"/>
      <c r="J220" s="221">
        <f>ROUND(I220*H220,2)</f>
        <v>0</v>
      </c>
      <c r="K220" s="217" t="s">
        <v>19</v>
      </c>
      <c r="L220" s="47"/>
      <c r="M220" s="222" t="s">
        <v>19</v>
      </c>
      <c r="N220" s="223" t="s">
        <v>41</v>
      </c>
      <c r="O220" s="87"/>
      <c r="P220" s="224">
        <f>O220*H220</f>
        <v>0</v>
      </c>
      <c r="Q220" s="224">
        <v>0</v>
      </c>
      <c r="R220" s="224">
        <f>Q220*H220</f>
        <v>0</v>
      </c>
      <c r="S220" s="224">
        <v>0</v>
      </c>
      <c r="T220" s="225">
        <f>S220*H220</f>
        <v>0</v>
      </c>
      <c r="U220" s="41"/>
      <c r="V220" s="41"/>
      <c r="W220" s="41"/>
      <c r="X220" s="41"/>
      <c r="Y220" s="41"/>
      <c r="Z220" s="41"/>
      <c r="AA220" s="41"/>
      <c r="AB220" s="41"/>
      <c r="AC220" s="41"/>
      <c r="AD220" s="41"/>
      <c r="AE220" s="41"/>
      <c r="AR220" s="226" t="s">
        <v>168</v>
      </c>
      <c r="AT220" s="226" t="s">
        <v>163</v>
      </c>
      <c r="AU220" s="226" t="s">
        <v>77</v>
      </c>
      <c r="AY220" s="20" t="s">
        <v>161</v>
      </c>
      <c r="BE220" s="227">
        <f>IF(N220="základní",J220,0)</f>
        <v>0</v>
      </c>
      <c r="BF220" s="227">
        <f>IF(N220="snížená",J220,0)</f>
        <v>0</v>
      </c>
      <c r="BG220" s="227">
        <f>IF(N220="zákl. přenesená",J220,0)</f>
        <v>0</v>
      </c>
      <c r="BH220" s="227">
        <f>IF(N220="sníž. přenesená",J220,0)</f>
        <v>0</v>
      </c>
      <c r="BI220" s="227">
        <f>IF(N220="nulová",J220,0)</f>
        <v>0</v>
      </c>
      <c r="BJ220" s="20" t="s">
        <v>77</v>
      </c>
      <c r="BK220" s="227">
        <f>ROUND(I220*H220,2)</f>
        <v>0</v>
      </c>
      <c r="BL220" s="20" t="s">
        <v>168</v>
      </c>
      <c r="BM220" s="226" t="s">
        <v>3407</v>
      </c>
    </row>
    <row r="221" s="2" customFormat="1" ht="16.5" customHeight="1">
      <c r="A221" s="41"/>
      <c r="B221" s="42"/>
      <c r="C221" s="215" t="s">
        <v>3370</v>
      </c>
      <c r="D221" s="215" t="s">
        <v>163</v>
      </c>
      <c r="E221" s="216" t="s">
        <v>3408</v>
      </c>
      <c r="F221" s="217" t="s">
        <v>3238</v>
      </c>
      <c r="G221" s="218" t="s">
        <v>2368</v>
      </c>
      <c r="H221" s="219">
        <v>1</v>
      </c>
      <c r="I221" s="220"/>
      <c r="J221" s="221">
        <f>ROUND(I221*H221,2)</f>
        <v>0</v>
      </c>
      <c r="K221" s="217" t="s">
        <v>19</v>
      </c>
      <c r="L221" s="47"/>
      <c r="M221" s="222" t="s">
        <v>19</v>
      </c>
      <c r="N221" s="223" t="s">
        <v>41</v>
      </c>
      <c r="O221" s="87"/>
      <c r="P221" s="224">
        <f>O221*H221</f>
        <v>0</v>
      </c>
      <c r="Q221" s="224">
        <v>0</v>
      </c>
      <c r="R221" s="224">
        <f>Q221*H221</f>
        <v>0</v>
      </c>
      <c r="S221" s="224">
        <v>0</v>
      </c>
      <c r="T221" s="225">
        <f>S221*H221</f>
        <v>0</v>
      </c>
      <c r="U221" s="41"/>
      <c r="V221" s="41"/>
      <c r="W221" s="41"/>
      <c r="X221" s="41"/>
      <c r="Y221" s="41"/>
      <c r="Z221" s="41"/>
      <c r="AA221" s="41"/>
      <c r="AB221" s="41"/>
      <c r="AC221" s="41"/>
      <c r="AD221" s="41"/>
      <c r="AE221" s="41"/>
      <c r="AR221" s="226" t="s">
        <v>168</v>
      </c>
      <c r="AT221" s="226" t="s">
        <v>163</v>
      </c>
      <c r="AU221" s="226" t="s">
        <v>77</v>
      </c>
      <c r="AY221" s="20" t="s">
        <v>161</v>
      </c>
      <c r="BE221" s="227">
        <f>IF(N221="základní",J221,0)</f>
        <v>0</v>
      </c>
      <c r="BF221" s="227">
        <f>IF(N221="snížená",J221,0)</f>
        <v>0</v>
      </c>
      <c r="BG221" s="227">
        <f>IF(N221="zákl. přenesená",J221,0)</f>
        <v>0</v>
      </c>
      <c r="BH221" s="227">
        <f>IF(N221="sníž. přenesená",J221,0)</f>
        <v>0</v>
      </c>
      <c r="BI221" s="227">
        <f>IF(N221="nulová",J221,0)</f>
        <v>0</v>
      </c>
      <c r="BJ221" s="20" t="s">
        <v>77</v>
      </c>
      <c r="BK221" s="227">
        <f>ROUND(I221*H221,2)</f>
        <v>0</v>
      </c>
      <c r="BL221" s="20" t="s">
        <v>168</v>
      </c>
      <c r="BM221" s="226" t="s">
        <v>3409</v>
      </c>
    </row>
    <row r="222" s="2" customFormat="1" ht="16.5" customHeight="1">
      <c r="A222" s="41"/>
      <c r="B222" s="42"/>
      <c r="C222" s="215" t="s">
        <v>3410</v>
      </c>
      <c r="D222" s="215" t="s">
        <v>163</v>
      </c>
      <c r="E222" s="216" t="s">
        <v>3411</v>
      </c>
      <c r="F222" s="217" t="s">
        <v>3240</v>
      </c>
      <c r="G222" s="218" t="s">
        <v>2368</v>
      </c>
      <c r="H222" s="219">
        <v>1</v>
      </c>
      <c r="I222" s="220"/>
      <c r="J222" s="221">
        <f>ROUND(I222*H222,2)</f>
        <v>0</v>
      </c>
      <c r="K222" s="217" t="s">
        <v>19</v>
      </c>
      <c r="L222" s="47"/>
      <c r="M222" s="222" t="s">
        <v>19</v>
      </c>
      <c r="N222" s="223" t="s">
        <v>41</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168</v>
      </c>
      <c r="AT222" s="226" t="s">
        <v>163</v>
      </c>
      <c r="AU222" s="226" t="s">
        <v>77</v>
      </c>
      <c r="AY222" s="20" t="s">
        <v>161</v>
      </c>
      <c r="BE222" s="227">
        <f>IF(N222="základní",J222,0)</f>
        <v>0</v>
      </c>
      <c r="BF222" s="227">
        <f>IF(N222="snížená",J222,0)</f>
        <v>0</v>
      </c>
      <c r="BG222" s="227">
        <f>IF(N222="zákl. přenesená",J222,0)</f>
        <v>0</v>
      </c>
      <c r="BH222" s="227">
        <f>IF(N222="sníž. přenesená",J222,0)</f>
        <v>0</v>
      </c>
      <c r="BI222" s="227">
        <f>IF(N222="nulová",J222,0)</f>
        <v>0</v>
      </c>
      <c r="BJ222" s="20" t="s">
        <v>77</v>
      </c>
      <c r="BK222" s="227">
        <f>ROUND(I222*H222,2)</f>
        <v>0</v>
      </c>
      <c r="BL222" s="20" t="s">
        <v>168</v>
      </c>
      <c r="BM222" s="226" t="s">
        <v>3412</v>
      </c>
    </row>
    <row r="223" s="2" customFormat="1" ht="16.5" customHeight="1">
      <c r="A223" s="41"/>
      <c r="B223" s="42"/>
      <c r="C223" s="215" t="s">
        <v>3373</v>
      </c>
      <c r="D223" s="215" t="s">
        <v>163</v>
      </c>
      <c r="E223" s="216" t="s">
        <v>3413</v>
      </c>
      <c r="F223" s="217" t="s">
        <v>3242</v>
      </c>
      <c r="G223" s="218" t="s">
        <v>2368</v>
      </c>
      <c r="H223" s="219">
        <v>1</v>
      </c>
      <c r="I223" s="220"/>
      <c r="J223" s="221">
        <f>ROUND(I223*H223,2)</f>
        <v>0</v>
      </c>
      <c r="K223" s="217" t="s">
        <v>19</v>
      </c>
      <c r="L223" s="47"/>
      <c r="M223" s="222" t="s">
        <v>19</v>
      </c>
      <c r="N223" s="223" t="s">
        <v>41</v>
      </c>
      <c r="O223" s="87"/>
      <c r="P223" s="224">
        <f>O223*H223</f>
        <v>0</v>
      </c>
      <c r="Q223" s="224">
        <v>0</v>
      </c>
      <c r="R223" s="224">
        <f>Q223*H223</f>
        <v>0</v>
      </c>
      <c r="S223" s="224">
        <v>0</v>
      </c>
      <c r="T223" s="225">
        <f>S223*H223</f>
        <v>0</v>
      </c>
      <c r="U223" s="41"/>
      <c r="V223" s="41"/>
      <c r="W223" s="41"/>
      <c r="X223" s="41"/>
      <c r="Y223" s="41"/>
      <c r="Z223" s="41"/>
      <c r="AA223" s="41"/>
      <c r="AB223" s="41"/>
      <c r="AC223" s="41"/>
      <c r="AD223" s="41"/>
      <c r="AE223" s="41"/>
      <c r="AR223" s="226" t="s">
        <v>168</v>
      </c>
      <c r="AT223" s="226" t="s">
        <v>163</v>
      </c>
      <c r="AU223" s="226" t="s">
        <v>77</v>
      </c>
      <c r="AY223" s="20" t="s">
        <v>161</v>
      </c>
      <c r="BE223" s="227">
        <f>IF(N223="základní",J223,0)</f>
        <v>0</v>
      </c>
      <c r="BF223" s="227">
        <f>IF(N223="snížená",J223,0)</f>
        <v>0</v>
      </c>
      <c r="BG223" s="227">
        <f>IF(N223="zákl. přenesená",J223,0)</f>
        <v>0</v>
      </c>
      <c r="BH223" s="227">
        <f>IF(N223="sníž. přenesená",J223,0)</f>
        <v>0</v>
      </c>
      <c r="BI223" s="227">
        <f>IF(N223="nulová",J223,0)</f>
        <v>0</v>
      </c>
      <c r="BJ223" s="20" t="s">
        <v>77</v>
      </c>
      <c r="BK223" s="227">
        <f>ROUND(I223*H223,2)</f>
        <v>0</v>
      </c>
      <c r="BL223" s="20" t="s">
        <v>168</v>
      </c>
      <c r="BM223" s="226" t="s">
        <v>3414</v>
      </c>
    </row>
    <row r="224" s="2" customFormat="1" ht="16.5" customHeight="1">
      <c r="A224" s="41"/>
      <c r="B224" s="42"/>
      <c r="C224" s="215" t="s">
        <v>3415</v>
      </c>
      <c r="D224" s="215" t="s">
        <v>163</v>
      </c>
      <c r="E224" s="216" t="s">
        <v>3416</v>
      </c>
      <c r="F224" s="217" t="s">
        <v>3270</v>
      </c>
      <c r="G224" s="218" t="s">
        <v>2368</v>
      </c>
      <c r="H224" s="219">
        <v>1</v>
      </c>
      <c r="I224" s="220"/>
      <c r="J224" s="221">
        <f>ROUND(I224*H224,2)</f>
        <v>0</v>
      </c>
      <c r="K224" s="217" t="s">
        <v>19</v>
      </c>
      <c r="L224" s="47"/>
      <c r="M224" s="222" t="s">
        <v>19</v>
      </c>
      <c r="N224" s="223" t="s">
        <v>41</v>
      </c>
      <c r="O224" s="87"/>
      <c r="P224" s="224">
        <f>O224*H224</f>
        <v>0</v>
      </c>
      <c r="Q224" s="224">
        <v>0</v>
      </c>
      <c r="R224" s="224">
        <f>Q224*H224</f>
        <v>0</v>
      </c>
      <c r="S224" s="224">
        <v>0</v>
      </c>
      <c r="T224" s="225">
        <f>S224*H224</f>
        <v>0</v>
      </c>
      <c r="U224" s="41"/>
      <c r="V224" s="41"/>
      <c r="W224" s="41"/>
      <c r="X224" s="41"/>
      <c r="Y224" s="41"/>
      <c r="Z224" s="41"/>
      <c r="AA224" s="41"/>
      <c r="AB224" s="41"/>
      <c r="AC224" s="41"/>
      <c r="AD224" s="41"/>
      <c r="AE224" s="41"/>
      <c r="AR224" s="226" t="s">
        <v>168</v>
      </c>
      <c r="AT224" s="226" t="s">
        <v>163</v>
      </c>
      <c r="AU224" s="226" t="s">
        <v>77</v>
      </c>
      <c r="AY224" s="20" t="s">
        <v>161</v>
      </c>
      <c r="BE224" s="227">
        <f>IF(N224="základní",J224,0)</f>
        <v>0</v>
      </c>
      <c r="BF224" s="227">
        <f>IF(N224="snížená",J224,0)</f>
        <v>0</v>
      </c>
      <c r="BG224" s="227">
        <f>IF(N224="zákl. přenesená",J224,0)</f>
        <v>0</v>
      </c>
      <c r="BH224" s="227">
        <f>IF(N224="sníž. přenesená",J224,0)</f>
        <v>0</v>
      </c>
      <c r="BI224" s="227">
        <f>IF(N224="nulová",J224,0)</f>
        <v>0</v>
      </c>
      <c r="BJ224" s="20" t="s">
        <v>77</v>
      </c>
      <c r="BK224" s="227">
        <f>ROUND(I224*H224,2)</f>
        <v>0</v>
      </c>
      <c r="BL224" s="20" t="s">
        <v>168</v>
      </c>
      <c r="BM224" s="226" t="s">
        <v>3417</v>
      </c>
    </row>
    <row r="225" s="2" customFormat="1" ht="16.5" customHeight="1">
      <c r="A225" s="41"/>
      <c r="B225" s="42"/>
      <c r="C225" s="215" t="s">
        <v>3376</v>
      </c>
      <c r="D225" s="215" t="s">
        <v>163</v>
      </c>
      <c r="E225" s="216" t="s">
        <v>3418</v>
      </c>
      <c r="F225" s="217" t="s">
        <v>3238</v>
      </c>
      <c r="G225" s="218" t="s">
        <v>2368</v>
      </c>
      <c r="H225" s="219">
        <v>1</v>
      </c>
      <c r="I225" s="220"/>
      <c r="J225" s="221">
        <f>ROUND(I225*H225,2)</f>
        <v>0</v>
      </c>
      <c r="K225" s="217" t="s">
        <v>19</v>
      </c>
      <c r="L225" s="47"/>
      <c r="M225" s="222" t="s">
        <v>19</v>
      </c>
      <c r="N225" s="223" t="s">
        <v>41</v>
      </c>
      <c r="O225" s="87"/>
      <c r="P225" s="224">
        <f>O225*H225</f>
        <v>0</v>
      </c>
      <c r="Q225" s="224">
        <v>0</v>
      </c>
      <c r="R225" s="224">
        <f>Q225*H225</f>
        <v>0</v>
      </c>
      <c r="S225" s="224">
        <v>0</v>
      </c>
      <c r="T225" s="225">
        <f>S225*H225</f>
        <v>0</v>
      </c>
      <c r="U225" s="41"/>
      <c r="V225" s="41"/>
      <c r="W225" s="41"/>
      <c r="X225" s="41"/>
      <c r="Y225" s="41"/>
      <c r="Z225" s="41"/>
      <c r="AA225" s="41"/>
      <c r="AB225" s="41"/>
      <c r="AC225" s="41"/>
      <c r="AD225" s="41"/>
      <c r="AE225" s="41"/>
      <c r="AR225" s="226" t="s">
        <v>168</v>
      </c>
      <c r="AT225" s="226" t="s">
        <v>163</v>
      </c>
      <c r="AU225" s="226" t="s">
        <v>77</v>
      </c>
      <c r="AY225" s="20" t="s">
        <v>161</v>
      </c>
      <c r="BE225" s="227">
        <f>IF(N225="základní",J225,0)</f>
        <v>0</v>
      </c>
      <c r="BF225" s="227">
        <f>IF(N225="snížená",J225,0)</f>
        <v>0</v>
      </c>
      <c r="BG225" s="227">
        <f>IF(N225="zákl. přenesená",J225,0)</f>
        <v>0</v>
      </c>
      <c r="BH225" s="227">
        <f>IF(N225="sníž. přenesená",J225,0)</f>
        <v>0</v>
      </c>
      <c r="BI225" s="227">
        <f>IF(N225="nulová",J225,0)</f>
        <v>0</v>
      </c>
      <c r="BJ225" s="20" t="s">
        <v>77</v>
      </c>
      <c r="BK225" s="227">
        <f>ROUND(I225*H225,2)</f>
        <v>0</v>
      </c>
      <c r="BL225" s="20" t="s">
        <v>168</v>
      </c>
      <c r="BM225" s="226" t="s">
        <v>3419</v>
      </c>
    </row>
    <row r="226" s="2" customFormat="1" ht="16.5" customHeight="1">
      <c r="A226" s="41"/>
      <c r="B226" s="42"/>
      <c r="C226" s="215" t="s">
        <v>3420</v>
      </c>
      <c r="D226" s="215" t="s">
        <v>163</v>
      </c>
      <c r="E226" s="216" t="s">
        <v>3421</v>
      </c>
      <c r="F226" s="217" t="s">
        <v>3240</v>
      </c>
      <c r="G226" s="218" t="s">
        <v>2368</v>
      </c>
      <c r="H226" s="219">
        <v>1</v>
      </c>
      <c r="I226" s="220"/>
      <c r="J226" s="221">
        <f>ROUND(I226*H226,2)</f>
        <v>0</v>
      </c>
      <c r="K226" s="217" t="s">
        <v>19</v>
      </c>
      <c r="L226" s="47"/>
      <c r="M226" s="222" t="s">
        <v>19</v>
      </c>
      <c r="N226" s="223" t="s">
        <v>41</v>
      </c>
      <c r="O226" s="87"/>
      <c r="P226" s="224">
        <f>O226*H226</f>
        <v>0</v>
      </c>
      <c r="Q226" s="224">
        <v>0</v>
      </c>
      <c r="R226" s="224">
        <f>Q226*H226</f>
        <v>0</v>
      </c>
      <c r="S226" s="224">
        <v>0</v>
      </c>
      <c r="T226" s="225">
        <f>S226*H226</f>
        <v>0</v>
      </c>
      <c r="U226" s="41"/>
      <c r="V226" s="41"/>
      <c r="W226" s="41"/>
      <c r="X226" s="41"/>
      <c r="Y226" s="41"/>
      <c r="Z226" s="41"/>
      <c r="AA226" s="41"/>
      <c r="AB226" s="41"/>
      <c r="AC226" s="41"/>
      <c r="AD226" s="41"/>
      <c r="AE226" s="41"/>
      <c r="AR226" s="226" t="s">
        <v>168</v>
      </c>
      <c r="AT226" s="226" t="s">
        <v>163</v>
      </c>
      <c r="AU226" s="226" t="s">
        <v>77</v>
      </c>
      <c r="AY226" s="20" t="s">
        <v>161</v>
      </c>
      <c r="BE226" s="227">
        <f>IF(N226="základní",J226,0)</f>
        <v>0</v>
      </c>
      <c r="BF226" s="227">
        <f>IF(N226="snížená",J226,0)</f>
        <v>0</v>
      </c>
      <c r="BG226" s="227">
        <f>IF(N226="zákl. přenesená",J226,0)</f>
        <v>0</v>
      </c>
      <c r="BH226" s="227">
        <f>IF(N226="sníž. přenesená",J226,0)</f>
        <v>0</v>
      </c>
      <c r="BI226" s="227">
        <f>IF(N226="nulová",J226,0)</f>
        <v>0</v>
      </c>
      <c r="BJ226" s="20" t="s">
        <v>77</v>
      </c>
      <c r="BK226" s="227">
        <f>ROUND(I226*H226,2)</f>
        <v>0</v>
      </c>
      <c r="BL226" s="20" t="s">
        <v>168</v>
      </c>
      <c r="BM226" s="226" t="s">
        <v>3422</v>
      </c>
    </row>
    <row r="227" s="2" customFormat="1" ht="16.5" customHeight="1">
      <c r="A227" s="41"/>
      <c r="B227" s="42"/>
      <c r="C227" s="215" t="s">
        <v>3378</v>
      </c>
      <c r="D227" s="215" t="s">
        <v>163</v>
      </c>
      <c r="E227" s="216" t="s">
        <v>3423</v>
      </c>
      <c r="F227" s="217" t="s">
        <v>3242</v>
      </c>
      <c r="G227" s="218" t="s">
        <v>2368</v>
      </c>
      <c r="H227" s="219">
        <v>1</v>
      </c>
      <c r="I227" s="220"/>
      <c r="J227" s="221">
        <f>ROUND(I227*H227,2)</f>
        <v>0</v>
      </c>
      <c r="K227" s="217" t="s">
        <v>19</v>
      </c>
      <c r="L227" s="47"/>
      <c r="M227" s="222" t="s">
        <v>19</v>
      </c>
      <c r="N227" s="223" t="s">
        <v>41</v>
      </c>
      <c r="O227" s="87"/>
      <c r="P227" s="224">
        <f>O227*H227</f>
        <v>0</v>
      </c>
      <c r="Q227" s="224">
        <v>0</v>
      </c>
      <c r="R227" s="224">
        <f>Q227*H227</f>
        <v>0</v>
      </c>
      <c r="S227" s="224">
        <v>0</v>
      </c>
      <c r="T227" s="225">
        <f>S227*H227</f>
        <v>0</v>
      </c>
      <c r="U227" s="41"/>
      <c r="V227" s="41"/>
      <c r="W227" s="41"/>
      <c r="X227" s="41"/>
      <c r="Y227" s="41"/>
      <c r="Z227" s="41"/>
      <c r="AA227" s="41"/>
      <c r="AB227" s="41"/>
      <c r="AC227" s="41"/>
      <c r="AD227" s="41"/>
      <c r="AE227" s="41"/>
      <c r="AR227" s="226" t="s">
        <v>168</v>
      </c>
      <c r="AT227" s="226" t="s">
        <v>163</v>
      </c>
      <c r="AU227" s="226" t="s">
        <v>77</v>
      </c>
      <c r="AY227" s="20" t="s">
        <v>161</v>
      </c>
      <c r="BE227" s="227">
        <f>IF(N227="základní",J227,0)</f>
        <v>0</v>
      </c>
      <c r="BF227" s="227">
        <f>IF(N227="snížená",J227,0)</f>
        <v>0</v>
      </c>
      <c r="BG227" s="227">
        <f>IF(N227="zákl. přenesená",J227,0)</f>
        <v>0</v>
      </c>
      <c r="BH227" s="227">
        <f>IF(N227="sníž. přenesená",J227,0)</f>
        <v>0</v>
      </c>
      <c r="BI227" s="227">
        <f>IF(N227="nulová",J227,0)</f>
        <v>0</v>
      </c>
      <c r="BJ227" s="20" t="s">
        <v>77</v>
      </c>
      <c r="BK227" s="227">
        <f>ROUND(I227*H227,2)</f>
        <v>0</v>
      </c>
      <c r="BL227" s="20" t="s">
        <v>168</v>
      </c>
      <c r="BM227" s="226" t="s">
        <v>3424</v>
      </c>
    </row>
    <row r="228" s="2" customFormat="1" ht="16.5" customHeight="1">
      <c r="A228" s="41"/>
      <c r="B228" s="42"/>
      <c r="C228" s="215" t="s">
        <v>3425</v>
      </c>
      <c r="D228" s="215" t="s">
        <v>163</v>
      </c>
      <c r="E228" s="216" t="s">
        <v>3426</v>
      </c>
      <c r="F228" s="217" t="s">
        <v>3427</v>
      </c>
      <c r="G228" s="218" t="s">
        <v>2368</v>
      </c>
      <c r="H228" s="219">
        <v>1</v>
      </c>
      <c r="I228" s="220"/>
      <c r="J228" s="221">
        <f>ROUND(I228*H228,2)</f>
        <v>0</v>
      </c>
      <c r="K228" s="217" t="s">
        <v>19</v>
      </c>
      <c r="L228" s="47"/>
      <c r="M228" s="222" t="s">
        <v>19</v>
      </c>
      <c r="N228" s="223" t="s">
        <v>41</v>
      </c>
      <c r="O228" s="87"/>
      <c r="P228" s="224">
        <f>O228*H228</f>
        <v>0</v>
      </c>
      <c r="Q228" s="224">
        <v>0</v>
      </c>
      <c r="R228" s="224">
        <f>Q228*H228</f>
        <v>0</v>
      </c>
      <c r="S228" s="224">
        <v>0</v>
      </c>
      <c r="T228" s="225">
        <f>S228*H228</f>
        <v>0</v>
      </c>
      <c r="U228" s="41"/>
      <c r="V228" s="41"/>
      <c r="W228" s="41"/>
      <c r="X228" s="41"/>
      <c r="Y228" s="41"/>
      <c r="Z228" s="41"/>
      <c r="AA228" s="41"/>
      <c r="AB228" s="41"/>
      <c r="AC228" s="41"/>
      <c r="AD228" s="41"/>
      <c r="AE228" s="41"/>
      <c r="AR228" s="226" t="s">
        <v>168</v>
      </c>
      <c r="AT228" s="226" t="s">
        <v>163</v>
      </c>
      <c r="AU228" s="226" t="s">
        <v>77</v>
      </c>
      <c r="AY228" s="20" t="s">
        <v>161</v>
      </c>
      <c r="BE228" s="227">
        <f>IF(N228="základní",J228,0)</f>
        <v>0</v>
      </c>
      <c r="BF228" s="227">
        <f>IF(N228="snížená",J228,0)</f>
        <v>0</v>
      </c>
      <c r="BG228" s="227">
        <f>IF(N228="zákl. přenesená",J228,0)</f>
        <v>0</v>
      </c>
      <c r="BH228" s="227">
        <f>IF(N228="sníž. přenesená",J228,0)</f>
        <v>0</v>
      </c>
      <c r="BI228" s="227">
        <f>IF(N228="nulová",J228,0)</f>
        <v>0</v>
      </c>
      <c r="BJ228" s="20" t="s">
        <v>77</v>
      </c>
      <c r="BK228" s="227">
        <f>ROUND(I228*H228,2)</f>
        <v>0</v>
      </c>
      <c r="BL228" s="20" t="s">
        <v>168</v>
      </c>
      <c r="BM228" s="226" t="s">
        <v>3428</v>
      </c>
    </row>
    <row r="229" s="2" customFormat="1" ht="16.5" customHeight="1">
      <c r="A229" s="41"/>
      <c r="B229" s="42"/>
      <c r="C229" s="215" t="s">
        <v>3381</v>
      </c>
      <c r="D229" s="215" t="s">
        <v>163</v>
      </c>
      <c r="E229" s="216" t="s">
        <v>3429</v>
      </c>
      <c r="F229" s="217" t="s">
        <v>3238</v>
      </c>
      <c r="G229" s="218" t="s">
        <v>2368</v>
      </c>
      <c r="H229" s="219">
        <v>1</v>
      </c>
      <c r="I229" s="220"/>
      <c r="J229" s="221">
        <f>ROUND(I229*H229,2)</f>
        <v>0</v>
      </c>
      <c r="K229" s="217" t="s">
        <v>19</v>
      </c>
      <c r="L229" s="47"/>
      <c r="M229" s="222" t="s">
        <v>19</v>
      </c>
      <c r="N229" s="223" t="s">
        <v>41</v>
      </c>
      <c r="O229" s="87"/>
      <c r="P229" s="224">
        <f>O229*H229</f>
        <v>0</v>
      </c>
      <c r="Q229" s="224">
        <v>0</v>
      </c>
      <c r="R229" s="224">
        <f>Q229*H229</f>
        <v>0</v>
      </c>
      <c r="S229" s="224">
        <v>0</v>
      </c>
      <c r="T229" s="225">
        <f>S229*H229</f>
        <v>0</v>
      </c>
      <c r="U229" s="41"/>
      <c r="V229" s="41"/>
      <c r="W229" s="41"/>
      <c r="X229" s="41"/>
      <c r="Y229" s="41"/>
      <c r="Z229" s="41"/>
      <c r="AA229" s="41"/>
      <c r="AB229" s="41"/>
      <c r="AC229" s="41"/>
      <c r="AD229" s="41"/>
      <c r="AE229" s="41"/>
      <c r="AR229" s="226" t="s">
        <v>168</v>
      </c>
      <c r="AT229" s="226" t="s">
        <v>163</v>
      </c>
      <c r="AU229" s="226" t="s">
        <v>77</v>
      </c>
      <c r="AY229" s="20" t="s">
        <v>161</v>
      </c>
      <c r="BE229" s="227">
        <f>IF(N229="základní",J229,0)</f>
        <v>0</v>
      </c>
      <c r="BF229" s="227">
        <f>IF(N229="snížená",J229,0)</f>
        <v>0</v>
      </c>
      <c r="BG229" s="227">
        <f>IF(N229="zákl. přenesená",J229,0)</f>
        <v>0</v>
      </c>
      <c r="BH229" s="227">
        <f>IF(N229="sníž. přenesená",J229,0)</f>
        <v>0</v>
      </c>
      <c r="BI229" s="227">
        <f>IF(N229="nulová",J229,0)</f>
        <v>0</v>
      </c>
      <c r="BJ229" s="20" t="s">
        <v>77</v>
      </c>
      <c r="BK229" s="227">
        <f>ROUND(I229*H229,2)</f>
        <v>0</v>
      </c>
      <c r="BL229" s="20" t="s">
        <v>168</v>
      </c>
      <c r="BM229" s="226" t="s">
        <v>3430</v>
      </c>
    </row>
    <row r="230" s="2" customFormat="1" ht="16.5" customHeight="1">
      <c r="A230" s="41"/>
      <c r="B230" s="42"/>
      <c r="C230" s="215" t="s">
        <v>3431</v>
      </c>
      <c r="D230" s="215" t="s">
        <v>163</v>
      </c>
      <c r="E230" s="216" t="s">
        <v>3432</v>
      </c>
      <c r="F230" s="217" t="s">
        <v>3240</v>
      </c>
      <c r="G230" s="218" t="s">
        <v>2368</v>
      </c>
      <c r="H230" s="219">
        <v>1</v>
      </c>
      <c r="I230" s="220"/>
      <c r="J230" s="221">
        <f>ROUND(I230*H230,2)</f>
        <v>0</v>
      </c>
      <c r="K230" s="217" t="s">
        <v>19</v>
      </c>
      <c r="L230" s="47"/>
      <c r="M230" s="222" t="s">
        <v>19</v>
      </c>
      <c r="N230" s="223" t="s">
        <v>41</v>
      </c>
      <c r="O230" s="87"/>
      <c r="P230" s="224">
        <f>O230*H230</f>
        <v>0</v>
      </c>
      <c r="Q230" s="224">
        <v>0</v>
      </c>
      <c r="R230" s="224">
        <f>Q230*H230</f>
        <v>0</v>
      </c>
      <c r="S230" s="224">
        <v>0</v>
      </c>
      <c r="T230" s="225">
        <f>S230*H230</f>
        <v>0</v>
      </c>
      <c r="U230" s="41"/>
      <c r="V230" s="41"/>
      <c r="W230" s="41"/>
      <c r="X230" s="41"/>
      <c r="Y230" s="41"/>
      <c r="Z230" s="41"/>
      <c r="AA230" s="41"/>
      <c r="AB230" s="41"/>
      <c r="AC230" s="41"/>
      <c r="AD230" s="41"/>
      <c r="AE230" s="41"/>
      <c r="AR230" s="226" t="s">
        <v>168</v>
      </c>
      <c r="AT230" s="226" t="s">
        <v>163</v>
      </c>
      <c r="AU230" s="226" t="s">
        <v>77</v>
      </c>
      <c r="AY230" s="20" t="s">
        <v>161</v>
      </c>
      <c r="BE230" s="227">
        <f>IF(N230="základní",J230,0)</f>
        <v>0</v>
      </c>
      <c r="BF230" s="227">
        <f>IF(N230="snížená",J230,0)</f>
        <v>0</v>
      </c>
      <c r="BG230" s="227">
        <f>IF(N230="zákl. přenesená",J230,0)</f>
        <v>0</v>
      </c>
      <c r="BH230" s="227">
        <f>IF(N230="sníž. přenesená",J230,0)</f>
        <v>0</v>
      </c>
      <c r="BI230" s="227">
        <f>IF(N230="nulová",J230,0)</f>
        <v>0</v>
      </c>
      <c r="BJ230" s="20" t="s">
        <v>77</v>
      </c>
      <c r="BK230" s="227">
        <f>ROUND(I230*H230,2)</f>
        <v>0</v>
      </c>
      <c r="BL230" s="20" t="s">
        <v>168</v>
      </c>
      <c r="BM230" s="226" t="s">
        <v>3433</v>
      </c>
    </row>
    <row r="231" s="2" customFormat="1" ht="16.5" customHeight="1">
      <c r="A231" s="41"/>
      <c r="B231" s="42"/>
      <c r="C231" s="215" t="s">
        <v>3384</v>
      </c>
      <c r="D231" s="215" t="s">
        <v>163</v>
      </c>
      <c r="E231" s="216" t="s">
        <v>3434</v>
      </c>
      <c r="F231" s="217" t="s">
        <v>3242</v>
      </c>
      <c r="G231" s="218" t="s">
        <v>2368</v>
      </c>
      <c r="H231" s="219">
        <v>1</v>
      </c>
      <c r="I231" s="220"/>
      <c r="J231" s="221">
        <f>ROUND(I231*H231,2)</f>
        <v>0</v>
      </c>
      <c r="K231" s="217" t="s">
        <v>19</v>
      </c>
      <c r="L231" s="47"/>
      <c r="M231" s="222" t="s">
        <v>19</v>
      </c>
      <c r="N231" s="223" t="s">
        <v>41</v>
      </c>
      <c r="O231" s="87"/>
      <c r="P231" s="224">
        <f>O231*H231</f>
        <v>0</v>
      </c>
      <c r="Q231" s="224">
        <v>0</v>
      </c>
      <c r="R231" s="224">
        <f>Q231*H231</f>
        <v>0</v>
      </c>
      <c r="S231" s="224">
        <v>0</v>
      </c>
      <c r="T231" s="225">
        <f>S231*H231</f>
        <v>0</v>
      </c>
      <c r="U231" s="41"/>
      <c r="V231" s="41"/>
      <c r="W231" s="41"/>
      <c r="X231" s="41"/>
      <c r="Y231" s="41"/>
      <c r="Z231" s="41"/>
      <c r="AA231" s="41"/>
      <c r="AB231" s="41"/>
      <c r="AC231" s="41"/>
      <c r="AD231" s="41"/>
      <c r="AE231" s="41"/>
      <c r="AR231" s="226" t="s">
        <v>168</v>
      </c>
      <c r="AT231" s="226" t="s">
        <v>163</v>
      </c>
      <c r="AU231" s="226" t="s">
        <v>77</v>
      </c>
      <c r="AY231" s="20" t="s">
        <v>161</v>
      </c>
      <c r="BE231" s="227">
        <f>IF(N231="základní",J231,0)</f>
        <v>0</v>
      </c>
      <c r="BF231" s="227">
        <f>IF(N231="snížená",J231,0)</f>
        <v>0</v>
      </c>
      <c r="BG231" s="227">
        <f>IF(N231="zákl. přenesená",J231,0)</f>
        <v>0</v>
      </c>
      <c r="BH231" s="227">
        <f>IF(N231="sníž. přenesená",J231,0)</f>
        <v>0</v>
      </c>
      <c r="BI231" s="227">
        <f>IF(N231="nulová",J231,0)</f>
        <v>0</v>
      </c>
      <c r="BJ231" s="20" t="s">
        <v>77</v>
      </c>
      <c r="BK231" s="227">
        <f>ROUND(I231*H231,2)</f>
        <v>0</v>
      </c>
      <c r="BL231" s="20" t="s">
        <v>168</v>
      </c>
      <c r="BM231" s="226" t="s">
        <v>3435</v>
      </c>
    </row>
    <row r="232" s="2" customFormat="1" ht="16.5" customHeight="1">
      <c r="A232" s="41"/>
      <c r="B232" s="42"/>
      <c r="C232" s="215" t="s">
        <v>3436</v>
      </c>
      <c r="D232" s="215" t="s">
        <v>163</v>
      </c>
      <c r="E232" s="216" t="s">
        <v>3437</v>
      </c>
      <c r="F232" s="217" t="s">
        <v>3438</v>
      </c>
      <c r="G232" s="218" t="s">
        <v>2368</v>
      </c>
      <c r="H232" s="219">
        <v>1</v>
      </c>
      <c r="I232" s="220"/>
      <c r="J232" s="221">
        <f>ROUND(I232*H232,2)</f>
        <v>0</v>
      </c>
      <c r="K232" s="217" t="s">
        <v>19</v>
      </c>
      <c r="L232" s="47"/>
      <c r="M232" s="222" t="s">
        <v>19</v>
      </c>
      <c r="N232" s="223" t="s">
        <v>41</v>
      </c>
      <c r="O232" s="87"/>
      <c r="P232" s="224">
        <f>O232*H232</f>
        <v>0</v>
      </c>
      <c r="Q232" s="224">
        <v>0</v>
      </c>
      <c r="R232" s="224">
        <f>Q232*H232</f>
        <v>0</v>
      </c>
      <c r="S232" s="224">
        <v>0</v>
      </c>
      <c r="T232" s="225">
        <f>S232*H232</f>
        <v>0</v>
      </c>
      <c r="U232" s="41"/>
      <c r="V232" s="41"/>
      <c r="W232" s="41"/>
      <c r="X232" s="41"/>
      <c r="Y232" s="41"/>
      <c r="Z232" s="41"/>
      <c r="AA232" s="41"/>
      <c r="AB232" s="41"/>
      <c r="AC232" s="41"/>
      <c r="AD232" s="41"/>
      <c r="AE232" s="41"/>
      <c r="AR232" s="226" t="s">
        <v>168</v>
      </c>
      <c r="AT232" s="226" t="s">
        <v>163</v>
      </c>
      <c r="AU232" s="226" t="s">
        <v>77</v>
      </c>
      <c r="AY232" s="20" t="s">
        <v>161</v>
      </c>
      <c r="BE232" s="227">
        <f>IF(N232="základní",J232,0)</f>
        <v>0</v>
      </c>
      <c r="BF232" s="227">
        <f>IF(N232="snížená",J232,0)</f>
        <v>0</v>
      </c>
      <c r="BG232" s="227">
        <f>IF(N232="zákl. přenesená",J232,0)</f>
        <v>0</v>
      </c>
      <c r="BH232" s="227">
        <f>IF(N232="sníž. přenesená",J232,0)</f>
        <v>0</v>
      </c>
      <c r="BI232" s="227">
        <f>IF(N232="nulová",J232,0)</f>
        <v>0</v>
      </c>
      <c r="BJ232" s="20" t="s">
        <v>77</v>
      </c>
      <c r="BK232" s="227">
        <f>ROUND(I232*H232,2)</f>
        <v>0</v>
      </c>
      <c r="BL232" s="20" t="s">
        <v>168</v>
      </c>
      <c r="BM232" s="226" t="s">
        <v>3439</v>
      </c>
    </row>
    <row r="233" s="2" customFormat="1" ht="16.5" customHeight="1">
      <c r="A233" s="41"/>
      <c r="B233" s="42"/>
      <c r="C233" s="215" t="s">
        <v>3387</v>
      </c>
      <c r="D233" s="215" t="s">
        <v>163</v>
      </c>
      <c r="E233" s="216" t="s">
        <v>3440</v>
      </c>
      <c r="F233" s="217" t="s">
        <v>3238</v>
      </c>
      <c r="G233" s="218" t="s">
        <v>2368</v>
      </c>
      <c r="H233" s="219">
        <v>3</v>
      </c>
      <c r="I233" s="220"/>
      <c r="J233" s="221">
        <f>ROUND(I233*H233,2)</f>
        <v>0</v>
      </c>
      <c r="K233" s="217" t="s">
        <v>19</v>
      </c>
      <c r="L233" s="47"/>
      <c r="M233" s="222" t="s">
        <v>19</v>
      </c>
      <c r="N233" s="223" t="s">
        <v>41</v>
      </c>
      <c r="O233" s="87"/>
      <c r="P233" s="224">
        <f>O233*H233</f>
        <v>0</v>
      </c>
      <c r="Q233" s="224">
        <v>0</v>
      </c>
      <c r="R233" s="224">
        <f>Q233*H233</f>
        <v>0</v>
      </c>
      <c r="S233" s="224">
        <v>0</v>
      </c>
      <c r="T233" s="225">
        <f>S233*H233</f>
        <v>0</v>
      </c>
      <c r="U233" s="41"/>
      <c r="V233" s="41"/>
      <c r="W233" s="41"/>
      <c r="X233" s="41"/>
      <c r="Y233" s="41"/>
      <c r="Z233" s="41"/>
      <c r="AA233" s="41"/>
      <c r="AB233" s="41"/>
      <c r="AC233" s="41"/>
      <c r="AD233" s="41"/>
      <c r="AE233" s="41"/>
      <c r="AR233" s="226" t="s">
        <v>168</v>
      </c>
      <c r="AT233" s="226" t="s">
        <v>163</v>
      </c>
      <c r="AU233" s="226" t="s">
        <v>77</v>
      </c>
      <c r="AY233" s="20" t="s">
        <v>161</v>
      </c>
      <c r="BE233" s="227">
        <f>IF(N233="základní",J233,0)</f>
        <v>0</v>
      </c>
      <c r="BF233" s="227">
        <f>IF(N233="snížená",J233,0)</f>
        <v>0</v>
      </c>
      <c r="BG233" s="227">
        <f>IF(N233="zákl. přenesená",J233,0)</f>
        <v>0</v>
      </c>
      <c r="BH233" s="227">
        <f>IF(N233="sníž. přenesená",J233,0)</f>
        <v>0</v>
      </c>
      <c r="BI233" s="227">
        <f>IF(N233="nulová",J233,0)</f>
        <v>0</v>
      </c>
      <c r="BJ233" s="20" t="s">
        <v>77</v>
      </c>
      <c r="BK233" s="227">
        <f>ROUND(I233*H233,2)</f>
        <v>0</v>
      </c>
      <c r="BL233" s="20" t="s">
        <v>168</v>
      </c>
      <c r="BM233" s="226" t="s">
        <v>3441</v>
      </c>
    </row>
    <row r="234" s="2" customFormat="1" ht="16.5" customHeight="1">
      <c r="A234" s="41"/>
      <c r="B234" s="42"/>
      <c r="C234" s="215" t="s">
        <v>3442</v>
      </c>
      <c r="D234" s="215" t="s">
        <v>163</v>
      </c>
      <c r="E234" s="216" t="s">
        <v>3443</v>
      </c>
      <c r="F234" s="217" t="s">
        <v>3240</v>
      </c>
      <c r="G234" s="218" t="s">
        <v>2368</v>
      </c>
      <c r="H234" s="219">
        <v>1</v>
      </c>
      <c r="I234" s="220"/>
      <c r="J234" s="221">
        <f>ROUND(I234*H234,2)</f>
        <v>0</v>
      </c>
      <c r="K234" s="217" t="s">
        <v>19</v>
      </c>
      <c r="L234" s="47"/>
      <c r="M234" s="222" t="s">
        <v>19</v>
      </c>
      <c r="N234" s="223" t="s">
        <v>41</v>
      </c>
      <c r="O234" s="87"/>
      <c r="P234" s="224">
        <f>O234*H234</f>
        <v>0</v>
      </c>
      <c r="Q234" s="224">
        <v>0</v>
      </c>
      <c r="R234" s="224">
        <f>Q234*H234</f>
        <v>0</v>
      </c>
      <c r="S234" s="224">
        <v>0</v>
      </c>
      <c r="T234" s="225">
        <f>S234*H234</f>
        <v>0</v>
      </c>
      <c r="U234" s="41"/>
      <c r="V234" s="41"/>
      <c r="W234" s="41"/>
      <c r="X234" s="41"/>
      <c r="Y234" s="41"/>
      <c r="Z234" s="41"/>
      <c r="AA234" s="41"/>
      <c r="AB234" s="41"/>
      <c r="AC234" s="41"/>
      <c r="AD234" s="41"/>
      <c r="AE234" s="41"/>
      <c r="AR234" s="226" t="s">
        <v>168</v>
      </c>
      <c r="AT234" s="226" t="s">
        <v>163</v>
      </c>
      <c r="AU234" s="226" t="s">
        <v>77</v>
      </c>
      <c r="AY234" s="20" t="s">
        <v>161</v>
      </c>
      <c r="BE234" s="227">
        <f>IF(N234="základní",J234,0)</f>
        <v>0</v>
      </c>
      <c r="BF234" s="227">
        <f>IF(N234="snížená",J234,0)</f>
        <v>0</v>
      </c>
      <c r="BG234" s="227">
        <f>IF(N234="zákl. přenesená",J234,0)</f>
        <v>0</v>
      </c>
      <c r="BH234" s="227">
        <f>IF(N234="sníž. přenesená",J234,0)</f>
        <v>0</v>
      </c>
      <c r="BI234" s="227">
        <f>IF(N234="nulová",J234,0)</f>
        <v>0</v>
      </c>
      <c r="BJ234" s="20" t="s">
        <v>77</v>
      </c>
      <c r="BK234" s="227">
        <f>ROUND(I234*H234,2)</f>
        <v>0</v>
      </c>
      <c r="BL234" s="20" t="s">
        <v>168</v>
      </c>
      <c r="BM234" s="226" t="s">
        <v>3444</v>
      </c>
    </row>
    <row r="235" s="2" customFormat="1" ht="16.5" customHeight="1">
      <c r="A235" s="41"/>
      <c r="B235" s="42"/>
      <c r="C235" s="215" t="s">
        <v>3389</v>
      </c>
      <c r="D235" s="215" t="s">
        <v>163</v>
      </c>
      <c r="E235" s="216" t="s">
        <v>3445</v>
      </c>
      <c r="F235" s="217" t="s">
        <v>3242</v>
      </c>
      <c r="G235" s="218" t="s">
        <v>2368</v>
      </c>
      <c r="H235" s="219">
        <v>1</v>
      </c>
      <c r="I235" s="220"/>
      <c r="J235" s="221">
        <f>ROUND(I235*H235,2)</f>
        <v>0</v>
      </c>
      <c r="K235" s="217" t="s">
        <v>19</v>
      </c>
      <c r="L235" s="47"/>
      <c r="M235" s="222" t="s">
        <v>19</v>
      </c>
      <c r="N235" s="223" t="s">
        <v>41</v>
      </c>
      <c r="O235" s="87"/>
      <c r="P235" s="224">
        <f>O235*H235</f>
        <v>0</v>
      </c>
      <c r="Q235" s="224">
        <v>0</v>
      </c>
      <c r="R235" s="224">
        <f>Q235*H235</f>
        <v>0</v>
      </c>
      <c r="S235" s="224">
        <v>0</v>
      </c>
      <c r="T235" s="225">
        <f>S235*H235</f>
        <v>0</v>
      </c>
      <c r="U235" s="41"/>
      <c r="V235" s="41"/>
      <c r="W235" s="41"/>
      <c r="X235" s="41"/>
      <c r="Y235" s="41"/>
      <c r="Z235" s="41"/>
      <c r="AA235" s="41"/>
      <c r="AB235" s="41"/>
      <c r="AC235" s="41"/>
      <c r="AD235" s="41"/>
      <c r="AE235" s="41"/>
      <c r="AR235" s="226" t="s">
        <v>168</v>
      </c>
      <c r="AT235" s="226" t="s">
        <v>163</v>
      </c>
      <c r="AU235" s="226" t="s">
        <v>77</v>
      </c>
      <c r="AY235" s="20" t="s">
        <v>161</v>
      </c>
      <c r="BE235" s="227">
        <f>IF(N235="základní",J235,0)</f>
        <v>0</v>
      </c>
      <c r="BF235" s="227">
        <f>IF(N235="snížená",J235,0)</f>
        <v>0</v>
      </c>
      <c r="BG235" s="227">
        <f>IF(N235="zákl. přenesená",J235,0)</f>
        <v>0</v>
      </c>
      <c r="BH235" s="227">
        <f>IF(N235="sníž. přenesená",J235,0)</f>
        <v>0</v>
      </c>
      <c r="BI235" s="227">
        <f>IF(N235="nulová",J235,0)</f>
        <v>0</v>
      </c>
      <c r="BJ235" s="20" t="s">
        <v>77</v>
      </c>
      <c r="BK235" s="227">
        <f>ROUND(I235*H235,2)</f>
        <v>0</v>
      </c>
      <c r="BL235" s="20" t="s">
        <v>168</v>
      </c>
      <c r="BM235" s="226" t="s">
        <v>3446</v>
      </c>
    </row>
    <row r="236" s="2" customFormat="1" ht="16.5" customHeight="1">
      <c r="A236" s="41"/>
      <c r="B236" s="42"/>
      <c r="C236" s="215" t="s">
        <v>3447</v>
      </c>
      <c r="D236" s="215" t="s">
        <v>163</v>
      </c>
      <c r="E236" s="216" t="s">
        <v>3448</v>
      </c>
      <c r="F236" s="217" t="s">
        <v>3449</v>
      </c>
      <c r="G236" s="218" t="s">
        <v>2368</v>
      </c>
      <c r="H236" s="219">
        <v>1</v>
      </c>
      <c r="I236" s="220"/>
      <c r="J236" s="221">
        <f>ROUND(I236*H236,2)</f>
        <v>0</v>
      </c>
      <c r="K236" s="217" t="s">
        <v>19</v>
      </c>
      <c r="L236" s="47"/>
      <c r="M236" s="222" t="s">
        <v>19</v>
      </c>
      <c r="N236" s="223" t="s">
        <v>41</v>
      </c>
      <c r="O236" s="87"/>
      <c r="P236" s="224">
        <f>O236*H236</f>
        <v>0</v>
      </c>
      <c r="Q236" s="224">
        <v>0</v>
      </c>
      <c r="R236" s="224">
        <f>Q236*H236</f>
        <v>0</v>
      </c>
      <c r="S236" s="224">
        <v>0</v>
      </c>
      <c r="T236" s="225">
        <f>S236*H236</f>
        <v>0</v>
      </c>
      <c r="U236" s="41"/>
      <c r="V236" s="41"/>
      <c r="W236" s="41"/>
      <c r="X236" s="41"/>
      <c r="Y236" s="41"/>
      <c r="Z236" s="41"/>
      <c r="AA236" s="41"/>
      <c r="AB236" s="41"/>
      <c r="AC236" s="41"/>
      <c r="AD236" s="41"/>
      <c r="AE236" s="41"/>
      <c r="AR236" s="226" t="s">
        <v>168</v>
      </c>
      <c r="AT236" s="226" t="s">
        <v>163</v>
      </c>
      <c r="AU236" s="226" t="s">
        <v>77</v>
      </c>
      <c r="AY236" s="20" t="s">
        <v>161</v>
      </c>
      <c r="BE236" s="227">
        <f>IF(N236="základní",J236,0)</f>
        <v>0</v>
      </c>
      <c r="BF236" s="227">
        <f>IF(N236="snížená",J236,0)</f>
        <v>0</v>
      </c>
      <c r="BG236" s="227">
        <f>IF(N236="zákl. přenesená",J236,0)</f>
        <v>0</v>
      </c>
      <c r="BH236" s="227">
        <f>IF(N236="sníž. přenesená",J236,0)</f>
        <v>0</v>
      </c>
      <c r="BI236" s="227">
        <f>IF(N236="nulová",J236,0)</f>
        <v>0</v>
      </c>
      <c r="BJ236" s="20" t="s">
        <v>77</v>
      </c>
      <c r="BK236" s="227">
        <f>ROUND(I236*H236,2)</f>
        <v>0</v>
      </c>
      <c r="BL236" s="20" t="s">
        <v>168</v>
      </c>
      <c r="BM236" s="226" t="s">
        <v>3450</v>
      </c>
    </row>
    <row r="237" s="2" customFormat="1" ht="16.5" customHeight="1">
      <c r="A237" s="41"/>
      <c r="B237" s="42"/>
      <c r="C237" s="215" t="s">
        <v>3392</v>
      </c>
      <c r="D237" s="215" t="s">
        <v>163</v>
      </c>
      <c r="E237" s="216" t="s">
        <v>3451</v>
      </c>
      <c r="F237" s="217" t="s">
        <v>3452</v>
      </c>
      <c r="G237" s="218" t="s">
        <v>2368</v>
      </c>
      <c r="H237" s="219">
        <v>1</v>
      </c>
      <c r="I237" s="220"/>
      <c r="J237" s="221">
        <f>ROUND(I237*H237,2)</f>
        <v>0</v>
      </c>
      <c r="K237" s="217" t="s">
        <v>19</v>
      </c>
      <c r="L237" s="47"/>
      <c r="M237" s="222" t="s">
        <v>19</v>
      </c>
      <c r="N237" s="223" t="s">
        <v>41</v>
      </c>
      <c r="O237" s="87"/>
      <c r="P237" s="224">
        <f>O237*H237</f>
        <v>0</v>
      </c>
      <c r="Q237" s="224">
        <v>0</v>
      </c>
      <c r="R237" s="224">
        <f>Q237*H237</f>
        <v>0</v>
      </c>
      <c r="S237" s="224">
        <v>0</v>
      </c>
      <c r="T237" s="225">
        <f>S237*H237</f>
        <v>0</v>
      </c>
      <c r="U237" s="41"/>
      <c r="V237" s="41"/>
      <c r="W237" s="41"/>
      <c r="X237" s="41"/>
      <c r="Y237" s="41"/>
      <c r="Z237" s="41"/>
      <c r="AA237" s="41"/>
      <c r="AB237" s="41"/>
      <c r="AC237" s="41"/>
      <c r="AD237" s="41"/>
      <c r="AE237" s="41"/>
      <c r="AR237" s="226" t="s">
        <v>168</v>
      </c>
      <c r="AT237" s="226" t="s">
        <v>163</v>
      </c>
      <c r="AU237" s="226" t="s">
        <v>77</v>
      </c>
      <c r="AY237" s="20" t="s">
        <v>161</v>
      </c>
      <c r="BE237" s="227">
        <f>IF(N237="základní",J237,0)</f>
        <v>0</v>
      </c>
      <c r="BF237" s="227">
        <f>IF(N237="snížená",J237,0)</f>
        <v>0</v>
      </c>
      <c r="BG237" s="227">
        <f>IF(N237="zákl. přenesená",J237,0)</f>
        <v>0</v>
      </c>
      <c r="BH237" s="227">
        <f>IF(N237="sníž. přenesená",J237,0)</f>
        <v>0</v>
      </c>
      <c r="BI237" s="227">
        <f>IF(N237="nulová",J237,0)</f>
        <v>0</v>
      </c>
      <c r="BJ237" s="20" t="s">
        <v>77</v>
      </c>
      <c r="BK237" s="227">
        <f>ROUND(I237*H237,2)</f>
        <v>0</v>
      </c>
      <c r="BL237" s="20" t="s">
        <v>168</v>
      </c>
      <c r="BM237" s="226" t="s">
        <v>3453</v>
      </c>
    </row>
    <row r="238" s="2" customFormat="1" ht="16.5" customHeight="1">
      <c r="A238" s="41"/>
      <c r="B238" s="42"/>
      <c r="C238" s="215" t="s">
        <v>3454</v>
      </c>
      <c r="D238" s="215" t="s">
        <v>163</v>
      </c>
      <c r="E238" s="216" t="s">
        <v>3455</v>
      </c>
      <c r="F238" s="217" t="s">
        <v>3456</v>
      </c>
      <c r="G238" s="218" t="s">
        <v>2368</v>
      </c>
      <c r="H238" s="219">
        <v>1</v>
      </c>
      <c r="I238" s="220"/>
      <c r="J238" s="221">
        <f>ROUND(I238*H238,2)</f>
        <v>0</v>
      </c>
      <c r="K238" s="217" t="s">
        <v>19</v>
      </c>
      <c r="L238" s="47"/>
      <c r="M238" s="222" t="s">
        <v>19</v>
      </c>
      <c r="N238" s="223" t="s">
        <v>41</v>
      </c>
      <c r="O238" s="87"/>
      <c r="P238" s="224">
        <f>O238*H238</f>
        <v>0</v>
      </c>
      <c r="Q238" s="224">
        <v>0</v>
      </c>
      <c r="R238" s="224">
        <f>Q238*H238</f>
        <v>0</v>
      </c>
      <c r="S238" s="224">
        <v>0</v>
      </c>
      <c r="T238" s="225">
        <f>S238*H238</f>
        <v>0</v>
      </c>
      <c r="U238" s="41"/>
      <c r="V238" s="41"/>
      <c r="W238" s="41"/>
      <c r="X238" s="41"/>
      <c r="Y238" s="41"/>
      <c r="Z238" s="41"/>
      <c r="AA238" s="41"/>
      <c r="AB238" s="41"/>
      <c r="AC238" s="41"/>
      <c r="AD238" s="41"/>
      <c r="AE238" s="41"/>
      <c r="AR238" s="226" t="s">
        <v>168</v>
      </c>
      <c r="AT238" s="226" t="s">
        <v>163</v>
      </c>
      <c r="AU238" s="226" t="s">
        <v>77</v>
      </c>
      <c r="AY238" s="20" t="s">
        <v>161</v>
      </c>
      <c r="BE238" s="227">
        <f>IF(N238="základní",J238,0)</f>
        <v>0</v>
      </c>
      <c r="BF238" s="227">
        <f>IF(N238="snížená",J238,0)</f>
        <v>0</v>
      </c>
      <c r="BG238" s="227">
        <f>IF(N238="zákl. přenesená",J238,0)</f>
        <v>0</v>
      </c>
      <c r="BH238" s="227">
        <f>IF(N238="sníž. přenesená",J238,0)</f>
        <v>0</v>
      </c>
      <c r="BI238" s="227">
        <f>IF(N238="nulová",J238,0)</f>
        <v>0</v>
      </c>
      <c r="BJ238" s="20" t="s">
        <v>77</v>
      </c>
      <c r="BK238" s="227">
        <f>ROUND(I238*H238,2)</f>
        <v>0</v>
      </c>
      <c r="BL238" s="20" t="s">
        <v>168</v>
      </c>
      <c r="BM238" s="226" t="s">
        <v>3457</v>
      </c>
    </row>
    <row r="239" s="2" customFormat="1" ht="16.5" customHeight="1">
      <c r="A239" s="41"/>
      <c r="B239" s="42"/>
      <c r="C239" s="215" t="s">
        <v>3394</v>
      </c>
      <c r="D239" s="215" t="s">
        <v>163</v>
      </c>
      <c r="E239" s="216" t="s">
        <v>3458</v>
      </c>
      <c r="F239" s="217" t="s">
        <v>3459</v>
      </c>
      <c r="G239" s="218" t="s">
        <v>2368</v>
      </c>
      <c r="H239" s="219">
        <v>1</v>
      </c>
      <c r="I239" s="220"/>
      <c r="J239" s="221">
        <f>ROUND(I239*H239,2)</f>
        <v>0</v>
      </c>
      <c r="K239" s="217" t="s">
        <v>19</v>
      </c>
      <c r="L239" s="47"/>
      <c r="M239" s="222" t="s">
        <v>19</v>
      </c>
      <c r="N239" s="223" t="s">
        <v>41</v>
      </c>
      <c r="O239" s="87"/>
      <c r="P239" s="224">
        <f>O239*H239</f>
        <v>0</v>
      </c>
      <c r="Q239" s="224">
        <v>0</v>
      </c>
      <c r="R239" s="224">
        <f>Q239*H239</f>
        <v>0</v>
      </c>
      <c r="S239" s="224">
        <v>0</v>
      </c>
      <c r="T239" s="225">
        <f>S239*H239</f>
        <v>0</v>
      </c>
      <c r="U239" s="41"/>
      <c r="V239" s="41"/>
      <c r="W239" s="41"/>
      <c r="X239" s="41"/>
      <c r="Y239" s="41"/>
      <c r="Z239" s="41"/>
      <c r="AA239" s="41"/>
      <c r="AB239" s="41"/>
      <c r="AC239" s="41"/>
      <c r="AD239" s="41"/>
      <c r="AE239" s="41"/>
      <c r="AR239" s="226" t="s">
        <v>168</v>
      </c>
      <c r="AT239" s="226" t="s">
        <v>163</v>
      </c>
      <c r="AU239" s="226" t="s">
        <v>77</v>
      </c>
      <c r="AY239" s="20" t="s">
        <v>161</v>
      </c>
      <c r="BE239" s="227">
        <f>IF(N239="základní",J239,0)</f>
        <v>0</v>
      </c>
      <c r="BF239" s="227">
        <f>IF(N239="snížená",J239,0)</f>
        <v>0</v>
      </c>
      <c r="BG239" s="227">
        <f>IF(N239="zákl. přenesená",J239,0)</f>
        <v>0</v>
      </c>
      <c r="BH239" s="227">
        <f>IF(N239="sníž. přenesená",J239,0)</f>
        <v>0</v>
      </c>
      <c r="BI239" s="227">
        <f>IF(N239="nulová",J239,0)</f>
        <v>0</v>
      </c>
      <c r="BJ239" s="20" t="s">
        <v>77</v>
      </c>
      <c r="BK239" s="227">
        <f>ROUND(I239*H239,2)</f>
        <v>0</v>
      </c>
      <c r="BL239" s="20" t="s">
        <v>168</v>
      </c>
      <c r="BM239" s="226" t="s">
        <v>3460</v>
      </c>
    </row>
    <row r="240" s="2" customFormat="1" ht="16.5" customHeight="1">
      <c r="A240" s="41"/>
      <c r="B240" s="42"/>
      <c r="C240" s="215" t="s">
        <v>3461</v>
      </c>
      <c r="D240" s="215" t="s">
        <v>163</v>
      </c>
      <c r="E240" s="216" t="s">
        <v>3462</v>
      </c>
      <c r="F240" s="217" t="s">
        <v>3463</v>
      </c>
      <c r="G240" s="218" t="s">
        <v>2368</v>
      </c>
      <c r="H240" s="219">
        <v>1</v>
      </c>
      <c r="I240" s="220"/>
      <c r="J240" s="221">
        <f>ROUND(I240*H240,2)</f>
        <v>0</v>
      </c>
      <c r="K240" s="217" t="s">
        <v>19</v>
      </c>
      <c r="L240" s="47"/>
      <c r="M240" s="222" t="s">
        <v>19</v>
      </c>
      <c r="N240" s="223" t="s">
        <v>41</v>
      </c>
      <c r="O240" s="87"/>
      <c r="P240" s="224">
        <f>O240*H240</f>
        <v>0</v>
      </c>
      <c r="Q240" s="224">
        <v>0</v>
      </c>
      <c r="R240" s="224">
        <f>Q240*H240</f>
        <v>0</v>
      </c>
      <c r="S240" s="224">
        <v>0</v>
      </c>
      <c r="T240" s="225">
        <f>S240*H240</f>
        <v>0</v>
      </c>
      <c r="U240" s="41"/>
      <c r="V240" s="41"/>
      <c r="W240" s="41"/>
      <c r="X240" s="41"/>
      <c r="Y240" s="41"/>
      <c r="Z240" s="41"/>
      <c r="AA240" s="41"/>
      <c r="AB240" s="41"/>
      <c r="AC240" s="41"/>
      <c r="AD240" s="41"/>
      <c r="AE240" s="41"/>
      <c r="AR240" s="226" t="s">
        <v>168</v>
      </c>
      <c r="AT240" s="226" t="s">
        <v>163</v>
      </c>
      <c r="AU240" s="226" t="s">
        <v>77</v>
      </c>
      <c r="AY240" s="20" t="s">
        <v>161</v>
      </c>
      <c r="BE240" s="227">
        <f>IF(N240="základní",J240,0)</f>
        <v>0</v>
      </c>
      <c r="BF240" s="227">
        <f>IF(N240="snížená",J240,0)</f>
        <v>0</v>
      </c>
      <c r="BG240" s="227">
        <f>IF(N240="zákl. přenesená",J240,0)</f>
        <v>0</v>
      </c>
      <c r="BH240" s="227">
        <f>IF(N240="sníž. přenesená",J240,0)</f>
        <v>0</v>
      </c>
      <c r="BI240" s="227">
        <f>IF(N240="nulová",J240,0)</f>
        <v>0</v>
      </c>
      <c r="BJ240" s="20" t="s">
        <v>77</v>
      </c>
      <c r="BK240" s="227">
        <f>ROUND(I240*H240,2)</f>
        <v>0</v>
      </c>
      <c r="BL240" s="20" t="s">
        <v>168</v>
      </c>
      <c r="BM240" s="226" t="s">
        <v>3464</v>
      </c>
    </row>
    <row r="241" s="2" customFormat="1" ht="16.5" customHeight="1">
      <c r="A241" s="41"/>
      <c r="B241" s="42"/>
      <c r="C241" s="215" t="s">
        <v>3397</v>
      </c>
      <c r="D241" s="215" t="s">
        <v>163</v>
      </c>
      <c r="E241" s="216" t="s">
        <v>3465</v>
      </c>
      <c r="F241" s="217" t="s">
        <v>3466</v>
      </c>
      <c r="G241" s="218" t="s">
        <v>2368</v>
      </c>
      <c r="H241" s="219">
        <v>1</v>
      </c>
      <c r="I241" s="220"/>
      <c r="J241" s="221">
        <f>ROUND(I241*H241,2)</f>
        <v>0</v>
      </c>
      <c r="K241" s="217" t="s">
        <v>19</v>
      </c>
      <c r="L241" s="47"/>
      <c r="M241" s="222" t="s">
        <v>19</v>
      </c>
      <c r="N241" s="223" t="s">
        <v>41</v>
      </c>
      <c r="O241" s="87"/>
      <c r="P241" s="224">
        <f>O241*H241</f>
        <v>0</v>
      </c>
      <c r="Q241" s="224">
        <v>0</v>
      </c>
      <c r="R241" s="224">
        <f>Q241*H241</f>
        <v>0</v>
      </c>
      <c r="S241" s="224">
        <v>0</v>
      </c>
      <c r="T241" s="225">
        <f>S241*H241</f>
        <v>0</v>
      </c>
      <c r="U241" s="41"/>
      <c r="V241" s="41"/>
      <c r="W241" s="41"/>
      <c r="X241" s="41"/>
      <c r="Y241" s="41"/>
      <c r="Z241" s="41"/>
      <c r="AA241" s="41"/>
      <c r="AB241" s="41"/>
      <c r="AC241" s="41"/>
      <c r="AD241" s="41"/>
      <c r="AE241" s="41"/>
      <c r="AR241" s="226" t="s">
        <v>168</v>
      </c>
      <c r="AT241" s="226" t="s">
        <v>163</v>
      </c>
      <c r="AU241" s="226" t="s">
        <v>77</v>
      </c>
      <c r="AY241" s="20" t="s">
        <v>161</v>
      </c>
      <c r="BE241" s="227">
        <f>IF(N241="základní",J241,0)</f>
        <v>0</v>
      </c>
      <c r="BF241" s="227">
        <f>IF(N241="snížená",J241,0)</f>
        <v>0</v>
      </c>
      <c r="BG241" s="227">
        <f>IF(N241="zákl. přenesená",J241,0)</f>
        <v>0</v>
      </c>
      <c r="BH241" s="227">
        <f>IF(N241="sníž. přenesená",J241,0)</f>
        <v>0</v>
      </c>
      <c r="BI241" s="227">
        <f>IF(N241="nulová",J241,0)</f>
        <v>0</v>
      </c>
      <c r="BJ241" s="20" t="s">
        <v>77</v>
      </c>
      <c r="BK241" s="227">
        <f>ROUND(I241*H241,2)</f>
        <v>0</v>
      </c>
      <c r="BL241" s="20" t="s">
        <v>168</v>
      </c>
      <c r="BM241" s="226" t="s">
        <v>3467</v>
      </c>
    </row>
    <row r="242" s="2" customFormat="1" ht="16.5" customHeight="1">
      <c r="A242" s="41"/>
      <c r="B242" s="42"/>
      <c r="C242" s="215" t="s">
        <v>3468</v>
      </c>
      <c r="D242" s="215" t="s">
        <v>163</v>
      </c>
      <c r="E242" s="216" t="s">
        <v>3469</v>
      </c>
      <c r="F242" s="217" t="s">
        <v>3470</v>
      </c>
      <c r="G242" s="218" t="s">
        <v>2368</v>
      </c>
      <c r="H242" s="219">
        <v>1</v>
      </c>
      <c r="I242" s="220"/>
      <c r="J242" s="221">
        <f>ROUND(I242*H242,2)</f>
        <v>0</v>
      </c>
      <c r="K242" s="217" t="s">
        <v>19</v>
      </c>
      <c r="L242" s="47"/>
      <c r="M242" s="222" t="s">
        <v>19</v>
      </c>
      <c r="N242" s="223" t="s">
        <v>41</v>
      </c>
      <c r="O242" s="87"/>
      <c r="P242" s="224">
        <f>O242*H242</f>
        <v>0</v>
      </c>
      <c r="Q242" s="224">
        <v>0</v>
      </c>
      <c r="R242" s="224">
        <f>Q242*H242</f>
        <v>0</v>
      </c>
      <c r="S242" s="224">
        <v>0</v>
      </c>
      <c r="T242" s="225">
        <f>S242*H242</f>
        <v>0</v>
      </c>
      <c r="U242" s="41"/>
      <c r="V242" s="41"/>
      <c r="W242" s="41"/>
      <c r="X242" s="41"/>
      <c r="Y242" s="41"/>
      <c r="Z242" s="41"/>
      <c r="AA242" s="41"/>
      <c r="AB242" s="41"/>
      <c r="AC242" s="41"/>
      <c r="AD242" s="41"/>
      <c r="AE242" s="41"/>
      <c r="AR242" s="226" t="s">
        <v>168</v>
      </c>
      <c r="AT242" s="226" t="s">
        <v>163</v>
      </c>
      <c r="AU242" s="226" t="s">
        <v>77</v>
      </c>
      <c r="AY242" s="20" t="s">
        <v>161</v>
      </c>
      <c r="BE242" s="227">
        <f>IF(N242="základní",J242,0)</f>
        <v>0</v>
      </c>
      <c r="BF242" s="227">
        <f>IF(N242="snížená",J242,0)</f>
        <v>0</v>
      </c>
      <c r="BG242" s="227">
        <f>IF(N242="zákl. přenesená",J242,0)</f>
        <v>0</v>
      </c>
      <c r="BH242" s="227">
        <f>IF(N242="sníž. přenesená",J242,0)</f>
        <v>0</v>
      </c>
      <c r="BI242" s="227">
        <f>IF(N242="nulová",J242,0)</f>
        <v>0</v>
      </c>
      <c r="BJ242" s="20" t="s">
        <v>77</v>
      </c>
      <c r="BK242" s="227">
        <f>ROUND(I242*H242,2)</f>
        <v>0</v>
      </c>
      <c r="BL242" s="20" t="s">
        <v>168</v>
      </c>
      <c r="BM242" s="226" t="s">
        <v>3471</v>
      </c>
    </row>
    <row r="243" s="2" customFormat="1" ht="16.5" customHeight="1">
      <c r="A243" s="41"/>
      <c r="B243" s="42"/>
      <c r="C243" s="215" t="s">
        <v>3399</v>
      </c>
      <c r="D243" s="215" t="s">
        <v>163</v>
      </c>
      <c r="E243" s="216" t="s">
        <v>3472</v>
      </c>
      <c r="F243" s="217" t="s">
        <v>3238</v>
      </c>
      <c r="G243" s="218" t="s">
        <v>2368</v>
      </c>
      <c r="H243" s="219">
        <v>3</v>
      </c>
      <c r="I243" s="220"/>
      <c r="J243" s="221">
        <f>ROUND(I243*H243,2)</f>
        <v>0</v>
      </c>
      <c r="K243" s="217" t="s">
        <v>19</v>
      </c>
      <c r="L243" s="47"/>
      <c r="M243" s="222" t="s">
        <v>19</v>
      </c>
      <c r="N243" s="223" t="s">
        <v>41</v>
      </c>
      <c r="O243" s="87"/>
      <c r="P243" s="224">
        <f>O243*H243</f>
        <v>0</v>
      </c>
      <c r="Q243" s="224">
        <v>0</v>
      </c>
      <c r="R243" s="224">
        <f>Q243*H243</f>
        <v>0</v>
      </c>
      <c r="S243" s="224">
        <v>0</v>
      </c>
      <c r="T243" s="225">
        <f>S243*H243</f>
        <v>0</v>
      </c>
      <c r="U243" s="41"/>
      <c r="V243" s="41"/>
      <c r="W243" s="41"/>
      <c r="X243" s="41"/>
      <c r="Y243" s="41"/>
      <c r="Z243" s="41"/>
      <c r="AA243" s="41"/>
      <c r="AB243" s="41"/>
      <c r="AC243" s="41"/>
      <c r="AD243" s="41"/>
      <c r="AE243" s="41"/>
      <c r="AR243" s="226" t="s">
        <v>168</v>
      </c>
      <c r="AT243" s="226" t="s">
        <v>163</v>
      </c>
      <c r="AU243" s="226" t="s">
        <v>77</v>
      </c>
      <c r="AY243" s="20" t="s">
        <v>161</v>
      </c>
      <c r="BE243" s="227">
        <f>IF(N243="základní",J243,0)</f>
        <v>0</v>
      </c>
      <c r="BF243" s="227">
        <f>IF(N243="snížená",J243,0)</f>
        <v>0</v>
      </c>
      <c r="BG243" s="227">
        <f>IF(N243="zákl. přenesená",J243,0)</f>
        <v>0</v>
      </c>
      <c r="BH243" s="227">
        <f>IF(N243="sníž. přenesená",J243,0)</f>
        <v>0</v>
      </c>
      <c r="BI243" s="227">
        <f>IF(N243="nulová",J243,0)</f>
        <v>0</v>
      </c>
      <c r="BJ243" s="20" t="s">
        <v>77</v>
      </c>
      <c r="BK243" s="227">
        <f>ROUND(I243*H243,2)</f>
        <v>0</v>
      </c>
      <c r="BL243" s="20" t="s">
        <v>168</v>
      </c>
      <c r="BM243" s="226" t="s">
        <v>3473</v>
      </c>
    </row>
    <row r="244" s="2" customFormat="1" ht="16.5" customHeight="1">
      <c r="A244" s="41"/>
      <c r="B244" s="42"/>
      <c r="C244" s="215" t="s">
        <v>3474</v>
      </c>
      <c r="D244" s="215" t="s">
        <v>163</v>
      </c>
      <c r="E244" s="216" t="s">
        <v>3475</v>
      </c>
      <c r="F244" s="217" t="s">
        <v>3242</v>
      </c>
      <c r="G244" s="218" t="s">
        <v>2368</v>
      </c>
      <c r="H244" s="219">
        <v>1</v>
      </c>
      <c r="I244" s="220"/>
      <c r="J244" s="221">
        <f>ROUND(I244*H244,2)</f>
        <v>0</v>
      </c>
      <c r="K244" s="217" t="s">
        <v>19</v>
      </c>
      <c r="L244" s="47"/>
      <c r="M244" s="222" t="s">
        <v>19</v>
      </c>
      <c r="N244" s="223" t="s">
        <v>41</v>
      </c>
      <c r="O244" s="87"/>
      <c r="P244" s="224">
        <f>O244*H244</f>
        <v>0</v>
      </c>
      <c r="Q244" s="224">
        <v>0</v>
      </c>
      <c r="R244" s="224">
        <f>Q244*H244</f>
        <v>0</v>
      </c>
      <c r="S244" s="224">
        <v>0</v>
      </c>
      <c r="T244" s="225">
        <f>S244*H244</f>
        <v>0</v>
      </c>
      <c r="U244" s="41"/>
      <c r="V244" s="41"/>
      <c r="W244" s="41"/>
      <c r="X244" s="41"/>
      <c r="Y244" s="41"/>
      <c r="Z244" s="41"/>
      <c r="AA244" s="41"/>
      <c r="AB244" s="41"/>
      <c r="AC244" s="41"/>
      <c r="AD244" s="41"/>
      <c r="AE244" s="41"/>
      <c r="AR244" s="226" t="s">
        <v>168</v>
      </c>
      <c r="AT244" s="226" t="s">
        <v>163</v>
      </c>
      <c r="AU244" s="226" t="s">
        <v>77</v>
      </c>
      <c r="AY244" s="20" t="s">
        <v>161</v>
      </c>
      <c r="BE244" s="227">
        <f>IF(N244="základní",J244,0)</f>
        <v>0</v>
      </c>
      <c r="BF244" s="227">
        <f>IF(N244="snížená",J244,0)</f>
        <v>0</v>
      </c>
      <c r="BG244" s="227">
        <f>IF(N244="zákl. přenesená",J244,0)</f>
        <v>0</v>
      </c>
      <c r="BH244" s="227">
        <f>IF(N244="sníž. přenesená",J244,0)</f>
        <v>0</v>
      </c>
      <c r="BI244" s="227">
        <f>IF(N244="nulová",J244,0)</f>
        <v>0</v>
      </c>
      <c r="BJ244" s="20" t="s">
        <v>77</v>
      </c>
      <c r="BK244" s="227">
        <f>ROUND(I244*H244,2)</f>
        <v>0</v>
      </c>
      <c r="BL244" s="20" t="s">
        <v>168</v>
      </c>
      <c r="BM244" s="226" t="s">
        <v>3476</v>
      </c>
    </row>
    <row r="245" s="2" customFormat="1" ht="16.5" customHeight="1">
      <c r="A245" s="41"/>
      <c r="B245" s="42"/>
      <c r="C245" s="215" t="s">
        <v>3402</v>
      </c>
      <c r="D245" s="215" t="s">
        <v>163</v>
      </c>
      <c r="E245" s="216" t="s">
        <v>3477</v>
      </c>
      <c r="F245" s="217" t="s">
        <v>3470</v>
      </c>
      <c r="G245" s="218" t="s">
        <v>2368</v>
      </c>
      <c r="H245" s="219">
        <v>1</v>
      </c>
      <c r="I245" s="220"/>
      <c r="J245" s="221">
        <f>ROUND(I245*H245,2)</f>
        <v>0</v>
      </c>
      <c r="K245" s="217" t="s">
        <v>19</v>
      </c>
      <c r="L245" s="47"/>
      <c r="M245" s="222" t="s">
        <v>19</v>
      </c>
      <c r="N245" s="223" t="s">
        <v>41</v>
      </c>
      <c r="O245" s="87"/>
      <c r="P245" s="224">
        <f>O245*H245</f>
        <v>0</v>
      </c>
      <c r="Q245" s="224">
        <v>0</v>
      </c>
      <c r="R245" s="224">
        <f>Q245*H245</f>
        <v>0</v>
      </c>
      <c r="S245" s="224">
        <v>0</v>
      </c>
      <c r="T245" s="225">
        <f>S245*H245</f>
        <v>0</v>
      </c>
      <c r="U245" s="41"/>
      <c r="V245" s="41"/>
      <c r="W245" s="41"/>
      <c r="X245" s="41"/>
      <c r="Y245" s="41"/>
      <c r="Z245" s="41"/>
      <c r="AA245" s="41"/>
      <c r="AB245" s="41"/>
      <c r="AC245" s="41"/>
      <c r="AD245" s="41"/>
      <c r="AE245" s="41"/>
      <c r="AR245" s="226" t="s">
        <v>168</v>
      </c>
      <c r="AT245" s="226" t="s">
        <v>163</v>
      </c>
      <c r="AU245" s="226" t="s">
        <v>77</v>
      </c>
      <c r="AY245" s="20" t="s">
        <v>161</v>
      </c>
      <c r="BE245" s="227">
        <f>IF(N245="základní",J245,0)</f>
        <v>0</v>
      </c>
      <c r="BF245" s="227">
        <f>IF(N245="snížená",J245,0)</f>
        <v>0</v>
      </c>
      <c r="BG245" s="227">
        <f>IF(N245="zákl. přenesená",J245,0)</f>
        <v>0</v>
      </c>
      <c r="BH245" s="227">
        <f>IF(N245="sníž. přenesená",J245,0)</f>
        <v>0</v>
      </c>
      <c r="BI245" s="227">
        <f>IF(N245="nulová",J245,0)</f>
        <v>0</v>
      </c>
      <c r="BJ245" s="20" t="s">
        <v>77</v>
      </c>
      <c r="BK245" s="227">
        <f>ROUND(I245*H245,2)</f>
        <v>0</v>
      </c>
      <c r="BL245" s="20" t="s">
        <v>168</v>
      </c>
      <c r="BM245" s="226" t="s">
        <v>3478</v>
      </c>
    </row>
    <row r="246" s="2" customFormat="1" ht="16.5" customHeight="1">
      <c r="A246" s="41"/>
      <c r="B246" s="42"/>
      <c r="C246" s="215" t="s">
        <v>3479</v>
      </c>
      <c r="D246" s="215" t="s">
        <v>163</v>
      </c>
      <c r="E246" s="216" t="s">
        <v>3480</v>
      </c>
      <c r="F246" s="217" t="s">
        <v>3238</v>
      </c>
      <c r="G246" s="218" t="s">
        <v>2368</v>
      </c>
      <c r="H246" s="219">
        <v>3</v>
      </c>
      <c r="I246" s="220"/>
      <c r="J246" s="221">
        <f>ROUND(I246*H246,2)</f>
        <v>0</v>
      </c>
      <c r="K246" s="217" t="s">
        <v>19</v>
      </c>
      <c r="L246" s="47"/>
      <c r="M246" s="222" t="s">
        <v>19</v>
      </c>
      <c r="N246" s="223" t="s">
        <v>41</v>
      </c>
      <c r="O246" s="87"/>
      <c r="P246" s="224">
        <f>O246*H246</f>
        <v>0</v>
      </c>
      <c r="Q246" s="224">
        <v>0</v>
      </c>
      <c r="R246" s="224">
        <f>Q246*H246</f>
        <v>0</v>
      </c>
      <c r="S246" s="224">
        <v>0</v>
      </c>
      <c r="T246" s="225">
        <f>S246*H246</f>
        <v>0</v>
      </c>
      <c r="U246" s="41"/>
      <c r="V246" s="41"/>
      <c r="W246" s="41"/>
      <c r="X246" s="41"/>
      <c r="Y246" s="41"/>
      <c r="Z246" s="41"/>
      <c r="AA246" s="41"/>
      <c r="AB246" s="41"/>
      <c r="AC246" s="41"/>
      <c r="AD246" s="41"/>
      <c r="AE246" s="41"/>
      <c r="AR246" s="226" t="s">
        <v>168</v>
      </c>
      <c r="AT246" s="226" t="s">
        <v>163</v>
      </c>
      <c r="AU246" s="226" t="s">
        <v>77</v>
      </c>
      <c r="AY246" s="20" t="s">
        <v>161</v>
      </c>
      <c r="BE246" s="227">
        <f>IF(N246="základní",J246,0)</f>
        <v>0</v>
      </c>
      <c r="BF246" s="227">
        <f>IF(N246="snížená",J246,0)</f>
        <v>0</v>
      </c>
      <c r="BG246" s="227">
        <f>IF(N246="zákl. přenesená",J246,0)</f>
        <v>0</v>
      </c>
      <c r="BH246" s="227">
        <f>IF(N246="sníž. přenesená",J246,0)</f>
        <v>0</v>
      </c>
      <c r="BI246" s="227">
        <f>IF(N246="nulová",J246,0)</f>
        <v>0</v>
      </c>
      <c r="BJ246" s="20" t="s">
        <v>77</v>
      </c>
      <c r="BK246" s="227">
        <f>ROUND(I246*H246,2)</f>
        <v>0</v>
      </c>
      <c r="BL246" s="20" t="s">
        <v>168</v>
      </c>
      <c r="BM246" s="226" t="s">
        <v>3481</v>
      </c>
    </row>
    <row r="247" s="2" customFormat="1" ht="16.5" customHeight="1">
      <c r="A247" s="41"/>
      <c r="B247" s="42"/>
      <c r="C247" s="215" t="s">
        <v>3404</v>
      </c>
      <c r="D247" s="215" t="s">
        <v>163</v>
      </c>
      <c r="E247" s="216" t="s">
        <v>3482</v>
      </c>
      <c r="F247" s="217" t="s">
        <v>3242</v>
      </c>
      <c r="G247" s="218" t="s">
        <v>2368</v>
      </c>
      <c r="H247" s="219">
        <v>1</v>
      </c>
      <c r="I247" s="220"/>
      <c r="J247" s="221">
        <f>ROUND(I247*H247,2)</f>
        <v>0</v>
      </c>
      <c r="K247" s="217" t="s">
        <v>19</v>
      </c>
      <c r="L247" s="47"/>
      <c r="M247" s="222" t="s">
        <v>19</v>
      </c>
      <c r="N247" s="223" t="s">
        <v>41</v>
      </c>
      <c r="O247" s="87"/>
      <c r="P247" s="224">
        <f>O247*H247</f>
        <v>0</v>
      </c>
      <c r="Q247" s="224">
        <v>0</v>
      </c>
      <c r="R247" s="224">
        <f>Q247*H247</f>
        <v>0</v>
      </c>
      <c r="S247" s="224">
        <v>0</v>
      </c>
      <c r="T247" s="225">
        <f>S247*H247</f>
        <v>0</v>
      </c>
      <c r="U247" s="41"/>
      <c r="V247" s="41"/>
      <c r="W247" s="41"/>
      <c r="X247" s="41"/>
      <c r="Y247" s="41"/>
      <c r="Z247" s="41"/>
      <c r="AA247" s="41"/>
      <c r="AB247" s="41"/>
      <c r="AC247" s="41"/>
      <c r="AD247" s="41"/>
      <c r="AE247" s="41"/>
      <c r="AR247" s="226" t="s">
        <v>168</v>
      </c>
      <c r="AT247" s="226" t="s">
        <v>163</v>
      </c>
      <c r="AU247" s="226" t="s">
        <v>77</v>
      </c>
      <c r="AY247" s="20" t="s">
        <v>161</v>
      </c>
      <c r="BE247" s="227">
        <f>IF(N247="základní",J247,0)</f>
        <v>0</v>
      </c>
      <c r="BF247" s="227">
        <f>IF(N247="snížená",J247,0)</f>
        <v>0</v>
      </c>
      <c r="BG247" s="227">
        <f>IF(N247="zákl. přenesená",J247,0)</f>
        <v>0</v>
      </c>
      <c r="BH247" s="227">
        <f>IF(N247="sníž. přenesená",J247,0)</f>
        <v>0</v>
      </c>
      <c r="BI247" s="227">
        <f>IF(N247="nulová",J247,0)</f>
        <v>0</v>
      </c>
      <c r="BJ247" s="20" t="s">
        <v>77</v>
      </c>
      <c r="BK247" s="227">
        <f>ROUND(I247*H247,2)</f>
        <v>0</v>
      </c>
      <c r="BL247" s="20" t="s">
        <v>168</v>
      </c>
      <c r="BM247" s="226" t="s">
        <v>3483</v>
      </c>
    </row>
    <row r="248" s="2" customFormat="1" ht="16.5" customHeight="1">
      <c r="A248" s="41"/>
      <c r="B248" s="42"/>
      <c r="C248" s="215" t="s">
        <v>3484</v>
      </c>
      <c r="D248" s="215" t="s">
        <v>163</v>
      </c>
      <c r="E248" s="216" t="s">
        <v>3485</v>
      </c>
      <c r="F248" s="217" t="s">
        <v>3470</v>
      </c>
      <c r="G248" s="218" t="s">
        <v>2368</v>
      </c>
      <c r="H248" s="219">
        <v>1</v>
      </c>
      <c r="I248" s="220"/>
      <c r="J248" s="221">
        <f>ROUND(I248*H248,2)</f>
        <v>0</v>
      </c>
      <c r="K248" s="217" t="s">
        <v>19</v>
      </c>
      <c r="L248" s="47"/>
      <c r="M248" s="222" t="s">
        <v>19</v>
      </c>
      <c r="N248" s="223" t="s">
        <v>41</v>
      </c>
      <c r="O248" s="87"/>
      <c r="P248" s="224">
        <f>O248*H248</f>
        <v>0</v>
      </c>
      <c r="Q248" s="224">
        <v>0</v>
      </c>
      <c r="R248" s="224">
        <f>Q248*H248</f>
        <v>0</v>
      </c>
      <c r="S248" s="224">
        <v>0</v>
      </c>
      <c r="T248" s="225">
        <f>S248*H248</f>
        <v>0</v>
      </c>
      <c r="U248" s="41"/>
      <c r="V248" s="41"/>
      <c r="W248" s="41"/>
      <c r="X248" s="41"/>
      <c r="Y248" s="41"/>
      <c r="Z248" s="41"/>
      <c r="AA248" s="41"/>
      <c r="AB248" s="41"/>
      <c r="AC248" s="41"/>
      <c r="AD248" s="41"/>
      <c r="AE248" s="41"/>
      <c r="AR248" s="226" t="s">
        <v>168</v>
      </c>
      <c r="AT248" s="226" t="s">
        <v>163</v>
      </c>
      <c r="AU248" s="226" t="s">
        <v>77</v>
      </c>
      <c r="AY248" s="20" t="s">
        <v>161</v>
      </c>
      <c r="BE248" s="227">
        <f>IF(N248="základní",J248,0)</f>
        <v>0</v>
      </c>
      <c r="BF248" s="227">
        <f>IF(N248="snížená",J248,0)</f>
        <v>0</v>
      </c>
      <c r="BG248" s="227">
        <f>IF(N248="zákl. přenesená",J248,0)</f>
        <v>0</v>
      </c>
      <c r="BH248" s="227">
        <f>IF(N248="sníž. přenesená",J248,0)</f>
        <v>0</v>
      </c>
      <c r="BI248" s="227">
        <f>IF(N248="nulová",J248,0)</f>
        <v>0</v>
      </c>
      <c r="BJ248" s="20" t="s">
        <v>77</v>
      </c>
      <c r="BK248" s="227">
        <f>ROUND(I248*H248,2)</f>
        <v>0</v>
      </c>
      <c r="BL248" s="20" t="s">
        <v>168</v>
      </c>
      <c r="BM248" s="226" t="s">
        <v>3486</v>
      </c>
    </row>
    <row r="249" s="2" customFormat="1" ht="16.5" customHeight="1">
      <c r="A249" s="41"/>
      <c r="B249" s="42"/>
      <c r="C249" s="215" t="s">
        <v>3407</v>
      </c>
      <c r="D249" s="215" t="s">
        <v>163</v>
      </c>
      <c r="E249" s="216" t="s">
        <v>3487</v>
      </c>
      <c r="F249" s="217" t="s">
        <v>3238</v>
      </c>
      <c r="G249" s="218" t="s">
        <v>2368</v>
      </c>
      <c r="H249" s="219">
        <v>3</v>
      </c>
      <c r="I249" s="220"/>
      <c r="J249" s="221">
        <f>ROUND(I249*H249,2)</f>
        <v>0</v>
      </c>
      <c r="K249" s="217" t="s">
        <v>19</v>
      </c>
      <c r="L249" s="47"/>
      <c r="M249" s="222" t="s">
        <v>19</v>
      </c>
      <c r="N249" s="223" t="s">
        <v>41</v>
      </c>
      <c r="O249" s="87"/>
      <c r="P249" s="224">
        <f>O249*H249</f>
        <v>0</v>
      </c>
      <c r="Q249" s="224">
        <v>0</v>
      </c>
      <c r="R249" s="224">
        <f>Q249*H249</f>
        <v>0</v>
      </c>
      <c r="S249" s="224">
        <v>0</v>
      </c>
      <c r="T249" s="225">
        <f>S249*H249</f>
        <v>0</v>
      </c>
      <c r="U249" s="41"/>
      <c r="V249" s="41"/>
      <c r="W249" s="41"/>
      <c r="X249" s="41"/>
      <c r="Y249" s="41"/>
      <c r="Z249" s="41"/>
      <c r="AA249" s="41"/>
      <c r="AB249" s="41"/>
      <c r="AC249" s="41"/>
      <c r="AD249" s="41"/>
      <c r="AE249" s="41"/>
      <c r="AR249" s="226" t="s">
        <v>168</v>
      </c>
      <c r="AT249" s="226" t="s">
        <v>163</v>
      </c>
      <c r="AU249" s="226" t="s">
        <v>77</v>
      </c>
      <c r="AY249" s="20" t="s">
        <v>161</v>
      </c>
      <c r="BE249" s="227">
        <f>IF(N249="základní",J249,0)</f>
        <v>0</v>
      </c>
      <c r="BF249" s="227">
        <f>IF(N249="snížená",J249,0)</f>
        <v>0</v>
      </c>
      <c r="BG249" s="227">
        <f>IF(N249="zákl. přenesená",J249,0)</f>
        <v>0</v>
      </c>
      <c r="BH249" s="227">
        <f>IF(N249="sníž. přenesená",J249,0)</f>
        <v>0</v>
      </c>
      <c r="BI249" s="227">
        <f>IF(N249="nulová",J249,0)</f>
        <v>0</v>
      </c>
      <c r="BJ249" s="20" t="s">
        <v>77</v>
      </c>
      <c r="BK249" s="227">
        <f>ROUND(I249*H249,2)</f>
        <v>0</v>
      </c>
      <c r="BL249" s="20" t="s">
        <v>168</v>
      </c>
      <c r="BM249" s="226" t="s">
        <v>3488</v>
      </c>
    </row>
    <row r="250" s="2" customFormat="1" ht="16.5" customHeight="1">
      <c r="A250" s="41"/>
      <c r="B250" s="42"/>
      <c r="C250" s="215" t="s">
        <v>3489</v>
      </c>
      <c r="D250" s="215" t="s">
        <v>163</v>
      </c>
      <c r="E250" s="216" t="s">
        <v>3490</v>
      </c>
      <c r="F250" s="217" t="s">
        <v>3242</v>
      </c>
      <c r="G250" s="218" t="s">
        <v>2368</v>
      </c>
      <c r="H250" s="219">
        <v>1</v>
      </c>
      <c r="I250" s="220"/>
      <c r="J250" s="221">
        <f>ROUND(I250*H250,2)</f>
        <v>0</v>
      </c>
      <c r="K250" s="217" t="s">
        <v>19</v>
      </c>
      <c r="L250" s="47"/>
      <c r="M250" s="222" t="s">
        <v>19</v>
      </c>
      <c r="N250" s="223" t="s">
        <v>41</v>
      </c>
      <c r="O250" s="87"/>
      <c r="P250" s="224">
        <f>O250*H250</f>
        <v>0</v>
      </c>
      <c r="Q250" s="224">
        <v>0</v>
      </c>
      <c r="R250" s="224">
        <f>Q250*H250</f>
        <v>0</v>
      </c>
      <c r="S250" s="224">
        <v>0</v>
      </c>
      <c r="T250" s="225">
        <f>S250*H250</f>
        <v>0</v>
      </c>
      <c r="U250" s="41"/>
      <c r="V250" s="41"/>
      <c r="W250" s="41"/>
      <c r="X250" s="41"/>
      <c r="Y250" s="41"/>
      <c r="Z250" s="41"/>
      <c r="AA250" s="41"/>
      <c r="AB250" s="41"/>
      <c r="AC250" s="41"/>
      <c r="AD250" s="41"/>
      <c r="AE250" s="41"/>
      <c r="AR250" s="226" t="s">
        <v>168</v>
      </c>
      <c r="AT250" s="226" t="s">
        <v>163</v>
      </c>
      <c r="AU250" s="226" t="s">
        <v>77</v>
      </c>
      <c r="AY250" s="20" t="s">
        <v>161</v>
      </c>
      <c r="BE250" s="227">
        <f>IF(N250="základní",J250,0)</f>
        <v>0</v>
      </c>
      <c r="BF250" s="227">
        <f>IF(N250="snížená",J250,0)</f>
        <v>0</v>
      </c>
      <c r="BG250" s="227">
        <f>IF(N250="zákl. přenesená",J250,0)</f>
        <v>0</v>
      </c>
      <c r="BH250" s="227">
        <f>IF(N250="sníž. přenesená",J250,0)</f>
        <v>0</v>
      </c>
      <c r="BI250" s="227">
        <f>IF(N250="nulová",J250,0)</f>
        <v>0</v>
      </c>
      <c r="BJ250" s="20" t="s">
        <v>77</v>
      </c>
      <c r="BK250" s="227">
        <f>ROUND(I250*H250,2)</f>
        <v>0</v>
      </c>
      <c r="BL250" s="20" t="s">
        <v>168</v>
      </c>
      <c r="BM250" s="226" t="s">
        <v>3491</v>
      </c>
    </row>
    <row r="251" s="2" customFormat="1" ht="16.5" customHeight="1">
      <c r="A251" s="41"/>
      <c r="B251" s="42"/>
      <c r="C251" s="215" t="s">
        <v>3409</v>
      </c>
      <c r="D251" s="215" t="s">
        <v>163</v>
      </c>
      <c r="E251" s="216" t="s">
        <v>3492</v>
      </c>
      <c r="F251" s="217" t="s">
        <v>3493</v>
      </c>
      <c r="G251" s="218" t="s">
        <v>2368</v>
      </c>
      <c r="H251" s="219">
        <v>1</v>
      </c>
      <c r="I251" s="220"/>
      <c r="J251" s="221">
        <f>ROUND(I251*H251,2)</f>
        <v>0</v>
      </c>
      <c r="K251" s="217" t="s">
        <v>19</v>
      </c>
      <c r="L251" s="47"/>
      <c r="M251" s="222" t="s">
        <v>19</v>
      </c>
      <c r="N251" s="223" t="s">
        <v>41</v>
      </c>
      <c r="O251" s="87"/>
      <c r="P251" s="224">
        <f>O251*H251</f>
        <v>0</v>
      </c>
      <c r="Q251" s="224">
        <v>0</v>
      </c>
      <c r="R251" s="224">
        <f>Q251*H251</f>
        <v>0</v>
      </c>
      <c r="S251" s="224">
        <v>0</v>
      </c>
      <c r="T251" s="225">
        <f>S251*H251</f>
        <v>0</v>
      </c>
      <c r="U251" s="41"/>
      <c r="V251" s="41"/>
      <c r="W251" s="41"/>
      <c r="X251" s="41"/>
      <c r="Y251" s="41"/>
      <c r="Z251" s="41"/>
      <c r="AA251" s="41"/>
      <c r="AB251" s="41"/>
      <c r="AC251" s="41"/>
      <c r="AD251" s="41"/>
      <c r="AE251" s="41"/>
      <c r="AR251" s="226" t="s">
        <v>168</v>
      </c>
      <c r="AT251" s="226" t="s">
        <v>163</v>
      </c>
      <c r="AU251" s="226" t="s">
        <v>77</v>
      </c>
      <c r="AY251" s="20" t="s">
        <v>161</v>
      </c>
      <c r="BE251" s="227">
        <f>IF(N251="základní",J251,0)</f>
        <v>0</v>
      </c>
      <c r="BF251" s="227">
        <f>IF(N251="snížená",J251,0)</f>
        <v>0</v>
      </c>
      <c r="BG251" s="227">
        <f>IF(N251="zákl. přenesená",J251,0)</f>
        <v>0</v>
      </c>
      <c r="BH251" s="227">
        <f>IF(N251="sníž. přenesená",J251,0)</f>
        <v>0</v>
      </c>
      <c r="BI251" s="227">
        <f>IF(N251="nulová",J251,0)</f>
        <v>0</v>
      </c>
      <c r="BJ251" s="20" t="s">
        <v>77</v>
      </c>
      <c r="BK251" s="227">
        <f>ROUND(I251*H251,2)</f>
        <v>0</v>
      </c>
      <c r="BL251" s="20" t="s">
        <v>168</v>
      </c>
      <c r="BM251" s="226" t="s">
        <v>3494</v>
      </c>
    </row>
    <row r="252" s="2" customFormat="1" ht="16.5" customHeight="1">
      <c r="A252" s="41"/>
      <c r="B252" s="42"/>
      <c r="C252" s="215" t="s">
        <v>3495</v>
      </c>
      <c r="D252" s="215" t="s">
        <v>163</v>
      </c>
      <c r="E252" s="216" t="s">
        <v>3496</v>
      </c>
      <c r="F252" s="217" t="s">
        <v>3497</v>
      </c>
      <c r="G252" s="218" t="s">
        <v>827</v>
      </c>
      <c r="H252" s="219">
        <v>1</v>
      </c>
      <c r="I252" s="220"/>
      <c r="J252" s="221">
        <f>ROUND(I252*H252,2)</f>
        <v>0</v>
      </c>
      <c r="K252" s="217" t="s">
        <v>19</v>
      </c>
      <c r="L252" s="47"/>
      <c r="M252" s="222" t="s">
        <v>19</v>
      </c>
      <c r="N252" s="223" t="s">
        <v>41</v>
      </c>
      <c r="O252" s="87"/>
      <c r="P252" s="224">
        <f>O252*H252</f>
        <v>0</v>
      </c>
      <c r="Q252" s="224">
        <v>0</v>
      </c>
      <c r="R252" s="224">
        <f>Q252*H252</f>
        <v>0</v>
      </c>
      <c r="S252" s="224">
        <v>0</v>
      </c>
      <c r="T252" s="225">
        <f>S252*H252</f>
        <v>0</v>
      </c>
      <c r="U252" s="41"/>
      <c r="V252" s="41"/>
      <c r="W252" s="41"/>
      <c r="X252" s="41"/>
      <c r="Y252" s="41"/>
      <c r="Z252" s="41"/>
      <c r="AA252" s="41"/>
      <c r="AB252" s="41"/>
      <c r="AC252" s="41"/>
      <c r="AD252" s="41"/>
      <c r="AE252" s="41"/>
      <c r="AR252" s="226" t="s">
        <v>168</v>
      </c>
      <c r="AT252" s="226" t="s">
        <v>163</v>
      </c>
      <c r="AU252" s="226" t="s">
        <v>77</v>
      </c>
      <c r="AY252" s="20" t="s">
        <v>161</v>
      </c>
      <c r="BE252" s="227">
        <f>IF(N252="základní",J252,0)</f>
        <v>0</v>
      </c>
      <c r="BF252" s="227">
        <f>IF(N252="snížená",J252,0)</f>
        <v>0</v>
      </c>
      <c r="BG252" s="227">
        <f>IF(N252="zákl. přenesená",J252,0)</f>
        <v>0</v>
      </c>
      <c r="BH252" s="227">
        <f>IF(N252="sníž. přenesená",J252,0)</f>
        <v>0</v>
      </c>
      <c r="BI252" s="227">
        <f>IF(N252="nulová",J252,0)</f>
        <v>0</v>
      </c>
      <c r="BJ252" s="20" t="s">
        <v>77</v>
      </c>
      <c r="BK252" s="227">
        <f>ROUND(I252*H252,2)</f>
        <v>0</v>
      </c>
      <c r="BL252" s="20" t="s">
        <v>168</v>
      </c>
      <c r="BM252" s="226" t="s">
        <v>3498</v>
      </c>
    </row>
    <row r="253" s="2" customFormat="1" ht="16.5" customHeight="1">
      <c r="A253" s="41"/>
      <c r="B253" s="42"/>
      <c r="C253" s="215" t="s">
        <v>3412</v>
      </c>
      <c r="D253" s="215" t="s">
        <v>163</v>
      </c>
      <c r="E253" s="216" t="s">
        <v>3499</v>
      </c>
      <c r="F253" s="217" t="s">
        <v>3500</v>
      </c>
      <c r="G253" s="218" t="s">
        <v>827</v>
      </c>
      <c r="H253" s="219">
        <v>1</v>
      </c>
      <c r="I253" s="220"/>
      <c r="J253" s="221">
        <f>ROUND(I253*H253,2)</f>
        <v>0</v>
      </c>
      <c r="K253" s="217" t="s">
        <v>19</v>
      </c>
      <c r="L253" s="47"/>
      <c r="M253" s="222" t="s">
        <v>19</v>
      </c>
      <c r="N253" s="223" t="s">
        <v>41</v>
      </c>
      <c r="O253" s="87"/>
      <c r="P253" s="224">
        <f>O253*H253</f>
        <v>0</v>
      </c>
      <c r="Q253" s="224">
        <v>0</v>
      </c>
      <c r="R253" s="224">
        <f>Q253*H253</f>
        <v>0</v>
      </c>
      <c r="S253" s="224">
        <v>0</v>
      </c>
      <c r="T253" s="225">
        <f>S253*H253</f>
        <v>0</v>
      </c>
      <c r="U253" s="41"/>
      <c r="V253" s="41"/>
      <c r="W253" s="41"/>
      <c r="X253" s="41"/>
      <c r="Y253" s="41"/>
      <c r="Z253" s="41"/>
      <c r="AA253" s="41"/>
      <c r="AB253" s="41"/>
      <c r="AC253" s="41"/>
      <c r="AD253" s="41"/>
      <c r="AE253" s="41"/>
      <c r="AR253" s="226" t="s">
        <v>168</v>
      </c>
      <c r="AT253" s="226" t="s">
        <v>163</v>
      </c>
      <c r="AU253" s="226" t="s">
        <v>77</v>
      </c>
      <c r="AY253" s="20" t="s">
        <v>161</v>
      </c>
      <c r="BE253" s="227">
        <f>IF(N253="základní",J253,0)</f>
        <v>0</v>
      </c>
      <c r="BF253" s="227">
        <f>IF(N253="snížená",J253,0)</f>
        <v>0</v>
      </c>
      <c r="BG253" s="227">
        <f>IF(N253="zákl. přenesená",J253,0)</f>
        <v>0</v>
      </c>
      <c r="BH253" s="227">
        <f>IF(N253="sníž. přenesená",J253,0)</f>
        <v>0</v>
      </c>
      <c r="BI253" s="227">
        <f>IF(N253="nulová",J253,0)</f>
        <v>0</v>
      </c>
      <c r="BJ253" s="20" t="s">
        <v>77</v>
      </c>
      <c r="BK253" s="227">
        <f>ROUND(I253*H253,2)</f>
        <v>0</v>
      </c>
      <c r="BL253" s="20" t="s">
        <v>168</v>
      </c>
      <c r="BM253" s="226" t="s">
        <v>3501</v>
      </c>
    </row>
    <row r="254" s="2" customFormat="1" ht="16.5" customHeight="1">
      <c r="A254" s="41"/>
      <c r="B254" s="42"/>
      <c r="C254" s="215" t="s">
        <v>3502</v>
      </c>
      <c r="D254" s="215" t="s">
        <v>163</v>
      </c>
      <c r="E254" s="216" t="s">
        <v>3503</v>
      </c>
      <c r="F254" s="217" t="s">
        <v>3504</v>
      </c>
      <c r="G254" s="218" t="s">
        <v>2368</v>
      </c>
      <c r="H254" s="219">
        <v>1</v>
      </c>
      <c r="I254" s="220"/>
      <c r="J254" s="221">
        <f>ROUND(I254*H254,2)</f>
        <v>0</v>
      </c>
      <c r="K254" s="217" t="s">
        <v>19</v>
      </c>
      <c r="L254" s="47"/>
      <c r="M254" s="222" t="s">
        <v>19</v>
      </c>
      <c r="N254" s="223" t="s">
        <v>41</v>
      </c>
      <c r="O254" s="87"/>
      <c r="P254" s="224">
        <f>O254*H254</f>
        <v>0</v>
      </c>
      <c r="Q254" s="224">
        <v>0</v>
      </c>
      <c r="R254" s="224">
        <f>Q254*H254</f>
        <v>0</v>
      </c>
      <c r="S254" s="224">
        <v>0</v>
      </c>
      <c r="T254" s="225">
        <f>S254*H254</f>
        <v>0</v>
      </c>
      <c r="U254" s="41"/>
      <c r="V254" s="41"/>
      <c r="W254" s="41"/>
      <c r="X254" s="41"/>
      <c r="Y254" s="41"/>
      <c r="Z254" s="41"/>
      <c r="AA254" s="41"/>
      <c r="AB254" s="41"/>
      <c r="AC254" s="41"/>
      <c r="AD254" s="41"/>
      <c r="AE254" s="41"/>
      <c r="AR254" s="226" t="s">
        <v>168</v>
      </c>
      <c r="AT254" s="226" t="s">
        <v>163</v>
      </c>
      <c r="AU254" s="226" t="s">
        <v>77</v>
      </c>
      <c r="AY254" s="20" t="s">
        <v>161</v>
      </c>
      <c r="BE254" s="227">
        <f>IF(N254="základní",J254,0)</f>
        <v>0</v>
      </c>
      <c r="BF254" s="227">
        <f>IF(N254="snížená",J254,0)</f>
        <v>0</v>
      </c>
      <c r="BG254" s="227">
        <f>IF(N254="zákl. přenesená",J254,0)</f>
        <v>0</v>
      </c>
      <c r="BH254" s="227">
        <f>IF(N254="sníž. přenesená",J254,0)</f>
        <v>0</v>
      </c>
      <c r="BI254" s="227">
        <f>IF(N254="nulová",J254,0)</f>
        <v>0</v>
      </c>
      <c r="BJ254" s="20" t="s">
        <v>77</v>
      </c>
      <c r="BK254" s="227">
        <f>ROUND(I254*H254,2)</f>
        <v>0</v>
      </c>
      <c r="BL254" s="20" t="s">
        <v>168</v>
      </c>
      <c r="BM254" s="226" t="s">
        <v>3505</v>
      </c>
    </row>
    <row r="255" s="2" customFormat="1" ht="16.5" customHeight="1">
      <c r="A255" s="41"/>
      <c r="B255" s="42"/>
      <c r="C255" s="215" t="s">
        <v>3414</v>
      </c>
      <c r="D255" s="215" t="s">
        <v>163</v>
      </c>
      <c r="E255" s="216" t="s">
        <v>3506</v>
      </c>
      <c r="F255" s="217" t="s">
        <v>3507</v>
      </c>
      <c r="G255" s="218" t="s">
        <v>827</v>
      </c>
      <c r="H255" s="219">
        <v>1</v>
      </c>
      <c r="I255" s="220"/>
      <c r="J255" s="221">
        <f>ROUND(I255*H255,2)</f>
        <v>0</v>
      </c>
      <c r="K255" s="217" t="s">
        <v>19</v>
      </c>
      <c r="L255" s="47"/>
      <c r="M255" s="222" t="s">
        <v>19</v>
      </c>
      <c r="N255" s="223" t="s">
        <v>41</v>
      </c>
      <c r="O255" s="87"/>
      <c r="P255" s="224">
        <f>O255*H255</f>
        <v>0</v>
      </c>
      <c r="Q255" s="224">
        <v>0</v>
      </c>
      <c r="R255" s="224">
        <f>Q255*H255</f>
        <v>0</v>
      </c>
      <c r="S255" s="224">
        <v>0</v>
      </c>
      <c r="T255" s="225">
        <f>S255*H255</f>
        <v>0</v>
      </c>
      <c r="U255" s="41"/>
      <c r="V255" s="41"/>
      <c r="W255" s="41"/>
      <c r="X255" s="41"/>
      <c r="Y255" s="41"/>
      <c r="Z255" s="41"/>
      <c r="AA255" s="41"/>
      <c r="AB255" s="41"/>
      <c r="AC255" s="41"/>
      <c r="AD255" s="41"/>
      <c r="AE255" s="41"/>
      <c r="AR255" s="226" t="s">
        <v>168</v>
      </c>
      <c r="AT255" s="226" t="s">
        <v>163</v>
      </c>
      <c r="AU255" s="226" t="s">
        <v>77</v>
      </c>
      <c r="AY255" s="20" t="s">
        <v>161</v>
      </c>
      <c r="BE255" s="227">
        <f>IF(N255="základní",J255,0)</f>
        <v>0</v>
      </c>
      <c r="BF255" s="227">
        <f>IF(N255="snížená",J255,0)</f>
        <v>0</v>
      </c>
      <c r="BG255" s="227">
        <f>IF(N255="zákl. přenesená",J255,0)</f>
        <v>0</v>
      </c>
      <c r="BH255" s="227">
        <f>IF(N255="sníž. přenesená",J255,0)</f>
        <v>0</v>
      </c>
      <c r="BI255" s="227">
        <f>IF(N255="nulová",J255,0)</f>
        <v>0</v>
      </c>
      <c r="BJ255" s="20" t="s">
        <v>77</v>
      </c>
      <c r="BK255" s="227">
        <f>ROUND(I255*H255,2)</f>
        <v>0</v>
      </c>
      <c r="BL255" s="20" t="s">
        <v>168</v>
      </c>
      <c r="BM255" s="226" t="s">
        <v>3508</v>
      </c>
    </row>
    <row r="256" s="12" customFormat="1" ht="25.92" customHeight="1">
      <c r="A256" s="12"/>
      <c r="B256" s="199"/>
      <c r="C256" s="200"/>
      <c r="D256" s="201" t="s">
        <v>69</v>
      </c>
      <c r="E256" s="202" t="s">
        <v>3509</v>
      </c>
      <c r="F256" s="202" t="s">
        <v>3510</v>
      </c>
      <c r="G256" s="200"/>
      <c r="H256" s="200"/>
      <c r="I256" s="203"/>
      <c r="J256" s="204">
        <f>BK256</f>
        <v>0</v>
      </c>
      <c r="K256" s="200"/>
      <c r="L256" s="205"/>
      <c r="M256" s="206"/>
      <c r="N256" s="207"/>
      <c r="O256" s="207"/>
      <c r="P256" s="208">
        <f>SUM(P257:P332)</f>
        <v>0</v>
      </c>
      <c r="Q256" s="207"/>
      <c r="R256" s="208">
        <f>SUM(R257:R332)</f>
        <v>0</v>
      </c>
      <c r="S256" s="207"/>
      <c r="T256" s="209">
        <f>SUM(T257:T332)</f>
        <v>0</v>
      </c>
      <c r="U256" s="12"/>
      <c r="V256" s="12"/>
      <c r="W256" s="12"/>
      <c r="X256" s="12"/>
      <c r="Y256" s="12"/>
      <c r="Z256" s="12"/>
      <c r="AA256" s="12"/>
      <c r="AB256" s="12"/>
      <c r="AC256" s="12"/>
      <c r="AD256" s="12"/>
      <c r="AE256" s="12"/>
      <c r="AR256" s="210" t="s">
        <v>77</v>
      </c>
      <c r="AT256" s="211" t="s">
        <v>69</v>
      </c>
      <c r="AU256" s="211" t="s">
        <v>70</v>
      </c>
      <c r="AY256" s="210" t="s">
        <v>161</v>
      </c>
      <c r="BK256" s="212">
        <f>SUM(BK257:BK332)</f>
        <v>0</v>
      </c>
    </row>
    <row r="257" s="2" customFormat="1" ht="24.15" customHeight="1">
      <c r="A257" s="41"/>
      <c r="B257" s="42"/>
      <c r="C257" s="215" t="s">
        <v>3467</v>
      </c>
      <c r="D257" s="215" t="s">
        <v>163</v>
      </c>
      <c r="E257" s="216" t="s">
        <v>3511</v>
      </c>
      <c r="F257" s="217" t="s">
        <v>3512</v>
      </c>
      <c r="G257" s="218" t="s">
        <v>2368</v>
      </c>
      <c r="H257" s="219">
        <v>1</v>
      </c>
      <c r="I257" s="220"/>
      <c r="J257" s="221">
        <f>ROUND(I257*H257,2)</f>
        <v>0</v>
      </c>
      <c r="K257" s="217" t="s">
        <v>19</v>
      </c>
      <c r="L257" s="47"/>
      <c r="M257" s="222" t="s">
        <v>19</v>
      </c>
      <c r="N257" s="223" t="s">
        <v>41</v>
      </c>
      <c r="O257" s="87"/>
      <c r="P257" s="224">
        <f>O257*H257</f>
        <v>0</v>
      </c>
      <c r="Q257" s="224">
        <v>0</v>
      </c>
      <c r="R257" s="224">
        <f>Q257*H257</f>
        <v>0</v>
      </c>
      <c r="S257" s="224">
        <v>0</v>
      </c>
      <c r="T257" s="225">
        <f>S257*H257</f>
        <v>0</v>
      </c>
      <c r="U257" s="41"/>
      <c r="V257" s="41"/>
      <c r="W257" s="41"/>
      <c r="X257" s="41"/>
      <c r="Y257" s="41"/>
      <c r="Z257" s="41"/>
      <c r="AA257" s="41"/>
      <c r="AB257" s="41"/>
      <c r="AC257" s="41"/>
      <c r="AD257" s="41"/>
      <c r="AE257" s="41"/>
      <c r="AR257" s="226" t="s">
        <v>168</v>
      </c>
      <c r="AT257" s="226" t="s">
        <v>163</v>
      </c>
      <c r="AU257" s="226" t="s">
        <v>77</v>
      </c>
      <c r="AY257" s="20" t="s">
        <v>161</v>
      </c>
      <c r="BE257" s="227">
        <f>IF(N257="základní",J257,0)</f>
        <v>0</v>
      </c>
      <c r="BF257" s="227">
        <f>IF(N257="snížená",J257,0)</f>
        <v>0</v>
      </c>
      <c r="BG257" s="227">
        <f>IF(N257="zákl. přenesená",J257,0)</f>
        <v>0</v>
      </c>
      <c r="BH257" s="227">
        <f>IF(N257="sníž. přenesená",J257,0)</f>
        <v>0</v>
      </c>
      <c r="BI257" s="227">
        <f>IF(N257="nulová",J257,0)</f>
        <v>0</v>
      </c>
      <c r="BJ257" s="20" t="s">
        <v>77</v>
      </c>
      <c r="BK257" s="227">
        <f>ROUND(I257*H257,2)</f>
        <v>0</v>
      </c>
      <c r="BL257" s="20" t="s">
        <v>168</v>
      </c>
      <c r="BM257" s="226" t="s">
        <v>3513</v>
      </c>
    </row>
    <row r="258" s="2" customFormat="1" ht="16.5" customHeight="1">
      <c r="A258" s="41"/>
      <c r="B258" s="42"/>
      <c r="C258" s="215" t="s">
        <v>3514</v>
      </c>
      <c r="D258" s="215" t="s">
        <v>163</v>
      </c>
      <c r="E258" s="216" t="s">
        <v>3515</v>
      </c>
      <c r="F258" s="217" t="s">
        <v>3516</v>
      </c>
      <c r="G258" s="218" t="s">
        <v>827</v>
      </c>
      <c r="H258" s="219">
        <v>1</v>
      </c>
      <c r="I258" s="220"/>
      <c r="J258" s="221">
        <f>ROUND(I258*H258,2)</f>
        <v>0</v>
      </c>
      <c r="K258" s="217" t="s">
        <v>19</v>
      </c>
      <c r="L258" s="47"/>
      <c r="M258" s="222" t="s">
        <v>19</v>
      </c>
      <c r="N258" s="223" t="s">
        <v>41</v>
      </c>
      <c r="O258" s="87"/>
      <c r="P258" s="224">
        <f>O258*H258</f>
        <v>0</v>
      </c>
      <c r="Q258" s="224">
        <v>0</v>
      </c>
      <c r="R258" s="224">
        <f>Q258*H258</f>
        <v>0</v>
      </c>
      <c r="S258" s="224">
        <v>0</v>
      </c>
      <c r="T258" s="225">
        <f>S258*H258</f>
        <v>0</v>
      </c>
      <c r="U258" s="41"/>
      <c r="V258" s="41"/>
      <c r="W258" s="41"/>
      <c r="X258" s="41"/>
      <c r="Y258" s="41"/>
      <c r="Z258" s="41"/>
      <c r="AA258" s="41"/>
      <c r="AB258" s="41"/>
      <c r="AC258" s="41"/>
      <c r="AD258" s="41"/>
      <c r="AE258" s="41"/>
      <c r="AR258" s="226" t="s">
        <v>168</v>
      </c>
      <c r="AT258" s="226" t="s">
        <v>163</v>
      </c>
      <c r="AU258" s="226" t="s">
        <v>77</v>
      </c>
      <c r="AY258" s="20" t="s">
        <v>161</v>
      </c>
      <c r="BE258" s="227">
        <f>IF(N258="základní",J258,0)</f>
        <v>0</v>
      </c>
      <c r="BF258" s="227">
        <f>IF(N258="snížená",J258,0)</f>
        <v>0</v>
      </c>
      <c r="BG258" s="227">
        <f>IF(N258="zákl. přenesená",J258,0)</f>
        <v>0</v>
      </c>
      <c r="BH258" s="227">
        <f>IF(N258="sníž. přenesená",J258,0)</f>
        <v>0</v>
      </c>
      <c r="BI258" s="227">
        <f>IF(N258="nulová",J258,0)</f>
        <v>0</v>
      </c>
      <c r="BJ258" s="20" t="s">
        <v>77</v>
      </c>
      <c r="BK258" s="227">
        <f>ROUND(I258*H258,2)</f>
        <v>0</v>
      </c>
      <c r="BL258" s="20" t="s">
        <v>168</v>
      </c>
      <c r="BM258" s="226" t="s">
        <v>3517</v>
      </c>
    </row>
    <row r="259" s="2" customFormat="1" ht="16.5" customHeight="1">
      <c r="A259" s="41"/>
      <c r="B259" s="42"/>
      <c r="C259" s="215" t="s">
        <v>3514</v>
      </c>
      <c r="D259" s="215" t="s">
        <v>163</v>
      </c>
      <c r="E259" s="216" t="s">
        <v>3518</v>
      </c>
      <c r="F259" s="217" t="s">
        <v>3493</v>
      </c>
      <c r="G259" s="218" t="s">
        <v>2368</v>
      </c>
      <c r="H259" s="219">
        <v>1</v>
      </c>
      <c r="I259" s="220"/>
      <c r="J259" s="221">
        <f>ROUND(I259*H259,2)</f>
        <v>0</v>
      </c>
      <c r="K259" s="217" t="s">
        <v>19</v>
      </c>
      <c r="L259" s="47"/>
      <c r="M259" s="222" t="s">
        <v>19</v>
      </c>
      <c r="N259" s="223" t="s">
        <v>41</v>
      </c>
      <c r="O259" s="87"/>
      <c r="P259" s="224">
        <f>O259*H259</f>
        <v>0</v>
      </c>
      <c r="Q259" s="224">
        <v>0</v>
      </c>
      <c r="R259" s="224">
        <f>Q259*H259</f>
        <v>0</v>
      </c>
      <c r="S259" s="224">
        <v>0</v>
      </c>
      <c r="T259" s="225">
        <f>S259*H259</f>
        <v>0</v>
      </c>
      <c r="U259" s="41"/>
      <c r="V259" s="41"/>
      <c r="W259" s="41"/>
      <c r="X259" s="41"/>
      <c r="Y259" s="41"/>
      <c r="Z259" s="41"/>
      <c r="AA259" s="41"/>
      <c r="AB259" s="41"/>
      <c r="AC259" s="41"/>
      <c r="AD259" s="41"/>
      <c r="AE259" s="41"/>
      <c r="AR259" s="226" t="s">
        <v>168</v>
      </c>
      <c r="AT259" s="226" t="s">
        <v>163</v>
      </c>
      <c r="AU259" s="226" t="s">
        <v>77</v>
      </c>
      <c r="AY259" s="20" t="s">
        <v>161</v>
      </c>
      <c r="BE259" s="227">
        <f>IF(N259="základní",J259,0)</f>
        <v>0</v>
      </c>
      <c r="BF259" s="227">
        <f>IF(N259="snížená",J259,0)</f>
        <v>0</v>
      </c>
      <c r="BG259" s="227">
        <f>IF(N259="zákl. přenesená",J259,0)</f>
        <v>0</v>
      </c>
      <c r="BH259" s="227">
        <f>IF(N259="sníž. přenesená",J259,0)</f>
        <v>0</v>
      </c>
      <c r="BI259" s="227">
        <f>IF(N259="nulová",J259,0)</f>
        <v>0</v>
      </c>
      <c r="BJ259" s="20" t="s">
        <v>77</v>
      </c>
      <c r="BK259" s="227">
        <f>ROUND(I259*H259,2)</f>
        <v>0</v>
      </c>
      <c r="BL259" s="20" t="s">
        <v>168</v>
      </c>
      <c r="BM259" s="226" t="s">
        <v>3519</v>
      </c>
    </row>
    <row r="260" s="2" customFormat="1" ht="16.5" customHeight="1">
      <c r="A260" s="41"/>
      <c r="B260" s="42"/>
      <c r="C260" s="215" t="s">
        <v>3471</v>
      </c>
      <c r="D260" s="215" t="s">
        <v>163</v>
      </c>
      <c r="E260" s="216" t="s">
        <v>3520</v>
      </c>
      <c r="F260" s="217" t="s">
        <v>3521</v>
      </c>
      <c r="G260" s="218" t="s">
        <v>2368</v>
      </c>
      <c r="H260" s="219">
        <v>1</v>
      </c>
      <c r="I260" s="220"/>
      <c r="J260" s="221">
        <f>ROUND(I260*H260,2)</f>
        <v>0</v>
      </c>
      <c r="K260" s="217" t="s">
        <v>19</v>
      </c>
      <c r="L260" s="47"/>
      <c r="M260" s="222" t="s">
        <v>19</v>
      </c>
      <c r="N260" s="223" t="s">
        <v>41</v>
      </c>
      <c r="O260" s="87"/>
      <c r="P260" s="224">
        <f>O260*H260</f>
        <v>0</v>
      </c>
      <c r="Q260" s="224">
        <v>0</v>
      </c>
      <c r="R260" s="224">
        <f>Q260*H260</f>
        <v>0</v>
      </c>
      <c r="S260" s="224">
        <v>0</v>
      </c>
      <c r="T260" s="225">
        <f>S260*H260</f>
        <v>0</v>
      </c>
      <c r="U260" s="41"/>
      <c r="V260" s="41"/>
      <c r="W260" s="41"/>
      <c r="X260" s="41"/>
      <c r="Y260" s="41"/>
      <c r="Z260" s="41"/>
      <c r="AA260" s="41"/>
      <c r="AB260" s="41"/>
      <c r="AC260" s="41"/>
      <c r="AD260" s="41"/>
      <c r="AE260" s="41"/>
      <c r="AR260" s="226" t="s">
        <v>168</v>
      </c>
      <c r="AT260" s="226" t="s">
        <v>163</v>
      </c>
      <c r="AU260" s="226" t="s">
        <v>77</v>
      </c>
      <c r="AY260" s="20" t="s">
        <v>161</v>
      </c>
      <c r="BE260" s="227">
        <f>IF(N260="základní",J260,0)</f>
        <v>0</v>
      </c>
      <c r="BF260" s="227">
        <f>IF(N260="snížená",J260,0)</f>
        <v>0</v>
      </c>
      <c r="BG260" s="227">
        <f>IF(N260="zákl. přenesená",J260,0)</f>
        <v>0</v>
      </c>
      <c r="BH260" s="227">
        <f>IF(N260="sníž. přenesená",J260,0)</f>
        <v>0</v>
      </c>
      <c r="BI260" s="227">
        <f>IF(N260="nulová",J260,0)</f>
        <v>0</v>
      </c>
      <c r="BJ260" s="20" t="s">
        <v>77</v>
      </c>
      <c r="BK260" s="227">
        <f>ROUND(I260*H260,2)</f>
        <v>0</v>
      </c>
      <c r="BL260" s="20" t="s">
        <v>168</v>
      </c>
      <c r="BM260" s="226" t="s">
        <v>3522</v>
      </c>
    </row>
    <row r="261" s="2" customFormat="1" ht="16.5" customHeight="1">
      <c r="A261" s="41"/>
      <c r="B261" s="42"/>
      <c r="C261" s="215" t="s">
        <v>3523</v>
      </c>
      <c r="D261" s="215" t="s">
        <v>163</v>
      </c>
      <c r="E261" s="216" t="s">
        <v>3524</v>
      </c>
      <c r="F261" s="217" t="s">
        <v>3525</v>
      </c>
      <c r="G261" s="218" t="s">
        <v>2368</v>
      </c>
      <c r="H261" s="219">
        <v>2</v>
      </c>
      <c r="I261" s="220"/>
      <c r="J261" s="221">
        <f>ROUND(I261*H261,2)</f>
        <v>0</v>
      </c>
      <c r="K261" s="217" t="s">
        <v>19</v>
      </c>
      <c r="L261" s="47"/>
      <c r="M261" s="222" t="s">
        <v>19</v>
      </c>
      <c r="N261" s="223" t="s">
        <v>41</v>
      </c>
      <c r="O261" s="87"/>
      <c r="P261" s="224">
        <f>O261*H261</f>
        <v>0</v>
      </c>
      <c r="Q261" s="224">
        <v>0</v>
      </c>
      <c r="R261" s="224">
        <f>Q261*H261</f>
        <v>0</v>
      </c>
      <c r="S261" s="224">
        <v>0</v>
      </c>
      <c r="T261" s="225">
        <f>S261*H261</f>
        <v>0</v>
      </c>
      <c r="U261" s="41"/>
      <c r="V261" s="41"/>
      <c r="W261" s="41"/>
      <c r="X261" s="41"/>
      <c r="Y261" s="41"/>
      <c r="Z261" s="41"/>
      <c r="AA261" s="41"/>
      <c r="AB261" s="41"/>
      <c r="AC261" s="41"/>
      <c r="AD261" s="41"/>
      <c r="AE261" s="41"/>
      <c r="AR261" s="226" t="s">
        <v>168</v>
      </c>
      <c r="AT261" s="226" t="s">
        <v>163</v>
      </c>
      <c r="AU261" s="226" t="s">
        <v>77</v>
      </c>
      <c r="AY261" s="20" t="s">
        <v>161</v>
      </c>
      <c r="BE261" s="227">
        <f>IF(N261="základní",J261,0)</f>
        <v>0</v>
      </c>
      <c r="BF261" s="227">
        <f>IF(N261="snížená",J261,0)</f>
        <v>0</v>
      </c>
      <c r="BG261" s="227">
        <f>IF(N261="zákl. přenesená",J261,0)</f>
        <v>0</v>
      </c>
      <c r="BH261" s="227">
        <f>IF(N261="sníž. přenesená",J261,0)</f>
        <v>0</v>
      </c>
      <c r="BI261" s="227">
        <f>IF(N261="nulová",J261,0)</f>
        <v>0</v>
      </c>
      <c r="BJ261" s="20" t="s">
        <v>77</v>
      </c>
      <c r="BK261" s="227">
        <f>ROUND(I261*H261,2)</f>
        <v>0</v>
      </c>
      <c r="BL261" s="20" t="s">
        <v>168</v>
      </c>
      <c r="BM261" s="226" t="s">
        <v>3526</v>
      </c>
    </row>
    <row r="262" s="2" customFormat="1" ht="16.5" customHeight="1">
      <c r="A262" s="41"/>
      <c r="B262" s="42"/>
      <c r="C262" s="215" t="s">
        <v>3473</v>
      </c>
      <c r="D262" s="215" t="s">
        <v>163</v>
      </c>
      <c r="E262" s="216" t="s">
        <v>3527</v>
      </c>
      <c r="F262" s="217" t="s">
        <v>3528</v>
      </c>
      <c r="G262" s="218" t="s">
        <v>2368</v>
      </c>
      <c r="H262" s="219">
        <v>1</v>
      </c>
      <c r="I262" s="220"/>
      <c r="J262" s="221">
        <f>ROUND(I262*H262,2)</f>
        <v>0</v>
      </c>
      <c r="K262" s="217" t="s">
        <v>19</v>
      </c>
      <c r="L262" s="47"/>
      <c r="M262" s="222" t="s">
        <v>19</v>
      </c>
      <c r="N262" s="223" t="s">
        <v>41</v>
      </c>
      <c r="O262" s="87"/>
      <c r="P262" s="224">
        <f>O262*H262</f>
        <v>0</v>
      </c>
      <c r="Q262" s="224">
        <v>0</v>
      </c>
      <c r="R262" s="224">
        <f>Q262*H262</f>
        <v>0</v>
      </c>
      <c r="S262" s="224">
        <v>0</v>
      </c>
      <c r="T262" s="225">
        <f>S262*H262</f>
        <v>0</v>
      </c>
      <c r="U262" s="41"/>
      <c r="V262" s="41"/>
      <c r="W262" s="41"/>
      <c r="X262" s="41"/>
      <c r="Y262" s="41"/>
      <c r="Z262" s="41"/>
      <c r="AA262" s="41"/>
      <c r="AB262" s="41"/>
      <c r="AC262" s="41"/>
      <c r="AD262" s="41"/>
      <c r="AE262" s="41"/>
      <c r="AR262" s="226" t="s">
        <v>168</v>
      </c>
      <c r="AT262" s="226" t="s">
        <v>163</v>
      </c>
      <c r="AU262" s="226" t="s">
        <v>77</v>
      </c>
      <c r="AY262" s="20" t="s">
        <v>161</v>
      </c>
      <c r="BE262" s="227">
        <f>IF(N262="základní",J262,0)</f>
        <v>0</v>
      </c>
      <c r="BF262" s="227">
        <f>IF(N262="snížená",J262,0)</f>
        <v>0</v>
      </c>
      <c r="BG262" s="227">
        <f>IF(N262="zákl. přenesená",J262,0)</f>
        <v>0</v>
      </c>
      <c r="BH262" s="227">
        <f>IF(N262="sníž. přenesená",J262,0)</f>
        <v>0</v>
      </c>
      <c r="BI262" s="227">
        <f>IF(N262="nulová",J262,0)</f>
        <v>0</v>
      </c>
      <c r="BJ262" s="20" t="s">
        <v>77</v>
      </c>
      <c r="BK262" s="227">
        <f>ROUND(I262*H262,2)</f>
        <v>0</v>
      </c>
      <c r="BL262" s="20" t="s">
        <v>168</v>
      </c>
      <c r="BM262" s="226" t="s">
        <v>3529</v>
      </c>
    </row>
    <row r="263" s="2" customFormat="1" ht="16.5" customHeight="1">
      <c r="A263" s="41"/>
      <c r="B263" s="42"/>
      <c r="C263" s="215" t="s">
        <v>3530</v>
      </c>
      <c r="D263" s="215" t="s">
        <v>163</v>
      </c>
      <c r="E263" s="216" t="s">
        <v>3531</v>
      </c>
      <c r="F263" s="217" t="s">
        <v>3532</v>
      </c>
      <c r="G263" s="218" t="s">
        <v>2368</v>
      </c>
      <c r="H263" s="219">
        <v>1</v>
      </c>
      <c r="I263" s="220"/>
      <c r="J263" s="221">
        <f>ROUND(I263*H263,2)</f>
        <v>0</v>
      </c>
      <c r="K263" s="217" t="s">
        <v>19</v>
      </c>
      <c r="L263" s="47"/>
      <c r="M263" s="222" t="s">
        <v>19</v>
      </c>
      <c r="N263" s="223" t="s">
        <v>41</v>
      </c>
      <c r="O263" s="87"/>
      <c r="P263" s="224">
        <f>O263*H263</f>
        <v>0</v>
      </c>
      <c r="Q263" s="224">
        <v>0</v>
      </c>
      <c r="R263" s="224">
        <f>Q263*H263</f>
        <v>0</v>
      </c>
      <c r="S263" s="224">
        <v>0</v>
      </c>
      <c r="T263" s="225">
        <f>S263*H263</f>
        <v>0</v>
      </c>
      <c r="U263" s="41"/>
      <c r="V263" s="41"/>
      <c r="W263" s="41"/>
      <c r="X263" s="41"/>
      <c r="Y263" s="41"/>
      <c r="Z263" s="41"/>
      <c r="AA263" s="41"/>
      <c r="AB263" s="41"/>
      <c r="AC263" s="41"/>
      <c r="AD263" s="41"/>
      <c r="AE263" s="41"/>
      <c r="AR263" s="226" t="s">
        <v>168</v>
      </c>
      <c r="AT263" s="226" t="s">
        <v>163</v>
      </c>
      <c r="AU263" s="226" t="s">
        <v>77</v>
      </c>
      <c r="AY263" s="20" t="s">
        <v>161</v>
      </c>
      <c r="BE263" s="227">
        <f>IF(N263="základní",J263,0)</f>
        <v>0</v>
      </c>
      <c r="BF263" s="227">
        <f>IF(N263="snížená",J263,0)</f>
        <v>0</v>
      </c>
      <c r="BG263" s="227">
        <f>IF(N263="zákl. přenesená",J263,0)</f>
        <v>0</v>
      </c>
      <c r="BH263" s="227">
        <f>IF(N263="sníž. přenesená",J263,0)</f>
        <v>0</v>
      </c>
      <c r="BI263" s="227">
        <f>IF(N263="nulová",J263,0)</f>
        <v>0</v>
      </c>
      <c r="BJ263" s="20" t="s">
        <v>77</v>
      </c>
      <c r="BK263" s="227">
        <f>ROUND(I263*H263,2)</f>
        <v>0</v>
      </c>
      <c r="BL263" s="20" t="s">
        <v>168</v>
      </c>
      <c r="BM263" s="226" t="s">
        <v>3533</v>
      </c>
    </row>
    <row r="264" s="2" customFormat="1" ht="16.5" customHeight="1">
      <c r="A264" s="41"/>
      <c r="B264" s="42"/>
      <c r="C264" s="215" t="s">
        <v>3476</v>
      </c>
      <c r="D264" s="215" t="s">
        <v>163</v>
      </c>
      <c r="E264" s="216" t="s">
        <v>3534</v>
      </c>
      <c r="F264" s="217" t="s">
        <v>3238</v>
      </c>
      <c r="G264" s="218" t="s">
        <v>2368</v>
      </c>
      <c r="H264" s="219">
        <v>1</v>
      </c>
      <c r="I264" s="220"/>
      <c r="J264" s="221">
        <f>ROUND(I264*H264,2)</f>
        <v>0</v>
      </c>
      <c r="K264" s="217" t="s">
        <v>19</v>
      </c>
      <c r="L264" s="47"/>
      <c r="M264" s="222" t="s">
        <v>19</v>
      </c>
      <c r="N264" s="223" t="s">
        <v>41</v>
      </c>
      <c r="O264" s="87"/>
      <c r="P264" s="224">
        <f>O264*H264</f>
        <v>0</v>
      </c>
      <c r="Q264" s="224">
        <v>0</v>
      </c>
      <c r="R264" s="224">
        <f>Q264*H264</f>
        <v>0</v>
      </c>
      <c r="S264" s="224">
        <v>0</v>
      </c>
      <c r="T264" s="225">
        <f>S264*H264</f>
        <v>0</v>
      </c>
      <c r="U264" s="41"/>
      <c r="V264" s="41"/>
      <c r="W264" s="41"/>
      <c r="X264" s="41"/>
      <c r="Y264" s="41"/>
      <c r="Z264" s="41"/>
      <c r="AA264" s="41"/>
      <c r="AB264" s="41"/>
      <c r="AC264" s="41"/>
      <c r="AD264" s="41"/>
      <c r="AE264" s="41"/>
      <c r="AR264" s="226" t="s">
        <v>168</v>
      </c>
      <c r="AT264" s="226" t="s">
        <v>163</v>
      </c>
      <c r="AU264" s="226" t="s">
        <v>77</v>
      </c>
      <c r="AY264" s="20" t="s">
        <v>161</v>
      </c>
      <c r="BE264" s="227">
        <f>IF(N264="základní",J264,0)</f>
        <v>0</v>
      </c>
      <c r="BF264" s="227">
        <f>IF(N264="snížená",J264,0)</f>
        <v>0</v>
      </c>
      <c r="BG264" s="227">
        <f>IF(N264="zákl. přenesená",J264,0)</f>
        <v>0</v>
      </c>
      <c r="BH264" s="227">
        <f>IF(N264="sníž. přenesená",J264,0)</f>
        <v>0</v>
      </c>
      <c r="BI264" s="227">
        <f>IF(N264="nulová",J264,0)</f>
        <v>0</v>
      </c>
      <c r="BJ264" s="20" t="s">
        <v>77</v>
      </c>
      <c r="BK264" s="227">
        <f>ROUND(I264*H264,2)</f>
        <v>0</v>
      </c>
      <c r="BL264" s="20" t="s">
        <v>168</v>
      </c>
      <c r="BM264" s="226" t="s">
        <v>3535</v>
      </c>
    </row>
    <row r="265" s="2" customFormat="1" ht="16.5" customHeight="1">
      <c r="A265" s="41"/>
      <c r="B265" s="42"/>
      <c r="C265" s="215" t="s">
        <v>3536</v>
      </c>
      <c r="D265" s="215" t="s">
        <v>163</v>
      </c>
      <c r="E265" s="216" t="s">
        <v>3537</v>
      </c>
      <c r="F265" s="217" t="s">
        <v>3240</v>
      </c>
      <c r="G265" s="218" t="s">
        <v>2368</v>
      </c>
      <c r="H265" s="219">
        <v>1</v>
      </c>
      <c r="I265" s="220"/>
      <c r="J265" s="221">
        <f>ROUND(I265*H265,2)</f>
        <v>0</v>
      </c>
      <c r="K265" s="217" t="s">
        <v>19</v>
      </c>
      <c r="L265" s="47"/>
      <c r="M265" s="222" t="s">
        <v>19</v>
      </c>
      <c r="N265" s="223" t="s">
        <v>41</v>
      </c>
      <c r="O265" s="87"/>
      <c r="P265" s="224">
        <f>O265*H265</f>
        <v>0</v>
      </c>
      <c r="Q265" s="224">
        <v>0</v>
      </c>
      <c r="R265" s="224">
        <f>Q265*H265</f>
        <v>0</v>
      </c>
      <c r="S265" s="224">
        <v>0</v>
      </c>
      <c r="T265" s="225">
        <f>S265*H265</f>
        <v>0</v>
      </c>
      <c r="U265" s="41"/>
      <c r="V265" s="41"/>
      <c r="W265" s="41"/>
      <c r="X265" s="41"/>
      <c r="Y265" s="41"/>
      <c r="Z265" s="41"/>
      <c r="AA265" s="41"/>
      <c r="AB265" s="41"/>
      <c r="AC265" s="41"/>
      <c r="AD265" s="41"/>
      <c r="AE265" s="41"/>
      <c r="AR265" s="226" t="s">
        <v>168</v>
      </c>
      <c r="AT265" s="226" t="s">
        <v>163</v>
      </c>
      <c r="AU265" s="226" t="s">
        <v>77</v>
      </c>
      <c r="AY265" s="20" t="s">
        <v>161</v>
      </c>
      <c r="BE265" s="227">
        <f>IF(N265="základní",J265,0)</f>
        <v>0</v>
      </c>
      <c r="BF265" s="227">
        <f>IF(N265="snížená",J265,0)</f>
        <v>0</v>
      </c>
      <c r="BG265" s="227">
        <f>IF(N265="zákl. přenesená",J265,0)</f>
        <v>0</v>
      </c>
      <c r="BH265" s="227">
        <f>IF(N265="sníž. přenesená",J265,0)</f>
        <v>0</v>
      </c>
      <c r="BI265" s="227">
        <f>IF(N265="nulová",J265,0)</f>
        <v>0</v>
      </c>
      <c r="BJ265" s="20" t="s">
        <v>77</v>
      </c>
      <c r="BK265" s="227">
        <f>ROUND(I265*H265,2)</f>
        <v>0</v>
      </c>
      <c r="BL265" s="20" t="s">
        <v>168</v>
      </c>
      <c r="BM265" s="226" t="s">
        <v>3538</v>
      </c>
    </row>
    <row r="266" s="2" customFormat="1" ht="16.5" customHeight="1">
      <c r="A266" s="41"/>
      <c r="B266" s="42"/>
      <c r="C266" s="215" t="s">
        <v>3478</v>
      </c>
      <c r="D266" s="215" t="s">
        <v>163</v>
      </c>
      <c r="E266" s="216" t="s">
        <v>3539</v>
      </c>
      <c r="F266" s="217" t="s">
        <v>3242</v>
      </c>
      <c r="G266" s="218" t="s">
        <v>2368</v>
      </c>
      <c r="H266" s="219">
        <v>1</v>
      </c>
      <c r="I266" s="220"/>
      <c r="J266" s="221">
        <f>ROUND(I266*H266,2)</f>
        <v>0</v>
      </c>
      <c r="K266" s="217" t="s">
        <v>19</v>
      </c>
      <c r="L266" s="47"/>
      <c r="M266" s="222" t="s">
        <v>19</v>
      </c>
      <c r="N266" s="223" t="s">
        <v>41</v>
      </c>
      <c r="O266" s="87"/>
      <c r="P266" s="224">
        <f>O266*H266</f>
        <v>0</v>
      </c>
      <c r="Q266" s="224">
        <v>0</v>
      </c>
      <c r="R266" s="224">
        <f>Q266*H266</f>
        <v>0</v>
      </c>
      <c r="S266" s="224">
        <v>0</v>
      </c>
      <c r="T266" s="225">
        <f>S266*H266</f>
        <v>0</v>
      </c>
      <c r="U266" s="41"/>
      <c r="V266" s="41"/>
      <c r="W266" s="41"/>
      <c r="X266" s="41"/>
      <c r="Y266" s="41"/>
      <c r="Z266" s="41"/>
      <c r="AA266" s="41"/>
      <c r="AB266" s="41"/>
      <c r="AC266" s="41"/>
      <c r="AD266" s="41"/>
      <c r="AE266" s="41"/>
      <c r="AR266" s="226" t="s">
        <v>168</v>
      </c>
      <c r="AT266" s="226" t="s">
        <v>163</v>
      </c>
      <c r="AU266" s="226" t="s">
        <v>77</v>
      </c>
      <c r="AY266" s="20" t="s">
        <v>161</v>
      </c>
      <c r="BE266" s="227">
        <f>IF(N266="základní",J266,0)</f>
        <v>0</v>
      </c>
      <c r="BF266" s="227">
        <f>IF(N266="snížená",J266,0)</f>
        <v>0</v>
      </c>
      <c r="BG266" s="227">
        <f>IF(N266="zákl. přenesená",J266,0)</f>
        <v>0</v>
      </c>
      <c r="BH266" s="227">
        <f>IF(N266="sníž. přenesená",J266,0)</f>
        <v>0</v>
      </c>
      <c r="BI266" s="227">
        <f>IF(N266="nulová",J266,0)</f>
        <v>0</v>
      </c>
      <c r="BJ266" s="20" t="s">
        <v>77</v>
      </c>
      <c r="BK266" s="227">
        <f>ROUND(I266*H266,2)</f>
        <v>0</v>
      </c>
      <c r="BL266" s="20" t="s">
        <v>168</v>
      </c>
      <c r="BM266" s="226" t="s">
        <v>3540</v>
      </c>
    </row>
    <row r="267" s="2" customFormat="1" ht="16.5" customHeight="1">
      <c r="A267" s="41"/>
      <c r="B267" s="42"/>
      <c r="C267" s="215" t="s">
        <v>3541</v>
      </c>
      <c r="D267" s="215" t="s">
        <v>163</v>
      </c>
      <c r="E267" s="216" t="s">
        <v>3542</v>
      </c>
      <c r="F267" s="217" t="s">
        <v>3207</v>
      </c>
      <c r="G267" s="218" t="s">
        <v>2368</v>
      </c>
      <c r="H267" s="219">
        <v>2</v>
      </c>
      <c r="I267" s="220"/>
      <c r="J267" s="221">
        <f>ROUND(I267*H267,2)</f>
        <v>0</v>
      </c>
      <c r="K267" s="217" t="s">
        <v>19</v>
      </c>
      <c r="L267" s="47"/>
      <c r="M267" s="222" t="s">
        <v>19</v>
      </c>
      <c r="N267" s="223" t="s">
        <v>41</v>
      </c>
      <c r="O267" s="87"/>
      <c r="P267" s="224">
        <f>O267*H267</f>
        <v>0</v>
      </c>
      <c r="Q267" s="224">
        <v>0</v>
      </c>
      <c r="R267" s="224">
        <f>Q267*H267</f>
        <v>0</v>
      </c>
      <c r="S267" s="224">
        <v>0</v>
      </c>
      <c r="T267" s="225">
        <f>S267*H267</f>
        <v>0</v>
      </c>
      <c r="U267" s="41"/>
      <c r="V267" s="41"/>
      <c r="W267" s="41"/>
      <c r="X267" s="41"/>
      <c r="Y267" s="41"/>
      <c r="Z267" s="41"/>
      <c r="AA267" s="41"/>
      <c r="AB267" s="41"/>
      <c r="AC267" s="41"/>
      <c r="AD267" s="41"/>
      <c r="AE267" s="41"/>
      <c r="AR267" s="226" t="s">
        <v>168</v>
      </c>
      <c r="AT267" s="226" t="s">
        <v>163</v>
      </c>
      <c r="AU267" s="226" t="s">
        <v>77</v>
      </c>
      <c r="AY267" s="20" t="s">
        <v>161</v>
      </c>
      <c r="BE267" s="227">
        <f>IF(N267="základní",J267,0)</f>
        <v>0</v>
      </c>
      <c r="BF267" s="227">
        <f>IF(N267="snížená",J267,0)</f>
        <v>0</v>
      </c>
      <c r="BG267" s="227">
        <f>IF(N267="zákl. přenesená",J267,0)</f>
        <v>0</v>
      </c>
      <c r="BH267" s="227">
        <f>IF(N267="sníž. přenesená",J267,0)</f>
        <v>0</v>
      </c>
      <c r="BI267" s="227">
        <f>IF(N267="nulová",J267,0)</f>
        <v>0</v>
      </c>
      <c r="BJ267" s="20" t="s">
        <v>77</v>
      </c>
      <c r="BK267" s="227">
        <f>ROUND(I267*H267,2)</f>
        <v>0</v>
      </c>
      <c r="BL267" s="20" t="s">
        <v>168</v>
      </c>
      <c r="BM267" s="226" t="s">
        <v>3543</v>
      </c>
    </row>
    <row r="268" s="2" customFormat="1" ht="16.5" customHeight="1">
      <c r="A268" s="41"/>
      <c r="B268" s="42"/>
      <c r="C268" s="215" t="s">
        <v>3481</v>
      </c>
      <c r="D268" s="215" t="s">
        <v>163</v>
      </c>
      <c r="E268" s="216" t="s">
        <v>3544</v>
      </c>
      <c r="F268" s="217" t="s">
        <v>3545</v>
      </c>
      <c r="G268" s="218" t="s">
        <v>2368</v>
      </c>
      <c r="H268" s="219">
        <v>1</v>
      </c>
      <c r="I268" s="220"/>
      <c r="J268" s="221">
        <f>ROUND(I268*H268,2)</f>
        <v>0</v>
      </c>
      <c r="K268" s="217" t="s">
        <v>19</v>
      </c>
      <c r="L268" s="47"/>
      <c r="M268" s="222" t="s">
        <v>19</v>
      </c>
      <c r="N268" s="223" t="s">
        <v>41</v>
      </c>
      <c r="O268" s="87"/>
      <c r="P268" s="224">
        <f>O268*H268</f>
        <v>0</v>
      </c>
      <c r="Q268" s="224">
        <v>0</v>
      </c>
      <c r="R268" s="224">
        <f>Q268*H268</f>
        <v>0</v>
      </c>
      <c r="S268" s="224">
        <v>0</v>
      </c>
      <c r="T268" s="225">
        <f>S268*H268</f>
        <v>0</v>
      </c>
      <c r="U268" s="41"/>
      <c r="V268" s="41"/>
      <c r="W268" s="41"/>
      <c r="X268" s="41"/>
      <c r="Y268" s="41"/>
      <c r="Z268" s="41"/>
      <c r="AA268" s="41"/>
      <c r="AB268" s="41"/>
      <c r="AC268" s="41"/>
      <c r="AD268" s="41"/>
      <c r="AE268" s="41"/>
      <c r="AR268" s="226" t="s">
        <v>168</v>
      </c>
      <c r="AT268" s="226" t="s">
        <v>163</v>
      </c>
      <c r="AU268" s="226" t="s">
        <v>77</v>
      </c>
      <c r="AY268" s="20" t="s">
        <v>161</v>
      </c>
      <c r="BE268" s="227">
        <f>IF(N268="základní",J268,0)</f>
        <v>0</v>
      </c>
      <c r="BF268" s="227">
        <f>IF(N268="snížená",J268,0)</f>
        <v>0</v>
      </c>
      <c r="BG268" s="227">
        <f>IF(N268="zákl. přenesená",J268,0)</f>
        <v>0</v>
      </c>
      <c r="BH268" s="227">
        <f>IF(N268="sníž. přenesená",J268,0)</f>
        <v>0</v>
      </c>
      <c r="BI268" s="227">
        <f>IF(N268="nulová",J268,0)</f>
        <v>0</v>
      </c>
      <c r="BJ268" s="20" t="s">
        <v>77</v>
      </c>
      <c r="BK268" s="227">
        <f>ROUND(I268*H268,2)</f>
        <v>0</v>
      </c>
      <c r="BL268" s="20" t="s">
        <v>168</v>
      </c>
      <c r="BM268" s="226" t="s">
        <v>3546</v>
      </c>
    </row>
    <row r="269" s="2" customFormat="1" ht="16.5" customHeight="1">
      <c r="A269" s="41"/>
      <c r="B269" s="42"/>
      <c r="C269" s="215" t="s">
        <v>3547</v>
      </c>
      <c r="D269" s="215" t="s">
        <v>163</v>
      </c>
      <c r="E269" s="216" t="s">
        <v>3548</v>
      </c>
      <c r="F269" s="217" t="s">
        <v>3449</v>
      </c>
      <c r="G269" s="218" t="s">
        <v>2368</v>
      </c>
      <c r="H269" s="219">
        <v>1</v>
      </c>
      <c r="I269" s="220"/>
      <c r="J269" s="221">
        <f>ROUND(I269*H269,2)</f>
        <v>0</v>
      </c>
      <c r="K269" s="217" t="s">
        <v>19</v>
      </c>
      <c r="L269" s="47"/>
      <c r="M269" s="222" t="s">
        <v>19</v>
      </c>
      <c r="N269" s="223" t="s">
        <v>41</v>
      </c>
      <c r="O269" s="87"/>
      <c r="P269" s="224">
        <f>O269*H269</f>
        <v>0</v>
      </c>
      <c r="Q269" s="224">
        <v>0</v>
      </c>
      <c r="R269" s="224">
        <f>Q269*H269</f>
        <v>0</v>
      </c>
      <c r="S269" s="224">
        <v>0</v>
      </c>
      <c r="T269" s="225">
        <f>S269*H269</f>
        <v>0</v>
      </c>
      <c r="U269" s="41"/>
      <c r="V269" s="41"/>
      <c r="W269" s="41"/>
      <c r="X269" s="41"/>
      <c r="Y269" s="41"/>
      <c r="Z269" s="41"/>
      <c r="AA269" s="41"/>
      <c r="AB269" s="41"/>
      <c r="AC269" s="41"/>
      <c r="AD269" s="41"/>
      <c r="AE269" s="41"/>
      <c r="AR269" s="226" t="s">
        <v>168</v>
      </c>
      <c r="AT269" s="226" t="s">
        <v>163</v>
      </c>
      <c r="AU269" s="226" t="s">
        <v>77</v>
      </c>
      <c r="AY269" s="20" t="s">
        <v>161</v>
      </c>
      <c r="BE269" s="227">
        <f>IF(N269="základní",J269,0)</f>
        <v>0</v>
      </c>
      <c r="BF269" s="227">
        <f>IF(N269="snížená",J269,0)</f>
        <v>0</v>
      </c>
      <c r="BG269" s="227">
        <f>IF(N269="zákl. přenesená",J269,0)</f>
        <v>0</v>
      </c>
      <c r="BH269" s="227">
        <f>IF(N269="sníž. přenesená",J269,0)</f>
        <v>0</v>
      </c>
      <c r="BI269" s="227">
        <f>IF(N269="nulová",J269,0)</f>
        <v>0</v>
      </c>
      <c r="BJ269" s="20" t="s">
        <v>77</v>
      </c>
      <c r="BK269" s="227">
        <f>ROUND(I269*H269,2)</f>
        <v>0</v>
      </c>
      <c r="BL269" s="20" t="s">
        <v>168</v>
      </c>
      <c r="BM269" s="226" t="s">
        <v>3549</v>
      </c>
    </row>
    <row r="270" s="2" customFormat="1" ht="16.5" customHeight="1">
      <c r="A270" s="41"/>
      <c r="B270" s="42"/>
      <c r="C270" s="215" t="s">
        <v>3483</v>
      </c>
      <c r="D270" s="215" t="s">
        <v>163</v>
      </c>
      <c r="E270" s="216" t="s">
        <v>3550</v>
      </c>
      <c r="F270" s="217" t="s">
        <v>3452</v>
      </c>
      <c r="G270" s="218" t="s">
        <v>2368</v>
      </c>
      <c r="H270" s="219">
        <v>1</v>
      </c>
      <c r="I270" s="220"/>
      <c r="J270" s="221">
        <f>ROUND(I270*H270,2)</f>
        <v>0</v>
      </c>
      <c r="K270" s="217" t="s">
        <v>19</v>
      </c>
      <c r="L270" s="47"/>
      <c r="M270" s="222" t="s">
        <v>19</v>
      </c>
      <c r="N270" s="223" t="s">
        <v>41</v>
      </c>
      <c r="O270" s="87"/>
      <c r="P270" s="224">
        <f>O270*H270</f>
        <v>0</v>
      </c>
      <c r="Q270" s="224">
        <v>0</v>
      </c>
      <c r="R270" s="224">
        <f>Q270*H270</f>
        <v>0</v>
      </c>
      <c r="S270" s="224">
        <v>0</v>
      </c>
      <c r="T270" s="225">
        <f>S270*H270</f>
        <v>0</v>
      </c>
      <c r="U270" s="41"/>
      <c r="V270" s="41"/>
      <c r="W270" s="41"/>
      <c r="X270" s="41"/>
      <c r="Y270" s="41"/>
      <c r="Z270" s="41"/>
      <c r="AA270" s="41"/>
      <c r="AB270" s="41"/>
      <c r="AC270" s="41"/>
      <c r="AD270" s="41"/>
      <c r="AE270" s="41"/>
      <c r="AR270" s="226" t="s">
        <v>168</v>
      </c>
      <c r="AT270" s="226" t="s">
        <v>163</v>
      </c>
      <c r="AU270" s="226" t="s">
        <v>77</v>
      </c>
      <c r="AY270" s="20" t="s">
        <v>161</v>
      </c>
      <c r="BE270" s="227">
        <f>IF(N270="základní",J270,0)</f>
        <v>0</v>
      </c>
      <c r="BF270" s="227">
        <f>IF(N270="snížená",J270,0)</f>
        <v>0</v>
      </c>
      <c r="BG270" s="227">
        <f>IF(N270="zákl. přenesená",J270,0)</f>
        <v>0</v>
      </c>
      <c r="BH270" s="227">
        <f>IF(N270="sníž. přenesená",J270,0)</f>
        <v>0</v>
      </c>
      <c r="BI270" s="227">
        <f>IF(N270="nulová",J270,0)</f>
        <v>0</v>
      </c>
      <c r="BJ270" s="20" t="s">
        <v>77</v>
      </c>
      <c r="BK270" s="227">
        <f>ROUND(I270*H270,2)</f>
        <v>0</v>
      </c>
      <c r="BL270" s="20" t="s">
        <v>168</v>
      </c>
      <c r="BM270" s="226" t="s">
        <v>3551</v>
      </c>
    </row>
    <row r="271" s="2" customFormat="1" ht="16.5" customHeight="1">
      <c r="A271" s="41"/>
      <c r="B271" s="42"/>
      <c r="C271" s="215" t="s">
        <v>3552</v>
      </c>
      <c r="D271" s="215" t="s">
        <v>163</v>
      </c>
      <c r="E271" s="216" t="s">
        <v>3553</v>
      </c>
      <c r="F271" s="217" t="s">
        <v>3456</v>
      </c>
      <c r="G271" s="218" t="s">
        <v>2368</v>
      </c>
      <c r="H271" s="219">
        <v>1</v>
      </c>
      <c r="I271" s="220"/>
      <c r="J271" s="221">
        <f>ROUND(I271*H271,2)</f>
        <v>0</v>
      </c>
      <c r="K271" s="217" t="s">
        <v>19</v>
      </c>
      <c r="L271" s="47"/>
      <c r="M271" s="222" t="s">
        <v>19</v>
      </c>
      <c r="N271" s="223" t="s">
        <v>41</v>
      </c>
      <c r="O271" s="87"/>
      <c r="P271" s="224">
        <f>O271*H271</f>
        <v>0</v>
      </c>
      <c r="Q271" s="224">
        <v>0</v>
      </c>
      <c r="R271" s="224">
        <f>Q271*H271</f>
        <v>0</v>
      </c>
      <c r="S271" s="224">
        <v>0</v>
      </c>
      <c r="T271" s="225">
        <f>S271*H271</f>
        <v>0</v>
      </c>
      <c r="U271" s="41"/>
      <c r="V271" s="41"/>
      <c r="W271" s="41"/>
      <c r="X271" s="41"/>
      <c r="Y271" s="41"/>
      <c r="Z271" s="41"/>
      <c r="AA271" s="41"/>
      <c r="AB271" s="41"/>
      <c r="AC271" s="41"/>
      <c r="AD271" s="41"/>
      <c r="AE271" s="41"/>
      <c r="AR271" s="226" t="s">
        <v>168</v>
      </c>
      <c r="AT271" s="226" t="s">
        <v>163</v>
      </c>
      <c r="AU271" s="226" t="s">
        <v>77</v>
      </c>
      <c r="AY271" s="20" t="s">
        <v>161</v>
      </c>
      <c r="BE271" s="227">
        <f>IF(N271="základní",J271,0)</f>
        <v>0</v>
      </c>
      <c r="BF271" s="227">
        <f>IF(N271="snížená",J271,0)</f>
        <v>0</v>
      </c>
      <c r="BG271" s="227">
        <f>IF(N271="zákl. přenesená",J271,0)</f>
        <v>0</v>
      </c>
      <c r="BH271" s="227">
        <f>IF(N271="sníž. přenesená",J271,0)</f>
        <v>0</v>
      </c>
      <c r="BI271" s="227">
        <f>IF(N271="nulová",J271,0)</f>
        <v>0</v>
      </c>
      <c r="BJ271" s="20" t="s">
        <v>77</v>
      </c>
      <c r="BK271" s="227">
        <f>ROUND(I271*H271,2)</f>
        <v>0</v>
      </c>
      <c r="BL271" s="20" t="s">
        <v>168</v>
      </c>
      <c r="BM271" s="226" t="s">
        <v>3554</v>
      </c>
    </row>
    <row r="272" s="2" customFormat="1" ht="16.5" customHeight="1">
      <c r="A272" s="41"/>
      <c r="B272" s="42"/>
      <c r="C272" s="215" t="s">
        <v>3486</v>
      </c>
      <c r="D272" s="215" t="s">
        <v>163</v>
      </c>
      <c r="E272" s="216" t="s">
        <v>3555</v>
      </c>
      <c r="F272" s="217" t="s">
        <v>3459</v>
      </c>
      <c r="G272" s="218" t="s">
        <v>2368</v>
      </c>
      <c r="H272" s="219">
        <v>1</v>
      </c>
      <c r="I272" s="220"/>
      <c r="J272" s="221">
        <f>ROUND(I272*H272,2)</f>
        <v>0</v>
      </c>
      <c r="K272" s="217" t="s">
        <v>19</v>
      </c>
      <c r="L272" s="47"/>
      <c r="M272" s="222" t="s">
        <v>19</v>
      </c>
      <c r="N272" s="223" t="s">
        <v>41</v>
      </c>
      <c r="O272" s="87"/>
      <c r="P272" s="224">
        <f>O272*H272</f>
        <v>0</v>
      </c>
      <c r="Q272" s="224">
        <v>0</v>
      </c>
      <c r="R272" s="224">
        <f>Q272*H272</f>
        <v>0</v>
      </c>
      <c r="S272" s="224">
        <v>0</v>
      </c>
      <c r="T272" s="225">
        <f>S272*H272</f>
        <v>0</v>
      </c>
      <c r="U272" s="41"/>
      <c r="V272" s="41"/>
      <c r="W272" s="41"/>
      <c r="X272" s="41"/>
      <c r="Y272" s="41"/>
      <c r="Z272" s="41"/>
      <c r="AA272" s="41"/>
      <c r="AB272" s="41"/>
      <c r="AC272" s="41"/>
      <c r="AD272" s="41"/>
      <c r="AE272" s="41"/>
      <c r="AR272" s="226" t="s">
        <v>168</v>
      </c>
      <c r="AT272" s="226" t="s">
        <v>163</v>
      </c>
      <c r="AU272" s="226" t="s">
        <v>77</v>
      </c>
      <c r="AY272" s="20" t="s">
        <v>161</v>
      </c>
      <c r="BE272" s="227">
        <f>IF(N272="základní",J272,0)</f>
        <v>0</v>
      </c>
      <c r="BF272" s="227">
        <f>IF(N272="snížená",J272,0)</f>
        <v>0</v>
      </c>
      <c r="BG272" s="227">
        <f>IF(N272="zákl. přenesená",J272,0)</f>
        <v>0</v>
      </c>
      <c r="BH272" s="227">
        <f>IF(N272="sníž. přenesená",J272,0)</f>
        <v>0</v>
      </c>
      <c r="BI272" s="227">
        <f>IF(N272="nulová",J272,0)</f>
        <v>0</v>
      </c>
      <c r="BJ272" s="20" t="s">
        <v>77</v>
      </c>
      <c r="BK272" s="227">
        <f>ROUND(I272*H272,2)</f>
        <v>0</v>
      </c>
      <c r="BL272" s="20" t="s">
        <v>168</v>
      </c>
      <c r="BM272" s="226" t="s">
        <v>3556</v>
      </c>
    </row>
    <row r="273" s="2" customFormat="1" ht="16.5" customHeight="1">
      <c r="A273" s="41"/>
      <c r="B273" s="42"/>
      <c r="C273" s="215" t="s">
        <v>3557</v>
      </c>
      <c r="D273" s="215" t="s">
        <v>163</v>
      </c>
      <c r="E273" s="216" t="s">
        <v>3558</v>
      </c>
      <c r="F273" s="217" t="s">
        <v>3463</v>
      </c>
      <c r="G273" s="218" t="s">
        <v>2368</v>
      </c>
      <c r="H273" s="219">
        <v>1</v>
      </c>
      <c r="I273" s="220"/>
      <c r="J273" s="221">
        <f>ROUND(I273*H273,2)</f>
        <v>0</v>
      </c>
      <c r="K273" s="217" t="s">
        <v>19</v>
      </c>
      <c r="L273" s="47"/>
      <c r="M273" s="222" t="s">
        <v>19</v>
      </c>
      <c r="N273" s="223" t="s">
        <v>41</v>
      </c>
      <c r="O273" s="87"/>
      <c r="P273" s="224">
        <f>O273*H273</f>
        <v>0</v>
      </c>
      <c r="Q273" s="224">
        <v>0</v>
      </c>
      <c r="R273" s="224">
        <f>Q273*H273</f>
        <v>0</v>
      </c>
      <c r="S273" s="224">
        <v>0</v>
      </c>
      <c r="T273" s="225">
        <f>S273*H273</f>
        <v>0</v>
      </c>
      <c r="U273" s="41"/>
      <c r="V273" s="41"/>
      <c r="W273" s="41"/>
      <c r="X273" s="41"/>
      <c r="Y273" s="41"/>
      <c r="Z273" s="41"/>
      <c r="AA273" s="41"/>
      <c r="AB273" s="41"/>
      <c r="AC273" s="41"/>
      <c r="AD273" s="41"/>
      <c r="AE273" s="41"/>
      <c r="AR273" s="226" t="s">
        <v>168</v>
      </c>
      <c r="AT273" s="226" t="s">
        <v>163</v>
      </c>
      <c r="AU273" s="226" t="s">
        <v>77</v>
      </c>
      <c r="AY273" s="20" t="s">
        <v>161</v>
      </c>
      <c r="BE273" s="227">
        <f>IF(N273="základní",J273,0)</f>
        <v>0</v>
      </c>
      <c r="BF273" s="227">
        <f>IF(N273="snížená",J273,0)</f>
        <v>0</v>
      </c>
      <c r="BG273" s="227">
        <f>IF(N273="zákl. přenesená",J273,0)</f>
        <v>0</v>
      </c>
      <c r="BH273" s="227">
        <f>IF(N273="sníž. přenesená",J273,0)</f>
        <v>0</v>
      </c>
      <c r="BI273" s="227">
        <f>IF(N273="nulová",J273,0)</f>
        <v>0</v>
      </c>
      <c r="BJ273" s="20" t="s">
        <v>77</v>
      </c>
      <c r="BK273" s="227">
        <f>ROUND(I273*H273,2)</f>
        <v>0</v>
      </c>
      <c r="BL273" s="20" t="s">
        <v>168</v>
      </c>
      <c r="BM273" s="226" t="s">
        <v>3559</v>
      </c>
    </row>
    <row r="274" s="2" customFormat="1" ht="16.5" customHeight="1">
      <c r="A274" s="41"/>
      <c r="B274" s="42"/>
      <c r="C274" s="215" t="s">
        <v>3488</v>
      </c>
      <c r="D274" s="215" t="s">
        <v>163</v>
      </c>
      <c r="E274" s="216" t="s">
        <v>3560</v>
      </c>
      <c r="F274" s="217" t="s">
        <v>3466</v>
      </c>
      <c r="G274" s="218" t="s">
        <v>2368</v>
      </c>
      <c r="H274" s="219">
        <v>1</v>
      </c>
      <c r="I274" s="220"/>
      <c r="J274" s="221">
        <f>ROUND(I274*H274,2)</f>
        <v>0</v>
      </c>
      <c r="K274" s="217" t="s">
        <v>19</v>
      </c>
      <c r="L274" s="47"/>
      <c r="M274" s="222" t="s">
        <v>19</v>
      </c>
      <c r="N274" s="223" t="s">
        <v>41</v>
      </c>
      <c r="O274" s="87"/>
      <c r="P274" s="224">
        <f>O274*H274</f>
        <v>0</v>
      </c>
      <c r="Q274" s="224">
        <v>0</v>
      </c>
      <c r="R274" s="224">
        <f>Q274*H274</f>
        <v>0</v>
      </c>
      <c r="S274" s="224">
        <v>0</v>
      </c>
      <c r="T274" s="225">
        <f>S274*H274</f>
        <v>0</v>
      </c>
      <c r="U274" s="41"/>
      <c r="V274" s="41"/>
      <c r="W274" s="41"/>
      <c r="X274" s="41"/>
      <c r="Y274" s="41"/>
      <c r="Z274" s="41"/>
      <c r="AA274" s="41"/>
      <c r="AB274" s="41"/>
      <c r="AC274" s="41"/>
      <c r="AD274" s="41"/>
      <c r="AE274" s="41"/>
      <c r="AR274" s="226" t="s">
        <v>168</v>
      </c>
      <c r="AT274" s="226" t="s">
        <v>163</v>
      </c>
      <c r="AU274" s="226" t="s">
        <v>77</v>
      </c>
      <c r="AY274" s="20" t="s">
        <v>161</v>
      </c>
      <c r="BE274" s="227">
        <f>IF(N274="základní",J274,0)</f>
        <v>0</v>
      </c>
      <c r="BF274" s="227">
        <f>IF(N274="snížená",J274,0)</f>
        <v>0</v>
      </c>
      <c r="BG274" s="227">
        <f>IF(N274="zákl. přenesená",J274,0)</f>
        <v>0</v>
      </c>
      <c r="BH274" s="227">
        <f>IF(N274="sníž. přenesená",J274,0)</f>
        <v>0</v>
      </c>
      <c r="BI274" s="227">
        <f>IF(N274="nulová",J274,0)</f>
        <v>0</v>
      </c>
      <c r="BJ274" s="20" t="s">
        <v>77</v>
      </c>
      <c r="BK274" s="227">
        <f>ROUND(I274*H274,2)</f>
        <v>0</v>
      </c>
      <c r="BL274" s="20" t="s">
        <v>168</v>
      </c>
      <c r="BM274" s="226" t="s">
        <v>3561</v>
      </c>
    </row>
    <row r="275" s="2" customFormat="1" ht="16.5" customHeight="1">
      <c r="A275" s="41"/>
      <c r="B275" s="42"/>
      <c r="C275" s="215" t="s">
        <v>3562</v>
      </c>
      <c r="D275" s="215" t="s">
        <v>163</v>
      </c>
      <c r="E275" s="216" t="s">
        <v>3563</v>
      </c>
      <c r="F275" s="217" t="s">
        <v>3564</v>
      </c>
      <c r="G275" s="218" t="s">
        <v>2368</v>
      </c>
      <c r="H275" s="219">
        <v>1</v>
      </c>
      <c r="I275" s="220"/>
      <c r="J275" s="221">
        <f>ROUND(I275*H275,2)</f>
        <v>0</v>
      </c>
      <c r="K275" s="217" t="s">
        <v>19</v>
      </c>
      <c r="L275" s="47"/>
      <c r="M275" s="222" t="s">
        <v>19</v>
      </c>
      <c r="N275" s="223" t="s">
        <v>41</v>
      </c>
      <c r="O275" s="87"/>
      <c r="P275" s="224">
        <f>O275*H275</f>
        <v>0</v>
      </c>
      <c r="Q275" s="224">
        <v>0</v>
      </c>
      <c r="R275" s="224">
        <f>Q275*H275</f>
        <v>0</v>
      </c>
      <c r="S275" s="224">
        <v>0</v>
      </c>
      <c r="T275" s="225">
        <f>S275*H275</f>
        <v>0</v>
      </c>
      <c r="U275" s="41"/>
      <c r="V275" s="41"/>
      <c r="W275" s="41"/>
      <c r="X275" s="41"/>
      <c r="Y275" s="41"/>
      <c r="Z275" s="41"/>
      <c r="AA275" s="41"/>
      <c r="AB275" s="41"/>
      <c r="AC275" s="41"/>
      <c r="AD275" s="41"/>
      <c r="AE275" s="41"/>
      <c r="AR275" s="226" t="s">
        <v>168</v>
      </c>
      <c r="AT275" s="226" t="s">
        <v>163</v>
      </c>
      <c r="AU275" s="226" t="s">
        <v>77</v>
      </c>
      <c r="AY275" s="20" t="s">
        <v>161</v>
      </c>
      <c r="BE275" s="227">
        <f>IF(N275="základní",J275,0)</f>
        <v>0</v>
      </c>
      <c r="BF275" s="227">
        <f>IF(N275="snížená",J275,0)</f>
        <v>0</v>
      </c>
      <c r="BG275" s="227">
        <f>IF(N275="zákl. přenesená",J275,0)</f>
        <v>0</v>
      </c>
      <c r="BH275" s="227">
        <f>IF(N275="sníž. přenesená",J275,0)</f>
        <v>0</v>
      </c>
      <c r="BI275" s="227">
        <f>IF(N275="nulová",J275,0)</f>
        <v>0</v>
      </c>
      <c r="BJ275" s="20" t="s">
        <v>77</v>
      </c>
      <c r="BK275" s="227">
        <f>ROUND(I275*H275,2)</f>
        <v>0</v>
      </c>
      <c r="BL275" s="20" t="s">
        <v>168</v>
      </c>
      <c r="BM275" s="226" t="s">
        <v>3565</v>
      </c>
    </row>
    <row r="276" s="2" customFormat="1" ht="16.5" customHeight="1">
      <c r="A276" s="41"/>
      <c r="B276" s="42"/>
      <c r="C276" s="215" t="s">
        <v>3491</v>
      </c>
      <c r="D276" s="215" t="s">
        <v>163</v>
      </c>
      <c r="E276" s="216" t="s">
        <v>3566</v>
      </c>
      <c r="F276" s="217" t="s">
        <v>3567</v>
      </c>
      <c r="G276" s="218" t="s">
        <v>2368</v>
      </c>
      <c r="H276" s="219">
        <v>2</v>
      </c>
      <c r="I276" s="220"/>
      <c r="J276" s="221">
        <f>ROUND(I276*H276,2)</f>
        <v>0</v>
      </c>
      <c r="K276" s="217" t="s">
        <v>19</v>
      </c>
      <c r="L276" s="47"/>
      <c r="M276" s="222" t="s">
        <v>19</v>
      </c>
      <c r="N276" s="223" t="s">
        <v>41</v>
      </c>
      <c r="O276" s="87"/>
      <c r="P276" s="224">
        <f>O276*H276</f>
        <v>0</v>
      </c>
      <c r="Q276" s="224">
        <v>0</v>
      </c>
      <c r="R276" s="224">
        <f>Q276*H276</f>
        <v>0</v>
      </c>
      <c r="S276" s="224">
        <v>0</v>
      </c>
      <c r="T276" s="225">
        <f>S276*H276</f>
        <v>0</v>
      </c>
      <c r="U276" s="41"/>
      <c r="V276" s="41"/>
      <c r="W276" s="41"/>
      <c r="X276" s="41"/>
      <c r="Y276" s="41"/>
      <c r="Z276" s="41"/>
      <c r="AA276" s="41"/>
      <c r="AB276" s="41"/>
      <c r="AC276" s="41"/>
      <c r="AD276" s="41"/>
      <c r="AE276" s="41"/>
      <c r="AR276" s="226" t="s">
        <v>168</v>
      </c>
      <c r="AT276" s="226" t="s">
        <v>163</v>
      </c>
      <c r="AU276" s="226" t="s">
        <v>77</v>
      </c>
      <c r="AY276" s="20" t="s">
        <v>161</v>
      </c>
      <c r="BE276" s="227">
        <f>IF(N276="základní",J276,0)</f>
        <v>0</v>
      </c>
      <c r="BF276" s="227">
        <f>IF(N276="snížená",J276,0)</f>
        <v>0</v>
      </c>
      <c r="BG276" s="227">
        <f>IF(N276="zákl. přenesená",J276,0)</f>
        <v>0</v>
      </c>
      <c r="BH276" s="227">
        <f>IF(N276="sníž. přenesená",J276,0)</f>
        <v>0</v>
      </c>
      <c r="BI276" s="227">
        <f>IF(N276="nulová",J276,0)</f>
        <v>0</v>
      </c>
      <c r="BJ276" s="20" t="s">
        <v>77</v>
      </c>
      <c r="BK276" s="227">
        <f>ROUND(I276*H276,2)</f>
        <v>0</v>
      </c>
      <c r="BL276" s="20" t="s">
        <v>168</v>
      </c>
      <c r="BM276" s="226" t="s">
        <v>3568</v>
      </c>
    </row>
    <row r="277" s="2" customFormat="1" ht="16.5" customHeight="1">
      <c r="A277" s="41"/>
      <c r="B277" s="42"/>
      <c r="C277" s="215" t="s">
        <v>3569</v>
      </c>
      <c r="D277" s="215" t="s">
        <v>163</v>
      </c>
      <c r="E277" s="216" t="s">
        <v>3570</v>
      </c>
      <c r="F277" s="217" t="s">
        <v>3564</v>
      </c>
      <c r="G277" s="218" t="s">
        <v>2368</v>
      </c>
      <c r="H277" s="219">
        <v>1</v>
      </c>
      <c r="I277" s="220"/>
      <c r="J277" s="221">
        <f>ROUND(I277*H277,2)</f>
        <v>0</v>
      </c>
      <c r="K277" s="217" t="s">
        <v>19</v>
      </c>
      <c r="L277" s="47"/>
      <c r="M277" s="222" t="s">
        <v>19</v>
      </c>
      <c r="N277" s="223" t="s">
        <v>41</v>
      </c>
      <c r="O277" s="87"/>
      <c r="P277" s="224">
        <f>O277*H277</f>
        <v>0</v>
      </c>
      <c r="Q277" s="224">
        <v>0</v>
      </c>
      <c r="R277" s="224">
        <f>Q277*H277</f>
        <v>0</v>
      </c>
      <c r="S277" s="224">
        <v>0</v>
      </c>
      <c r="T277" s="225">
        <f>S277*H277</f>
        <v>0</v>
      </c>
      <c r="U277" s="41"/>
      <c r="V277" s="41"/>
      <c r="W277" s="41"/>
      <c r="X277" s="41"/>
      <c r="Y277" s="41"/>
      <c r="Z277" s="41"/>
      <c r="AA277" s="41"/>
      <c r="AB277" s="41"/>
      <c r="AC277" s="41"/>
      <c r="AD277" s="41"/>
      <c r="AE277" s="41"/>
      <c r="AR277" s="226" t="s">
        <v>168</v>
      </c>
      <c r="AT277" s="226" t="s">
        <v>163</v>
      </c>
      <c r="AU277" s="226" t="s">
        <v>77</v>
      </c>
      <c r="AY277" s="20" t="s">
        <v>161</v>
      </c>
      <c r="BE277" s="227">
        <f>IF(N277="základní",J277,0)</f>
        <v>0</v>
      </c>
      <c r="BF277" s="227">
        <f>IF(N277="snížená",J277,0)</f>
        <v>0</v>
      </c>
      <c r="BG277" s="227">
        <f>IF(N277="zákl. přenesená",J277,0)</f>
        <v>0</v>
      </c>
      <c r="BH277" s="227">
        <f>IF(N277="sníž. přenesená",J277,0)</f>
        <v>0</v>
      </c>
      <c r="BI277" s="227">
        <f>IF(N277="nulová",J277,0)</f>
        <v>0</v>
      </c>
      <c r="BJ277" s="20" t="s">
        <v>77</v>
      </c>
      <c r="BK277" s="227">
        <f>ROUND(I277*H277,2)</f>
        <v>0</v>
      </c>
      <c r="BL277" s="20" t="s">
        <v>168</v>
      </c>
      <c r="BM277" s="226" t="s">
        <v>3571</v>
      </c>
    </row>
    <row r="278" s="2" customFormat="1" ht="16.5" customHeight="1">
      <c r="A278" s="41"/>
      <c r="B278" s="42"/>
      <c r="C278" s="215" t="s">
        <v>3494</v>
      </c>
      <c r="D278" s="215" t="s">
        <v>163</v>
      </c>
      <c r="E278" s="216" t="s">
        <v>3572</v>
      </c>
      <c r="F278" s="217" t="s">
        <v>3573</v>
      </c>
      <c r="G278" s="218" t="s">
        <v>2368</v>
      </c>
      <c r="H278" s="219">
        <v>1</v>
      </c>
      <c r="I278" s="220"/>
      <c r="J278" s="221">
        <f>ROUND(I278*H278,2)</f>
        <v>0</v>
      </c>
      <c r="K278" s="217" t="s">
        <v>19</v>
      </c>
      <c r="L278" s="47"/>
      <c r="M278" s="222" t="s">
        <v>19</v>
      </c>
      <c r="N278" s="223" t="s">
        <v>41</v>
      </c>
      <c r="O278" s="87"/>
      <c r="P278" s="224">
        <f>O278*H278</f>
        <v>0</v>
      </c>
      <c r="Q278" s="224">
        <v>0</v>
      </c>
      <c r="R278" s="224">
        <f>Q278*H278</f>
        <v>0</v>
      </c>
      <c r="S278" s="224">
        <v>0</v>
      </c>
      <c r="T278" s="225">
        <f>S278*H278</f>
        <v>0</v>
      </c>
      <c r="U278" s="41"/>
      <c r="V278" s="41"/>
      <c r="W278" s="41"/>
      <c r="X278" s="41"/>
      <c r="Y278" s="41"/>
      <c r="Z278" s="41"/>
      <c r="AA278" s="41"/>
      <c r="AB278" s="41"/>
      <c r="AC278" s="41"/>
      <c r="AD278" s="41"/>
      <c r="AE278" s="41"/>
      <c r="AR278" s="226" t="s">
        <v>168</v>
      </c>
      <c r="AT278" s="226" t="s">
        <v>163</v>
      </c>
      <c r="AU278" s="226" t="s">
        <v>77</v>
      </c>
      <c r="AY278" s="20" t="s">
        <v>161</v>
      </c>
      <c r="BE278" s="227">
        <f>IF(N278="základní",J278,0)</f>
        <v>0</v>
      </c>
      <c r="BF278" s="227">
        <f>IF(N278="snížená",J278,0)</f>
        <v>0</v>
      </c>
      <c r="BG278" s="227">
        <f>IF(N278="zákl. přenesená",J278,0)</f>
        <v>0</v>
      </c>
      <c r="BH278" s="227">
        <f>IF(N278="sníž. přenesená",J278,0)</f>
        <v>0</v>
      </c>
      <c r="BI278" s="227">
        <f>IF(N278="nulová",J278,0)</f>
        <v>0</v>
      </c>
      <c r="BJ278" s="20" t="s">
        <v>77</v>
      </c>
      <c r="BK278" s="227">
        <f>ROUND(I278*H278,2)</f>
        <v>0</v>
      </c>
      <c r="BL278" s="20" t="s">
        <v>168</v>
      </c>
      <c r="BM278" s="226" t="s">
        <v>3574</v>
      </c>
    </row>
    <row r="279" s="2" customFormat="1" ht="16.5" customHeight="1">
      <c r="A279" s="41"/>
      <c r="B279" s="42"/>
      <c r="C279" s="215" t="s">
        <v>3575</v>
      </c>
      <c r="D279" s="215" t="s">
        <v>163</v>
      </c>
      <c r="E279" s="216" t="s">
        <v>3576</v>
      </c>
      <c r="F279" s="217" t="s">
        <v>3577</v>
      </c>
      <c r="G279" s="218" t="s">
        <v>2368</v>
      </c>
      <c r="H279" s="219">
        <v>1</v>
      </c>
      <c r="I279" s="220"/>
      <c r="J279" s="221">
        <f>ROUND(I279*H279,2)</f>
        <v>0</v>
      </c>
      <c r="K279" s="217" t="s">
        <v>19</v>
      </c>
      <c r="L279" s="47"/>
      <c r="M279" s="222" t="s">
        <v>19</v>
      </c>
      <c r="N279" s="223" t="s">
        <v>41</v>
      </c>
      <c r="O279" s="87"/>
      <c r="P279" s="224">
        <f>O279*H279</f>
        <v>0</v>
      </c>
      <c r="Q279" s="224">
        <v>0</v>
      </c>
      <c r="R279" s="224">
        <f>Q279*H279</f>
        <v>0</v>
      </c>
      <c r="S279" s="224">
        <v>0</v>
      </c>
      <c r="T279" s="225">
        <f>S279*H279</f>
        <v>0</v>
      </c>
      <c r="U279" s="41"/>
      <c r="V279" s="41"/>
      <c r="W279" s="41"/>
      <c r="X279" s="41"/>
      <c r="Y279" s="41"/>
      <c r="Z279" s="41"/>
      <c r="AA279" s="41"/>
      <c r="AB279" s="41"/>
      <c r="AC279" s="41"/>
      <c r="AD279" s="41"/>
      <c r="AE279" s="41"/>
      <c r="AR279" s="226" t="s">
        <v>168</v>
      </c>
      <c r="AT279" s="226" t="s">
        <v>163</v>
      </c>
      <c r="AU279" s="226" t="s">
        <v>77</v>
      </c>
      <c r="AY279" s="20" t="s">
        <v>161</v>
      </c>
      <c r="BE279" s="227">
        <f>IF(N279="základní",J279,0)</f>
        <v>0</v>
      </c>
      <c r="BF279" s="227">
        <f>IF(N279="snížená",J279,0)</f>
        <v>0</v>
      </c>
      <c r="BG279" s="227">
        <f>IF(N279="zákl. přenesená",J279,0)</f>
        <v>0</v>
      </c>
      <c r="BH279" s="227">
        <f>IF(N279="sníž. přenesená",J279,0)</f>
        <v>0</v>
      </c>
      <c r="BI279" s="227">
        <f>IF(N279="nulová",J279,0)</f>
        <v>0</v>
      </c>
      <c r="BJ279" s="20" t="s">
        <v>77</v>
      </c>
      <c r="BK279" s="227">
        <f>ROUND(I279*H279,2)</f>
        <v>0</v>
      </c>
      <c r="BL279" s="20" t="s">
        <v>168</v>
      </c>
      <c r="BM279" s="226" t="s">
        <v>3578</v>
      </c>
    </row>
    <row r="280" s="2" customFormat="1" ht="16.5" customHeight="1">
      <c r="A280" s="41"/>
      <c r="B280" s="42"/>
      <c r="C280" s="215" t="s">
        <v>3498</v>
      </c>
      <c r="D280" s="215" t="s">
        <v>163</v>
      </c>
      <c r="E280" s="216" t="s">
        <v>3579</v>
      </c>
      <c r="F280" s="217" t="s">
        <v>3580</v>
      </c>
      <c r="G280" s="218" t="s">
        <v>2368</v>
      </c>
      <c r="H280" s="219">
        <v>1</v>
      </c>
      <c r="I280" s="220"/>
      <c r="J280" s="221">
        <f>ROUND(I280*H280,2)</f>
        <v>0</v>
      </c>
      <c r="K280" s="217" t="s">
        <v>19</v>
      </c>
      <c r="L280" s="47"/>
      <c r="M280" s="222" t="s">
        <v>19</v>
      </c>
      <c r="N280" s="223" t="s">
        <v>41</v>
      </c>
      <c r="O280" s="87"/>
      <c r="P280" s="224">
        <f>O280*H280</f>
        <v>0</v>
      </c>
      <c r="Q280" s="224">
        <v>0</v>
      </c>
      <c r="R280" s="224">
        <f>Q280*H280</f>
        <v>0</v>
      </c>
      <c r="S280" s="224">
        <v>0</v>
      </c>
      <c r="T280" s="225">
        <f>S280*H280</f>
        <v>0</v>
      </c>
      <c r="U280" s="41"/>
      <c r="V280" s="41"/>
      <c r="W280" s="41"/>
      <c r="X280" s="41"/>
      <c r="Y280" s="41"/>
      <c r="Z280" s="41"/>
      <c r="AA280" s="41"/>
      <c r="AB280" s="41"/>
      <c r="AC280" s="41"/>
      <c r="AD280" s="41"/>
      <c r="AE280" s="41"/>
      <c r="AR280" s="226" t="s">
        <v>168</v>
      </c>
      <c r="AT280" s="226" t="s">
        <v>163</v>
      </c>
      <c r="AU280" s="226" t="s">
        <v>77</v>
      </c>
      <c r="AY280" s="20" t="s">
        <v>161</v>
      </c>
      <c r="BE280" s="227">
        <f>IF(N280="základní",J280,0)</f>
        <v>0</v>
      </c>
      <c r="BF280" s="227">
        <f>IF(N280="snížená",J280,0)</f>
        <v>0</v>
      </c>
      <c r="BG280" s="227">
        <f>IF(N280="zákl. přenesená",J280,0)</f>
        <v>0</v>
      </c>
      <c r="BH280" s="227">
        <f>IF(N280="sníž. přenesená",J280,0)</f>
        <v>0</v>
      </c>
      <c r="BI280" s="227">
        <f>IF(N280="nulová",J280,0)</f>
        <v>0</v>
      </c>
      <c r="BJ280" s="20" t="s">
        <v>77</v>
      </c>
      <c r="BK280" s="227">
        <f>ROUND(I280*H280,2)</f>
        <v>0</v>
      </c>
      <c r="BL280" s="20" t="s">
        <v>168</v>
      </c>
      <c r="BM280" s="226" t="s">
        <v>3581</v>
      </c>
    </row>
    <row r="281" s="2" customFormat="1" ht="16.5" customHeight="1">
      <c r="A281" s="41"/>
      <c r="B281" s="42"/>
      <c r="C281" s="215" t="s">
        <v>3582</v>
      </c>
      <c r="D281" s="215" t="s">
        <v>163</v>
      </c>
      <c r="E281" s="216" t="s">
        <v>3583</v>
      </c>
      <c r="F281" s="217" t="s">
        <v>3584</v>
      </c>
      <c r="G281" s="218" t="s">
        <v>2368</v>
      </c>
      <c r="H281" s="219">
        <v>1</v>
      </c>
      <c r="I281" s="220"/>
      <c r="J281" s="221">
        <f>ROUND(I281*H281,2)</f>
        <v>0</v>
      </c>
      <c r="K281" s="217" t="s">
        <v>19</v>
      </c>
      <c r="L281" s="47"/>
      <c r="M281" s="222" t="s">
        <v>19</v>
      </c>
      <c r="N281" s="223" t="s">
        <v>41</v>
      </c>
      <c r="O281" s="87"/>
      <c r="P281" s="224">
        <f>O281*H281</f>
        <v>0</v>
      </c>
      <c r="Q281" s="224">
        <v>0</v>
      </c>
      <c r="R281" s="224">
        <f>Q281*H281</f>
        <v>0</v>
      </c>
      <c r="S281" s="224">
        <v>0</v>
      </c>
      <c r="T281" s="225">
        <f>S281*H281</f>
        <v>0</v>
      </c>
      <c r="U281" s="41"/>
      <c r="V281" s="41"/>
      <c r="W281" s="41"/>
      <c r="X281" s="41"/>
      <c r="Y281" s="41"/>
      <c r="Z281" s="41"/>
      <c r="AA281" s="41"/>
      <c r="AB281" s="41"/>
      <c r="AC281" s="41"/>
      <c r="AD281" s="41"/>
      <c r="AE281" s="41"/>
      <c r="AR281" s="226" t="s">
        <v>168</v>
      </c>
      <c r="AT281" s="226" t="s">
        <v>163</v>
      </c>
      <c r="AU281" s="226" t="s">
        <v>77</v>
      </c>
      <c r="AY281" s="20" t="s">
        <v>161</v>
      </c>
      <c r="BE281" s="227">
        <f>IF(N281="základní",J281,0)</f>
        <v>0</v>
      </c>
      <c r="BF281" s="227">
        <f>IF(N281="snížená",J281,0)</f>
        <v>0</v>
      </c>
      <c r="BG281" s="227">
        <f>IF(N281="zákl. přenesená",J281,0)</f>
        <v>0</v>
      </c>
      <c r="BH281" s="227">
        <f>IF(N281="sníž. přenesená",J281,0)</f>
        <v>0</v>
      </c>
      <c r="BI281" s="227">
        <f>IF(N281="nulová",J281,0)</f>
        <v>0</v>
      </c>
      <c r="BJ281" s="20" t="s">
        <v>77</v>
      </c>
      <c r="BK281" s="227">
        <f>ROUND(I281*H281,2)</f>
        <v>0</v>
      </c>
      <c r="BL281" s="20" t="s">
        <v>168</v>
      </c>
      <c r="BM281" s="226" t="s">
        <v>3585</v>
      </c>
    </row>
    <row r="282" s="2" customFormat="1" ht="16.5" customHeight="1">
      <c r="A282" s="41"/>
      <c r="B282" s="42"/>
      <c r="C282" s="215" t="s">
        <v>3501</v>
      </c>
      <c r="D282" s="215" t="s">
        <v>163</v>
      </c>
      <c r="E282" s="216" t="s">
        <v>3586</v>
      </c>
      <c r="F282" s="217" t="s">
        <v>3587</v>
      </c>
      <c r="G282" s="218" t="s">
        <v>2368</v>
      </c>
      <c r="H282" s="219">
        <v>1</v>
      </c>
      <c r="I282" s="220"/>
      <c r="J282" s="221">
        <f>ROUND(I282*H282,2)</f>
        <v>0</v>
      </c>
      <c r="K282" s="217" t="s">
        <v>19</v>
      </c>
      <c r="L282" s="47"/>
      <c r="M282" s="222" t="s">
        <v>19</v>
      </c>
      <c r="N282" s="223" t="s">
        <v>41</v>
      </c>
      <c r="O282" s="87"/>
      <c r="P282" s="224">
        <f>O282*H282</f>
        <v>0</v>
      </c>
      <c r="Q282" s="224">
        <v>0</v>
      </c>
      <c r="R282" s="224">
        <f>Q282*H282</f>
        <v>0</v>
      </c>
      <c r="S282" s="224">
        <v>0</v>
      </c>
      <c r="T282" s="225">
        <f>S282*H282</f>
        <v>0</v>
      </c>
      <c r="U282" s="41"/>
      <c r="V282" s="41"/>
      <c r="W282" s="41"/>
      <c r="X282" s="41"/>
      <c r="Y282" s="41"/>
      <c r="Z282" s="41"/>
      <c r="AA282" s="41"/>
      <c r="AB282" s="41"/>
      <c r="AC282" s="41"/>
      <c r="AD282" s="41"/>
      <c r="AE282" s="41"/>
      <c r="AR282" s="226" t="s">
        <v>168</v>
      </c>
      <c r="AT282" s="226" t="s">
        <v>163</v>
      </c>
      <c r="AU282" s="226" t="s">
        <v>77</v>
      </c>
      <c r="AY282" s="20" t="s">
        <v>161</v>
      </c>
      <c r="BE282" s="227">
        <f>IF(N282="základní",J282,0)</f>
        <v>0</v>
      </c>
      <c r="BF282" s="227">
        <f>IF(N282="snížená",J282,0)</f>
        <v>0</v>
      </c>
      <c r="BG282" s="227">
        <f>IF(N282="zákl. přenesená",J282,0)</f>
        <v>0</v>
      </c>
      <c r="BH282" s="227">
        <f>IF(N282="sníž. přenesená",J282,0)</f>
        <v>0</v>
      </c>
      <c r="BI282" s="227">
        <f>IF(N282="nulová",J282,0)</f>
        <v>0</v>
      </c>
      <c r="BJ282" s="20" t="s">
        <v>77</v>
      </c>
      <c r="BK282" s="227">
        <f>ROUND(I282*H282,2)</f>
        <v>0</v>
      </c>
      <c r="BL282" s="20" t="s">
        <v>168</v>
      </c>
      <c r="BM282" s="226" t="s">
        <v>3588</v>
      </c>
    </row>
    <row r="283" s="2" customFormat="1" ht="16.5" customHeight="1">
      <c r="A283" s="41"/>
      <c r="B283" s="42"/>
      <c r="C283" s="215" t="s">
        <v>3589</v>
      </c>
      <c r="D283" s="215" t="s">
        <v>163</v>
      </c>
      <c r="E283" s="216" t="s">
        <v>3590</v>
      </c>
      <c r="F283" s="217" t="s">
        <v>3427</v>
      </c>
      <c r="G283" s="218" t="s">
        <v>2368</v>
      </c>
      <c r="H283" s="219">
        <v>1</v>
      </c>
      <c r="I283" s="220"/>
      <c r="J283" s="221">
        <f>ROUND(I283*H283,2)</f>
        <v>0</v>
      </c>
      <c r="K283" s="217" t="s">
        <v>19</v>
      </c>
      <c r="L283" s="47"/>
      <c r="M283" s="222" t="s">
        <v>19</v>
      </c>
      <c r="N283" s="223" t="s">
        <v>41</v>
      </c>
      <c r="O283" s="87"/>
      <c r="P283" s="224">
        <f>O283*H283</f>
        <v>0</v>
      </c>
      <c r="Q283" s="224">
        <v>0</v>
      </c>
      <c r="R283" s="224">
        <f>Q283*H283</f>
        <v>0</v>
      </c>
      <c r="S283" s="224">
        <v>0</v>
      </c>
      <c r="T283" s="225">
        <f>S283*H283</f>
        <v>0</v>
      </c>
      <c r="U283" s="41"/>
      <c r="V283" s="41"/>
      <c r="W283" s="41"/>
      <c r="X283" s="41"/>
      <c r="Y283" s="41"/>
      <c r="Z283" s="41"/>
      <c r="AA283" s="41"/>
      <c r="AB283" s="41"/>
      <c r="AC283" s="41"/>
      <c r="AD283" s="41"/>
      <c r="AE283" s="41"/>
      <c r="AR283" s="226" t="s">
        <v>168</v>
      </c>
      <c r="AT283" s="226" t="s">
        <v>163</v>
      </c>
      <c r="AU283" s="226" t="s">
        <v>77</v>
      </c>
      <c r="AY283" s="20" t="s">
        <v>161</v>
      </c>
      <c r="BE283" s="227">
        <f>IF(N283="základní",J283,0)</f>
        <v>0</v>
      </c>
      <c r="BF283" s="227">
        <f>IF(N283="snížená",J283,0)</f>
        <v>0</v>
      </c>
      <c r="BG283" s="227">
        <f>IF(N283="zákl. přenesená",J283,0)</f>
        <v>0</v>
      </c>
      <c r="BH283" s="227">
        <f>IF(N283="sníž. přenesená",J283,0)</f>
        <v>0</v>
      </c>
      <c r="BI283" s="227">
        <f>IF(N283="nulová",J283,0)</f>
        <v>0</v>
      </c>
      <c r="BJ283" s="20" t="s">
        <v>77</v>
      </c>
      <c r="BK283" s="227">
        <f>ROUND(I283*H283,2)</f>
        <v>0</v>
      </c>
      <c r="BL283" s="20" t="s">
        <v>168</v>
      </c>
      <c r="BM283" s="226" t="s">
        <v>3591</v>
      </c>
    </row>
    <row r="284" s="2" customFormat="1" ht="16.5" customHeight="1">
      <c r="A284" s="41"/>
      <c r="B284" s="42"/>
      <c r="C284" s="215" t="s">
        <v>3505</v>
      </c>
      <c r="D284" s="215" t="s">
        <v>163</v>
      </c>
      <c r="E284" s="216" t="s">
        <v>3592</v>
      </c>
      <c r="F284" s="217" t="s">
        <v>3593</v>
      </c>
      <c r="G284" s="218" t="s">
        <v>2368</v>
      </c>
      <c r="H284" s="219">
        <v>4</v>
      </c>
      <c r="I284" s="220"/>
      <c r="J284" s="221">
        <f>ROUND(I284*H284,2)</f>
        <v>0</v>
      </c>
      <c r="K284" s="217" t="s">
        <v>19</v>
      </c>
      <c r="L284" s="47"/>
      <c r="M284" s="222" t="s">
        <v>19</v>
      </c>
      <c r="N284" s="223" t="s">
        <v>41</v>
      </c>
      <c r="O284" s="87"/>
      <c r="P284" s="224">
        <f>O284*H284</f>
        <v>0</v>
      </c>
      <c r="Q284" s="224">
        <v>0</v>
      </c>
      <c r="R284" s="224">
        <f>Q284*H284</f>
        <v>0</v>
      </c>
      <c r="S284" s="224">
        <v>0</v>
      </c>
      <c r="T284" s="225">
        <f>S284*H284</f>
        <v>0</v>
      </c>
      <c r="U284" s="41"/>
      <c r="V284" s="41"/>
      <c r="W284" s="41"/>
      <c r="X284" s="41"/>
      <c r="Y284" s="41"/>
      <c r="Z284" s="41"/>
      <c r="AA284" s="41"/>
      <c r="AB284" s="41"/>
      <c r="AC284" s="41"/>
      <c r="AD284" s="41"/>
      <c r="AE284" s="41"/>
      <c r="AR284" s="226" t="s">
        <v>168</v>
      </c>
      <c r="AT284" s="226" t="s">
        <v>163</v>
      </c>
      <c r="AU284" s="226" t="s">
        <v>77</v>
      </c>
      <c r="AY284" s="20" t="s">
        <v>161</v>
      </c>
      <c r="BE284" s="227">
        <f>IF(N284="základní",J284,0)</f>
        <v>0</v>
      </c>
      <c r="BF284" s="227">
        <f>IF(N284="snížená",J284,0)</f>
        <v>0</v>
      </c>
      <c r="BG284" s="227">
        <f>IF(N284="zákl. přenesená",J284,0)</f>
        <v>0</v>
      </c>
      <c r="BH284" s="227">
        <f>IF(N284="sníž. přenesená",J284,0)</f>
        <v>0</v>
      </c>
      <c r="BI284" s="227">
        <f>IF(N284="nulová",J284,0)</f>
        <v>0</v>
      </c>
      <c r="BJ284" s="20" t="s">
        <v>77</v>
      </c>
      <c r="BK284" s="227">
        <f>ROUND(I284*H284,2)</f>
        <v>0</v>
      </c>
      <c r="BL284" s="20" t="s">
        <v>168</v>
      </c>
      <c r="BM284" s="226" t="s">
        <v>3594</v>
      </c>
    </row>
    <row r="285" s="2" customFormat="1" ht="16.5" customHeight="1">
      <c r="A285" s="41"/>
      <c r="B285" s="42"/>
      <c r="C285" s="215" t="s">
        <v>3595</v>
      </c>
      <c r="D285" s="215" t="s">
        <v>163</v>
      </c>
      <c r="E285" s="216" t="s">
        <v>3596</v>
      </c>
      <c r="F285" s="217" t="s">
        <v>3580</v>
      </c>
      <c r="G285" s="218" t="s">
        <v>2368</v>
      </c>
      <c r="H285" s="219">
        <v>2</v>
      </c>
      <c r="I285" s="220"/>
      <c r="J285" s="221">
        <f>ROUND(I285*H285,2)</f>
        <v>0</v>
      </c>
      <c r="K285" s="217" t="s">
        <v>19</v>
      </c>
      <c r="L285" s="47"/>
      <c r="M285" s="222" t="s">
        <v>19</v>
      </c>
      <c r="N285" s="223" t="s">
        <v>41</v>
      </c>
      <c r="O285" s="87"/>
      <c r="P285" s="224">
        <f>O285*H285</f>
        <v>0</v>
      </c>
      <c r="Q285" s="224">
        <v>0</v>
      </c>
      <c r="R285" s="224">
        <f>Q285*H285</f>
        <v>0</v>
      </c>
      <c r="S285" s="224">
        <v>0</v>
      </c>
      <c r="T285" s="225">
        <f>S285*H285</f>
        <v>0</v>
      </c>
      <c r="U285" s="41"/>
      <c r="V285" s="41"/>
      <c r="W285" s="41"/>
      <c r="X285" s="41"/>
      <c r="Y285" s="41"/>
      <c r="Z285" s="41"/>
      <c r="AA285" s="41"/>
      <c r="AB285" s="41"/>
      <c r="AC285" s="41"/>
      <c r="AD285" s="41"/>
      <c r="AE285" s="41"/>
      <c r="AR285" s="226" t="s">
        <v>168</v>
      </c>
      <c r="AT285" s="226" t="s">
        <v>163</v>
      </c>
      <c r="AU285" s="226" t="s">
        <v>77</v>
      </c>
      <c r="AY285" s="20" t="s">
        <v>161</v>
      </c>
      <c r="BE285" s="227">
        <f>IF(N285="základní",J285,0)</f>
        <v>0</v>
      </c>
      <c r="BF285" s="227">
        <f>IF(N285="snížená",J285,0)</f>
        <v>0</v>
      </c>
      <c r="BG285" s="227">
        <f>IF(N285="zákl. přenesená",J285,0)</f>
        <v>0</v>
      </c>
      <c r="BH285" s="227">
        <f>IF(N285="sníž. přenesená",J285,0)</f>
        <v>0</v>
      </c>
      <c r="BI285" s="227">
        <f>IF(N285="nulová",J285,0)</f>
        <v>0</v>
      </c>
      <c r="BJ285" s="20" t="s">
        <v>77</v>
      </c>
      <c r="BK285" s="227">
        <f>ROUND(I285*H285,2)</f>
        <v>0</v>
      </c>
      <c r="BL285" s="20" t="s">
        <v>168</v>
      </c>
      <c r="BM285" s="226" t="s">
        <v>3597</v>
      </c>
    </row>
    <row r="286" s="2" customFormat="1" ht="16.5" customHeight="1">
      <c r="A286" s="41"/>
      <c r="B286" s="42"/>
      <c r="C286" s="215" t="s">
        <v>3508</v>
      </c>
      <c r="D286" s="215" t="s">
        <v>163</v>
      </c>
      <c r="E286" s="216" t="s">
        <v>3598</v>
      </c>
      <c r="F286" s="217" t="s">
        <v>3238</v>
      </c>
      <c r="G286" s="218" t="s">
        <v>2368</v>
      </c>
      <c r="H286" s="219">
        <v>2</v>
      </c>
      <c r="I286" s="220"/>
      <c r="J286" s="221">
        <f>ROUND(I286*H286,2)</f>
        <v>0</v>
      </c>
      <c r="K286" s="217" t="s">
        <v>19</v>
      </c>
      <c r="L286" s="47"/>
      <c r="M286" s="222" t="s">
        <v>19</v>
      </c>
      <c r="N286" s="223" t="s">
        <v>41</v>
      </c>
      <c r="O286" s="87"/>
      <c r="P286" s="224">
        <f>O286*H286</f>
        <v>0</v>
      </c>
      <c r="Q286" s="224">
        <v>0</v>
      </c>
      <c r="R286" s="224">
        <f>Q286*H286</f>
        <v>0</v>
      </c>
      <c r="S286" s="224">
        <v>0</v>
      </c>
      <c r="T286" s="225">
        <f>S286*H286</f>
        <v>0</v>
      </c>
      <c r="U286" s="41"/>
      <c r="V286" s="41"/>
      <c r="W286" s="41"/>
      <c r="X286" s="41"/>
      <c r="Y286" s="41"/>
      <c r="Z286" s="41"/>
      <c r="AA286" s="41"/>
      <c r="AB286" s="41"/>
      <c r="AC286" s="41"/>
      <c r="AD286" s="41"/>
      <c r="AE286" s="41"/>
      <c r="AR286" s="226" t="s">
        <v>168</v>
      </c>
      <c r="AT286" s="226" t="s">
        <v>163</v>
      </c>
      <c r="AU286" s="226" t="s">
        <v>77</v>
      </c>
      <c r="AY286" s="20" t="s">
        <v>161</v>
      </c>
      <c r="BE286" s="227">
        <f>IF(N286="základní",J286,0)</f>
        <v>0</v>
      </c>
      <c r="BF286" s="227">
        <f>IF(N286="snížená",J286,0)</f>
        <v>0</v>
      </c>
      <c r="BG286" s="227">
        <f>IF(N286="zákl. přenesená",J286,0)</f>
        <v>0</v>
      </c>
      <c r="BH286" s="227">
        <f>IF(N286="sníž. přenesená",J286,0)</f>
        <v>0</v>
      </c>
      <c r="BI286" s="227">
        <f>IF(N286="nulová",J286,0)</f>
        <v>0</v>
      </c>
      <c r="BJ286" s="20" t="s">
        <v>77</v>
      </c>
      <c r="BK286" s="227">
        <f>ROUND(I286*H286,2)</f>
        <v>0</v>
      </c>
      <c r="BL286" s="20" t="s">
        <v>168</v>
      </c>
      <c r="BM286" s="226" t="s">
        <v>3599</v>
      </c>
    </row>
    <row r="287" s="2" customFormat="1" ht="16.5" customHeight="1">
      <c r="A287" s="41"/>
      <c r="B287" s="42"/>
      <c r="C287" s="215" t="s">
        <v>3600</v>
      </c>
      <c r="D287" s="215" t="s">
        <v>163</v>
      </c>
      <c r="E287" s="216" t="s">
        <v>3601</v>
      </c>
      <c r="F287" s="217" t="s">
        <v>3602</v>
      </c>
      <c r="G287" s="218" t="s">
        <v>2368</v>
      </c>
      <c r="H287" s="219">
        <v>1</v>
      </c>
      <c r="I287" s="220"/>
      <c r="J287" s="221">
        <f>ROUND(I287*H287,2)</f>
        <v>0</v>
      </c>
      <c r="K287" s="217" t="s">
        <v>19</v>
      </c>
      <c r="L287" s="47"/>
      <c r="M287" s="222" t="s">
        <v>19</v>
      </c>
      <c r="N287" s="223" t="s">
        <v>41</v>
      </c>
      <c r="O287" s="87"/>
      <c r="P287" s="224">
        <f>O287*H287</f>
        <v>0</v>
      </c>
      <c r="Q287" s="224">
        <v>0</v>
      </c>
      <c r="R287" s="224">
        <f>Q287*H287</f>
        <v>0</v>
      </c>
      <c r="S287" s="224">
        <v>0</v>
      </c>
      <c r="T287" s="225">
        <f>S287*H287</f>
        <v>0</v>
      </c>
      <c r="U287" s="41"/>
      <c r="V287" s="41"/>
      <c r="W287" s="41"/>
      <c r="X287" s="41"/>
      <c r="Y287" s="41"/>
      <c r="Z287" s="41"/>
      <c r="AA287" s="41"/>
      <c r="AB287" s="41"/>
      <c r="AC287" s="41"/>
      <c r="AD287" s="41"/>
      <c r="AE287" s="41"/>
      <c r="AR287" s="226" t="s">
        <v>168</v>
      </c>
      <c r="AT287" s="226" t="s">
        <v>163</v>
      </c>
      <c r="AU287" s="226" t="s">
        <v>77</v>
      </c>
      <c r="AY287" s="20" t="s">
        <v>161</v>
      </c>
      <c r="BE287" s="227">
        <f>IF(N287="základní",J287,0)</f>
        <v>0</v>
      </c>
      <c r="BF287" s="227">
        <f>IF(N287="snížená",J287,0)</f>
        <v>0</v>
      </c>
      <c r="BG287" s="227">
        <f>IF(N287="zákl. přenesená",J287,0)</f>
        <v>0</v>
      </c>
      <c r="BH287" s="227">
        <f>IF(N287="sníž. přenesená",J287,0)</f>
        <v>0</v>
      </c>
      <c r="BI287" s="227">
        <f>IF(N287="nulová",J287,0)</f>
        <v>0</v>
      </c>
      <c r="BJ287" s="20" t="s">
        <v>77</v>
      </c>
      <c r="BK287" s="227">
        <f>ROUND(I287*H287,2)</f>
        <v>0</v>
      </c>
      <c r="BL287" s="20" t="s">
        <v>168</v>
      </c>
      <c r="BM287" s="226" t="s">
        <v>3603</v>
      </c>
    </row>
    <row r="288" s="2" customFormat="1" ht="16.5" customHeight="1">
      <c r="A288" s="41"/>
      <c r="B288" s="42"/>
      <c r="C288" s="215" t="s">
        <v>3513</v>
      </c>
      <c r="D288" s="215" t="s">
        <v>163</v>
      </c>
      <c r="E288" s="216" t="s">
        <v>3604</v>
      </c>
      <c r="F288" s="217" t="s">
        <v>3605</v>
      </c>
      <c r="G288" s="218" t="s">
        <v>2368</v>
      </c>
      <c r="H288" s="219">
        <v>5</v>
      </c>
      <c r="I288" s="220"/>
      <c r="J288" s="221">
        <f>ROUND(I288*H288,2)</f>
        <v>0</v>
      </c>
      <c r="K288" s="217" t="s">
        <v>19</v>
      </c>
      <c r="L288" s="47"/>
      <c r="M288" s="222" t="s">
        <v>19</v>
      </c>
      <c r="N288" s="223" t="s">
        <v>41</v>
      </c>
      <c r="O288" s="87"/>
      <c r="P288" s="224">
        <f>O288*H288</f>
        <v>0</v>
      </c>
      <c r="Q288" s="224">
        <v>0</v>
      </c>
      <c r="R288" s="224">
        <f>Q288*H288</f>
        <v>0</v>
      </c>
      <c r="S288" s="224">
        <v>0</v>
      </c>
      <c r="T288" s="225">
        <f>S288*H288</f>
        <v>0</v>
      </c>
      <c r="U288" s="41"/>
      <c r="V288" s="41"/>
      <c r="W288" s="41"/>
      <c r="X288" s="41"/>
      <c r="Y288" s="41"/>
      <c r="Z288" s="41"/>
      <c r="AA288" s="41"/>
      <c r="AB288" s="41"/>
      <c r="AC288" s="41"/>
      <c r="AD288" s="41"/>
      <c r="AE288" s="41"/>
      <c r="AR288" s="226" t="s">
        <v>168</v>
      </c>
      <c r="AT288" s="226" t="s">
        <v>163</v>
      </c>
      <c r="AU288" s="226" t="s">
        <v>77</v>
      </c>
      <c r="AY288" s="20" t="s">
        <v>161</v>
      </c>
      <c r="BE288" s="227">
        <f>IF(N288="základní",J288,0)</f>
        <v>0</v>
      </c>
      <c r="BF288" s="227">
        <f>IF(N288="snížená",J288,0)</f>
        <v>0</v>
      </c>
      <c r="BG288" s="227">
        <f>IF(N288="zákl. přenesená",J288,0)</f>
        <v>0</v>
      </c>
      <c r="BH288" s="227">
        <f>IF(N288="sníž. přenesená",J288,0)</f>
        <v>0</v>
      </c>
      <c r="BI288" s="227">
        <f>IF(N288="nulová",J288,0)</f>
        <v>0</v>
      </c>
      <c r="BJ288" s="20" t="s">
        <v>77</v>
      </c>
      <c r="BK288" s="227">
        <f>ROUND(I288*H288,2)</f>
        <v>0</v>
      </c>
      <c r="BL288" s="20" t="s">
        <v>168</v>
      </c>
      <c r="BM288" s="226" t="s">
        <v>3606</v>
      </c>
    </row>
    <row r="289" s="2" customFormat="1" ht="16.5" customHeight="1">
      <c r="A289" s="41"/>
      <c r="B289" s="42"/>
      <c r="C289" s="215" t="s">
        <v>3607</v>
      </c>
      <c r="D289" s="215" t="s">
        <v>163</v>
      </c>
      <c r="E289" s="216" t="s">
        <v>3608</v>
      </c>
      <c r="F289" s="217" t="s">
        <v>3593</v>
      </c>
      <c r="G289" s="218" t="s">
        <v>2368</v>
      </c>
      <c r="H289" s="219">
        <v>30</v>
      </c>
      <c r="I289" s="220"/>
      <c r="J289" s="221">
        <f>ROUND(I289*H289,2)</f>
        <v>0</v>
      </c>
      <c r="K289" s="217" t="s">
        <v>19</v>
      </c>
      <c r="L289" s="47"/>
      <c r="M289" s="222" t="s">
        <v>19</v>
      </c>
      <c r="N289" s="223" t="s">
        <v>41</v>
      </c>
      <c r="O289" s="87"/>
      <c r="P289" s="224">
        <f>O289*H289</f>
        <v>0</v>
      </c>
      <c r="Q289" s="224">
        <v>0</v>
      </c>
      <c r="R289" s="224">
        <f>Q289*H289</f>
        <v>0</v>
      </c>
      <c r="S289" s="224">
        <v>0</v>
      </c>
      <c r="T289" s="225">
        <f>S289*H289</f>
        <v>0</v>
      </c>
      <c r="U289" s="41"/>
      <c r="V289" s="41"/>
      <c r="W289" s="41"/>
      <c r="X289" s="41"/>
      <c r="Y289" s="41"/>
      <c r="Z289" s="41"/>
      <c r="AA289" s="41"/>
      <c r="AB289" s="41"/>
      <c r="AC289" s="41"/>
      <c r="AD289" s="41"/>
      <c r="AE289" s="41"/>
      <c r="AR289" s="226" t="s">
        <v>168</v>
      </c>
      <c r="AT289" s="226" t="s">
        <v>163</v>
      </c>
      <c r="AU289" s="226" t="s">
        <v>77</v>
      </c>
      <c r="AY289" s="20" t="s">
        <v>161</v>
      </c>
      <c r="BE289" s="227">
        <f>IF(N289="základní",J289,0)</f>
        <v>0</v>
      </c>
      <c r="BF289" s="227">
        <f>IF(N289="snížená",J289,0)</f>
        <v>0</v>
      </c>
      <c r="BG289" s="227">
        <f>IF(N289="zákl. přenesená",J289,0)</f>
        <v>0</v>
      </c>
      <c r="BH289" s="227">
        <f>IF(N289="sníž. přenesená",J289,0)</f>
        <v>0</v>
      </c>
      <c r="BI289" s="227">
        <f>IF(N289="nulová",J289,0)</f>
        <v>0</v>
      </c>
      <c r="BJ289" s="20" t="s">
        <v>77</v>
      </c>
      <c r="BK289" s="227">
        <f>ROUND(I289*H289,2)</f>
        <v>0</v>
      </c>
      <c r="BL289" s="20" t="s">
        <v>168</v>
      </c>
      <c r="BM289" s="226" t="s">
        <v>3609</v>
      </c>
    </row>
    <row r="290" s="2" customFormat="1" ht="33" customHeight="1">
      <c r="A290" s="41"/>
      <c r="B290" s="42"/>
      <c r="C290" s="215" t="s">
        <v>3517</v>
      </c>
      <c r="D290" s="215" t="s">
        <v>163</v>
      </c>
      <c r="E290" s="216" t="s">
        <v>3610</v>
      </c>
      <c r="F290" s="217" t="s">
        <v>3611</v>
      </c>
      <c r="G290" s="218" t="s">
        <v>827</v>
      </c>
      <c r="H290" s="219">
        <v>1</v>
      </c>
      <c r="I290" s="220"/>
      <c r="J290" s="221">
        <f>ROUND(I290*H290,2)</f>
        <v>0</v>
      </c>
      <c r="K290" s="217" t="s">
        <v>19</v>
      </c>
      <c r="L290" s="47"/>
      <c r="M290" s="222" t="s">
        <v>19</v>
      </c>
      <c r="N290" s="223" t="s">
        <v>41</v>
      </c>
      <c r="O290" s="87"/>
      <c r="P290" s="224">
        <f>O290*H290</f>
        <v>0</v>
      </c>
      <c r="Q290" s="224">
        <v>0</v>
      </c>
      <c r="R290" s="224">
        <f>Q290*H290</f>
        <v>0</v>
      </c>
      <c r="S290" s="224">
        <v>0</v>
      </c>
      <c r="T290" s="225">
        <f>S290*H290</f>
        <v>0</v>
      </c>
      <c r="U290" s="41"/>
      <c r="V290" s="41"/>
      <c r="W290" s="41"/>
      <c r="X290" s="41"/>
      <c r="Y290" s="41"/>
      <c r="Z290" s="41"/>
      <c r="AA290" s="41"/>
      <c r="AB290" s="41"/>
      <c r="AC290" s="41"/>
      <c r="AD290" s="41"/>
      <c r="AE290" s="41"/>
      <c r="AR290" s="226" t="s">
        <v>168</v>
      </c>
      <c r="AT290" s="226" t="s">
        <v>163</v>
      </c>
      <c r="AU290" s="226" t="s">
        <v>77</v>
      </c>
      <c r="AY290" s="20" t="s">
        <v>161</v>
      </c>
      <c r="BE290" s="227">
        <f>IF(N290="základní",J290,0)</f>
        <v>0</v>
      </c>
      <c r="BF290" s="227">
        <f>IF(N290="snížená",J290,0)</f>
        <v>0</v>
      </c>
      <c r="BG290" s="227">
        <f>IF(N290="zákl. přenesená",J290,0)</f>
        <v>0</v>
      </c>
      <c r="BH290" s="227">
        <f>IF(N290="sníž. přenesená",J290,0)</f>
        <v>0</v>
      </c>
      <c r="BI290" s="227">
        <f>IF(N290="nulová",J290,0)</f>
        <v>0</v>
      </c>
      <c r="BJ290" s="20" t="s">
        <v>77</v>
      </c>
      <c r="BK290" s="227">
        <f>ROUND(I290*H290,2)</f>
        <v>0</v>
      </c>
      <c r="BL290" s="20" t="s">
        <v>168</v>
      </c>
      <c r="BM290" s="226" t="s">
        <v>3612</v>
      </c>
    </row>
    <row r="291" s="2" customFormat="1" ht="24.15" customHeight="1">
      <c r="A291" s="41"/>
      <c r="B291" s="42"/>
      <c r="C291" s="215" t="s">
        <v>3613</v>
      </c>
      <c r="D291" s="215" t="s">
        <v>163</v>
      </c>
      <c r="E291" s="216" t="s">
        <v>3614</v>
      </c>
      <c r="F291" s="217" t="s">
        <v>3615</v>
      </c>
      <c r="G291" s="218" t="s">
        <v>827</v>
      </c>
      <c r="H291" s="219">
        <v>1</v>
      </c>
      <c r="I291" s="220"/>
      <c r="J291" s="221">
        <f>ROUND(I291*H291,2)</f>
        <v>0</v>
      </c>
      <c r="K291" s="217" t="s">
        <v>19</v>
      </c>
      <c r="L291" s="47"/>
      <c r="M291" s="222" t="s">
        <v>19</v>
      </c>
      <c r="N291" s="223" t="s">
        <v>41</v>
      </c>
      <c r="O291" s="87"/>
      <c r="P291" s="224">
        <f>O291*H291</f>
        <v>0</v>
      </c>
      <c r="Q291" s="224">
        <v>0</v>
      </c>
      <c r="R291" s="224">
        <f>Q291*H291</f>
        <v>0</v>
      </c>
      <c r="S291" s="224">
        <v>0</v>
      </c>
      <c r="T291" s="225">
        <f>S291*H291</f>
        <v>0</v>
      </c>
      <c r="U291" s="41"/>
      <c r="V291" s="41"/>
      <c r="W291" s="41"/>
      <c r="X291" s="41"/>
      <c r="Y291" s="41"/>
      <c r="Z291" s="41"/>
      <c r="AA291" s="41"/>
      <c r="AB291" s="41"/>
      <c r="AC291" s="41"/>
      <c r="AD291" s="41"/>
      <c r="AE291" s="41"/>
      <c r="AR291" s="226" t="s">
        <v>168</v>
      </c>
      <c r="AT291" s="226" t="s">
        <v>163</v>
      </c>
      <c r="AU291" s="226" t="s">
        <v>77</v>
      </c>
      <c r="AY291" s="20" t="s">
        <v>161</v>
      </c>
      <c r="BE291" s="227">
        <f>IF(N291="základní",J291,0)</f>
        <v>0</v>
      </c>
      <c r="BF291" s="227">
        <f>IF(N291="snížená",J291,0)</f>
        <v>0</v>
      </c>
      <c r="BG291" s="227">
        <f>IF(N291="zákl. přenesená",J291,0)</f>
        <v>0</v>
      </c>
      <c r="BH291" s="227">
        <f>IF(N291="sníž. přenesená",J291,0)</f>
        <v>0</v>
      </c>
      <c r="BI291" s="227">
        <f>IF(N291="nulová",J291,0)</f>
        <v>0</v>
      </c>
      <c r="BJ291" s="20" t="s">
        <v>77</v>
      </c>
      <c r="BK291" s="227">
        <f>ROUND(I291*H291,2)</f>
        <v>0</v>
      </c>
      <c r="BL291" s="20" t="s">
        <v>168</v>
      </c>
      <c r="BM291" s="226" t="s">
        <v>3616</v>
      </c>
    </row>
    <row r="292" s="2" customFormat="1" ht="37.8" customHeight="1">
      <c r="A292" s="41"/>
      <c r="B292" s="42"/>
      <c r="C292" s="215" t="s">
        <v>3519</v>
      </c>
      <c r="D292" s="215" t="s">
        <v>163</v>
      </c>
      <c r="E292" s="216" t="s">
        <v>3617</v>
      </c>
      <c r="F292" s="217" t="s">
        <v>3618</v>
      </c>
      <c r="G292" s="218" t="s">
        <v>827</v>
      </c>
      <c r="H292" s="219">
        <v>1</v>
      </c>
      <c r="I292" s="220"/>
      <c r="J292" s="221">
        <f>ROUND(I292*H292,2)</f>
        <v>0</v>
      </c>
      <c r="K292" s="217" t="s">
        <v>19</v>
      </c>
      <c r="L292" s="47"/>
      <c r="M292" s="222" t="s">
        <v>19</v>
      </c>
      <c r="N292" s="223" t="s">
        <v>41</v>
      </c>
      <c r="O292" s="87"/>
      <c r="P292" s="224">
        <f>O292*H292</f>
        <v>0</v>
      </c>
      <c r="Q292" s="224">
        <v>0</v>
      </c>
      <c r="R292" s="224">
        <f>Q292*H292</f>
        <v>0</v>
      </c>
      <c r="S292" s="224">
        <v>0</v>
      </c>
      <c r="T292" s="225">
        <f>S292*H292</f>
        <v>0</v>
      </c>
      <c r="U292" s="41"/>
      <c r="V292" s="41"/>
      <c r="W292" s="41"/>
      <c r="X292" s="41"/>
      <c r="Y292" s="41"/>
      <c r="Z292" s="41"/>
      <c r="AA292" s="41"/>
      <c r="AB292" s="41"/>
      <c r="AC292" s="41"/>
      <c r="AD292" s="41"/>
      <c r="AE292" s="41"/>
      <c r="AR292" s="226" t="s">
        <v>168</v>
      </c>
      <c r="AT292" s="226" t="s">
        <v>163</v>
      </c>
      <c r="AU292" s="226" t="s">
        <v>77</v>
      </c>
      <c r="AY292" s="20" t="s">
        <v>161</v>
      </c>
      <c r="BE292" s="227">
        <f>IF(N292="základní",J292,0)</f>
        <v>0</v>
      </c>
      <c r="BF292" s="227">
        <f>IF(N292="snížená",J292,0)</f>
        <v>0</v>
      </c>
      <c r="BG292" s="227">
        <f>IF(N292="zákl. přenesená",J292,0)</f>
        <v>0</v>
      </c>
      <c r="BH292" s="227">
        <f>IF(N292="sníž. přenesená",J292,0)</f>
        <v>0</v>
      </c>
      <c r="BI292" s="227">
        <f>IF(N292="nulová",J292,0)</f>
        <v>0</v>
      </c>
      <c r="BJ292" s="20" t="s">
        <v>77</v>
      </c>
      <c r="BK292" s="227">
        <f>ROUND(I292*H292,2)</f>
        <v>0</v>
      </c>
      <c r="BL292" s="20" t="s">
        <v>168</v>
      </c>
      <c r="BM292" s="226" t="s">
        <v>3619</v>
      </c>
    </row>
    <row r="293" s="2" customFormat="1" ht="24.15" customHeight="1">
      <c r="A293" s="41"/>
      <c r="B293" s="42"/>
      <c r="C293" s="215" t="s">
        <v>3620</v>
      </c>
      <c r="D293" s="215" t="s">
        <v>163</v>
      </c>
      <c r="E293" s="216" t="s">
        <v>3621</v>
      </c>
      <c r="F293" s="217" t="s">
        <v>3622</v>
      </c>
      <c r="G293" s="218" t="s">
        <v>2368</v>
      </c>
      <c r="H293" s="219">
        <v>1</v>
      </c>
      <c r="I293" s="220"/>
      <c r="J293" s="221">
        <f>ROUND(I293*H293,2)</f>
        <v>0</v>
      </c>
      <c r="K293" s="217" t="s">
        <v>19</v>
      </c>
      <c r="L293" s="47"/>
      <c r="M293" s="222" t="s">
        <v>19</v>
      </c>
      <c r="N293" s="223" t="s">
        <v>41</v>
      </c>
      <c r="O293" s="87"/>
      <c r="P293" s="224">
        <f>O293*H293</f>
        <v>0</v>
      </c>
      <c r="Q293" s="224">
        <v>0</v>
      </c>
      <c r="R293" s="224">
        <f>Q293*H293</f>
        <v>0</v>
      </c>
      <c r="S293" s="224">
        <v>0</v>
      </c>
      <c r="T293" s="225">
        <f>S293*H293</f>
        <v>0</v>
      </c>
      <c r="U293" s="41"/>
      <c r="V293" s="41"/>
      <c r="W293" s="41"/>
      <c r="X293" s="41"/>
      <c r="Y293" s="41"/>
      <c r="Z293" s="41"/>
      <c r="AA293" s="41"/>
      <c r="AB293" s="41"/>
      <c r="AC293" s="41"/>
      <c r="AD293" s="41"/>
      <c r="AE293" s="41"/>
      <c r="AR293" s="226" t="s">
        <v>168</v>
      </c>
      <c r="AT293" s="226" t="s">
        <v>163</v>
      </c>
      <c r="AU293" s="226" t="s">
        <v>77</v>
      </c>
      <c r="AY293" s="20" t="s">
        <v>161</v>
      </c>
      <c r="BE293" s="227">
        <f>IF(N293="základní",J293,0)</f>
        <v>0</v>
      </c>
      <c r="BF293" s="227">
        <f>IF(N293="snížená",J293,0)</f>
        <v>0</v>
      </c>
      <c r="BG293" s="227">
        <f>IF(N293="zákl. přenesená",J293,0)</f>
        <v>0</v>
      </c>
      <c r="BH293" s="227">
        <f>IF(N293="sníž. přenesená",J293,0)</f>
        <v>0</v>
      </c>
      <c r="BI293" s="227">
        <f>IF(N293="nulová",J293,0)</f>
        <v>0</v>
      </c>
      <c r="BJ293" s="20" t="s">
        <v>77</v>
      </c>
      <c r="BK293" s="227">
        <f>ROUND(I293*H293,2)</f>
        <v>0</v>
      </c>
      <c r="BL293" s="20" t="s">
        <v>168</v>
      </c>
      <c r="BM293" s="226" t="s">
        <v>3623</v>
      </c>
    </row>
    <row r="294" s="2" customFormat="1" ht="16.5" customHeight="1">
      <c r="A294" s="41"/>
      <c r="B294" s="42"/>
      <c r="C294" s="215" t="s">
        <v>3522</v>
      </c>
      <c r="D294" s="215" t="s">
        <v>163</v>
      </c>
      <c r="E294" s="216" t="s">
        <v>3624</v>
      </c>
      <c r="F294" s="217" t="s">
        <v>3625</v>
      </c>
      <c r="G294" s="218" t="s">
        <v>827</v>
      </c>
      <c r="H294" s="219">
        <v>1</v>
      </c>
      <c r="I294" s="220"/>
      <c r="J294" s="221">
        <f>ROUND(I294*H294,2)</f>
        <v>0</v>
      </c>
      <c r="K294" s="217" t="s">
        <v>19</v>
      </c>
      <c r="L294" s="47"/>
      <c r="M294" s="222" t="s">
        <v>19</v>
      </c>
      <c r="N294" s="223" t="s">
        <v>41</v>
      </c>
      <c r="O294" s="87"/>
      <c r="P294" s="224">
        <f>O294*H294</f>
        <v>0</v>
      </c>
      <c r="Q294" s="224">
        <v>0</v>
      </c>
      <c r="R294" s="224">
        <f>Q294*H294</f>
        <v>0</v>
      </c>
      <c r="S294" s="224">
        <v>0</v>
      </c>
      <c r="T294" s="225">
        <f>S294*H294</f>
        <v>0</v>
      </c>
      <c r="U294" s="41"/>
      <c r="V294" s="41"/>
      <c r="W294" s="41"/>
      <c r="X294" s="41"/>
      <c r="Y294" s="41"/>
      <c r="Z294" s="41"/>
      <c r="AA294" s="41"/>
      <c r="AB294" s="41"/>
      <c r="AC294" s="41"/>
      <c r="AD294" s="41"/>
      <c r="AE294" s="41"/>
      <c r="AR294" s="226" t="s">
        <v>168</v>
      </c>
      <c r="AT294" s="226" t="s">
        <v>163</v>
      </c>
      <c r="AU294" s="226" t="s">
        <v>77</v>
      </c>
      <c r="AY294" s="20" t="s">
        <v>161</v>
      </c>
      <c r="BE294" s="227">
        <f>IF(N294="základní",J294,0)</f>
        <v>0</v>
      </c>
      <c r="BF294" s="227">
        <f>IF(N294="snížená",J294,0)</f>
        <v>0</v>
      </c>
      <c r="BG294" s="227">
        <f>IF(N294="zákl. přenesená",J294,0)</f>
        <v>0</v>
      </c>
      <c r="BH294" s="227">
        <f>IF(N294="sníž. přenesená",J294,0)</f>
        <v>0</v>
      </c>
      <c r="BI294" s="227">
        <f>IF(N294="nulová",J294,0)</f>
        <v>0</v>
      </c>
      <c r="BJ294" s="20" t="s">
        <v>77</v>
      </c>
      <c r="BK294" s="227">
        <f>ROUND(I294*H294,2)</f>
        <v>0</v>
      </c>
      <c r="BL294" s="20" t="s">
        <v>168</v>
      </c>
      <c r="BM294" s="226" t="s">
        <v>3626</v>
      </c>
    </row>
    <row r="295" s="2" customFormat="1" ht="16.5" customHeight="1">
      <c r="A295" s="41"/>
      <c r="B295" s="42"/>
      <c r="C295" s="215" t="s">
        <v>3526</v>
      </c>
      <c r="D295" s="215" t="s">
        <v>163</v>
      </c>
      <c r="E295" s="216" t="s">
        <v>3627</v>
      </c>
      <c r="F295" s="217" t="s">
        <v>3628</v>
      </c>
      <c r="G295" s="218" t="s">
        <v>2368</v>
      </c>
      <c r="H295" s="219">
        <v>1</v>
      </c>
      <c r="I295" s="220"/>
      <c r="J295" s="221">
        <f>ROUND(I295*H295,2)</f>
        <v>0</v>
      </c>
      <c r="K295" s="217" t="s">
        <v>19</v>
      </c>
      <c r="L295" s="47"/>
      <c r="M295" s="222" t="s">
        <v>19</v>
      </c>
      <c r="N295" s="223" t="s">
        <v>41</v>
      </c>
      <c r="O295" s="87"/>
      <c r="P295" s="224">
        <f>O295*H295</f>
        <v>0</v>
      </c>
      <c r="Q295" s="224">
        <v>0</v>
      </c>
      <c r="R295" s="224">
        <f>Q295*H295</f>
        <v>0</v>
      </c>
      <c r="S295" s="224">
        <v>0</v>
      </c>
      <c r="T295" s="225">
        <f>S295*H295</f>
        <v>0</v>
      </c>
      <c r="U295" s="41"/>
      <c r="V295" s="41"/>
      <c r="W295" s="41"/>
      <c r="X295" s="41"/>
      <c r="Y295" s="41"/>
      <c r="Z295" s="41"/>
      <c r="AA295" s="41"/>
      <c r="AB295" s="41"/>
      <c r="AC295" s="41"/>
      <c r="AD295" s="41"/>
      <c r="AE295" s="41"/>
      <c r="AR295" s="226" t="s">
        <v>168</v>
      </c>
      <c r="AT295" s="226" t="s">
        <v>163</v>
      </c>
      <c r="AU295" s="226" t="s">
        <v>77</v>
      </c>
      <c r="AY295" s="20" t="s">
        <v>161</v>
      </c>
      <c r="BE295" s="227">
        <f>IF(N295="základní",J295,0)</f>
        <v>0</v>
      </c>
      <c r="BF295" s="227">
        <f>IF(N295="snížená",J295,0)</f>
        <v>0</v>
      </c>
      <c r="BG295" s="227">
        <f>IF(N295="zákl. přenesená",J295,0)</f>
        <v>0</v>
      </c>
      <c r="BH295" s="227">
        <f>IF(N295="sníž. přenesená",J295,0)</f>
        <v>0</v>
      </c>
      <c r="BI295" s="227">
        <f>IF(N295="nulová",J295,0)</f>
        <v>0</v>
      </c>
      <c r="BJ295" s="20" t="s">
        <v>77</v>
      </c>
      <c r="BK295" s="227">
        <f>ROUND(I295*H295,2)</f>
        <v>0</v>
      </c>
      <c r="BL295" s="20" t="s">
        <v>168</v>
      </c>
      <c r="BM295" s="226" t="s">
        <v>3629</v>
      </c>
    </row>
    <row r="296" s="2" customFormat="1" ht="16.5" customHeight="1">
      <c r="A296" s="41"/>
      <c r="B296" s="42"/>
      <c r="C296" s="215" t="s">
        <v>3630</v>
      </c>
      <c r="D296" s="215" t="s">
        <v>163</v>
      </c>
      <c r="E296" s="216" t="s">
        <v>3631</v>
      </c>
      <c r="F296" s="217" t="s">
        <v>3632</v>
      </c>
      <c r="G296" s="218" t="s">
        <v>2368</v>
      </c>
      <c r="H296" s="219">
        <v>3</v>
      </c>
      <c r="I296" s="220"/>
      <c r="J296" s="221">
        <f>ROUND(I296*H296,2)</f>
        <v>0</v>
      </c>
      <c r="K296" s="217" t="s">
        <v>19</v>
      </c>
      <c r="L296" s="47"/>
      <c r="M296" s="222" t="s">
        <v>19</v>
      </c>
      <c r="N296" s="223" t="s">
        <v>41</v>
      </c>
      <c r="O296" s="87"/>
      <c r="P296" s="224">
        <f>O296*H296</f>
        <v>0</v>
      </c>
      <c r="Q296" s="224">
        <v>0</v>
      </c>
      <c r="R296" s="224">
        <f>Q296*H296</f>
        <v>0</v>
      </c>
      <c r="S296" s="224">
        <v>0</v>
      </c>
      <c r="T296" s="225">
        <f>S296*H296</f>
        <v>0</v>
      </c>
      <c r="U296" s="41"/>
      <c r="V296" s="41"/>
      <c r="W296" s="41"/>
      <c r="X296" s="41"/>
      <c r="Y296" s="41"/>
      <c r="Z296" s="41"/>
      <c r="AA296" s="41"/>
      <c r="AB296" s="41"/>
      <c r="AC296" s="41"/>
      <c r="AD296" s="41"/>
      <c r="AE296" s="41"/>
      <c r="AR296" s="226" t="s">
        <v>168</v>
      </c>
      <c r="AT296" s="226" t="s">
        <v>163</v>
      </c>
      <c r="AU296" s="226" t="s">
        <v>77</v>
      </c>
      <c r="AY296" s="20" t="s">
        <v>161</v>
      </c>
      <c r="BE296" s="227">
        <f>IF(N296="základní",J296,0)</f>
        <v>0</v>
      </c>
      <c r="BF296" s="227">
        <f>IF(N296="snížená",J296,0)</f>
        <v>0</v>
      </c>
      <c r="BG296" s="227">
        <f>IF(N296="zákl. přenesená",J296,0)</f>
        <v>0</v>
      </c>
      <c r="BH296" s="227">
        <f>IF(N296="sníž. přenesená",J296,0)</f>
        <v>0</v>
      </c>
      <c r="BI296" s="227">
        <f>IF(N296="nulová",J296,0)</f>
        <v>0</v>
      </c>
      <c r="BJ296" s="20" t="s">
        <v>77</v>
      </c>
      <c r="BK296" s="227">
        <f>ROUND(I296*H296,2)</f>
        <v>0</v>
      </c>
      <c r="BL296" s="20" t="s">
        <v>168</v>
      </c>
      <c r="BM296" s="226" t="s">
        <v>3633</v>
      </c>
    </row>
    <row r="297" s="2" customFormat="1" ht="16.5" customHeight="1">
      <c r="A297" s="41"/>
      <c r="B297" s="42"/>
      <c r="C297" s="215" t="s">
        <v>3529</v>
      </c>
      <c r="D297" s="215" t="s">
        <v>163</v>
      </c>
      <c r="E297" s="216" t="s">
        <v>3634</v>
      </c>
      <c r="F297" s="217" t="s">
        <v>3635</v>
      </c>
      <c r="G297" s="218" t="s">
        <v>2368</v>
      </c>
      <c r="H297" s="219">
        <v>1</v>
      </c>
      <c r="I297" s="220"/>
      <c r="J297" s="221">
        <f>ROUND(I297*H297,2)</f>
        <v>0</v>
      </c>
      <c r="K297" s="217" t="s">
        <v>19</v>
      </c>
      <c r="L297" s="47"/>
      <c r="M297" s="222" t="s">
        <v>19</v>
      </c>
      <c r="N297" s="223" t="s">
        <v>41</v>
      </c>
      <c r="O297" s="87"/>
      <c r="P297" s="224">
        <f>O297*H297</f>
        <v>0</v>
      </c>
      <c r="Q297" s="224">
        <v>0</v>
      </c>
      <c r="R297" s="224">
        <f>Q297*H297</f>
        <v>0</v>
      </c>
      <c r="S297" s="224">
        <v>0</v>
      </c>
      <c r="T297" s="225">
        <f>S297*H297</f>
        <v>0</v>
      </c>
      <c r="U297" s="41"/>
      <c r="V297" s="41"/>
      <c r="W297" s="41"/>
      <c r="X297" s="41"/>
      <c r="Y297" s="41"/>
      <c r="Z297" s="41"/>
      <c r="AA297" s="41"/>
      <c r="AB297" s="41"/>
      <c r="AC297" s="41"/>
      <c r="AD297" s="41"/>
      <c r="AE297" s="41"/>
      <c r="AR297" s="226" t="s">
        <v>168</v>
      </c>
      <c r="AT297" s="226" t="s">
        <v>163</v>
      </c>
      <c r="AU297" s="226" t="s">
        <v>77</v>
      </c>
      <c r="AY297" s="20" t="s">
        <v>161</v>
      </c>
      <c r="BE297" s="227">
        <f>IF(N297="základní",J297,0)</f>
        <v>0</v>
      </c>
      <c r="BF297" s="227">
        <f>IF(N297="snížená",J297,0)</f>
        <v>0</v>
      </c>
      <c r="BG297" s="227">
        <f>IF(N297="zákl. přenesená",J297,0)</f>
        <v>0</v>
      </c>
      <c r="BH297" s="227">
        <f>IF(N297="sníž. přenesená",J297,0)</f>
        <v>0</v>
      </c>
      <c r="BI297" s="227">
        <f>IF(N297="nulová",J297,0)</f>
        <v>0</v>
      </c>
      <c r="BJ297" s="20" t="s">
        <v>77</v>
      </c>
      <c r="BK297" s="227">
        <f>ROUND(I297*H297,2)</f>
        <v>0</v>
      </c>
      <c r="BL297" s="20" t="s">
        <v>168</v>
      </c>
      <c r="BM297" s="226" t="s">
        <v>3636</v>
      </c>
    </row>
    <row r="298" s="2" customFormat="1" ht="16.5" customHeight="1">
      <c r="A298" s="41"/>
      <c r="B298" s="42"/>
      <c r="C298" s="215" t="s">
        <v>3637</v>
      </c>
      <c r="D298" s="215" t="s">
        <v>163</v>
      </c>
      <c r="E298" s="216" t="s">
        <v>3638</v>
      </c>
      <c r="F298" s="217" t="s">
        <v>3639</v>
      </c>
      <c r="G298" s="218" t="s">
        <v>2368</v>
      </c>
      <c r="H298" s="219">
        <v>3</v>
      </c>
      <c r="I298" s="220"/>
      <c r="J298" s="221">
        <f>ROUND(I298*H298,2)</f>
        <v>0</v>
      </c>
      <c r="K298" s="217" t="s">
        <v>19</v>
      </c>
      <c r="L298" s="47"/>
      <c r="M298" s="222" t="s">
        <v>19</v>
      </c>
      <c r="N298" s="223" t="s">
        <v>41</v>
      </c>
      <c r="O298" s="87"/>
      <c r="P298" s="224">
        <f>O298*H298</f>
        <v>0</v>
      </c>
      <c r="Q298" s="224">
        <v>0</v>
      </c>
      <c r="R298" s="224">
        <f>Q298*H298</f>
        <v>0</v>
      </c>
      <c r="S298" s="224">
        <v>0</v>
      </c>
      <c r="T298" s="225">
        <f>S298*H298</f>
        <v>0</v>
      </c>
      <c r="U298" s="41"/>
      <c r="V298" s="41"/>
      <c r="W298" s="41"/>
      <c r="X298" s="41"/>
      <c r="Y298" s="41"/>
      <c r="Z298" s="41"/>
      <c r="AA298" s="41"/>
      <c r="AB298" s="41"/>
      <c r="AC298" s="41"/>
      <c r="AD298" s="41"/>
      <c r="AE298" s="41"/>
      <c r="AR298" s="226" t="s">
        <v>168</v>
      </c>
      <c r="AT298" s="226" t="s">
        <v>163</v>
      </c>
      <c r="AU298" s="226" t="s">
        <v>77</v>
      </c>
      <c r="AY298" s="20" t="s">
        <v>161</v>
      </c>
      <c r="BE298" s="227">
        <f>IF(N298="základní",J298,0)</f>
        <v>0</v>
      </c>
      <c r="BF298" s="227">
        <f>IF(N298="snížená",J298,0)</f>
        <v>0</v>
      </c>
      <c r="BG298" s="227">
        <f>IF(N298="zákl. přenesená",J298,0)</f>
        <v>0</v>
      </c>
      <c r="BH298" s="227">
        <f>IF(N298="sníž. přenesená",J298,0)</f>
        <v>0</v>
      </c>
      <c r="BI298" s="227">
        <f>IF(N298="nulová",J298,0)</f>
        <v>0</v>
      </c>
      <c r="BJ298" s="20" t="s">
        <v>77</v>
      </c>
      <c r="BK298" s="227">
        <f>ROUND(I298*H298,2)</f>
        <v>0</v>
      </c>
      <c r="BL298" s="20" t="s">
        <v>168</v>
      </c>
      <c r="BM298" s="226" t="s">
        <v>3640</v>
      </c>
    </row>
    <row r="299" s="2" customFormat="1" ht="16.5" customHeight="1">
      <c r="A299" s="41"/>
      <c r="B299" s="42"/>
      <c r="C299" s="215" t="s">
        <v>3533</v>
      </c>
      <c r="D299" s="215" t="s">
        <v>163</v>
      </c>
      <c r="E299" s="216" t="s">
        <v>3641</v>
      </c>
      <c r="F299" s="217" t="s">
        <v>3224</v>
      </c>
      <c r="G299" s="218" t="s">
        <v>2368</v>
      </c>
      <c r="H299" s="219">
        <v>4</v>
      </c>
      <c r="I299" s="220"/>
      <c r="J299" s="221">
        <f>ROUND(I299*H299,2)</f>
        <v>0</v>
      </c>
      <c r="K299" s="217" t="s">
        <v>19</v>
      </c>
      <c r="L299" s="47"/>
      <c r="M299" s="222" t="s">
        <v>19</v>
      </c>
      <c r="N299" s="223" t="s">
        <v>41</v>
      </c>
      <c r="O299" s="87"/>
      <c r="P299" s="224">
        <f>O299*H299</f>
        <v>0</v>
      </c>
      <c r="Q299" s="224">
        <v>0</v>
      </c>
      <c r="R299" s="224">
        <f>Q299*H299</f>
        <v>0</v>
      </c>
      <c r="S299" s="224">
        <v>0</v>
      </c>
      <c r="T299" s="225">
        <f>S299*H299</f>
        <v>0</v>
      </c>
      <c r="U299" s="41"/>
      <c r="V299" s="41"/>
      <c r="W299" s="41"/>
      <c r="X299" s="41"/>
      <c r="Y299" s="41"/>
      <c r="Z299" s="41"/>
      <c r="AA299" s="41"/>
      <c r="AB299" s="41"/>
      <c r="AC299" s="41"/>
      <c r="AD299" s="41"/>
      <c r="AE299" s="41"/>
      <c r="AR299" s="226" t="s">
        <v>168</v>
      </c>
      <c r="AT299" s="226" t="s">
        <v>163</v>
      </c>
      <c r="AU299" s="226" t="s">
        <v>77</v>
      </c>
      <c r="AY299" s="20" t="s">
        <v>161</v>
      </c>
      <c r="BE299" s="227">
        <f>IF(N299="základní",J299,0)</f>
        <v>0</v>
      </c>
      <c r="BF299" s="227">
        <f>IF(N299="snížená",J299,0)</f>
        <v>0</v>
      </c>
      <c r="BG299" s="227">
        <f>IF(N299="zákl. přenesená",J299,0)</f>
        <v>0</v>
      </c>
      <c r="BH299" s="227">
        <f>IF(N299="sníž. přenesená",J299,0)</f>
        <v>0</v>
      </c>
      <c r="BI299" s="227">
        <f>IF(N299="nulová",J299,0)</f>
        <v>0</v>
      </c>
      <c r="BJ299" s="20" t="s">
        <v>77</v>
      </c>
      <c r="BK299" s="227">
        <f>ROUND(I299*H299,2)</f>
        <v>0</v>
      </c>
      <c r="BL299" s="20" t="s">
        <v>168</v>
      </c>
      <c r="BM299" s="226" t="s">
        <v>3642</v>
      </c>
    </row>
    <row r="300" s="2" customFormat="1" ht="16.5" customHeight="1">
      <c r="A300" s="41"/>
      <c r="B300" s="42"/>
      <c r="C300" s="215" t="s">
        <v>3643</v>
      </c>
      <c r="D300" s="215" t="s">
        <v>163</v>
      </c>
      <c r="E300" s="216" t="s">
        <v>3644</v>
      </c>
      <c r="F300" s="217" t="s">
        <v>3226</v>
      </c>
      <c r="G300" s="218" t="s">
        <v>2368</v>
      </c>
      <c r="H300" s="219">
        <v>1</v>
      </c>
      <c r="I300" s="220"/>
      <c r="J300" s="221">
        <f>ROUND(I300*H300,2)</f>
        <v>0</v>
      </c>
      <c r="K300" s="217" t="s">
        <v>19</v>
      </c>
      <c r="L300" s="47"/>
      <c r="M300" s="222" t="s">
        <v>19</v>
      </c>
      <c r="N300" s="223" t="s">
        <v>41</v>
      </c>
      <c r="O300" s="87"/>
      <c r="P300" s="224">
        <f>O300*H300</f>
        <v>0</v>
      </c>
      <c r="Q300" s="224">
        <v>0</v>
      </c>
      <c r="R300" s="224">
        <f>Q300*H300</f>
        <v>0</v>
      </c>
      <c r="S300" s="224">
        <v>0</v>
      </c>
      <c r="T300" s="225">
        <f>S300*H300</f>
        <v>0</v>
      </c>
      <c r="U300" s="41"/>
      <c r="V300" s="41"/>
      <c r="W300" s="41"/>
      <c r="X300" s="41"/>
      <c r="Y300" s="41"/>
      <c r="Z300" s="41"/>
      <c r="AA300" s="41"/>
      <c r="AB300" s="41"/>
      <c r="AC300" s="41"/>
      <c r="AD300" s="41"/>
      <c r="AE300" s="41"/>
      <c r="AR300" s="226" t="s">
        <v>168</v>
      </c>
      <c r="AT300" s="226" t="s">
        <v>163</v>
      </c>
      <c r="AU300" s="226" t="s">
        <v>77</v>
      </c>
      <c r="AY300" s="20" t="s">
        <v>161</v>
      </c>
      <c r="BE300" s="227">
        <f>IF(N300="základní",J300,0)</f>
        <v>0</v>
      </c>
      <c r="BF300" s="227">
        <f>IF(N300="snížená",J300,0)</f>
        <v>0</v>
      </c>
      <c r="BG300" s="227">
        <f>IF(N300="zákl. přenesená",J300,0)</f>
        <v>0</v>
      </c>
      <c r="BH300" s="227">
        <f>IF(N300="sníž. přenesená",J300,0)</f>
        <v>0</v>
      </c>
      <c r="BI300" s="227">
        <f>IF(N300="nulová",J300,0)</f>
        <v>0</v>
      </c>
      <c r="BJ300" s="20" t="s">
        <v>77</v>
      </c>
      <c r="BK300" s="227">
        <f>ROUND(I300*H300,2)</f>
        <v>0</v>
      </c>
      <c r="BL300" s="20" t="s">
        <v>168</v>
      </c>
      <c r="BM300" s="226" t="s">
        <v>3645</v>
      </c>
    </row>
    <row r="301" s="2" customFormat="1" ht="16.5" customHeight="1">
      <c r="A301" s="41"/>
      <c r="B301" s="42"/>
      <c r="C301" s="215" t="s">
        <v>3535</v>
      </c>
      <c r="D301" s="215" t="s">
        <v>163</v>
      </c>
      <c r="E301" s="216" t="s">
        <v>3646</v>
      </c>
      <c r="F301" s="217" t="s">
        <v>3224</v>
      </c>
      <c r="G301" s="218" t="s">
        <v>2368</v>
      </c>
      <c r="H301" s="219">
        <v>14</v>
      </c>
      <c r="I301" s="220"/>
      <c r="J301" s="221">
        <f>ROUND(I301*H301,2)</f>
        <v>0</v>
      </c>
      <c r="K301" s="217" t="s">
        <v>19</v>
      </c>
      <c r="L301" s="47"/>
      <c r="M301" s="222" t="s">
        <v>19</v>
      </c>
      <c r="N301" s="223" t="s">
        <v>41</v>
      </c>
      <c r="O301" s="87"/>
      <c r="P301" s="224">
        <f>O301*H301</f>
        <v>0</v>
      </c>
      <c r="Q301" s="224">
        <v>0</v>
      </c>
      <c r="R301" s="224">
        <f>Q301*H301</f>
        <v>0</v>
      </c>
      <c r="S301" s="224">
        <v>0</v>
      </c>
      <c r="T301" s="225">
        <f>S301*H301</f>
        <v>0</v>
      </c>
      <c r="U301" s="41"/>
      <c r="V301" s="41"/>
      <c r="W301" s="41"/>
      <c r="X301" s="41"/>
      <c r="Y301" s="41"/>
      <c r="Z301" s="41"/>
      <c r="AA301" s="41"/>
      <c r="AB301" s="41"/>
      <c r="AC301" s="41"/>
      <c r="AD301" s="41"/>
      <c r="AE301" s="41"/>
      <c r="AR301" s="226" t="s">
        <v>168</v>
      </c>
      <c r="AT301" s="226" t="s">
        <v>163</v>
      </c>
      <c r="AU301" s="226" t="s">
        <v>77</v>
      </c>
      <c r="AY301" s="20" t="s">
        <v>161</v>
      </c>
      <c r="BE301" s="227">
        <f>IF(N301="základní",J301,0)</f>
        <v>0</v>
      </c>
      <c r="BF301" s="227">
        <f>IF(N301="snížená",J301,0)</f>
        <v>0</v>
      </c>
      <c r="BG301" s="227">
        <f>IF(N301="zákl. přenesená",J301,0)</f>
        <v>0</v>
      </c>
      <c r="BH301" s="227">
        <f>IF(N301="sníž. přenesená",J301,0)</f>
        <v>0</v>
      </c>
      <c r="BI301" s="227">
        <f>IF(N301="nulová",J301,0)</f>
        <v>0</v>
      </c>
      <c r="BJ301" s="20" t="s">
        <v>77</v>
      </c>
      <c r="BK301" s="227">
        <f>ROUND(I301*H301,2)</f>
        <v>0</v>
      </c>
      <c r="BL301" s="20" t="s">
        <v>168</v>
      </c>
      <c r="BM301" s="226" t="s">
        <v>3647</v>
      </c>
    </row>
    <row r="302" s="2" customFormat="1" ht="16.5" customHeight="1">
      <c r="A302" s="41"/>
      <c r="B302" s="42"/>
      <c r="C302" s="215" t="s">
        <v>3648</v>
      </c>
      <c r="D302" s="215" t="s">
        <v>163</v>
      </c>
      <c r="E302" s="216" t="s">
        <v>3649</v>
      </c>
      <c r="F302" s="217" t="s">
        <v>3226</v>
      </c>
      <c r="G302" s="218" t="s">
        <v>2368</v>
      </c>
      <c r="H302" s="219">
        <v>1</v>
      </c>
      <c r="I302" s="220"/>
      <c r="J302" s="221">
        <f>ROUND(I302*H302,2)</f>
        <v>0</v>
      </c>
      <c r="K302" s="217" t="s">
        <v>19</v>
      </c>
      <c r="L302" s="47"/>
      <c r="M302" s="222" t="s">
        <v>19</v>
      </c>
      <c r="N302" s="223" t="s">
        <v>41</v>
      </c>
      <c r="O302" s="87"/>
      <c r="P302" s="224">
        <f>O302*H302</f>
        <v>0</v>
      </c>
      <c r="Q302" s="224">
        <v>0</v>
      </c>
      <c r="R302" s="224">
        <f>Q302*H302</f>
        <v>0</v>
      </c>
      <c r="S302" s="224">
        <v>0</v>
      </c>
      <c r="T302" s="225">
        <f>S302*H302</f>
        <v>0</v>
      </c>
      <c r="U302" s="41"/>
      <c r="V302" s="41"/>
      <c r="W302" s="41"/>
      <c r="X302" s="41"/>
      <c r="Y302" s="41"/>
      <c r="Z302" s="41"/>
      <c r="AA302" s="41"/>
      <c r="AB302" s="41"/>
      <c r="AC302" s="41"/>
      <c r="AD302" s="41"/>
      <c r="AE302" s="41"/>
      <c r="AR302" s="226" t="s">
        <v>168</v>
      </c>
      <c r="AT302" s="226" t="s">
        <v>163</v>
      </c>
      <c r="AU302" s="226" t="s">
        <v>77</v>
      </c>
      <c r="AY302" s="20" t="s">
        <v>161</v>
      </c>
      <c r="BE302" s="227">
        <f>IF(N302="základní",J302,0)</f>
        <v>0</v>
      </c>
      <c r="BF302" s="227">
        <f>IF(N302="snížená",J302,0)</f>
        <v>0</v>
      </c>
      <c r="BG302" s="227">
        <f>IF(N302="zákl. přenesená",J302,0)</f>
        <v>0</v>
      </c>
      <c r="BH302" s="227">
        <f>IF(N302="sníž. přenesená",J302,0)</f>
        <v>0</v>
      </c>
      <c r="BI302" s="227">
        <f>IF(N302="nulová",J302,0)</f>
        <v>0</v>
      </c>
      <c r="BJ302" s="20" t="s">
        <v>77</v>
      </c>
      <c r="BK302" s="227">
        <f>ROUND(I302*H302,2)</f>
        <v>0</v>
      </c>
      <c r="BL302" s="20" t="s">
        <v>168</v>
      </c>
      <c r="BM302" s="226" t="s">
        <v>3650</v>
      </c>
    </row>
    <row r="303" s="2" customFormat="1" ht="16.5" customHeight="1">
      <c r="A303" s="41"/>
      <c r="B303" s="42"/>
      <c r="C303" s="215" t="s">
        <v>3538</v>
      </c>
      <c r="D303" s="215" t="s">
        <v>163</v>
      </c>
      <c r="E303" s="216" t="s">
        <v>3651</v>
      </c>
      <c r="F303" s="217" t="s">
        <v>3652</v>
      </c>
      <c r="G303" s="218" t="s">
        <v>2368</v>
      </c>
      <c r="H303" s="219">
        <v>1</v>
      </c>
      <c r="I303" s="220"/>
      <c r="J303" s="221">
        <f>ROUND(I303*H303,2)</f>
        <v>0</v>
      </c>
      <c r="K303" s="217" t="s">
        <v>19</v>
      </c>
      <c r="L303" s="47"/>
      <c r="M303" s="222" t="s">
        <v>19</v>
      </c>
      <c r="N303" s="223" t="s">
        <v>41</v>
      </c>
      <c r="O303" s="87"/>
      <c r="P303" s="224">
        <f>O303*H303</f>
        <v>0</v>
      </c>
      <c r="Q303" s="224">
        <v>0</v>
      </c>
      <c r="R303" s="224">
        <f>Q303*H303</f>
        <v>0</v>
      </c>
      <c r="S303" s="224">
        <v>0</v>
      </c>
      <c r="T303" s="225">
        <f>S303*H303</f>
        <v>0</v>
      </c>
      <c r="U303" s="41"/>
      <c r="V303" s="41"/>
      <c r="W303" s="41"/>
      <c r="X303" s="41"/>
      <c r="Y303" s="41"/>
      <c r="Z303" s="41"/>
      <c r="AA303" s="41"/>
      <c r="AB303" s="41"/>
      <c r="AC303" s="41"/>
      <c r="AD303" s="41"/>
      <c r="AE303" s="41"/>
      <c r="AR303" s="226" t="s">
        <v>168</v>
      </c>
      <c r="AT303" s="226" t="s">
        <v>163</v>
      </c>
      <c r="AU303" s="226" t="s">
        <v>77</v>
      </c>
      <c r="AY303" s="20" t="s">
        <v>161</v>
      </c>
      <c r="BE303" s="227">
        <f>IF(N303="základní",J303,0)</f>
        <v>0</v>
      </c>
      <c r="BF303" s="227">
        <f>IF(N303="snížená",J303,0)</f>
        <v>0</v>
      </c>
      <c r="BG303" s="227">
        <f>IF(N303="zákl. přenesená",J303,0)</f>
        <v>0</v>
      </c>
      <c r="BH303" s="227">
        <f>IF(N303="sníž. přenesená",J303,0)</f>
        <v>0</v>
      </c>
      <c r="BI303" s="227">
        <f>IF(N303="nulová",J303,0)</f>
        <v>0</v>
      </c>
      <c r="BJ303" s="20" t="s">
        <v>77</v>
      </c>
      <c r="BK303" s="227">
        <f>ROUND(I303*H303,2)</f>
        <v>0</v>
      </c>
      <c r="BL303" s="20" t="s">
        <v>168</v>
      </c>
      <c r="BM303" s="226" t="s">
        <v>3653</v>
      </c>
    </row>
    <row r="304" s="2" customFormat="1" ht="16.5" customHeight="1">
      <c r="A304" s="41"/>
      <c r="B304" s="42"/>
      <c r="C304" s="215" t="s">
        <v>3654</v>
      </c>
      <c r="D304" s="215" t="s">
        <v>163</v>
      </c>
      <c r="E304" s="216" t="s">
        <v>3655</v>
      </c>
      <c r="F304" s="217" t="s">
        <v>3656</v>
      </c>
      <c r="G304" s="218" t="s">
        <v>2368</v>
      </c>
      <c r="H304" s="219">
        <v>2</v>
      </c>
      <c r="I304" s="220"/>
      <c r="J304" s="221">
        <f>ROUND(I304*H304,2)</f>
        <v>0</v>
      </c>
      <c r="K304" s="217" t="s">
        <v>19</v>
      </c>
      <c r="L304" s="47"/>
      <c r="M304" s="222" t="s">
        <v>19</v>
      </c>
      <c r="N304" s="223" t="s">
        <v>41</v>
      </c>
      <c r="O304" s="87"/>
      <c r="P304" s="224">
        <f>O304*H304</f>
        <v>0</v>
      </c>
      <c r="Q304" s="224">
        <v>0</v>
      </c>
      <c r="R304" s="224">
        <f>Q304*H304</f>
        <v>0</v>
      </c>
      <c r="S304" s="224">
        <v>0</v>
      </c>
      <c r="T304" s="225">
        <f>S304*H304</f>
        <v>0</v>
      </c>
      <c r="U304" s="41"/>
      <c r="V304" s="41"/>
      <c r="W304" s="41"/>
      <c r="X304" s="41"/>
      <c r="Y304" s="41"/>
      <c r="Z304" s="41"/>
      <c r="AA304" s="41"/>
      <c r="AB304" s="41"/>
      <c r="AC304" s="41"/>
      <c r="AD304" s="41"/>
      <c r="AE304" s="41"/>
      <c r="AR304" s="226" t="s">
        <v>168</v>
      </c>
      <c r="AT304" s="226" t="s">
        <v>163</v>
      </c>
      <c r="AU304" s="226" t="s">
        <v>77</v>
      </c>
      <c r="AY304" s="20" t="s">
        <v>161</v>
      </c>
      <c r="BE304" s="227">
        <f>IF(N304="základní",J304,0)</f>
        <v>0</v>
      </c>
      <c r="BF304" s="227">
        <f>IF(N304="snížená",J304,0)</f>
        <v>0</v>
      </c>
      <c r="BG304" s="227">
        <f>IF(N304="zákl. přenesená",J304,0)</f>
        <v>0</v>
      </c>
      <c r="BH304" s="227">
        <f>IF(N304="sníž. přenesená",J304,0)</f>
        <v>0</v>
      </c>
      <c r="BI304" s="227">
        <f>IF(N304="nulová",J304,0)</f>
        <v>0</v>
      </c>
      <c r="BJ304" s="20" t="s">
        <v>77</v>
      </c>
      <c r="BK304" s="227">
        <f>ROUND(I304*H304,2)</f>
        <v>0</v>
      </c>
      <c r="BL304" s="20" t="s">
        <v>168</v>
      </c>
      <c r="BM304" s="226" t="s">
        <v>3657</v>
      </c>
    </row>
    <row r="305" s="2" customFormat="1" ht="16.5" customHeight="1">
      <c r="A305" s="41"/>
      <c r="B305" s="42"/>
      <c r="C305" s="215" t="s">
        <v>3540</v>
      </c>
      <c r="D305" s="215" t="s">
        <v>163</v>
      </c>
      <c r="E305" s="216" t="s">
        <v>3658</v>
      </c>
      <c r="F305" s="217" t="s">
        <v>3659</v>
      </c>
      <c r="G305" s="218" t="s">
        <v>2368</v>
      </c>
      <c r="H305" s="219">
        <v>3</v>
      </c>
      <c r="I305" s="220"/>
      <c r="J305" s="221">
        <f>ROUND(I305*H305,2)</f>
        <v>0</v>
      </c>
      <c r="K305" s="217" t="s">
        <v>19</v>
      </c>
      <c r="L305" s="47"/>
      <c r="M305" s="222" t="s">
        <v>19</v>
      </c>
      <c r="N305" s="223" t="s">
        <v>41</v>
      </c>
      <c r="O305" s="87"/>
      <c r="P305" s="224">
        <f>O305*H305</f>
        <v>0</v>
      </c>
      <c r="Q305" s="224">
        <v>0</v>
      </c>
      <c r="R305" s="224">
        <f>Q305*H305</f>
        <v>0</v>
      </c>
      <c r="S305" s="224">
        <v>0</v>
      </c>
      <c r="T305" s="225">
        <f>S305*H305</f>
        <v>0</v>
      </c>
      <c r="U305" s="41"/>
      <c r="V305" s="41"/>
      <c r="W305" s="41"/>
      <c r="X305" s="41"/>
      <c r="Y305" s="41"/>
      <c r="Z305" s="41"/>
      <c r="AA305" s="41"/>
      <c r="AB305" s="41"/>
      <c r="AC305" s="41"/>
      <c r="AD305" s="41"/>
      <c r="AE305" s="41"/>
      <c r="AR305" s="226" t="s">
        <v>168</v>
      </c>
      <c r="AT305" s="226" t="s">
        <v>163</v>
      </c>
      <c r="AU305" s="226" t="s">
        <v>77</v>
      </c>
      <c r="AY305" s="20" t="s">
        <v>161</v>
      </c>
      <c r="BE305" s="227">
        <f>IF(N305="základní",J305,0)</f>
        <v>0</v>
      </c>
      <c r="BF305" s="227">
        <f>IF(N305="snížená",J305,0)</f>
        <v>0</v>
      </c>
      <c r="BG305" s="227">
        <f>IF(N305="zákl. přenesená",J305,0)</f>
        <v>0</v>
      </c>
      <c r="BH305" s="227">
        <f>IF(N305="sníž. přenesená",J305,0)</f>
        <v>0</v>
      </c>
      <c r="BI305" s="227">
        <f>IF(N305="nulová",J305,0)</f>
        <v>0</v>
      </c>
      <c r="BJ305" s="20" t="s">
        <v>77</v>
      </c>
      <c r="BK305" s="227">
        <f>ROUND(I305*H305,2)</f>
        <v>0</v>
      </c>
      <c r="BL305" s="20" t="s">
        <v>168</v>
      </c>
      <c r="BM305" s="226" t="s">
        <v>3660</v>
      </c>
    </row>
    <row r="306" s="2" customFormat="1" ht="16.5" customHeight="1">
      <c r="A306" s="41"/>
      <c r="B306" s="42"/>
      <c r="C306" s="215" t="s">
        <v>3661</v>
      </c>
      <c r="D306" s="215" t="s">
        <v>163</v>
      </c>
      <c r="E306" s="216" t="s">
        <v>3662</v>
      </c>
      <c r="F306" s="217" t="s">
        <v>3663</v>
      </c>
      <c r="G306" s="218" t="s">
        <v>2368</v>
      </c>
      <c r="H306" s="219">
        <v>1</v>
      </c>
      <c r="I306" s="220"/>
      <c r="J306" s="221">
        <f>ROUND(I306*H306,2)</f>
        <v>0</v>
      </c>
      <c r="K306" s="217" t="s">
        <v>19</v>
      </c>
      <c r="L306" s="47"/>
      <c r="M306" s="222" t="s">
        <v>19</v>
      </c>
      <c r="N306" s="223" t="s">
        <v>41</v>
      </c>
      <c r="O306" s="87"/>
      <c r="P306" s="224">
        <f>O306*H306</f>
        <v>0</v>
      </c>
      <c r="Q306" s="224">
        <v>0</v>
      </c>
      <c r="R306" s="224">
        <f>Q306*H306</f>
        <v>0</v>
      </c>
      <c r="S306" s="224">
        <v>0</v>
      </c>
      <c r="T306" s="225">
        <f>S306*H306</f>
        <v>0</v>
      </c>
      <c r="U306" s="41"/>
      <c r="V306" s="41"/>
      <c r="W306" s="41"/>
      <c r="X306" s="41"/>
      <c r="Y306" s="41"/>
      <c r="Z306" s="41"/>
      <c r="AA306" s="41"/>
      <c r="AB306" s="41"/>
      <c r="AC306" s="41"/>
      <c r="AD306" s="41"/>
      <c r="AE306" s="41"/>
      <c r="AR306" s="226" t="s">
        <v>168</v>
      </c>
      <c r="AT306" s="226" t="s">
        <v>163</v>
      </c>
      <c r="AU306" s="226" t="s">
        <v>77</v>
      </c>
      <c r="AY306" s="20" t="s">
        <v>161</v>
      </c>
      <c r="BE306" s="227">
        <f>IF(N306="základní",J306,0)</f>
        <v>0</v>
      </c>
      <c r="BF306" s="227">
        <f>IF(N306="snížená",J306,0)</f>
        <v>0</v>
      </c>
      <c r="BG306" s="227">
        <f>IF(N306="zákl. přenesená",J306,0)</f>
        <v>0</v>
      </c>
      <c r="BH306" s="227">
        <f>IF(N306="sníž. přenesená",J306,0)</f>
        <v>0</v>
      </c>
      <c r="BI306" s="227">
        <f>IF(N306="nulová",J306,0)</f>
        <v>0</v>
      </c>
      <c r="BJ306" s="20" t="s">
        <v>77</v>
      </c>
      <c r="BK306" s="227">
        <f>ROUND(I306*H306,2)</f>
        <v>0</v>
      </c>
      <c r="BL306" s="20" t="s">
        <v>168</v>
      </c>
      <c r="BM306" s="226" t="s">
        <v>3664</v>
      </c>
    </row>
    <row r="307" s="2" customFormat="1" ht="16.5" customHeight="1">
      <c r="A307" s="41"/>
      <c r="B307" s="42"/>
      <c r="C307" s="215" t="s">
        <v>3543</v>
      </c>
      <c r="D307" s="215" t="s">
        <v>163</v>
      </c>
      <c r="E307" s="216" t="s">
        <v>3665</v>
      </c>
      <c r="F307" s="217" t="s">
        <v>3656</v>
      </c>
      <c r="G307" s="218" t="s">
        <v>2368</v>
      </c>
      <c r="H307" s="219">
        <v>1</v>
      </c>
      <c r="I307" s="220"/>
      <c r="J307" s="221">
        <f>ROUND(I307*H307,2)</f>
        <v>0</v>
      </c>
      <c r="K307" s="217" t="s">
        <v>19</v>
      </c>
      <c r="L307" s="47"/>
      <c r="M307" s="222" t="s">
        <v>19</v>
      </c>
      <c r="N307" s="223" t="s">
        <v>41</v>
      </c>
      <c r="O307" s="87"/>
      <c r="P307" s="224">
        <f>O307*H307</f>
        <v>0</v>
      </c>
      <c r="Q307" s="224">
        <v>0</v>
      </c>
      <c r="R307" s="224">
        <f>Q307*H307</f>
        <v>0</v>
      </c>
      <c r="S307" s="224">
        <v>0</v>
      </c>
      <c r="T307" s="225">
        <f>S307*H307</f>
        <v>0</v>
      </c>
      <c r="U307" s="41"/>
      <c r="V307" s="41"/>
      <c r="W307" s="41"/>
      <c r="X307" s="41"/>
      <c r="Y307" s="41"/>
      <c r="Z307" s="41"/>
      <c r="AA307" s="41"/>
      <c r="AB307" s="41"/>
      <c r="AC307" s="41"/>
      <c r="AD307" s="41"/>
      <c r="AE307" s="41"/>
      <c r="AR307" s="226" t="s">
        <v>168</v>
      </c>
      <c r="AT307" s="226" t="s">
        <v>163</v>
      </c>
      <c r="AU307" s="226" t="s">
        <v>77</v>
      </c>
      <c r="AY307" s="20" t="s">
        <v>161</v>
      </c>
      <c r="BE307" s="227">
        <f>IF(N307="základní",J307,0)</f>
        <v>0</v>
      </c>
      <c r="BF307" s="227">
        <f>IF(N307="snížená",J307,0)</f>
        <v>0</v>
      </c>
      <c r="BG307" s="227">
        <f>IF(N307="zákl. přenesená",J307,0)</f>
        <v>0</v>
      </c>
      <c r="BH307" s="227">
        <f>IF(N307="sníž. přenesená",J307,0)</f>
        <v>0</v>
      </c>
      <c r="BI307" s="227">
        <f>IF(N307="nulová",J307,0)</f>
        <v>0</v>
      </c>
      <c r="BJ307" s="20" t="s">
        <v>77</v>
      </c>
      <c r="BK307" s="227">
        <f>ROUND(I307*H307,2)</f>
        <v>0</v>
      </c>
      <c r="BL307" s="20" t="s">
        <v>168</v>
      </c>
      <c r="BM307" s="226" t="s">
        <v>3666</v>
      </c>
    </row>
    <row r="308" s="2" customFormat="1" ht="16.5" customHeight="1">
      <c r="A308" s="41"/>
      <c r="B308" s="42"/>
      <c r="C308" s="215" t="s">
        <v>3667</v>
      </c>
      <c r="D308" s="215" t="s">
        <v>163</v>
      </c>
      <c r="E308" s="216" t="s">
        <v>3668</v>
      </c>
      <c r="F308" s="217" t="s">
        <v>3593</v>
      </c>
      <c r="G308" s="218" t="s">
        <v>2368</v>
      </c>
      <c r="H308" s="219">
        <v>1</v>
      </c>
      <c r="I308" s="220"/>
      <c r="J308" s="221">
        <f>ROUND(I308*H308,2)</f>
        <v>0</v>
      </c>
      <c r="K308" s="217" t="s">
        <v>19</v>
      </c>
      <c r="L308" s="47"/>
      <c r="M308" s="222" t="s">
        <v>19</v>
      </c>
      <c r="N308" s="223" t="s">
        <v>41</v>
      </c>
      <c r="O308" s="87"/>
      <c r="P308" s="224">
        <f>O308*H308</f>
        <v>0</v>
      </c>
      <c r="Q308" s="224">
        <v>0</v>
      </c>
      <c r="R308" s="224">
        <f>Q308*H308</f>
        <v>0</v>
      </c>
      <c r="S308" s="224">
        <v>0</v>
      </c>
      <c r="T308" s="225">
        <f>S308*H308</f>
        <v>0</v>
      </c>
      <c r="U308" s="41"/>
      <c r="V308" s="41"/>
      <c r="W308" s="41"/>
      <c r="X308" s="41"/>
      <c r="Y308" s="41"/>
      <c r="Z308" s="41"/>
      <c r="AA308" s="41"/>
      <c r="AB308" s="41"/>
      <c r="AC308" s="41"/>
      <c r="AD308" s="41"/>
      <c r="AE308" s="41"/>
      <c r="AR308" s="226" t="s">
        <v>168</v>
      </c>
      <c r="AT308" s="226" t="s">
        <v>163</v>
      </c>
      <c r="AU308" s="226" t="s">
        <v>77</v>
      </c>
      <c r="AY308" s="20" t="s">
        <v>161</v>
      </c>
      <c r="BE308" s="227">
        <f>IF(N308="základní",J308,0)</f>
        <v>0</v>
      </c>
      <c r="BF308" s="227">
        <f>IF(N308="snížená",J308,0)</f>
        <v>0</v>
      </c>
      <c r="BG308" s="227">
        <f>IF(N308="zákl. přenesená",J308,0)</f>
        <v>0</v>
      </c>
      <c r="BH308" s="227">
        <f>IF(N308="sníž. přenesená",J308,0)</f>
        <v>0</v>
      </c>
      <c r="BI308" s="227">
        <f>IF(N308="nulová",J308,0)</f>
        <v>0</v>
      </c>
      <c r="BJ308" s="20" t="s">
        <v>77</v>
      </c>
      <c r="BK308" s="227">
        <f>ROUND(I308*H308,2)</f>
        <v>0</v>
      </c>
      <c r="BL308" s="20" t="s">
        <v>168</v>
      </c>
      <c r="BM308" s="226" t="s">
        <v>3669</v>
      </c>
    </row>
    <row r="309" s="2" customFormat="1" ht="16.5" customHeight="1">
      <c r="A309" s="41"/>
      <c r="B309" s="42"/>
      <c r="C309" s="215" t="s">
        <v>3549</v>
      </c>
      <c r="D309" s="215" t="s">
        <v>163</v>
      </c>
      <c r="E309" s="216" t="s">
        <v>3670</v>
      </c>
      <c r="F309" s="217" t="s">
        <v>3656</v>
      </c>
      <c r="G309" s="218" t="s">
        <v>2368</v>
      </c>
      <c r="H309" s="219">
        <v>2</v>
      </c>
      <c r="I309" s="220"/>
      <c r="J309" s="221">
        <f>ROUND(I309*H309,2)</f>
        <v>0</v>
      </c>
      <c r="K309" s="217" t="s">
        <v>19</v>
      </c>
      <c r="L309" s="47"/>
      <c r="M309" s="222" t="s">
        <v>19</v>
      </c>
      <c r="N309" s="223" t="s">
        <v>41</v>
      </c>
      <c r="O309" s="87"/>
      <c r="P309" s="224">
        <f>O309*H309</f>
        <v>0</v>
      </c>
      <c r="Q309" s="224">
        <v>0</v>
      </c>
      <c r="R309" s="224">
        <f>Q309*H309</f>
        <v>0</v>
      </c>
      <c r="S309" s="224">
        <v>0</v>
      </c>
      <c r="T309" s="225">
        <f>S309*H309</f>
        <v>0</v>
      </c>
      <c r="U309" s="41"/>
      <c r="V309" s="41"/>
      <c r="W309" s="41"/>
      <c r="X309" s="41"/>
      <c r="Y309" s="41"/>
      <c r="Z309" s="41"/>
      <c r="AA309" s="41"/>
      <c r="AB309" s="41"/>
      <c r="AC309" s="41"/>
      <c r="AD309" s="41"/>
      <c r="AE309" s="41"/>
      <c r="AR309" s="226" t="s">
        <v>168</v>
      </c>
      <c r="AT309" s="226" t="s">
        <v>163</v>
      </c>
      <c r="AU309" s="226" t="s">
        <v>77</v>
      </c>
      <c r="AY309" s="20" t="s">
        <v>161</v>
      </c>
      <c r="BE309" s="227">
        <f>IF(N309="základní",J309,0)</f>
        <v>0</v>
      </c>
      <c r="BF309" s="227">
        <f>IF(N309="snížená",J309,0)</f>
        <v>0</v>
      </c>
      <c r="BG309" s="227">
        <f>IF(N309="zákl. přenesená",J309,0)</f>
        <v>0</v>
      </c>
      <c r="BH309" s="227">
        <f>IF(N309="sníž. přenesená",J309,0)</f>
        <v>0</v>
      </c>
      <c r="BI309" s="227">
        <f>IF(N309="nulová",J309,0)</f>
        <v>0</v>
      </c>
      <c r="BJ309" s="20" t="s">
        <v>77</v>
      </c>
      <c r="BK309" s="227">
        <f>ROUND(I309*H309,2)</f>
        <v>0</v>
      </c>
      <c r="BL309" s="20" t="s">
        <v>168</v>
      </c>
      <c r="BM309" s="226" t="s">
        <v>3671</v>
      </c>
    </row>
    <row r="310" s="2" customFormat="1" ht="16.5" customHeight="1">
      <c r="A310" s="41"/>
      <c r="B310" s="42"/>
      <c r="C310" s="215" t="s">
        <v>3672</v>
      </c>
      <c r="D310" s="215" t="s">
        <v>163</v>
      </c>
      <c r="E310" s="216" t="s">
        <v>3673</v>
      </c>
      <c r="F310" s="217" t="s">
        <v>3674</v>
      </c>
      <c r="G310" s="218" t="s">
        <v>2368</v>
      </c>
      <c r="H310" s="219">
        <v>1</v>
      </c>
      <c r="I310" s="220"/>
      <c r="J310" s="221">
        <f>ROUND(I310*H310,2)</f>
        <v>0</v>
      </c>
      <c r="K310" s="217" t="s">
        <v>19</v>
      </c>
      <c r="L310" s="47"/>
      <c r="M310" s="222" t="s">
        <v>19</v>
      </c>
      <c r="N310" s="223" t="s">
        <v>41</v>
      </c>
      <c r="O310" s="87"/>
      <c r="P310" s="224">
        <f>O310*H310</f>
        <v>0</v>
      </c>
      <c r="Q310" s="224">
        <v>0</v>
      </c>
      <c r="R310" s="224">
        <f>Q310*H310</f>
        <v>0</v>
      </c>
      <c r="S310" s="224">
        <v>0</v>
      </c>
      <c r="T310" s="225">
        <f>S310*H310</f>
        <v>0</v>
      </c>
      <c r="U310" s="41"/>
      <c r="V310" s="41"/>
      <c r="W310" s="41"/>
      <c r="X310" s="41"/>
      <c r="Y310" s="41"/>
      <c r="Z310" s="41"/>
      <c r="AA310" s="41"/>
      <c r="AB310" s="41"/>
      <c r="AC310" s="41"/>
      <c r="AD310" s="41"/>
      <c r="AE310" s="41"/>
      <c r="AR310" s="226" t="s">
        <v>168</v>
      </c>
      <c r="AT310" s="226" t="s">
        <v>163</v>
      </c>
      <c r="AU310" s="226" t="s">
        <v>77</v>
      </c>
      <c r="AY310" s="20" t="s">
        <v>161</v>
      </c>
      <c r="BE310" s="227">
        <f>IF(N310="základní",J310,0)</f>
        <v>0</v>
      </c>
      <c r="BF310" s="227">
        <f>IF(N310="snížená",J310,0)</f>
        <v>0</v>
      </c>
      <c r="BG310" s="227">
        <f>IF(N310="zákl. přenesená",J310,0)</f>
        <v>0</v>
      </c>
      <c r="BH310" s="227">
        <f>IF(N310="sníž. přenesená",J310,0)</f>
        <v>0</v>
      </c>
      <c r="BI310" s="227">
        <f>IF(N310="nulová",J310,0)</f>
        <v>0</v>
      </c>
      <c r="BJ310" s="20" t="s">
        <v>77</v>
      </c>
      <c r="BK310" s="227">
        <f>ROUND(I310*H310,2)</f>
        <v>0</v>
      </c>
      <c r="BL310" s="20" t="s">
        <v>168</v>
      </c>
      <c r="BM310" s="226" t="s">
        <v>3675</v>
      </c>
    </row>
    <row r="311" s="2" customFormat="1" ht="16.5" customHeight="1">
      <c r="A311" s="41"/>
      <c r="B311" s="42"/>
      <c r="C311" s="215" t="s">
        <v>3551</v>
      </c>
      <c r="D311" s="215" t="s">
        <v>163</v>
      </c>
      <c r="E311" s="216" t="s">
        <v>3676</v>
      </c>
      <c r="F311" s="217" t="s">
        <v>3593</v>
      </c>
      <c r="G311" s="218" t="s">
        <v>2368</v>
      </c>
      <c r="H311" s="219">
        <v>1</v>
      </c>
      <c r="I311" s="220"/>
      <c r="J311" s="221">
        <f>ROUND(I311*H311,2)</f>
        <v>0</v>
      </c>
      <c r="K311" s="217" t="s">
        <v>19</v>
      </c>
      <c r="L311" s="47"/>
      <c r="M311" s="222" t="s">
        <v>19</v>
      </c>
      <c r="N311" s="223" t="s">
        <v>41</v>
      </c>
      <c r="O311" s="87"/>
      <c r="P311" s="224">
        <f>O311*H311</f>
        <v>0</v>
      </c>
      <c r="Q311" s="224">
        <v>0</v>
      </c>
      <c r="R311" s="224">
        <f>Q311*H311</f>
        <v>0</v>
      </c>
      <c r="S311" s="224">
        <v>0</v>
      </c>
      <c r="T311" s="225">
        <f>S311*H311</f>
        <v>0</v>
      </c>
      <c r="U311" s="41"/>
      <c r="V311" s="41"/>
      <c r="W311" s="41"/>
      <c r="X311" s="41"/>
      <c r="Y311" s="41"/>
      <c r="Z311" s="41"/>
      <c r="AA311" s="41"/>
      <c r="AB311" s="41"/>
      <c r="AC311" s="41"/>
      <c r="AD311" s="41"/>
      <c r="AE311" s="41"/>
      <c r="AR311" s="226" t="s">
        <v>168</v>
      </c>
      <c r="AT311" s="226" t="s">
        <v>163</v>
      </c>
      <c r="AU311" s="226" t="s">
        <v>77</v>
      </c>
      <c r="AY311" s="20" t="s">
        <v>161</v>
      </c>
      <c r="BE311" s="227">
        <f>IF(N311="základní",J311,0)</f>
        <v>0</v>
      </c>
      <c r="BF311" s="227">
        <f>IF(N311="snížená",J311,0)</f>
        <v>0</v>
      </c>
      <c r="BG311" s="227">
        <f>IF(N311="zákl. přenesená",J311,0)</f>
        <v>0</v>
      </c>
      <c r="BH311" s="227">
        <f>IF(N311="sníž. přenesená",J311,0)</f>
        <v>0</v>
      </c>
      <c r="BI311" s="227">
        <f>IF(N311="nulová",J311,0)</f>
        <v>0</v>
      </c>
      <c r="BJ311" s="20" t="s">
        <v>77</v>
      </c>
      <c r="BK311" s="227">
        <f>ROUND(I311*H311,2)</f>
        <v>0</v>
      </c>
      <c r="BL311" s="20" t="s">
        <v>168</v>
      </c>
      <c r="BM311" s="226" t="s">
        <v>3677</v>
      </c>
    </row>
    <row r="312" s="2" customFormat="1" ht="16.5" customHeight="1">
      <c r="A312" s="41"/>
      <c r="B312" s="42"/>
      <c r="C312" s="215" t="s">
        <v>3678</v>
      </c>
      <c r="D312" s="215" t="s">
        <v>163</v>
      </c>
      <c r="E312" s="216" t="s">
        <v>3679</v>
      </c>
      <c r="F312" s="217" t="s">
        <v>3656</v>
      </c>
      <c r="G312" s="218" t="s">
        <v>2368</v>
      </c>
      <c r="H312" s="219">
        <v>1</v>
      </c>
      <c r="I312" s="220"/>
      <c r="J312" s="221">
        <f>ROUND(I312*H312,2)</f>
        <v>0</v>
      </c>
      <c r="K312" s="217" t="s">
        <v>19</v>
      </c>
      <c r="L312" s="47"/>
      <c r="M312" s="222" t="s">
        <v>19</v>
      </c>
      <c r="N312" s="223" t="s">
        <v>41</v>
      </c>
      <c r="O312" s="87"/>
      <c r="P312" s="224">
        <f>O312*H312</f>
        <v>0</v>
      </c>
      <c r="Q312" s="224">
        <v>0</v>
      </c>
      <c r="R312" s="224">
        <f>Q312*H312</f>
        <v>0</v>
      </c>
      <c r="S312" s="224">
        <v>0</v>
      </c>
      <c r="T312" s="225">
        <f>S312*H312</f>
        <v>0</v>
      </c>
      <c r="U312" s="41"/>
      <c r="V312" s="41"/>
      <c r="W312" s="41"/>
      <c r="X312" s="41"/>
      <c r="Y312" s="41"/>
      <c r="Z312" s="41"/>
      <c r="AA312" s="41"/>
      <c r="AB312" s="41"/>
      <c r="AC312" s="41"/>
      <c r="AD312" s="41"/>
      <c r="AE312" s="41"/>
      <c r="AR312" s="226" t="s">
        <v>168</v>
      </c>
      <c r="AT312" s="226" t="s">
        <v>163</v>
      </c>
      <c r="AU312" s="226" t="s">
        <v>77</v>
      </c>
      <c r="AY312" s="20" t="s">
        <v>161</v>
      </c>
      <c r="BE312" s="227">
        <f>IF(N312="základní",J312,0)</f>
        <v>0</v>
      </c>
      <c r="BF312" s="227">
        <f>IF(N312="snížená",J312,0)</f>
        <v>0</v>
      </c>
      <c r="BG312" s="227">
        <f>IF(N312="zákl. přenesená",J312,0)</f>
        <v>0</v>
      </c>
      <c r="BH312" s="227">
        <f>IF(N312="sníž. přenesená",J312,0)</f>
        <v>0</v>
      </c>
      <c r="BI312" s="227">
        <f>IF(N312="nulová",J312,0)</f>
        <v>0</v>
      </c>
      <c r="BJ312" s="20" t="s">
        <v>77</v>
      </c>
      <c r="BK312" s="227">
        <f>ROUND(I312*H312,2)</f>
        <v>0</v>
      </c>
      <c r="BL312" s="20" t="s">
        <v>168</v>
      </c>
      <c r="BM312" s="226" t="s">
        <v>3680</v>
      </c>
    </row>
    <row r="313" s="2" customFormat="1" ht="16.5" customHeight="1">
      <c r="A313" s="41"/>
      <c r="B313" s="42"/>
      <c r="C313" s="215" t="s">
        <v>3681</v>
      </c>
      <c r="D313" s="215" t="s">
        <v>163</v>
      </c>
      <c r="E313" s="216" t="s">
        <v>3682</v>
      </c>
      <c r="F313" s="217" t="s">
        <v>3593</v>
      </c>
      <c r="G313" s="218" t="s">
        <v>2368</v>
      </c>
      <c r="H313" s="219">
        <v>1</v>
      </c>
      <c r="I313" s="220"/>
      <c r="J313" s="221">
        <f>ROUND(I313*H313,2)</f>
        <v>0</v>
      </c>
      <c r="K313" s="217" t="s">
        <v>19</v>
      </c>
      <c r="L313" s="47"/>
      <c r="M313" s="222" t="s">
        <v>19</v>
      </c>
      <c r="N313" s="223" t="s">
        <v>41</v>
      </c>
      <c r="O313" s="87"/>
      <c r="P313" s="224">
        <f>O313*H313</f>
        <v>0</v>
      </c>
      <c r="Q313" s="224">
        <v>0</v>
      </c>
      <c r="R313" s="224">
        <f>Q313*H313</f>
        <v>0</v>
      </c>
      <c r="S313" s="224">
        <v>0</v>
      </c>
      <c r="T313" s="225">
        <f>S313*H313</f>
        <v>0</v>
      </c>
      <c r="U313" s="41"/>
      <c r="V313" s="41"/>
      <c r="W313" s="41"/>
      <c r="X313" s="41"/>
      <c r="Y313" s="41"/>
      <c r="Z313" s="41"/>
      <c r="AA313" s="41"/>
      <c r="AB313" s="41"/>
      <c r="AC313" s="41"/>
      <c r="AD313" s="41"/>
      <c r="AE313" s="41"/>
      <c r="AR313" s="226" t="s">
        <v>168</v>
      </c>
      <c r="AT313" s="226" t="s">
        <v>163</v>
      </c>
      <c r="AU313" s="226" t="s">
        <v>77</v>
      </c>
      <c r="AY313" s="20" t="s">
        <v>161</v>
      </c>
      <c r="BE313" s="227">
        <f>IF(N313="základní",J313,0)</f>
        <v>0</v>
      </c>
      <c r="BF313" s="227">
        <f>IF(N313="snížená",J313,0)</f>
        <v>0</v>
      </c>
      <c r="BG313" s="227">
        <f>IF(N313="zákl. přenesená",J313,0)</f>
        <v>0</v>
      </c>
      <c r="BH313" s="227">
        <f>IF(N313="sníž. přenesená",J313,0)</f>
        <v>0</v>
      </c>
      <c r="BI313" s="227">
        <f>IF(N313="nulová",J313,0)</f>
        <v>0</v>
      </c>
      <c r="BJ313" s="20" t="s">
        <v>77</v>
      </c>
      <c r="BK313" s="227">
        <f>ROUND(I313*H313,2)</f>
        <v>0</v>
      </c>
      <c r="BL313" s="20" t="s">
        <v>168</v>
      </c>
      <c r="BM313" s="226" t="s">
        <v>3683</v>
      </c>
    </row>
    <row r="314" s="2" customFormat="1" ht="16.5" customHeight="1">
      <c r="A314" s="41"/>
      <c r="B314" s="42"/>
      <c r="C314" s="215" t="s">
        <v>3556</v>
      </c>
      <c r="D314" s="215" t="s">
        <v>163</v>
      </c>
      <c r="E314" s="216" t="s">
        <v>3684</v>
      </c>
      <c r="F314" s="217" t="s">
        <v>3656</v>
      </c>
      <c r="G314" s="218" t="s">
        <v>2368</v>
      </c>
      <c r="H314" s="219">
        <v>1</v>
      </c>
      <c r="I314" s="220"/>
      <c r="J314" s="221">
        <f>ROUND(I314*H314,2)</f>
        <v>0</v>
      </c>
      <c r="K314" s="217" t="s">
        <v>19</v>
      </c>
      <c r="L314" s="47"/>
      <c r="M314" s="222" t="s">
        <v>19</v>
      </c>
      <c r="N314" s="223" t="s">
        <v>41</v>
      </c>
      <c r="O314" s="87"/>
      <c r="P314" s="224">
        <f>O314*H314</f>
        <v>0</v>
      </c>
      <c r="Q314" s="224">
        <v>0</v>
      </c>
      <c r="R314" s="224">
        <f>Q314*H314</f>
        <v>0</v>
      </c>
      <c r="S314" s="224">
        <v>0</v>
      </c>
      <c r="T314" s="225">
        <f>S314*H314</f>
        <v>0</v>
      </c>
      <c r="U314" s="41"/>
      <c r="V314" s="41"/>
      <c r="W314" s="41"/>
      <c r="X314" s="41"/>
      <c r="Y314" s="41"/>
      <c r="Z314" s="41"/>
      <c r="AA314" s="41"/>
      <c r="AB314" s="41"/>
      <c r="AC314" s="41"/>
      <c r="AD314" s="41"/>
      <c r="AE314" s="41"/>
      <c r="AR314" s="226" t="s">
        <v>168</v>
      </c>
      <c r="AT314" s="226" t="s">
        <v>163</v>
      </c>
      <c r="AU314" s="226" t="s">
        <v>77</v>
      </c>
      <c r="AY314" s="20" t="s">
        <v>161</v>
      </c>
      <c r="BE314" s="227">
        <f>IF(N314="základní",J314,0)</f>
        <v>0</v>
      </c>
      <c r="BF314" s="227">
        <f>IF(N314="snížená",J314,0)</f>
        <v>0</v>
      </c>
      <c r="BG314" s="227">
        <f>IF(N314="zákl. přenesená",J314,0)</f>
        <v>0</v>
      </c>
      <c r="BH314" s="227">
        <f>IF(N314="sníž. přenesená",J314,0)</f>
        <v>0</v>
      </c>
      <c r="BI314" s="227">
        <f>IF(N314="nulová",J314,0)</f>
        <v>0</v>
      </c>
      <c r="BJ314" s="20" t="s">
        <v>77</v>
      </c>
      <c r="BK314" s="227">
        <f>ROUND(I314*H314,2)</f>
        <v>0</v>
      </c>
      <c r="BL314" s="20" t="s">
        <v>168</v>
      </c>
      <c r="BM314" s="226" t="s">
        <v>3685</v>
      </c>
    </row>
    <row r="315" s="2" customFormat="1" ht="16.5" customHeight="1">
      <c r="A315" s="41"/>
      <c r="B315" s="42"/>
      <c r="C315" s="215" t="s">
        <v>3686</v>
      </c>
      <c r="D315" s="215" t="s">
        <v>163</v>
      </c>
      <c r="E315" s="216" t="s">
        <v>3687</v>
      </c>
      <c r="F315" s="217" t="s">
        <v>3688</v>
      </c>
      <c r="G315" s="218" t="s">
        <v>2368</v>
      </c>
      <c r="H315" s="219">
        <v>1</v>
      </c>
      <c r="I315" s="220"/>
      <c r="J315" s="221">
        <f>ROUND(I315*H315,2)</f>
        <v>0</v>
      </c>
      <c r="K315" s="217" t="s">
        <v>19</v>
      </c>
      <c r="L315" s="47"/>
      <c r="M315" s="222" t="s">
        <v>19</v>
      </c>
      <c r="N315" s="223" t="s">
        <v>41</v>
      </c>
      <c r="O315" s="87"/>
      <c r="P315" s="224">
        <f>O315*H315</f>
        <v>0</v>
      </c>
      <c r="Q315" s="224">
        <v>0</v>
      </c>
      <c r="R315" s="224">
        <f>Q315*H315</f>
        <v>0</v>
      </c>
      <c r="S315" s="224">
        <v>0</v>
      </c>
      <c r="T315" s="225">
        <f>S315*H315</f>
        <v>0</v>
      </c>
      <c r="U315" s="41"/>
      <c r="V315" s="41"/>
      <c r="W315" s="41"/>
      <c r="X315" s="41"/>
      <c r="Y315" s="41"/>
      <c r="Z315" s="41"/>
      <c r="AA315" s="41"/>
      <c r="AB315" s="41"/>
      <c r="AC315" s="41"/>
      <c r="AD315" s="41"/>
      <c r="AE315" s="41"/>
      <c r="AR315" s="226" t="s">
        <v>168</v>
      </c>
      <c r="AT315" s="226" t="s">
        <v>163</v>
      </c>
      <c r="AU315" s="226" t="s">
        <v>77</v>
      </c>
      <c r="AY315" s="20" t="s">
        <v>161</v>
      </c>
      <c r="BE315" s="227">
        <f>IF(N315="základní",J315,0)</f>
        <v>0</v>
      </c>
      <c r="BF315" s="227">
        <f>IF(N315="snížená",J315,0)</f>
        <v>0</v>
      </c>
      <c r="BG315" s="227">
        <f>IF(N315="zákl. přenesená",J315,0)</f>
        <v>0</v>
      </c>
      <c r="BH315" s="227">
        <f>IF(N315="sníž. přenesená",J315,0)</f>
        <v>0</v>
      </c>
      <c r="BI315" s="227">
        <f>IF(N315="nulová",J315,0)</f>
        <v>0</v>
      </c>
      <c r="BJ315" s="20" t="s">
        <v>77</v>
      </c>
      <c r="BK315" s="227">
        <f>ROUND(I315*H315,2)</f>
        <v>0</v>
      </c>
      <c r="BL315" s="20" t="s">
        <v>168</v>
      </c>
      <c r="BM315" s="226" t="s">
        <v>3689</v>
      </c>
    </row>
    <row r="316" s="2" customFormat="1" ht="16.5" customHeight="1">
      <c r="A316" s="41"/>
      <c r="B316" s="42"/>
      <c r="C316" s="215" t="s">
        <v>3559</v>
      </c>
      <c r="D316" s="215" t="s">
        <v>163</v>
      </c>
      <c r="E316" s="216" t="s">
        <v>3690</v>
      </c>
      <c r="F316" s="217" t="s">
        <v>3593</v>
      </c>
      <c r="G316" s="218" t="s">
        <v>2368</v>
      </c>
      <c r="H316" s="219">
        <v>1</v>
      </c>
      <c r="I316" s="220"/>
      <c r="J316" s="221">
        <f>ROUND(I316*H316,2)</f>
        <v>0</v>
      </c>
      <c r="K316" s="217" t="s">
        <v>19</v>
      </c>
      <c r="L316" s="47"/>
      <c r="M316" s="222" t="s">
        <v>19</v>
      </c>
      <c r="N316" s="223" t="s">
        <v>41</v>
      </c>
      <c r="O316" s="87"/>
      <c r="P316" s="224">
        <f>O316*H316</f>
        <v>0</v>
      </c>
      <c r="Q316" s="224">
        <v>0</v>
      </c>
      <c r="R316" s="224">
        <f>Q316*H316</f>
        <v>0</v>
      </c>
      <c r="S316" s="224">
        <v>0</v>
      </c>
      <c r="T316" s="225">
        <f>S316*H316</f>
        <v>0</v>
      </c>
      <c r="U316" s="41"/>
      <c r="V316" s="41"/>
      <c r="W316" s="41"/>
      <c r="X316" s="41"/>
      <c r="Y316" s="41"/>
      <c r="Z316" s="41"/>
      <c r="AA316" s="41"/>
      <c r="AB316" s="41"/>
      <c r="AC316" s="41"/>
      <c r="AD316" s="41"/>
      <c r="AE316" s="41"/>
      <c r="AR316" s="226" t="s">
        <v>168</v>
      </c>
      <c r="AT316" s="226" t="s">
        <v>163</v>
      </c>
      <c r="AU316" s="226" t="s">
        <v>77</v>
      </c>
      <c r="AY316" s="20" t="s">
        <v>161</v>
      </c>
      <c r="BE316" s="227">
        <f>IF(N316="základní",J316,0)</f>
        <v>0</v>
      </c>
      <c r="BF316" s="227">
        <f>IF(N316="snížená",J316,0)</f>
        <v>0</v>
      </c>
      <c r="BG316" s="227">
        <f>IF(N316="zákl. přenesená",J316,0)</f>
        <v>0</v>
      </c>
      <c r="BH316" s="227">
        <f>IF(N316="sníž. přenesená",J316,0)</f>
        <v>0</v>
      </c>
      <c r="BI316" s="227">
        <f>IF(N316="nulová",J316,0)</f>
        <v>0</v>
      </c>
      <c r="BJ316" s="20" t="s">
        <v>77</v>
      </c>
      <c r="BK316" s="227">
        <f>ROUND(I316*H316,2)</f>
        <v>0</v>
      </c>
      <c r="BL316" s="20" t="s">
        <v>168</v>
      </c>
      <c r="BM316" s="226" t="s">
        <v>3691</v>
      </c>
    </row>
    <row r="317" s="2" customFormat="1" ht="16.5" customHeight="1">
      <c r="A317" s="41"/>
      <c r="B317" s="42"/>
      <c r="C317" s="215" t="s">
        <v>3692</v>
      </c>
      <c r="D317" s="215" t="s">
        <v>163</v>
      </c>
      <c r="E317" s="216" t="s">
        <v>3693</v>
      </c>
      <c r="F317" s="217" t="s">
        <v>3656</v>
      </c>
      <c r="G317" s="218" t="s">
        <v>2368</v>
      </c>
      <c r="H317" s="219">
        <v>1</v>
      </c>
      <c r="I317" s="220"/>
      <c r="J317" s="221">
        <f>ROUND(I317*H317,2)</f>
        <v>0</v>
      </c>
      <c r="K317" s="217" t="s">
        <v>19</v>
      </c>
      <c r="L317" s="47"/>
      <c r="M317" s="222" t="s">
        <v>19</v>
      </c>
      <c r="N317" s="223" t="s">
        <v>41</v>
      </c>
      <c r="O317" s="87"/>
      <c r="P317" s="224">
        <f>O317*H317</f>
        <v>0</v>
      </c>
      <c r="Q317" s="224">
        <v>0</v>
      </c>
      <c r="R317" s="224">
        <f>Q317*H317</f>
        <v>0</v>
      </c>
      <c r="S317" s="224">
        <v>0</v>
      </c>
      <c r="T317" s="225">
        <f>S317*H317</f>
        <v>0</v>
      </c>
      <c r="U317" s="41"/>
      <c r="V317" s="41"/>
      <c r="W317" s="41"/>
      <c r="X317" s="41"/>
      <c r="Y317" s="41"/>
      <c r="Z317" s="41"/>
      <c r="AA317" s="41"/>
      <c r="AB317" s="41"/>
      <c r="AC317" s="41"/>
      <c r="AD317" s="41"/>
      <c r="AE317" s="41"/>
      <c r="AR317" s="226" t="s">
        <v>168</v>
      </c>
      <c r="AT317" s="226" t="s">
        <v>163</v>
      </c>
      <c r="AU317" s="226" t="s">
        <v>77</v>
      </c>
      <c r="AY317" s="20" t="s">
        <v>161</v>
      </c>
      <c r="BE317" s="227">
        <f>IF(N317="základní",J317,0)</f>
        <v>0</v>
      </c>
      <c r="BF317" s="227">
        <f>IF(N317="snížená",J317,0)</f>
        <v>0</v>
      </c>
      <c r="BG317" s="227">
        <f>IF(N317="zákl. přenesená",J317,0)</f>
        <v>0</v>
      </c>
      <c r="BH317" s="227">
        <f>IF(N317="sníž. přenesená",J317,0)</f>
        <v>0</v>
      </c>
      <c r="BI317" s="227">
        <f>IF(N317="nulová",J317,0)</f>
        <v>0</v>
      </c>
      <c r="BJ317" s="20" t="s">
        <v>77</v>
      </c>
      <c r="BK317" s="227">
        <f>ROUND(I317*H317,2)</f>
        <v>0</v>
      </c>
      <c r="BL317" s="20" t="s">
        <v>168</v>
      </c>
      <c r="BM317" s="226" t="s">
        <v>3694</v>
      </c>
    </row>
    <row r="318" s="2" customFormat="1" ht="16.5" customHeight="1">
      <c r="A318" s="41"/>
      <c r="B318" s="42"/>
      <c r="C318" s="215" t="s">
        <v>3561</v>
      </c>
      <c r="D318" s="215" t="s">
        <v>163</v>
      </c>
      <c r="E318" s="216" t="s">
        <v>3695</v>
      </c>
      <c r="F318" s="217" t="s">
        <v>3593</v>
      </c>
      <c r="G318" s="218" t="s">
        <v>2368</v>
      </c>
      <c r="H318" s="219">
        <v>1</v>
      </c>
      <c r="I318" s="220"/>
      <c r="J318" s="221">
        <f>ROUND(I318*H318,2)</f>
        <v>0</v>
      </c>
      <c r="K318" s="217" t="s">
        <v>19</v>
      </c>
      <c r="L318" s="47"/>
      <c r="M318" s="222" t="s">
        <v>19</v>
      </c>
      <c r="N318" s="223" t="s">
        <v>41</v>
      </c>
      <c r="O318" s="87"/>
      <c r="P318" s="224">
        <f>O318*H318</f>
        <v>0</v>
      </c>
      <c r="Q318" s="224">
        <v>0</v>
      </c>
      <c r="R318" s="224">
        <f>Q318*H318</f>
        <v>0</v>
      </c>
      <c r="S318" s="224">
        <v>0</v>
      </c>
      <c r="T318" s="225">
        <f>S318*H318</f>
        <v>0</v>
      </c>
      <c r="U318" s="41"/>
      <c r="V318" s="41"/>
      <c r="W318" s="41"/>
      <c r="X318" s="41"/>
      <c r="Y318" s="41"/>
      <c r="Z318" s="41"/>
      <c r="AA318" s="41"/>
      <c r="AB318" s="41"/>
      <c r="AC318" s="41"/>
      <c r="AD318" s="41"/>
      <c r="AE318" s="41"/>
      <c r="AR318" s="226" t="s">
        <v>168</v>
      </c>
      <c r="AT318" s="226" t="s">
        <v>163</v>
      </c>
      <c r="AU318" s="226" t="s">
        <v>77</v>
      </c>
      <c r="AY318" s="20" t="s">
        <v>161</v>
      </c>
      <c r="BE318" s="227">
        <f>IF(N318="základní",J318,0)</f>
        <v>0</v>
      </c>
      <c r="BF318" s="227">
        <f>IF(N318="snížená",J318,0)</f>
        <v>0</v>
      </c>
      <c r="BG318" s="227">
        <f>IF(N318="zákl. přenesená",J318,0)</f>
        <v>0</v>
      </c>
      <c r="BH318" s="227">
        <f>IF(N318="sníž. přenesená",J318,0)</f>
        <v>0</v>
      </c>
      <c r="BI318" s="227">
        <f>IF(N318="nulová",J318,0)</f>
        <v>0</v>
      </c>
      <c r="BJ318" s="20" t="s">
        <v>77</v>
      </c>
      <c r="BK318" s="227">
        <f>ROUND(I318*H318,2)</f>
        <v>0</v>
      </c>
      <c r="BL318" s="20" t="s">
        <v>168</v>
      </c>
      <c r="BM318" s="226" t="s">
        <v>3696</v>
      </c>
    </row>
    <row r="319" s="2" customFormat="1" ht="16.5" customHeight="1">
      <c r="A319" s="41"/>
      <c r="B319" s="42"/>
      <c r="C319" s="215" t="s">
        <v>3697</v>
      </c>
      <c r="D319" s="215" t="s">
        <v>163</v>
      </c>
      <c r="E319" s="216" t="s">
        <v>3698</v>
      </c>
      <c r="F319" s="217" t="s">
        <v>3656</v>
      </c>
      <c r="G319" s="218" t="s">
        <v>2368</v>
      </c>
      <c r="H319" s="219">
        <v>1</v>
      </c>
      <c r="I319" s="220"/>
      <c r="J319" s="221">
        <f>ROUND(I319*H319,2)</f>
        <v>0</v>
      </c>
      <c r="K319" s="217" t="s">
        <v>19</v>
      </c>
      <c r="L319" s="47"/>
      <c r="M319" s="222" t="s">
        <v>19</v>
      </c>
      <c r="N319" s="223" t="s">
        <v>41</v>
      </c>
      <c r="O319" s="87"/>
      <c r="P319" s="224">
        <f>O319*H319</f>
        <v>0</v>
      </c>
      <c r="Q319" s="224">
        <v>0</v>
      </c>
      <c r="R319" s="224">
        <f>Q319*H319</f>
        <v>0</v>
      </c>
      <c r="S319" s="224">
        <v>0</v>
      </c>
      <c r="T319" s="225">
        <f>S319*H319</f>
        <v>0</v>
      </c>
      <c r="U319" s="41"/>
      <c r="V319" s="41"/>
      <c r="W319" s="41"/>
      <c r="X319" s="41"/>
      <c r="Y319" s="41"/>
      <c r="Z319" s="41"/>
      <c r="AA319" s="41"/>
      <c r="AB319" s="41"/>
      <c r="AC319" s="41"/>
      <c r="AD319" s="41"/>
      <c r="AE319" s="41"/>
      <c r="AR319" s="226" t="s">
        <v>168</v>
      </c>
      <c r="AT319" s="226" t="s">
        <v>163</v>
      </c>
      <c r="AU319" s="226" t="s">
        <v>77</v>
      </c>
      <c r="AY319" s="20" t="s">
        <v>161</v>
      </c>
      <c r="BE319" s="227">
        <f>IF(N319="základní",J319,0)</f>
        <v>0</v>
      </c>
      <c r="BF319" s="227">
        <f>IF(N319="snížená",J319,0)</f>
        <v>0</v>
      </c>
      <c r="BG319" s="227">
        <f>IF(N319="zákl. přenesená",J319,0)</f>
        <v>0</v>
      </c>
      <c r="BH319" s="227">
        <f>IF(N319="sníž. přenesená",J319,0)</f>
        <v>0</v>
      </c>
      <c r="BI319" s="227">
        <f>IF(N319="nulová",J319,0)</f>
        <v>0</v>
      </c>
      <c r="BJ319" s="20" t="s">
        <v>77</v>
      </c>
      <c r="BK319" s="227">
        <f>ROUND(I319*H319,2)</f>
        <v>0</v>
      </c>
      <c r="BL319" s="20" t="s">
        <v>168</v>
      </c>
      <c r="BM319" s="226" t="s">
        <v>3699</v>
      </c>
    </row>
    <row r="320" s="2" customFormat="1" ht="16.5" customHeight="1">
      <c r="A320" s="41"/>
      <c r="B320" s="42"/>
      <c r="C320" s="215" t="s">
        <v>3565</v>
      </c>
      <c r="D320" s="215" t="s">
        <v>163</v>
      </c>
      <c r="E320" s="216" t="s">
        <v>3700</v>
      </c>
      <c r="F320" s="217" t="s">
        <v>3593</v>
      </c>
      <c r="G320" s="218" t="s">
        <v>2368</v>
      </c>
      <c r="H320" s="219">
        <v>1</v>
      </c>
      <c r="I320" s="220"/>
      <c r="J320" s="221">
        <f>ROUND(I320*H320,2)</f>
        <v>0</v>
      </c>
      <c r="K320" s="217" t="s">
        <v>19</v>
      </c>
      <c r="L320" s="47"/>
      <c r="M320" s="222" t="s">
        <v>19</v>
      </c>
      <c r="N320" s="223" t="s">
        <v>41</v>
      </c>
      <c r="O320" s="87"/>
      <c r="P320" s="224">
        <f>O320*H320</f>
        <v>0</v>
      </c>
      <c r="Q320" s="224">
        <v>0</v>
      </c>
      <c r="R320" s="224">
        <f>Q320*H320</f>
        <v>0</v>
      </c>
      <c r="S320" s="224">
        <v>0</v>
      </c>
      <c r="T320" s="225">
        <f>S320*H320</f>
        <v>0</v>
      </c>
      <c r="U320" s="41"/>
      <c r="V320" s="41"/>
      <c r="W320" s="41"/>
      <c r="X320" s="41"/>
      <c r="Y320" s="41"/>
      <c r="Z320" s="41"/>
      <c r="AA320" s="41"/>
      <c r="AB320" s="41"/>
      <c r="AC320" s="41"/>
      <c r="AD320" s="41"/>
      <c r="AE320" s="41"/>
      <c r="AR320" s="226" t="s">
        <v>168</v>
      </c>
      <c r="AT320" s="226" t="s">
        <v>163</v>
      </c>
      <c r="AU320" s="226" t="s">
        <v>77</v>
      </c>
      <c r="AY320" s="20" t="s">
        <v>161</v>
      </c>
      <c r="BE320" s="227">
        <f>IF(N320="základní",J320,0)</f>
        <v>0</v>
      </c>
      <c r="BF320" s="227">
        <f>IF(N320="snížená",J320,0)</f>
        <v>0</v>
      </c>
      <c r="BG320" s="227">
        <f>IF(N320="zákl. přenesená",J320,0)</f>
        <v>0</v>
      </c>
      <c r="BH320" s="227">
        <f>IF(N320="sníž. přenesená",J320,0)</f>
        <v>0</v>
      </c>
      <c r="BI320" s="227">
        <f>IF(N320="nulová",J320,0)</f>
        <v>0</v>
      </c>
      <c r="BJ320" s="20" t="s">
        <v>77</v>
      </c>
      <c r="BK320" s="227">
        <f>ROUND(I320*H320,2)</f>
        <v>0</v>
      </c>
      <c r="BL320" s="20" t="s">
        <v>168</v>
      </c>
      <c r="BM320" s="226" t="s">
        <v>3701</v>
      </c>
    </row>
    <row r="321" s="2" customFormat="1" ht="16.5" customHeight="1">
      <c r="A321" s="41"/>
      <c r="B321" s="42"/>
      <c r="C321" s="215" t="s">
        <v>3702</v>
      </c>
      <c r="D321" s="215" t="s">
        <v>163</v>
      </c>
      <c r="E321" s="216" t="s">
        <v>3703</v>
      </c>
      <c r="F321" s="217" t="s">
        <v>3656</v>
      </c>
      <c r="G321" s="218" t="s">
        <v>2368</v>
      </c>
      <c r="H321" s="219">
        <v>1</v>
      </c>
      <c r="I321" s="220"/>
      <c r="J321" s="221">
        <f>ROUND(I321*H321,2)</f>
        <v>0</v>
      </c>
      <c r="K321" s="217" t="s">
        <v>19</v>
      </c>
      <c r="L321" s="47"/>
      <c r="M321" s="222" t="s">
        <v>19</v>
      </c>
      <c r="N321" s="223" t="s">
        <v>41</v>
      </c>
      <c r="O321" s="87"/>
      <c r="P321" s="224">
        <f>O321*H321</f>
        <v>0</v>
      </c>
      <c r="Q321" s="224">
        <v>0</v>
      </c>
      <c r="R321" s="224">
        <f>Q321*H321</f>
        <v>0</v>
      </c>
      <c r="S321" s="224">
        <v>0</v>
      </c>
      <c r="T321" s="225">
        <f>S321*H321</f>
        <v>0</v>
      </c>
      <c r="U321" s="41"/>
      <c r="V321" s="41"/>
      <c r="W321" s="41"/>
      <c r="X321" s="41"/>
      <c r="Y321" s="41"/>
      <c r="Z321" s="41"/>
      <c r="AA321" s="41"/>
      <c r="AB321" s="41"/>
      <c r="AC321" s="41"/>
      <c r="AD321" s="41"/>
      <c r="AE321" s="41"/>
      <c r="AR321" s="226" t="s">
        <v>168</v>
      </c>
      <c r="AT321" s="226" t="s">
        <v>163</v>
      </c>
      <c r="AU321" s="226" t="s">
        <v>77</v>
      </c>
      <c r="AY321" s="20" t="s">
        <v>161</v>
      </c>
      <c r="BE321" s="227">
        <f>IF(N321="základní",J321,0)</f>
        <v>0</v>
      </c>
      <c r="BF321" s="227">
        <f>IF(N321="snížená",J321,0)</f>
        <v>0</v>
      </c>
      <c r="BG321" s="227">
        <f>IF(N321="zákl. přenesená",J321,0)</f>
        <v>0</v>
      </c>
      <c r="BH321" s="227">
        <f>IF(N321="sníž. přenesená",J321,0)</f>
        <v>0</v>
      </c>
      <c r="BI321" s="227">
        <f>IF(N321="nulová",J321,0)</f>
        <v>0</v>
      </c>
      <c r="BJ321" s="20" t="s">
        <v>77</v>
      </c>
      <c r="BK321" s="227">
        <f>ROUND(I321*H321,2)</f>
        <v>0</v>
      </c>
      <c r="BL321" s="20" t="s">
        <v>168</v>
      </c>
      <c r="BM321" s="226" t="s">
        <v>3704</v>
      </c>
    </row>
    <row r="322" s="2" customFormat="1" ht="16.5" customHeight="1">
      <c r="A322" s="41"/>
      <c r="B322" s="42"/>
      <c r="C322" s="215" t="s">
        <v>3568</v>
      </c>
      <c r="D322" s="215" t="s">
        <v>163</v>
      </c>
      <c r="E322" s="216" t="s">
        <v>3705</v>
      </c>
      <c r="F322" s="217" t="s">
        <v>3593</v>
      </c>
      <c r="G322" s="218" t="s">
        <v>2368</v>
      </c>
      <c r="H322" s="219">
        <v>1</v>
      </c>
      <c r="I322" s="220"/>
      <c r="J322" s="221">
        <f>ROUND(I322*H322,2)</f>
        <v>0</v>
      </c>
      <c r="K322" s="217" t="s">
        <v>19</v>
      </c>
      <c r="L322" s="47"/>
      <c r="M322" s="222" t="s">
        <v>19</v>
      </c>
      <c r="N322" s="223" t="s">
        <v>41</v>
      </c>
      <c r="O322" s="87"/>
      <c r="P322" s="224">
        <f>O322*H322</f>
        <v>0</v>
      </c>
      <c r="Q322" s="224">
        <v>0</v>
      </c>
      <c r="R322" s="224">
        <f>Q322*H322</f>
        <v>0</v>
      </c>
      <c r="S322" s="224">
        <v>0</v>
      </c>
      <c r="T322" s="225">
        <f>S322*H322</f>
        <v>0</v>
      </c>
      <c r="U322" s="41"/>
      <c r="V322" s="41"/>
      <c r="W322" s="41"/>
      <c r="X322" s="41"/>
      <c r="Y322" s="41"/>
      <c r="Z322" s="41"/>
      <c r="AA322" s="41"/>
      <c r="AB322" s="41"/>
      <c r="AC322" s="41"/>
      <c r="AD322" s="41"/>
      <c r="AE322" s="41"/>
      <c r="AR322" s="226" t="s">
        <v>168</v>
      </c>
      <c r="AT322" s="226" t="s">
        <v>163</v>
      </c>
      <c r="AU322" s="226" t="s">
        <v>77</v>
      </c>
      <c r="AY322" s="20" t="s">
        <v>161</v>
      </c>
      <c r="BE322" s="227">
        <f>IF(N322="základní",J322,0)</f>
        <v>0</v>
      </c>
      <c r="BF322" s="227">
        <f>IF(N322="snížená",J322,0)</f>
        <v>0</v>
      </c>
      <c r="BG322" s="227">
        <f>IF(N322="zákl. přenesená",J322,0)</f>
        <v>0</v>
      </c>
      <c r="BH322" s="227">
        <f>IF(N322="sníž. přenesená",J322,0)</f>
        <v>0</v>
      </c>
      <c r="BI322" s="227">
        <f>IF(N322="nulová",J322,0)</f>
        <v>0</v>
      </c>
      <c r="BJ322" s="20" t="s">
        <v>77</v>
      </c>
      <c r="BK322" s="227">
        <f>ROUND(I322*H322,2)</f>
        <v>0</v>
      </c>
      <c r="BL322" s="20" t="s">
        <v>168</v>
      </c>
      <c r="BM322" s="226" t="s">
        <v>3706</v>
      </c>
    </row>
    <row r="323" s="2" customFormat="1" ht="16.5" customHeight="1">
      <c r="A323" s="41"/>
      <c r="B323" s="42"/>
      <c r="C323" s="215" t="s">
        <v>3707</v>
      </c>
      <c r="D323" s="215" t="s">
        <v>163</v>
      </c>
      <c r="E323" s="216" t="s">
        <v>3708</v>
      </c>
      <c r="F323" s="217" t="s">
        <v>3656</v>
      </c>
      <c r="G323" s="218" t="s">
        <v>2368</v>
      </c>
      <c r="H323" s="219">
        <v>1</v>
      </c>
      <c r="I323" s="220"/>
      <c r="J323" s="221">
        <f>ROUND(I323*H323,2)</f>
        <v>0</v>
      </c>
      <c r="K323" s="217" t="s">
        <v>19</v>
      </c>
      <c r="L323" s="47"/>
      <c r="M323" s="222" t="s">
        <v>19</v>
      </c>
      <c r="N323" s="223" t="s">
        <v>41</v>
      </c>
      <c r="O323" s="87"/>
      <c r="P323" s="224">
        <f>O323*H323</f>
        <v>0</v>
      </c>
      <c r="Q323" s="224">
        <v>0</v>
      </c>
      <c r="R323" s="224">
        <f>Q323*H323</f>
        <v>0</v>
      </c>
      <c r="S323" s="224">
        <v>0</v>
      </c>
      <c r="T323" s="225">
        <f>S323*H323</f>
        <v>0</v>
      </c>
      <c r="U323" s="41"/>
      <c r="V323" s="41"/>
      <c r="W323" s="41"/>
      <c r="X323" s="41"/>
      <c r="Y323" s="41"/>
      <c r="Z323" s="41"/>
      <c r="AA323" s="41"/>
      <c r="AB323" s="41"/>
      <c r="AC323" s="41"/>
      <c r="AD323" s="41"/>
      <c r="AE323" s="41"/>
      <c r="AR323" s="226" t="s">
        <v>168</v>
      </c>
      <c r="AT323" s="226" t="s">
        <v>163</v>
      </c>
      <c r="AU323" s="226" t="s">
        <v>77</v>
      </c>
      <c r="AY323" s="20" t="s">
        <v>161</v>
      </c>
      <c r="BE323" s="227">
        <f>IF(N323="základní",J323,0)</f>
        <v>0</v>
      </c>
      <c r="BF323" s="227">
        <f>IF(N323="snížená",J323,0)</f>
        <v>0</v>
      </c>
      <c r="BG323" s="227">
        <f>IF(N323="zákl. přenesená",J323,0)</f>
        <v>0</v>
      </c>
      <c r="BH323" s="227">
        <f>IF(N323="sníž. přenesená",J323,0)</f>
        <v>0</v>
      </c>
      <c r="BI323" s="227">
        <f>IF(N323="nulová",J323,0)</f>
        <v>0</v>
      </c>
      <c r="BJ323" s="20" t="s">
        <v>77</v>
      </c>
      <c r="BK323" s="227">
        <f>ROUND(I323*H323,2)</f>
        <v>0</v>
      </c>
      <c r="BL323" s="20" t="s">
        <v>168</v>
      </c>
      <c r="BM323" s="226" t="s">
        <v>3709</v>
      </c>
    </row>
    <row r="324" s="2" customFormat="1" ht="16.5" customHeight="1">
      <c r="A324" s="41"/>
      <c r="B324" s="42"/>
      <c r="C324" s="215" t="s">
        <v>3568</v>
      </c>
      <c r="D324" s="215" t="s">
        <v>163</v>
      </c>
      <c r="E324" s="216" t="s">
        <v>3705</v>
      </c>
      <c r="F324" s="217" t="s">
        <v>3593</v>
      </c>
      <c r="G324" s="218" t="s">
        <v>2368</v>
      </c>
      <c r="H324" s="219">
        <v>1</v>
      </c>
      <c r="I324" s="220"/>
      <c r="J324" s="221">
        <f>ROUND(I324*H324,2)</f>
        <v>0</v>
      </c>
      <c r="K324" s="217" t="s">
        <v>19</v>
      </c>
      <c r="L324" s="47"/>
      <c r="M324" s="222" t="s">
        <v>19</v>
      </c>
      <c r="N324" s="223" t="s">
        <v>41</v>
      </c>
      <c r="O324" s="87"/>
      <c r="P324" s="224">
        <f>O324*H324</f>
        <v>0</v>
      </c>
      <c r="Q324" s="224">
        <v>0</v>
      </c>
      <c r="R324" s="224">
        <f>Q324*H324</f>
        <v>0</v>
      </c>
      <c r="S324" s="224">
        <v>0</v>
      </c>
      <c r="T324" s="225">
        <f>S324*H324</f>
        <v>0</v>
      </c>
      <c r="U324" s="41"/>
      <c r="V324" s="41"/>
      <c r="W324" s="41"/>
      <c r="X324" s="41"/>
      <c r="Y324" s="41"/>
      <c r="Z324" s="41"/>
      <c r="AA324" s="41"/>
      <c r="AB324" s="41"/>
      <c r="AC324" s="41"/>
      <c r="AD324" s="41"/>
      <c r="AE324" s="41"/>
      <c r="AR324" s="226" t="s">
        <v>168</v>
      </c>
      <c r="AT324" s="226" t="s">
        <v>163</v>
      </c>
      <c r="AU324" s="226" t="s">
        <v>77</v>
      </c>
      <c r="AY324" s="20" t="s">
        <v>161</v>
      </c>
      <c r="BE324" s="227">
        <f>IF(N324="základní",J324,0)</f>
        <v>0</v>
      </c>
      <c r="BF324" s="227">
        <f>IF(N324="snížená",J324,0)</f>
        <v>0</v>
      </c>
      <c r="BG324" s="227">
        <f>IF(N324="zákl. přenesená",J324,0)</f>
        <v>0</v>
      </c>
      <c r="BH324" s="227">
        <f>IF(N324="sníž. přenesená",J324,0)</f>
        <v>0</v>
      </c>
      <c r="BI324" s="227">
        <f>IF(N324="nulová",J324,0)</f>
        <v>0</v>
      </c>
      <c r="BJ324" s="20" t="s">
        <v>77</v>
      </c>
      <c r="BK324" s="227">
        <f>ROUND(I324*H324,2)</f>
        <v>0</v>
      </c>
      <c r="BL324" s="20" t="s">
        <v>168</v>
      </c>
      <c r="BM324" s="226" t="s">
        <v>3710</v>
      </c>
    </row>
    <row r="325" s="2" customFormat="1" ht="16.5" customHeight="1">
      <c r="A325" s="41"/>
      <c r="B325" s="42"/>
      <c r="C325" s="215" t="s">
        <v>3707</v>
      </c>
      <c r="D325" s="215" t="s">
        <v>163</v>
      </c>
      <c r="E325" s="216" t="s">
        <v>3708</v>
      </c>
      <c r="F325" s="217" t="s">
        <v>3656</v>
      </c>
      <c r="G325" s="218" t="s">
        <v>2368</v>
      </c>
      <c r="H325" s="219">
        <v>1</v>
      </c>
      <c r="I325" s="220"/>
      <c r="J325" s="221">
        <f>ROUND(I325*H325,2)</f>
        <v>0</v>
      </c>
      <c r="K325" s="217" t="s">
        <v>19</v>
      </c>
      <c r="L325" s="47"/>
      <c r="M325" s="222" t="s">
        <v>19</v>
      </c>
      <c r="N325" s="223" t="s">
        <v>41</v>
      </c>
      <c r="O325" s="87"/>
      <c r="P325" s="224">
        <f>O325*H325</f>
        <v>0</v>
      </c>
      <c r="Q325" s="224">
        <v>0</v>
      </c>
      <c r="R325" s="224">
        <f>Q325*H325</f>
        <v>0</v>
      </c>
      <c r="S325" s="224">
        <v>0</v>
      </c>
      <c r="T325" s="225">
        <f>S325*H325</f>
        <v>0</v>
      </c>
      <c r="U325" s="41"/>
      <c r="V325" s="41"/>
      <c r="W325" s="41"/>
      <c r="X325" s="41"/>
      <c r="Y325" s="41"/>
      <c r="Z325" s="41"/>
      <c r="AA325" s="41"/>
      <c r="AB325" s="41"/>
      <c r="AC325" s="41"/>
      <c r="AD325" s="41"/>
      <c r="AE325" s="41"/>
      <c r="AR325" s="226" t="s">
        <v>168</v>
      </c>
      <c r="AT325" s="226" t="s">
        <v>163</v>
      </c>
      <c r="AU325" s="226" t="s">
        <v>77</v>
      </c>
      <c r="AY325" s="20" t="s">
        <v>161</v>
      </c>
      <c r="BE325" s="227">
        <f>IF(N325="základní",J325,0)</f>
        <v>0</v>
      </c>
      <c r="BF325" s="227">
        <f>IF(N325="snížená",J325,0)</f>
        <v>0</v>
      </c>
      <c r="BG325" s="227">
        <f>IF(N325="zákl. přenesená",J325,0)</f>
        <v>0</v>
      </c>
      <c r="BH325" s="227">
        <f>IF(N325="sníž. přenesená",J325,0)</f>
        <v>0</v>
      </c>
      <c r="BI325" s="227">
        <f>IF(N325="nulová",J325,0)</f>
        <v>0</v>
      </c>
      <c r="BJ325" s="20" t="s">
        <v>77</v>
      </c>
      <c r="BK325" s="227">
        <f>ROUND(I325*H325,2)</f>
        <v>0</v>
      </c>
      <c r="BL325" s="20" t="s">
        <v>168</v>
      </c>
      <c r="BM325" s="226" t="s">
        <v>3711</v>
      </c>
    </row>
    <row r="326" s="2" customFormat="1" ht="16.5" customHeight="1">
      <c r="A326" s="41"/>
      <c r="B326" s="42"/>
      <c r="C326" s="215" t="s">
        <v>3571</v>
      </c>
      <c r="D326" s="215" t="s">
        <v>163</v>
      </c>
      <c r="E326" s="216" t="s">
        <v>3712</v>
      </c>
      <c r="F326" s="217" t="s">
        <v>3713</v>
      </c>
      <c r="G326" s="218" t="s">
        <v>2368</v>
      </c>
      <c r="H326" s="219">
        <v>1</v>
      </c>
      <c r="I326" s="220"/>
      <c r="J326" s="221">
        <f>ROUND(I326*H326,2)</f>
        <v>0</v>
      </c>
      <c r="K326" s="217" t="s">
        <v>19</v>
      </c>
      <c r="L326" s="47"/>
      <c r="M326" s="222" t="s">
        <v>19</v>
      </c>
      <c r="N326" s="223" t="s">
        <v>41</v>
      </c>
      <c r="O326" s="87"/>
      <c r="P326" s="224">
        <f>O326*H326</f>
        <v>0</v>
      </c>
      <c r="Q326" s="224">
        <v>0</v>
      </c>
      <c r="R326" s="224">
        <f>Q326*H326</f>
        <v>0</v>
      </c>
      <c r="S326" s="224">
        <v>0</v>
      </c>
      <c r="T326" s="225">
        <f>S326*H326</f>
        <v>0</v>
      </c>
      <c r="U326" s="41"/>
      <c r="V326" s="41"/>
      <c r="W326" s="41"/>
      <c r="X326" s="41"/>
      <c r="Y326" s="41"/>
      <c r="Z326" s="41"/>
      <c r="AA326" s="41"/>
      <c r="AB326" s="41"/>
      <c r="AC326" s="41"/>
      <c r="AD326" s="41"/>
      <c r="AE326" s="41"/>
      <c r="AR326" s="226" t="s">
        <v>168</v>
      </c>
      <c r="AT326" s="226" t="s">
        <v>163</v>
      </c>
      <c r="AU326" s="226" t="s">
        <v>77</v>
      </c>
      <c r="AY326" s="20" t="s">
        <v>161</v>
      </c>
      <c r="BE326" s="227">
        <f>IF(N326="základní",J326,0)</f>
        <v>0</v>
      </c>
      <c r="BF326" s="227">
        <f>IF(N326="snížená",J326,0)</f>
        <v>0</v>
      </c>
      <c r="BG326" s="227">
        <f>IF(N326="zákl. přenesená",J326,0)</f>
        <v>0</v>
      </c>
      <c r="BH326" s="227">
        <f>IF(N326="sníž. přenesená",J326,0)</f>
        <v>0</v>
      </c>
      <c r="BI326" s="227">
        <f>IF(N326="nulová",J326,0)</f>
        <v>0</v>
      </c>
      <c r="BJ326" s="20" t="s">
        <v>77</v>
      </c>
      <c r="BK326" s="227">
        <f>ROUND(I326*H326,2)</f>
        <v>0</v>
      </c>
      <c r="BL326" s="20" t="s">
        <v>168</v>
      </c>
      <c r="BM326" s="226" t="s">
        <v>3714</v>
      </c>
    </row>
    <row r="327" s="2" customFormat="1" ht="16.5" customHeight="1">
      <c r="A327" s="41"/>
      <c r="B327" s="42"/>
      <c r="C327" s="215" t="s">
        <v>3715</v>
      </c>
      <c r="D327" s="215" t="s">
        <v>163</v>
      </c>
      <c r="E327" s="216" t="s">
        <v>3716</v>
      </c>
      <c r="F327" s="217" t="s">
        <v>3656</v>
      </c>
      <c r="G327" s="218" t="s">
        <v>2368</v>
      </c>
      <c r="H327" s="219">
        <v>2</v>
      </c>
      <c r="I327" s="220"/>
      <c r="J327" s="221">
        <f>ROUND(I327*H327,2)</f>
        <v>0</v>
      </c>
      <c r="K327" s="217" t="s">
        <v>19</v>
      </c>
      <c r="L327" s="47"/>
      <c r="M327" s="222" t="s">
        <v>19</v>
      </c>
      <c r="N327" s="223" t="s">
        <v>41</v>
      </c>
      <c r="O327" s="87"/>
      <c r="P327" s="224">
        <f>O327*H327</f>
        <v>0</v>
      </c>
      <c r="Q327" s="224">
        <v>0</v>
      </c>
      <c r="R327" s="224">
        <f>Q327*H327</f>
        <v>0</v>
      </c>
      <c r="S327" s="224">
        <v>0</v>
      </c>
      <c r="T327" s="225">
        <f>S327*H327</f>
        <v>0</v>
      </c>
      <c r="U327" s="41"/>
      <c r="V327" s="41"/>
      <c r="W327" s="41"/>
      <c r="X327" s="41"/>
      <c r="Y327" s="41"/>
      <c r="Z327" s="41"/>
      <c r="AA327" s="41"/>
      <c r="AB327" s="41"/>
      <c r="AC327" s="41"/>
      <c r="AD327" s="41"/>
      <c r="AE327" s="41"/>
      <c r="AR327" s="226" t="s">
        <v>168</v>
      </c>
      <c r="AT327" s="226" t="s">
        <v>163</v>
      </c>
      <c r="AU327" s="226" t="s">
        <v>77</v>
      </c>
      <c r="AY327" s="20" t="s">
        <v>161</v>
      </c>
      <c r="BE327" s="227">
        <f>IF(N327="základní",J327,0)</f>
        <v>0</v>
      </c>
      <c r="BF327" s="227">
        <f>IF(N327="snížená",J327,0)</f>
        <v>0</v>
      </c>
      <c r="BG327" s="227">
        <f>IF(N327="zákl. přenesená",J327,0)</f>
        <v>0</v>
      </c>
      <c r="BH327" s="227">
        <f>IF(N327="sníž. přenesená",J327,0)</f>
        <v>0</v>
      </c>
      <c r="BI327" s="227">
        <f>IF(N327="nulová",J327,0)</f>
        <v>0</v>
      </c>
      <c r="BJ327" s="20" t="s">
        <v>77</v>
      </c>
      <c r="BK327" s="227">
        <f>ROUND(I327*H327,2)</f>
        <v>0</v>
      </c>
      <c r="BL327" s="20" t="s">
        <v>168</v>
      </c>
      <c r="BM327" s="226" t="s">
        <v>3717</v>
      </c>
    </row>
    <row r="328" s="2" customFormat="1" ht="16.5" customHeight="1">
      <c r="A328" s="41"/>
      <c r="B328" s="42"/>
      <c r="C328" s="215" t="s">
        <v>3574</v>
      </c>
      <c r="D328" s="215" t="s">
        <v>163</v>
      </c>
      <c r="E328" s="216" t="s">
        <v>3718</v>
      </c>
      <c r="F328" s="217" t="s">
        <v>3719</v>
      </c>
      <c r="G328" s="218" t="s">
        <v>2368</v>
      </c>
      <c r="H328" s="219">
        <v>16</v>
      </c>
      <c r="I328" s="220"/>
      <c r="J328" s="221">
        <f>ROUND(I328*H328,2)</f>
        <v>0</v>
      </c>
      <c r="K328" s="217" t="s">
        <v>19</v>
      </c>
      <c r="L328" s="47"/>
      <c r="M328" s="222" t="s">
        <v>19</v>
      </c>
      <c r="N328" s="223" t="s">
        <v>41</v>
      </c>
      <c r="O328" s="87"/>
      <c r="P328" s="224">
        <f>O328*H328</f>
        <v>0</v>
      </c>
      <c r="Q328" s="224">
        <v>0</v>
      </c>
      <c r="R328" s="224">
        <f>Q328*H328</f>
        <v>0</v>
      </c>
      <c r="S328" s="224">
        <v>0</v>
      </c>
      <c r="T328" s="225">
        <f>S328*H328</f>
        <v>0</v>
      </c>
      <c r="U328" s="41"/>
      <c r="V328" s="41"/>
      <c r="W328" s="41"/>
      <c r="X328" s="41"/>
      <c r="Y328" s="41"/>
      <c r="Z328" s="41"/>
      <c r="AA328" s="41"/>
      <c r="AB328" s="41"/>
      <c r="AC328" s="41"/>
      <c r="AD328" s="41"/>
      <c r="AE328" s="41"/>
      <c r="AR328" s="226" t="s">
        <v>168</v>
      </c>
      <c r="AT328" s="226" t="s">
        <v>163</v>
      </c>
      <c r="AU328" s="226" t="s">
        <v>77</v>
      </c>
      <c r="AY328" s="20" t="s">
        <v>161</v>
      </c>
      <c r="BE328" s="227">
        <f>IF(N328="základní",J328,0)</f>
        <v>0</v>
      </c>
      <c r="BF328" s="227">
        <f>IF(N328="snížená",J328,0)</f>
        <v>0</v>
      </c>
      <c r="BG328" s="227">
        <f>IF(N328="zákl. přenesená",J328,0)</f>
        <v>0</v>
      </c>
      <c r="BH328" s="227">
        <f>IF(N328="sníž. přenesená",J328,0)</f>
        <v>0</v>
      </c>
      <c r="BI328" s="227">
        <f>IF(N328="nulová",J328,0)</f>
        <v>0</v>
      </c>
      <c r="BJ328" s="20" t="s">
        <v>77</v>
      </c>
      <c r="BK328" s="227">
        <f>ROUND(I328*H328,2)</f>
        <v>0</v>
      </c>
      <c r="BL328" s="20" t="s">
        <v>168</v>
      </c>
      <c r="BM328" s="226" t="s">
        <v>3720</v>
      </c>
    </row>
    <row r="329" s="2" customFormat="1" ht="16.5" customHeight="1">
      <c r="A329" s="41"/>
      <c r="B329" s="42"/>
      <c r="C329" s="215" t="s">
        <v>3721</v>
      </c>
      <c r="D329" s="215" t="s">
        <v>163</v>
      </c>
      <c r="E329" s="216" t="s">
        <v>3722</v>
      </c>
      <c r="F329" s="217" t="s">
        <v>3723</v>
      </c>
      <c r="G329" s="218" t="s">
        <v>827</v>
      </c>
      <c r="H329" s="219">
        <v>1</v>
      </c>
      <c r="I329" s="220"/>
      <c r="J329" s="221">
        <f>ROUND(I329*H329,2)</f>
        <v>0</v>
      </c>
      <c r="K329" s="217" t="s">
        <v>19</v>
      </c>
      <c r="L329" s="47"/>
      <c r="M329" s="222" t="s">
        <v>19</v>
      </c>
      <c r="N329" s="223" t="s">
        <v>41</v>
      </c>
      <c r="O329" s="87"/>
      <c r="P329" s="224">
        <f>O329*H329</f>
        <v>0</v>
      </c>
      <c r="Q329" s="224">
        <v>0</v>
      </c>
      <c r="R329" s="224">
        <f>Q329*H329</f>
        <v>0</v>
      </c>
      <c r="S329" s="224">
        <v>0</v>
      </c>
      <c r="T329" s="225">
        <f>S329*H329</f>
        <v>0</v>
      </c>
      <c r="U329" s="41"/>
      <c r="V329" s="41"/>
      <c r="W329" s="41"/>
      <c r="X329" s="41"/>
      <c r="Y329" s="41"/>
      <c r="Z329" s="41"/>
      <c r="AA329" s="41"/>
      <c r="AB329" s="41"/>
      <c r="AC329" s="41"/>
      <c r="AD329" s="41"/>
      <c r="AE329" s="41"/>
      <c r="AR329" s="226" t="s">
        <v>168</v>
      </c>
      <c r="AT329" s="226" t="s">
        <v>163</v>
      </c>
      <c r="AU329" s="226" t="s">
        <v>77</v>
      </c>
      <c r="AY329" s="20" t="s">
        <v>161</v>
      </c>
      <c r="BE329" s="227">
        <f>IF(N329="základní",J329,0)</f>
        <v>0</v>
      </c>
      <c r="BF329" s="227">
        <f>IF(N329="snížená",J329,0)</f>
        <v>0</v>
      </c>
      <c r="BG329" s="227">
        <f>IF(N329="zákl. přenesená",J329,0)</f>
        <v>0</v>
      </c>
      <c r="BH329" s="227">
        <f>IF(N329="sníž. přenesená",J329,0)</f>
        <v>0</v>
      </c>
      <c r="BI329" s="227">
        <f>IF(N329="nulová",J329,0)</f>
        <v>0</v>
      </c>
      <c r="BJ329" s="20" t="s">
        <v>77</v>
      </c>
      <c r="BK329" s="227">
        <f>ROUND(I329*H329,2)</f>
        <v>0</v>
      </c>
      <c r="BL329" s="20" t="s">
        <v>168</v>
      </c>
      <c r="BM329" s="226" t="s">
        <v>3724</v>
      </c>
    </row>
    <row r="330" s="2" customFormat="1" ht="16.5" customHeight="1">
      <c r="A330" s="41"/>
      <c r="B330" s="42"/>
      <c r="C330" s="215" t="s">
        <v>3578</v>
      </c>
      <c r="D330" s="215" t="s">
        <v>163</v>
      </c>
      <c r="E330" s="216" t="s">
        <v>3725</v>
      </c>
      <c r="F330" s="217" t="s">
        <v>3226</v>
      </c>
      <c r="G330" s="218" t="s">
        <v>2368</v>
      </c>
      <c r="H330" s="219">
        <v>10</v>
      </c>
      <c r="I330" s="220"/>
      <c r="J330" s="221">
        <f>ROUND(I330*H330,2)</f>
        <v>0</v>
      </c>
      <c r="K330" s="217" t="s">
        <v>19</v>
      </c>
      <c r="L330" s="47"/>
      <c r="M330" s="222" t="s">
        <v>19</v>
      </c>
      <c r="N330" s="223" t="s">
        <v>41</v>
      </c>
      <c r="O330" s="87"/>
      <c r="P330" s="224">
        <f>O330*H330</f>
        <v>0</v>
      </c>
      <c r="Q330" s="224">
        <v>0</v>
      </c>
      <c r="R330" s="224">
        <f>Q330*H330</f>
        <v>0</v>
      </c>
      <c r="S330" s="224">
        <v>0</v>
      </c>
      <c r="T330" s="225">
        <f>S330*H330</f>
        <v>0</v>
      </c>
      <c r="U330" s="41"/>
      <c r="V330" s="41"/>
      <c r="W330" s="41"/>
      <c r="X330" s="41"/>
      <c r="Y330" s="41"/>
      <c r="Z330" s="41"/>
      <c r="AA330" s="41"/>
      <c r="AB330" s="41"/>
      <c r="AC330" s="41"/>
      <c r="AD330" s="41"/>
      <c r="AE330" s="41"/>
      <c r="AR330" s="226" t="s">
        <v>168</v>
      </c>
      <c r="AT330" s="226" t="s">
        <v>163</v>
      </c>
      <c r="AU330" s="226" t="s">
        <v>77</v>
      </c>
      <c r="AY330" s="20" t="s">
        <v>161</v>
      </c>
      <c r="BE330" s="227">
        <f>IF(N330="základní",J330,0)</f>
        <v>0</v>
      </c>
      <c r="BF330" s="227">
        <f>IF(N330="snížená",J330,0)</f>
        <v>0</v>
      </c>
      <c r="BG330" s="227">
        <f>IF(N330="zákl. přenesená",J330,0)</f>
        <v>0</v>
      </c>
      <c r="BH330" s="227">
        <f>IF(N330="sníž. přenesená",J330,0)</f>
        <v>0</v>
      </c>
      <c r="BI330" s="227">
        <f>IF(N330="nulová",J330,0)</f>
        <v>0</v>
      </c>
      <c r="BJ330" s="20" t="s">
        <v>77</v>
      </c>
      <c r="BK330" s="227">
        <f>ROUND(I330*H330,2)</f>
        <v>0</v>
      </c>
      <c r="BL330" s="20" t="s">
        <v>168</v>
      </c>
      <c r="BM330" s="226" t="s">
        <v>3726</v>
      </c>
    </row>
    <row r="331" s="2" customFormat="1" ht="16.5" customHeight="1">
      <c r="A331" s="41"/>
      <c r="B331" s="42"/>
      <c r="C331" s="215" t="s">
        <v>3727</v>
      </c>
      <c r="D331" s="215" t="s">
        <v>163</v>
      </c>
      <c r="E331" s="216" t="s">
        <v>3728</v>
      </c>
      <c r="F331" s="217" t="s">
        <v>3500</v>
      </c>
      <c r="G331" s="218" t="s">
        <v>827</v>
      </c>
      <c r="H331" s="219">
        <v>1</v>
      </c>
      <c r="I331" s="220"/>
      <c r="J331" s="221">
        <f>ROUND(I331*H331,2)</f>
        <v>0</v>
      </c>
      <c r="K331" s="217" t="s">
        <v>19</v>
      </c>
      <c r="L331" s="47"/>
      <c r="M331" s="222" t="s">
        <v>19</v>
      </c>
      <c r="N331" s="223" t="s">
        <v>41</v>
      </c>
      <c r="O331" s="87"/>
      <c r="P331" s="224">
        <f>O331*H331</f>
        <v>0</v>
      </c>
      <c r="Q331" s="224">
        <v>0</v>
      </c>
      <c r="R331" s="224">
        <f>Q331*H331</f>
        <v>0</v>
      </c>
      <c r="S331" s="224">
        <v>0</v>
      </c>
      <c r="T331" s="225">
        <f>S331*H331</f>
        <v>0</v>
      </c>
      <c r="U331" s="41"/>
      <c r="V331" s="41"/>
      <c r="W331" s="41"/>
      <c r="X331" s="41"/>
      <c r="Y331" s="41"/>
      <c r="Z331" s="41"/>
      <c r="AA331" s="41"/>
      <c r="AB331" s="41"/>
      <c r="AC331" s="41"/>
      <c r="AD331" s="41"/>
      <c r="AE331" s="41"/>
      <c r="AR331" s="226" t="s">
        <v>168</v>
      </c>
      <c r="AT331" s="226" t="s">
        <v>163</v>
      </c>
      <c r="AU331" s="226" t="s">
        <v>77</v>
      </c>
      <c r="AY331" s="20" t="s">
        <v>161</v>
      </c>
      <c r="BE331" s="227">
        <f>IF(N331="základní",J331,0)</f>
        <v>0</v>
      </c>
      <c r="BF331" s="227">
        <f>IF(N331="snížená",J331,0)</f>
        <v>0</v>
      </c>
      <c r="BG331" s="227">
        <f>IF(N331="zákl. přenesená",J331,0)</f>
        <v>0</v>
      </c>
      <c r="BH331" s="227">
        <f>IF(N331="sníž. přenesená",J331,0)</f>
        <v>0</v>
      </c>
      <c r="BI331" s="227">
        <f>IF(N331="nulová",J331,0)</f>
        <v>0</v>
      </c>
      <c r="BJ331" s="20" t="s">
        <v>77</v>
      </c>
      <c r="BK331" s="227">
        <f>ROUND(I331*H331,2)</f>
        <v>0</v>
      </c>
      <c r="BL331" s="20" t="s">
        <v>168</v>
      </c>
      <c r="BM331" s="226" t="s">
        <v>3729</v>
      </c>
    </row>
    <row r="332" s="2" customFormat="1" ht="16.5" customHeight="1">
      <c r="A332" s="41"/>
      <c r="B332" s="42"/>
      <c r="C332" s="215" t="s">
        <v>3581</v>
      </c>
      <c r="D332" s="215" t="s">
        <v>163</v>
      </c>
      <c r="E332" s="216" t="s">
        <v>3730</v>
      </c>
      <c r="F332" s="217" t="s">
        <v>3731</v>
      </c>
      <c r="G332" s="218" t="s">
        <v>2368</v>
      </c>
      <c r="H332" s="219">
        <v>4</v>
      </c>
      <c r="I332" s="220"/>
      <c r="J332" s="221">
        <f>ROUND(I332*H332,2)</f>
        <v>0</v>
      </c>
      <c r="K332" s="217" t="s">
        <v>19</v>
      </c>
      <c r="L332" s="47"/>
      <c r="M332" s="222" t="s">
        <v>19</v>
      </c>
      <c r="N332" s="223" t="s">
        <v>41</v>
      </c>
      <c r="O332" s="87"/>
      <c r="P332" s="224">
        <f>O332*H332</f>
        <v>0</v>
      </c>
      <c r="Q332" s="224">
        <v>0</v>
      </c>
      <c r="R332" s="224">
        <f>Q332*H332</f>
        <v>0</v>
      </c>
      <c r="S332" s="224">
        <v>0</v>
      </c>
      <c r="T332" s="225">
        <f>S332*H332</f>
        <v>0</v>
      </c>
      <c r="U332" s="41"/>
      <c r="V332" s="41"/>
      <c r="W332" s="41"/>
      <c r="X332" s="41"/>
      <c r="Y332" s="41"/>
      <c r="Z332" s="41"/>
      <c r="AA332" s="41"/>
      <c r="AB332" s="41"/>
      <c r="AC332" s="41"/>
      <c r="AD332" s="41"/>
      <c r="AE332" s="41"/>
      <c r="AR332" s="226" t="s">
        <v>168</v>
      </c>
      <c r="AT332" s="226" t="s">
        <v>163</v>
      </c>
      <c r="AU332" s="226" t="s">
        <v>77</v>
      </c>
      <c r="AY332" s="20" t="s">
        <v>161</v>
      </c>
      <c r="BE332" s="227">
        <f>IF(N332="základní",J332,0)</f>
        <v>0</v>
      </c>
      <c r="BF332" s="227">
        <f>IF(N332="snížená",J332,0)</f>
        <v>0</v>
      </c>
      <c r="BG332" s="227">
        <f>IF(N332="zákl. přenesená",J332,0)</f>
        <v>0</v>
      </c>
      <c r="BH332" s="227">
        <f>IF(N332="sníž. přenesená",J332,0)</f>
        <v>0</v>
      </c>
      <c r="BI332" s="227">
        <f>IF(N332="nulová",J332,0)</f>
        <v>0</v>
      </c>
      <c r="BJ332" s="20" t="s">
        <v>77</v>
      </c>
      <c r="BK332" s="227">
        <f>ROUND(I332*H332,2)</f>
        <v>0</v>
      </c>
      <c r="BL332" s="20" t="s">
        <v>168</v>
      </c>
      <c r="BM332" s="226" t="s">
        <v>3732</v>
      </c>
    </row>
    <row r="333" s="12" customFormat="1" ht="25.92" customHeight="1">
      <c r="A333" s="12"/>
      <c r="B333" s="199"/>
      <c r="C333" s="200"/>
      <c r="D333" s="201" t="s">
        <v>69</v>
      </c>
      <c r="E333" s="202" t="s">
        <v>3733</v>
      </c>
      <c r="F333" s="202" t="s">
        <v>3734</v>
      </c>
      <c r="G333" s="200"/>
      <c r="H333" s="200"/>
      <c r="I333" s="203"/>
      <c r="J333" s="204">
        <f>BK333</f>
        <v>0</v>
      </c>
      <c r="K333" s="200"/>
      <c r="L333" s="205"/>
      <c r="M333" s="206"/>
      <c r="N333" s="207"/>
      <c r="O333" s="207"/>
      <c r="P333" s="208">
        <f>SUM(P334:P336)</f>
        <v>0</v>
      </c>
      <c r="Q333" s="207"/>
      <c r="R333" s="208">
        <f>SUM(R334:R336)</f>
        <v>0</v>
      </c>
      <c r="S333" s="207"/>
      <c r="T333" s="209">
        <f>SUM(T334:T336)</f>
        <v>0</v>
      </c>
      <c r="U333" s="12"/>
      <c r="V333" s="12"/>
      <c r="W333" s="12"/>
      <c r="X333" s="12"/>
      <c r="Y333" s="12"/>
      <c r="Z333" s="12"/>
      <c r="AA333" s="12"/>
      <c r="AB333" s="12"/>
      <c r="AC333" s="12"/>
      <c r="AD333" s="12"/>
      <c r="AE333" s="12"/>
      <c r="AR333" s="210" t="s">
        <v>77</v>
      </c>
      <c r="AT333" s="211" t="s">
        <v>69</v>
      </c>
      <c r="AU333" s="211" t="s">
        <v>70</v>
      </c>
      <c r="AY333" s="210" t="s">
        <v>161</v>
      </c>
      <c r="BK333" s="212">
        <f>SUM(BK334:BK336)</f>
        <v>0</v>
      </c>
    </row>
    <row r="334" s="2" customFormat="1" ht="16.5" customHeight="1">
      <c r="A334" s="41"/>
      <c r="B334" s="42"/>
      <c r="C334" s="215" t="s">
        <v>3619</v>
      </c>
      <c r="D334" s="215" t="s">
        <v>163</v>
      </c>
      <c r="E334" s="216" t="s">
        <v>3735</v>
      </c>
      <c r="F334" s="217" t="s">
        <v>3736</v>
      </c>
      <c r="G334" s="218" t="s">
        <v>2368</v>
      </c>
      <c r="H334" s="219">
        <v>1</v>
      </c>
      <c r="I334" s="220"/>
      <c r="J334" s="221">
        <f>ROUND(I334*H334,2)</f>
        <v>0</v>
      </c>
      <c r="K334" s="217" t="s">
        <v>19</v>
      </c>
      <c r="L334" s="47"/>
      <c r="M334" s="222" t="s">
        <v>19</v>
      </c>
      <c r="N334" s="223" t="s">
        <v>41</v>
      </c>
      <c r="O334" s="87"/>
      <c r="P334" s="224">
        <f>O334*H334</f>
        <v>0</v>
      </c>
      <c r="Q334" s="224">
        <v>0</v>
      </c>
      <c r="R334" s="224">
        <f>Q334*H334</f>
        <v>0</v>
      </c>
      <c r="S334" s="224">
        <v>0</v>
      </c>
      <c r="T334" s="225">
        <f>S334*H334</f>
        <v>0</v>
      </c>
      <c r="U334" s="41"/>
      <c r="V334" s="41"/>
      <c r="W334" s="41"/>
      <c r="X334" s="41"/>
      <c r="Y334" s="41"/>
      <c r="Z334" s="41"/>
      <c r="AA334" s="41"/>
      <c r="AB334" s="41"/>
      <c r="AC334" s="41"/>
      <c r="AD334" s="41"/>
      <c r="AE334" s="41"/>
      <c r="AR334" s="226" t="s">
        <v>168</v>
      </c>
      <c r="AT334" s="226" t="s">
        <v>163</v>
      </c>
      <c r="AU334" s="226" t="s">
        <v>77</v>
      </c>
      <c r="AY334" s="20" t="s">
        <v>161</v>
      </c>
      <c r="BE334" s="227">
        <f>IF(N334="základní",J334,0)</f>
        <v>0</v>
      </c>
      <c r="BF334" s="227">
        <f>IF(N334="snížená",J334,0)</f>
        <v>0</v>
      </c>
      <c r="BG334" s="227">
        <f>IF(N334="zákl. přenesená",J334,0)</f>
        <v>0</v>
      </c>
      <c r="BH334" s="227">
        <f>IF(N334="sníž. přenesená",J334,0)</f>
        <v>0</v>
      </c>
      <c r="BI334" s="227">
        <f>IF(N334="nulová",J334,0)</f>
        <v>0</v>
      </c>
      <c r="BJ334" s="20" t="s">
        <v>77</v>
      </c>
      <c r="BK334" s="227">
        <f>ROUND(I334*H334,2)</f>
        <v>0</v>
      </c>
      <c r="BL334" s="20" t="s">
        <v>168</v>
      </c>
      <c r="BM334" s="226" t="s">
        <v>3737</v>
      </c>
    </row>
    <row r="335" s="2" customFormat="1" ht="24.15" customHeight="1">
      <c r="A335" s="41"/>
      <c r="B335" s="42"/>
      <c r="C335" s="215" t="s">
        <v>3738</v>
      </c>
      <c r="D335" s="215" t="s">
        <v>163</v>
      </c>
      <c r="E335" s="216" t="s">
        <v>3739</v>
      </c>
      <c r="F335" s="217" t="s">
        <v>3740</v>
      </c>
      <c r="G335" s="218" t="s">
        <v>2368</v>
      </c>
      <c r="H335" s="219">
        <v>1</v>
      </c>
      <c r="I335" s="220"/>
      <c r="J335" s="221">
        <f>ROUND(I335*H335,2)</f>
        <v>0</v>
      </c>
      <c r="K335" s="217" t="s">
        <v>19</v>
      </c>
      <c r="L335" s="47"/>
      <c r="M335" s="222" t="s">
        <v>19</v>
      </c>
      <c r="N335" s="223" t="s">
        <v>41</v>
      </c>
      <c r="O335" s="87"/>
      <c r="P335" s="224">
        <f>O335*H335</f>
        <v>0</v>
      </c>
      <c r="Q335" s="224">
        <v>0</v>
      </c>
      <c r="R335" s="224">
        <f>Q335*H335</f>
        <v>0</v>
      </c>
      <c r="S335" s="224">
        <v>0</v>
      </c>
      <c r="T335" s="225">
        <f>S335*H335</f>
        <v>0</v>
      </c>
      <c r="U335" s="41"/>
      <c r="V335" s="41"/>
      <c r="W335" s="41"/>
      <c r="X335" s="41"/>
      <c r="Y335" s="41"/>
      <c r="Z335" s="41"/>
      <c r="AA335" s="41"/>
      <c r="AB335" s="41"/>
      <c r="AC335" s="41"/>
      <c r="AD335" s="41"/>
      <c r="AE335" s="41"/>
      <c r="AR335" s="226" t="s">
        <v>168</v>
      </c>
      <c r="AT335" s="226" t="s">
        <v>163</v>
      </c>
      <c r="AU335" s="226" t="s">
        <v>77</v>
      </c>
      <c r="AY335" s="20" t="s">
        <v>161</v>
      </c>
      <c r="BE335" s="227">
        <f>IF(N335="základní",J335,0)</f>
        <v>0</v>
      </c>
      <c r="BF335" s="227">
        <f>IF(N335="snížená",J335,0)</f>
        <v>0</v>
      </c>
      <c r="BG335" s="227">
        <f>IF(N335="zákl. přenesená",J335,0)</f>
        <v>0</v>
      </c>
      <c r="BH335" s="227">
        <f>IF(N335="sníž. přenesená",J335,0)</f>
        <v>0</v>
      </c>
      <c r="BI335" s="227">
        <f>IF(N335="nulová",J335,0)</f>
        <v>0</v>
      </c>
      <c r="BJ335" s="20" t="s">
        <v>77</v>
      </c>
      <c r="BK335" s="227">
        <f>ROUND(I335*H335,2)</f>
        <v>0</v>
      </c>
      <c r="BL335" s="20" t="s">
        <v>168</v>
      </c>
      <c r="BM335" s="226" t="s">
        <v>3741</v>
      </c>
    </row>
    <row r="336" s="2" customFormat="1" ht="37.8" customHeight="1">
      <c r="A336" s="41"/>
      <c r="B336" s="42"/>
      <c r="C336" s="215" t="s">
        <v>3623</v>
      </c>
      <c r="D336" s="215" t="s">
        <v>163</v>
      </c>
      <c r="E336" s="216" t="s">
        <v>3742</v>
      </c>
      <c r="F336" s="217" t="s">
        <v>3743</v>
      </c>
      <c r="G336" s="218" t="s">
        <v>2368</v>
      </c>
      <c r="H336" s="219">
        <v>2</v>
      </c>
      <c r="I336" s="220"/>
      <c r="J336" s="221">
        <f>ROUND(I336*H336,2)</f>
        <v>0</v>
      </c>
      <c r="K336" s="217" t="s">
        <v>19</v>
      </c>
      <c r="L336" s="47"/>
      <c r="M336" s="222" t="s">
        <v>19</v>
      </c>
      <c r="N336" s="223" t="s">
        <v>41</v>
      </c>
      <c r="O336" s="87"/>
      <c r="P336" s="224">
        <f>O336*H336</f>
        <v>0</v>
      </c>
      <c r="Q336" s="224">
        <v>0</v>
      </c>
      <c r="R336" s="224">
        <f>Q336*H336</f>
        <v>0</v>
      </c>
      <c r="S336" s="224">
        <v>0</v>
      </c>
      <c r="T336" s="225">
        <f>S336*H336</f>
        <v>0</v>
      </c>
      <c r="U336" s="41"/>
      <c r="V336" s="41"/>
      <c r="W336" s="41"/>
      <c r="X336" s="41"/>
      <c r="Y336" s="41"/>
      <c r="Z336" s="41"/>
      <c r="AA336" s="41"/>
      <c r="AB336" s="41"/>
      <c r="AC336" s="41"/>
      <c r="AD336" s="41"/>
      <c r="AE336" s="41"/>
      <c r="AR336" s="226" t="s">
        <v>168</v>
      </c>
      <c r="AT336" s="226" t="s">
        <v>163</v>
      </c>
      <c r="AU336" s="226" t="s">
        <v>77</v>
      </c>
      <c r="AY336" s="20" t="s">
        <v>161</v>
      </c>
      <c r="BE336" s="227">
        <f>IF(N336="základní",J336,0)</f>
        <v>0</v>
      </c>
      <c r="BF336" s="227">
        <f>IF(N336="snížená",J336,0)</f>
        <v>0</v>
      </c>
      <c r="BG336" s="227">
        <f>IF(N336="zákl. přenesená",J336,0)</f>
        <v>0</v>
      </c>
      <c r="BH336" s="227">
        <f>IF(N336="sníž. přenesená",J336,0)</f>
        <v>0</v>
      </c>
      <c r="BI336" s="227">
        <f>IF(N336="nulová",J336,0)</f>
        <v>0</v>
      </c>
      <c r="BJ336" s="20" t="s">
        <v>77</v>
      </c>
      <c r="BK336" s="227">
        <f>ROUND(I336*H336,2)</f>
        <v>0</v>
      </c>
      <c r="BL336" s="20" t="s">
        <v>168</v>
      </c>
      <c r="BM336" s="226" t="s">
        <v>3744</v>
      </c>
    </row>
    <row r="337" s="12" customFormat="1" ht="25.92" customHeight="1">
      <c r="A337" s="12"/>
      <c r="B337" s="199"/>
      <c r="C337" s="200"/>
      <c r="D337" s="201" t="s">
        <v>69</v>
      </c>
      <c r="E337" s="202" t="s">
        <v>3745</v>
      </c>
      <c r="F337" s="202" t="s">
        <v>3746</v>
      </c>
      <c r="G337" s="200"/>
      <c r="H337" s="200"/>
      <c r="I337" s="203"/>
      <c r="J337" s="204">
        <f>BK337</f>
        <v>0</v>
      </c>
      <c r="K337" s="200"/>
      <c r="L337" s="205"/>
      <c r="M337" s="206"/>
      <c r="N337" s="207"/>
      <c r="O337" s="207"/>
      <c r="P337" s="208">
        <f>SUM(P338:P341)</f>
        <v>0</v>
      </c>
      <c r="Q337" s="207"/>
      <c r="R337" s="208">
        <f>SUM(R338:R341)</f>
        <v>0</v>
      </c>
      <c r="S337" s="207"/>
      <c r="T337" s="209">
        <f>SUM(T338:T341)</f>
        <v>0</v>
      </c>
      <c r="U337" s="12"/>
      <c r="V337" s="12"/>
      <c r="W337" s="12"/>
      <c r="X337" s="12"/>
      <c r="Y337" s="12"/>
      <c r="Z337" s="12"/>
      <c r="AA337" s="12"/>
      <c r="AB337" s="12"/>
      <c r="AC337" s="12"/>
      <c r="AD337" s="12"/>
      <c r="AE337" s="12"/>
      <c r="AR337" s="210" t="s">
        <v>77</v>
      </c>
      <c r="AT337" s="211" t="s">
        <v>69</v>
      </c>
      <c r="AU337" s="211" t="s">
        <v>70</v>
      </c>
      <c r="AY337" s="210" t="s">
        <v>161</v>
      </c>
      <c r="BK337" s="212">
        <f>SUM(BK338:BK341)</f>
        <v>0</v>
      </c>
    </row>
    <row r="338" s="2" customFormat="1" ht="16.5" customHeight="1">
      <c r="A338" s="41"/>
      <c r="B338" s="42"/>
      <c r="C338" s="215" t="s">
        <v>3694</v>
      </c>
      <c r="D338" s="215" t="s">
        <v>163</v>
      </c>
      <c r="E338" s="216" t="s">
        <v>3747</v>
      </c>
      <c r="F338" s="217" t="s">
        <v>3748</v>
      </c>
      <c r="G338" s="218" t="s">
        <v>827</v>
      </c>
      <c r="H338" s="219">
        <v>1</v>
      </c>
      <c r="I338" s="220"/>
      <c r="J338" s="221">
        <f>ROUND(I338*H338,2)</f>
        <v>0</v>
      </c>
      <c r="K338" s="217" t="s">
        <v>19</v>
      </c>
      <c r="L338" s="47"/>
      <c r="M338" s="222" t="s">
        <v>19</v>
      </c>
      <c r="N338" s="223" t="s">
        <v>41</v>
      </c>
      <c r="O338" s="87"/>
      <c r="P338" s="224">
        <f>O338*H338</f>
        <v>0</v>
      </c>
      <c r="Q338" s="224">
        <v>0</v>
      </c>
      <c r="R338" s="224">
        <f>Q338*H338</f>
        <v>0</v>
      </c>
      <c r="S338" s="224">
        <v>0</v>
      </c>
      <c r="T338" s="225">
        <f>S338*H338</f>
        <v>0</v>
      </c>
      <c r="U338" s="41"/>
      <c r="V338" s="41"/>
      <c r="W338" s="41"/>
      <c r="X338" s="41"/>
      <c r="Y338" s="41"/>
      <c r="Z338" s="41"/>
      <c r="AA338" s="41"/>
      <c r="AB338" s="41"/>
      <c r="AC338" s="41"/>
      <c r="AD338" s="41"/>
      <c r="AE338" s="41"/>
      <c r="AR338" s="226" t="s">
        <v>168</v>
      </c>
      <c r="AT338" s="226" t="s">
        <v>163</v>
      </c>
      <c r="AU338" s="226" t="s">
        <v>77</v>
      </c>
      <c r="AY338" s="20" t="s">
        <v>161</v>
      </c>
      <c r="BE338" s="227">
        <f>IF(N338="základní",J338,0)</f>
        <v>0</v>
      </c>
      <c r="BF338" s="227">
        <f>IF(N338="snížená",J338,0)</f>
        <v>0</v>
      </c>
      <c r="BG338" s="227">
        <f>IF(N338="zákl. přenesená",J338,0)</f>
        <v>0</v>
      </c>
      <c r="BH338" s="227">
        <f>IF(N338="sníž. přenesená",J338,0)</f>
        <v>0</v>
      </c>
      <c r="BI338" s="227">
        <f>IF(N338="nulová",J338,0)</f>
        <v>0</v>
      </c>
      <c r="BJ338" s="20" t="s">
        <v>77</v>
      </c>
      <c r="BK338" s="227">
        <f>ROUND(I338*H338,2)</f>
        <v>0</v>
      </c>
      <c r="BL338" s="20" t="s">
        <v>168</v>
      </c>
      <c r="BM338" s="226" t="s">
        <v>3749</v>
      </c>
    </row>
    <row r="339" s="2" customFormat="1" ht="16.5" customHeight="1">
      <c r="A339" s="41"/>
      <c r="B339" s="42"/>
      <c r="C339" s="215" t="s">
        <v>3750</v>
      </c>
      <c r="D339" s="215" t="s">
        <v>163</v>
      </c>
      <c r="E339" s="216" t="s">
        <v>3751</v>
      </c>
      <c r="F339" s="217" t="s">
        <v>3752</v>
      </c>
      <c r="G339" s="218" t="s">
        <v>827</v>
      </c>
      <c r="H339" s="219">
        <v>1</v>
      </c>
      <c r="I339" s="220"/>
      <c r="J339" s="221">
        <f>ROUND(I339*H339,2)</f>
        <v>0</v>
      </c>
      <c r="K339" s="217" t="s">
        <v>19</v>
      </c>
      <c r="L339" s="47"/>
      <c r="M339" s="222" t="s">
        <v>19</v>
      </c>
      <c r="N339" s="223" t="s">
        <v>41</v>
      </c>
      <c r="O339" s="87"/>
      <c r="P339" s="224">
        <f>O339*H339</f>
        <v>0</v>
      </c>
      <c r="Q339" s="224">
        <v>0</v>
      </c>
      <c r="R339" s="224">
        <f>Q339*H339</f>
        <v>0</v>
      </c>
      <c r="S339" s="224">
        <v>0</v>
      </c>
      <c r="T339" s="225">
        <f>S339*H339</f>
        <v>0</v>
      </c>
      <c r="U339" s="41"/>
      <c r="V339" s="41"/>
      <c r="W339" s="41"/>
      <c r="X339" s="41"/>
      <c r="Y339" s="41"/>
      <c r="Z339" s="41"/>
      <c r="AA339" s="41"/>
      <c r="AB339" s="41"/>
      <c r="AC339" s="41"/>
      <c r="AD339" s="41"/>
      <c r="AE339" s="41"/>
      <c r="AR339" s="226" t="s">
        <v>168</v>
      </c>
      <c r="AT339" s="226" t="s">
        <v>163</v>
      </c>
      <c r="AU339" s="226" t="s">
        <v>77</v>
      </c>
      <c r="AY339" s="20" t="s">
        <v>161</v>
      </c>
      <c r="BE339" s="227">
        <f>IF(N339="základní",J339,0)</f>
        <v>0</v>
      </c>
      <c r="BF339" s="227">
        <f>IF(N339="snížená",J339,0)</f>
        <v>0</v>
      </c>
      <c r="BG339" s="227">
        <f>IF(N339="zákl. přenesená",J339,0)</f>
        <v>0</v>
      </c>
      <c r="BH339" s="227">
        <f>IF(N339="sníž. přenesená",J339,0)</f>
        <v>0</v>
      </c>
      <c r="BI339" s="227">
        <f>IF(N339="nulová",J339,0)</f>
        <v>0</v>
      </c>
      <c r="BJ339" s="20" t="s">
        <v>77</v>
      </c>
      <c r="BK339" s="227">
        <f>ROUND(I339*H339,2)</f>
        <v>0</v>
      </c>
      <c r="BL339" s="20" t="s">
        <v>168</v>
      </c>
      <c r="BM339" s="226" t="s">
        <v>3753</v>
      </c>
    </row>
    <row r="340" s="2" customFormat="1" ht="16.5" customHeight="1">
      <c r="A340" s="41"/>
      <c r="B340" s="42"/>
      <c r="C340" s="215" t="s">
        <v>3696</v>
      </c>
      <c r="D340" s="215" t="s">
        <v>163</v>
      </c>
      <c r="E340" s="216" t="s">
        <v>3754</v>
      </c>
      <c r="F340" s="217" t="s">
        <v>3755</v>
      </c>
      <c r="G340" s="218" t="s">
        <v>827</v>
      </c>
      <c r="H340" s="219">
        <v>1</v>
      </c>
      <c r="I340" s="220"/>
      <c r="J340" s="221">
        <f>ROUND(I340*H340,2)</f>
        <v>0</v>
      </c>
      <c r="K340" s="217" t="s">
        <v>19</v>
      </c>
      <c r="L340" s="47"/>
      <c r="M340" s="222" t="s">
        <v>19</v>
      </c>
      <c r="N340" s="223" t="s">
        <v>41</v>
      </c>
      <c r="O340" s="87"/>
      <c r="P340" s="224">
        <f>O340*H340</f>
        <v>0</v>
      </c>
      <c r="Q340" s="224">
        <v>0</v>
      </c>
      <c r="R340" s="224">
        <f>Q340*H340</f>
        <v>0</v>
      </c>
      <c r="S340" s="224">
        <v>0</v>
      </c>
      <c r="T340" s="225">
        <f>S340*H340</f>
        <v>0</v>
      </c>
      <c r="U340" s="41"/>
      <c r="V340" s="41"/>
      <c r="W340" s="41"/>
      <c r="X340" s="41"/>
      <c r="Y340" s="41"/>
      <c r="Z340" s="41"/>
      <c r="AA340" s="41"/>
      <c r="AB340" s="41"/>
      <c r="AC340" s="41"/>
      <c r="AD340" s="41"/>
      <c r="AE340" s="41"/>
      <c r="AR340" s="226" t="s">
        <v>168</v>
      </c>
      <c r="AT340" s="226" t="s">
        <v>163</v>
      </c>
      <c r="AU340" s="226" t="s">
        <v>77</v>
      </c>
      <c r="AY340" s="20" t="s">
        <v>161</v>
      </c>
      <c r="BE340" s="227">
        <f>IF(N340="základní",J340,0)</f>
        <v>0</v>
      </c>
      <c r="BF340" s="227">
        <f>IF(N340="snížená",J340,0)</f>
        <v>0</v>
      </c>
      <c r="BG340" s="227">
        <f>IF(N340="zákl. přenesená",J340,0)</f>
        <v>0</v>
      </c>
      <c r="BH340" s="227">
        <f>IF(N340="sníž. přenesená",J340,0)</f>
        <v>0</v>
      </c>
      <c r="BI340" s="227">
        <f>IF(N340="nulová",J340,0)</f>
        <v>0</v>
      </c>
      <c r="BJ340" s="20" t="s">
        <v>77</v>
      </c>
      <c r="BK340" s="227">
        <f>ROUND(I340*H340,2)</f>
        <v>0</v>
      </c>
      <c r="BL340" s="20" t="s">
        <v>168</v>
      </c>
      <c r="BM340" s="226" t="s">
        <v>3756</v>
      </c>
    </row>
    <row r="341" s="2" customFormat="1" ht="16.5" customHeight="1">
      <c r="A341" s="41"/>
      <c r="B341" s="42"/>
      <c r="C341" s="215" t="s">
        <v>3757</v>
      </c>
      <c r="D341" s="215" t="s">
        <v>163</v>
      </c>
      <c r="E341" s="216" t="s">
        <v>3758</v>
      </c>
      <c r="F341" s="217" t="s">
        <v>3759</v>
      </c>
      <c r="G341" s="218" t="s">
        <v>827</v>
      </c>
      <c r="H341" s="219">
        <v>1</v>
      </c>
      <c r="I341" s="220"/>
      <c r="J341" s="221">
        <f>ROUND(I341*H341,2)</f>
        <v>0</v>
      </c>
      <c r="K341" s="217" t="s">
        <v>19</v>
      </c>
      <c r="L341" s="47"/>
      <c r="M341" s="222" t="s">
        <v>19</v>
      </c>
      <c r="N341" s="223" t="s">
        <v>41</v>
      </c>
      <c r="O341" s="87"/>
      <c r="P341" s="224">
        <f>O341*H341</f>
        <v>0</v>
      </c>
      <c r="Q341" s="224">
        <v>0</v>
      </c>
      <c r="R341" s="224">
        <f>Q341*H341</f>
        <v>0</v>
      </c>
      <c r="S341" s="224">
        <v>0</v>
      </c>
      <c r="T341" s="225">
        <f>S341*H341</f>
        <v>0</v>
      </c>
      <c r="U341" s="41"/>
      <c r="V341" s="41"/>
      <c r="W341" s="41"/>
      <c r="X341" s="41"/>
      <c r="Y341" s="41"/>
      <c r="Z341" s="41"/>
      <c r="AA341" s="41"/>
      <c r="AB341" s="41"/>
      <c r="AC341" s="41"/>
      <c r="AD341" s="41"/>
      <c r="AE341" s="41"/>
      <c r="AR341" s="226" t="s">
        <v>168</v>
      </c>
      <c r="AT341" s="226" t="s">
        <v>163</v>
      </c>
      <c r="AU341" s="226" t="s">
        <v>77</v>
      </c>
      <c r="AY341" s="20" t="s">
        <v>161</v>
      </c>
      <c r="BE341" s="227">
        <f>IF(N341="základní",J341,0)</f>
        <v>0</v>
      </c>
      <c r="BF341" s="227">
        <f>IF(N341="snížená",J341,0)</f>
        <v>0</v>
      </c>
      <c r="BG341" s="227">
        <f>IF(N341="zákl. přenesená",J341,0)</f>
        <v>0</v>
      </c>
      <c r="BH341" s="227">
        <f>IF(N341="sníž. přenesená",J341,0)</f>
        <v>0</v>
      </c>
      <c r="BI341" s="227">
        <f>IF(N341="nulová",J341,0)</f>
        <v>0</v>
      </c>
      <c r="BJ341" s="20" t="s">
        <v>77</v>
      </c>
      <c r="BK341" s="227">
        <f>ROUND(I341*H341,2)</f>
        <v>0</v>
      </c>
      <c r="BL341" s="20" t="s">
        <v>168</v>
      </c>
      <c r="BM341" s="226" t="s">
        <v>3760</v>
      </c>
    </row>
    <row r="342" s="12" customFormat="1" ht="25.92" customHeight="1">
      <c r="A342" s="12"/>
      <c r="B342" s="199"/>
      <c r="C342" s="200"/>
      <c r="D342" s="201" t="s">
        <v>69</v>
      </c>
      <c r="E342" s="202" t="s">
        <v>3761</v>
      </c>
      <c r="F342" s="202" t="s">
        <v>3762</v>
      </c>
      <c r="G342" s="200"/>
      <c r="H342" s="200"/>
      <c r="I342" s="203"/>
      <c r="J342" s="204">
        <f>BK342</f>
        <v>0</v>
      </c>
      <c r="K342" s="200"/>
      <c r="L342" s="205"/>
      <c r="M342" s="206"/>
      <c r="N342" s="207"/>
      <c r="O342" s="207"/>
      <c r="P342" s="208">
        <f>SUM(P343:P368)</f>
        <v>0</v>
      </c>
      <c r="Q342" s="207"/>
      <c r="R342" s="208">
        <f>SUM(R343:R368)</f>
        <v>0</v>
      </c>
      <c r="S342" s="207"/>
      <c r="T342" s="209">
        <f>SUM(T343:T368)</f>
        <v>0</v>
      </c>
      <c r="U342" s="12"/>
      <c r="V342" s="12"/>
      <c r="W342" s="12"/>
      <c r="X342" s="12"/>
      <c r="Y342" s="12"/>
      <c r="Z342" s="12"/>
      <c r="AA342" s="12"/>
      <c r="AB342" s="12"/>
      <c r="AC342" s="12"/>
      <c r="AD342" s="12"/>
      <c r="AE342" s="12"/>
      <c r="AR342" s="210" t="s">
        <v>77</v>
      </c>
      <c r="AT342" s="211" t="s">
        <v>69</v>
      </c>
      <c r="AU342" s="211" t="s">
        <v>70</v>
      </c>
      <c r="AY342" s="210" t="s">
        <v>161</v>
      </c>
      <c r="BK342" s="212">
        <f>SUM(BK343:BK368)</f>
        <v>0</v>
      </c>
    </row>
    <row r="343" s="2" customFormat="1" ht="16.5" customHeight="1">
      <c r="A343" s="41"/>
      <c r="B343" s="42"/>
      <c r="C343" s="215" t="s">
        <v>3763</v>
      </c>
      <c r="D343" s="215" t="s">
        <v>163</v>
      </c>
      <c r="E343" s="216" t="s">
        <v>3764</v>
      </c>
      <c r="F343" s="217" t="s">
        <v>3765</v>
      </c>
      <c r="G343" s="218" t="s">
        <v>212</v>
      </c>
      <c r="H343" s="219">
        <v>55</v>
      </c>
      <c r="I343" s="220"/>
      <c r="J343" s="221">
        <f>ROUND(I343*H343,2)</f>
        <v>0</v>
      </c>
      <c r="K343" s="217" t="s">
        <v>19</v>
      </c>
      <c r="L343" s="47"/>
      <c r="M343" s="222" t="s">
        <v>19</v>
      </c>
      <c r="N343" s="223" t="s">
        <v>41</v>
      </c>
      <c r="O343" s="87"/>
      <c r="P343" s="224">
        <f>O343*H343</f>
        <v>0</v>
      </c>
      <c r="Q343" s="224">
        <v>0</v>
      </c>
      <c r="R343" s="224">
        <f>Q343*H343</f>
        <v>0</v>
      </c>
      <c r="S343" s="224">
        <v>0</v>
      </c>
      <c r="T343" s="225">
        <f>S343*H343</f>
        <v>0</v>
      </c>
      <c r="U343" s="41"/>
      <c r="V343" s="41"/>
      <c r="W343" s="41"/>
      <c r="X343" s="41"/>
      <c r="Y343" s="41"/>
      <c r="Z343" s="41"/>
      <c r="AA343" s="41"/>
      <c r="AB343" s="41"/>
      <c r="AC343" s="41"/>
      <c r="AD343" s="41"/>
      <c r="AE343" s="41"/>
      <c r="AR343" s="226" t="s">
        <v>168</v>
      </c>
      <c r="AT343" s="226" t="s">
        <v>163</v>
      </c>
      <c r="AU343" s="226" t="s">
        <v>77</v>
      </c>
      <c r="AY343" s="20" t="s">
        <v>161</v>
      </c>
      <c r="BE343" s="227">
        <f>IF(N343="základní",J343,0)</f>
        <v>0</v>
      </c>
      <c r="BF343" s="227">
        <f>IF(N343="snížená",J343,0)</f>
        <v>0</v>
      </c>
      <c r="BG343" s="227">
        <f>IF(N343="zákl. přenesená",J343,0)</f>
        <v>0</v>
      </c>
      <c r="BH343" s="227">
        <f>IF(N343="sníž. přenesená",J343,0)</f>
        <v>0</v>
      </c>
      <c r="BI343" s="227">
        <f>IF(N343="nulová",J343,0)</f>
        <v>0</v>
      </c>
      <c r="BJ343" s="20" t="s">
        <v>77</v>
      </c>
      <c r="BK343" s="227">
        <f>ROUND(I343*H343,2)</f>
        <v>0</v>
      </c>
      <c r="BL343" s="20" t="s">
        <v>168</v>
      </c>
      <c r="BM343" s="226" t="s">
        <v>3766</v>
      </c>
    </row>
    <row r="344" s="2" customFormat="1" ht="16.5" customHeight="1">
      <c r="A344" s="41"/>
      <c r="B344" s="42"/>
      <c r="C344" s="215" t="s">
        <v>3767</v>
      </c>
      <c r="D344" s="215" t="s">
        <v>163</v>
      </c>
      <c r="E344" s="216" t="s">
        <v>3768</v>
      </c>
      <c r="F344" s="217" t="s">
        <v>3765</v>
      </c>
      <c r="G344" s="218" t="s">
        <v>212</v>
      </c>
      <c r="H344" s="219">
        <v>45</v>
      </c>
      <c r="I344" s="220"/>
      <c r="J344" s="221">
        <f>ROUND(I344*H344,2)</f>
        <v>0</v>
      </c>
      <c r="K344" s="217" t="s">
        <v>19</v>
      </c>
      <c r="L344" s="47"/>
      <c r="M344" s="222" t="s">
        <v>19</v>
      </c>
      <c r="N344" s="223" t="s">
        <v>41</v>
      </c>
      <c r="O344" s="87"/>
      <c r="P344" s="224">
        <f>O344*H344</f>
        <v>0</v>
      </c>
      <c r="Q344" s="224">
        <v>0</v>
      </c>
      <c r="R344" s="224">
        <f>Q344*H344</f>
        <v>0</v>
      </c>
      <c r="S344" s="224">
        <v>0</v>
      </c>
      <c r="T344" s="225">
        <f>S344*H344</f>
        <v>0</v>
      </c>
      <c r="U344" s="41"/>
      <c r="V344" s="41"/>
      <c r="W344" s="41"/>
      <c r="X344" s="41"/>
      <c r="Y344" s="41"/>
      <c r="Z344" s="41"/>
      <c r="AA344" s="41"/>
      <c r="AB344" s="41"/>
      <c r="AC344" s="41"/>
      <c r="AD344" s="41"/>
      <c r="AE344" s="41"/>
      <c r="AR344" s="226" t="s">
        <v>168</v>
      </c>
      <c r="AT344" s="226" t="s">
        <v>163</v>
      </c>
      <c r="AU344" s="226" t="s">
        <v>77</v>
      </c>
      <c r="AY344" s="20" t="s">
        <v>161</v>
      </c>
      <c r="BE344" s="227">
        <f>IF(N344="základní",J344,0)</f>
        <v>0</v>
      </c>
      <c r="BF344" s="227">
        <f>IF(N344="snížená",J344,0)</f>
        <v>0</v>
      </c>
      <c r="BG344" s="227">
        <f>IF(N344="zákl. přenesená",J344,0)</f>
        <v>0</v>
      </c>
      <c r="BH344" s="227">
        <f>IF(N344="sníž. přenesená",J344,0)</f>
        <v>0</v>
      </c>
      <c r="BI344" s="227">
        <f>IF(N344="nulová",J344,0)</f>
        <v>0</v>
      </c>
      <c r="BJ344" s="20" t="s">
        <v>77</v>
      </c>
      <c r="BK344" s="227">
        <f>ROUND(I344*H344,2)</f>
        <v>0</v>
      </c>
      <c r="BL344" s="20" t="s">
        <v>168</v>
      </c>
      <c r="BM344" s="226" t="s">
        <v>3769</v>
      </c>
    </row>
    <row r="345" s="2" customFormat="1" ht="16.5" customHeight="1">
      <c r="A345" s="41"/>
      <c r="B345" s="42"/>
      <c r="C345" s="215" t="s">
        <v>3770</v>
      </c>
      <c r="D345" s="215" t="s">
        <v>163</v>
      </c>
      <c r="E345" s="216" t="s">
        <v>3771</v>
      </c>
      <c r="F345" s="217" t="s">
        <v>3765</v>
      </c>
      <c r="G345" s="218" t="s">
        <v>212</v>
      </c>
      <c r="H345" s="219">
        <v>55</v>
      </c>
      <c r="I345" s="220"/>
      <c r="J345" s="221">
        <f>ROUND(I345*H345,2)</f>
        <v>0</v>
      </c>
      <c r="K345" s="217" t="s">
        <v>19</v>
      </c>
      <c r="L345" s="47"/>
      <c r="M345" s="222" t="s">
        <v>19</v>
      </c>
      <c r="N345" s="223" t="s">
        <v>41</v>
      </c>
      <c r="O345" s="87"/>
      <c r="P345" s="224">
        <f>O345*H345</f>
        <v>0</v>
      </c>
      <c r="Q345" s="224">
        <v>0</v>
      </c>
      <c r="R345" s="224">
        <f>Q345*H345</f>
        <v>0</v>
      </c>
      <c r="S345" s="224">
        <v>0</v>
      </c>
      <c r="T345" s="225">
        <f>S345*H345</f>
        <v>0</v>
      </c>
      <c r="U345" s="41"/>
      <c r="V345" s="41"/>
      <c r="W345" s="41"/>
      <c r="X345" s="41"/>
      <c r="Y345" s="41"/>
      <c r="Z345" s="41"/>
      <c r="AA345" s="41"/>
      <c r="AB345" s="41"/>
      <c r="AC345" s="41"/>
      <c r="AD345" s="41"/>
      <c r="AE345" s="41"/>
      <c r="AR345" s="226" t="s">
        <v>168</v>
      </c>
      <c r="AT345" s="226" t="s">
        <v>163</v>
      </c>
      <c r="AU345" s="226" t="s">
        <v>77</v>
      </c>
      <c r="AY345" s="20" t="s">
        <v>161</v>
      </c>
      <c r="BE345" s="227">
        <f>IF(N345="základní",J345,0)</f>
        <v>0</v>
      </c>
      <c r="BF345" s="227">
        <f>IF(N345="snížená",J345,0)</f>
        <v>0</v>
      </c>
      <c r="BG345" s="227">
        <f>IF(N345="zákl. přenesená",J345,0)</f>
        <v>0</v>
      </c>
      <c r="BH345" s="227">
        <f>IF(N345="sníž. přenesená",J345,0)</f>
        <v>0</v>
      </c>
      <c r="BI345" s="227">
        <f>IF(N345="nulová",J345,0)</f>
        <v>0</v>
      </c>
      <c r="BJ345" s="20" t="s">
        <v>77</v>
      </c>
      <c r="BK345" s="227">
        <f>ROUND(I345*H345,2)</f>
        <v>0</v>
      </c>
      <c r="BL345" s="20" t="s">
        <v>168</v>
      </c>
      <c r="BM345" s="226" t="s">
        <v>3763</v>
      </c>
    </row>
    <row r="346" s="2" customFormat="1" ht="16.5" customHeight="1">
      <c r="A346" s="41"/>
      <c r="B346" s="42"/>
      <c r="C346" s="215" t="s">
        <v>3772</v>
      </c>
      <c r="D346" s="215" t="s">
        <v>163</v>
      </c>
      <c r="E346" s="216" t="s">
        <v>3773</v>
      </c>
      <c r="F346" s="217" t="s">
        <v>3765</v>
      </c>
      <c r="G346" s="218" t="s">
        <v>212</v>
      </c>
      <c r="H346" s="219">
        <v>45</v>
      </c>
      <c r="I346" s="220"/>
      <c r="J346" s="221">
        <f>ROUND(I346*H346,2)</f>
        <v>0</v>
      </c>
      <c r="K346" s="217" t="s">
        <v>19</v>
      </c>
      <c r="L346" s="47"/>
      <c r="M346" s="222" t="s">
        <v>19</v>
      </c>
      <c r="N346" s="223" t="s">
        <v>41</v>
      </c>
      <c r="O346" s="87"/>
      <c r="P346" s="224">
        <f>O346*H346</f>
        <v>0</v>
      </c>
      <c r="Q346" s="224">
        <v>0</v>
      </c>
      <c r="R346" s="224">
        <f>Q346*H346</f>
        <v>0</v>
      </c>
      <c r="S346" s="224">
        <v>0</v>
      </c>
      <c r="T346" s="225">
        <f>S346*H346</f>
        <v>0</v>
      </c>
      <c r="U346" s="41"/>
      <c r="V346" s="41"/>
      <c r="W346" s="41"/>
      <c r="X346" s="41"/>
      <c r="Y346" s="41"/>
      <c r="Z346" s="41"/>
      <c r="AA346" s="41"/>
      <c r="AB346" s="41"/>
      <c r="AC346" s="41"/>
      <c r="AD346" s="41"/>
      <c r="AE346" s="41"/>
      <c r="AR346" s="226" t="s">
        <v>168</v>
      </c>
      <c r="AT346" s="226" t="s">
        <v>163</v>
      </c>
      <c r="AU346" s="226" t="s">
        <v>77</v>
      </c>
      <c r="AY346" s="20" t="s">
        <v>161</v>
      </c>
      <c r="BE346" s="227">
        <f>IF(N346="základní",J346,0)</f>
        <v>0</v>
      </c>
      <c r="BF346" s="227">
        <f>IF(N346="snížená",J346,0)</f>
        <v>0</v>
      </c>
      <c r="BG346" s="227">
        <f>IF(N346="zákl. přenesená",J346,0)</f>
        <v>0</v>
      </c>
      <c r="BH346" s="227">
        <f>IF(N346="sníž. přenesená",J346,0)</f>
        <v>0</v>
      </c>
      <c r="BI346" s="227">
        <f>IF(N346="nulová",J346,0)</f>
        <v>0</v>
      </c>
      <c r="BJ346" s="20" t="s">
        <v>77</v>
      </c>
      <c r="BK346" s="227">
        <f>ROUND(I346*H346,2)</f>
        <v>0</v>
      </c>
      <c r="BL346" s="20" t="s">
        <v>168</v>
      </c>
      <c r="BM346" s="226" t="s">
        <v>3770</v>
      </c>
    </row>
    <row r="347" s="2" customFormat="1" ht="16.5" customHeight="1">
      <c r="A347" s="41"/>
      <c r="B347" s="42"/>
      <c r="C347" s="215" t="s">
        <v>3774</v>
      </c>
      <c r="D347" s="215" t="s">
        <v>163</v>
      </c>
      <c r="E347" s="216" t="s">
        <v>3775</v>
      </c>
      <c r="F347" s="217" t="s">
        <v>3765</v>
      </c>
      <c r="G347" s="218" t="s">
        <v>212</v>
      </c>
      <c r="H347" s="219">
        <v>55</v>
      </c>
      <c r="I347" s="220"/>
      <c r="J347" s="221">
        <f>ROUND(I347*H347,2)</f>
        <v>0</v>
      </c>
      <c r="K347" s="217" t="s">
        <v>19</v>
      </c>
      <c r="L347" s="47"/>
      <c r="M347" s="222" t="s">
        <v>19</v>
      </c>
      <c r="N347" s="223" t="s">
        <v>41</v>
      </c>
      <c r="O347" s="87"/>
      <c r="P347" s="224">
        <f>O347*H347</f>
        <v>0</v>
      </c>
      <c r="Q347" s="224">
        <v>0</v>
      </c>
      <c r="R347" s="224">
        <f>Q347*H347</f>
        <v>0</v>
      </c>
      <c r="S347" s="224">
        <v>0</v>
      </c>
      <c r="T347" s="225">
        <f>S347*H347</f>
        <v>0</v>
      </c>
      <c r="U347" s="41"/>
      <c r="V347" s="41"/>
      <c r="W347" s="41"/>
      <c r="X347" s="41"/>
      <c r="Y347" s="41"/>
      <c r="Z347" s="41"/>
      <c r="AA347" s="41"/>
      <c r="AB347" s="41"/>
      <c r="AC347" s="41"/>
      <c r="AD347" s="41"/>
      <c r="AE347" s="41"/>
      <c r="AR347" s="226" t="s">
        <v>168</v>
      </c>
      <c r="AT347" s="226" t="s">
        <v>163</v>
      </c>
      <c r="AU347" s="226" t="s">
        <v>77</v>
      </c>
      <c r="AY347" s="20" t="s">
        <v>161</v>
      </c>
      <c r="BE347" s="227">
        <f>IF(N347="základní",J347,0)</f>
        <v>0</v>
      </c>
      <c r="BF347" s="227">
        <f>IF(N347="snížená",J347,0)</f>
        <v>0</v>
      </c>
      <c r="BG347" s="227">
        <f>IF(N347="zákl. přenesená",J347,0)</f>
        <v>0</v>
      </c>
      <c r="BH347" s="227">
        <f>IF(N347="sníž. přenesená",J347,0)</f>
        <v>0</v>
      </c>
      <c r="BI347" s="227">
        <f>IF(N347="nulová",J347,0)</f>
        <v>0</v>
      </c>
      <c r="BJ347" s="20" t="s">
        <v>77</v>
      </c>
      <c r="BK347" s="227">
        <f>ROUND(I347*H347,2)</f>
        <v>0</v>
      </c>
      <c r="BL347" s="20" t="s">
        <v>168</v>
      </c>
      <c r="BM347" s="226" t="s">
        <v>3774</v>
      </c>
    </row>
    <row r="348" s="2" customFormat="1" ht="16.5" customHeight="1">
      <c r="A348" s="41"/>
      <c r="B348" s="42"/>
      <c r="C348" s="215" t="s">
        <v>3776</v>
      </c>
      <c r="D348" s="215" t="s">
        <v>163</v>
      </c>
      <c r="E348" s="216" t="s">
        <v>3777</v>
      </c>
      <c r="F348" s="217" t="s">
        <v>3765</v>
      </c>
      <c r="G348" s="218" t="s">
        <v>212</v>
      </c>
      <c r="H348" s="219">
        <v>45</v>
      </c>
      <c r="I348" s="220"/>
      <c r="J348" s="221">
        <f>ROUND(I348*H348,2)</f>
        <v>0</v>
      </c>
      <c r="K348" s="217" t="s">
        <v>19</v>
      </c>
      <c r="L348" s="47"/>
      <c r="M348" s="222" t="s">
        <v>19</v>
      </c>
      <c r="N348" s="223" t="s">
        <v>41</v>
      </c>
      <c r="O348" s="87"/>
      <c r="P348" s="224">
        <f>O348*H348</f>
        <v>0</v>
      </c>
      <c r="Q348" s="224">
        <v>0</v>
      </c>
      <c r="R348" s="224">
        <f>Q348*H348</f>
        <v>0</v>
      </c>
      <c r="S348" s="224">
        <v>0</v>
      </c>
      <c r="T348" s="225">
        <f>S348*H348</f>
        <v>0</v>
      </c>
      <c r="U348" s="41"/>
      <c r="V348" s="41"/>
      <c r="W348" s="41"/>
      <c r="X348" s="41"/>
      <c r="Y348" s="41"/>
      <c r="Z348" s="41"/>
      <c r="AA348" s="41"/>
      <c r="AB348" s="41"/>
      <c r="AC348" s="41"/>
      <c r="AD348" s="41"/>
      <c r="AE348" s="41"/>
      <c r="AR348" s="226" t="s">
        <v>168</v>
      </c>
      <c r="AT348" s="226" t="s">
        <v>163</v>
      </c>
      <c r="AU348" s="226" t="s">
        <v>77</v>
      </c>
      <c r="AY348" s="20" t="s">
        <v>161</v>
      </c>
      <c r="BE348" s="227">
        <f>IF(N348="základní",J348,0)</f>
        <v>0</v>
      </c>
      <c r="BF348" s="227">
        <f>IF(N348="snížená",J348,0)</f>
        <v>0</v>
      </c>
      <c r="BG348" s="227">
        <f>IF(N348="zákl. přenesená",J348,0)</f>
        <v>0</v>
      </c>
      <c r="BH348" s="227">
        <f>IF(N348="sníž. přenesená",J348,0)</f>
        <v>0</v>
      </c>
      <c r="BI348" s="227">
        <f>IF(N348="nulová",J348,0)</f>
        <v>0</v>
      </c>
      <c r="BJ348" s="20" t="s">
        <v>77</v>
      </c>
      <c r="BK348" s="227">
        <f>ROUND(I348*H348,2)</f>
        <v>0</v>
      </c>
      <c r="BL348" s="20" t="s">
        <v>168</v>
      </c>
      <c r="BM348" s="226" t="s">
        <v>3778</v>
      </c>
    </row>
    <row r="349" s="2" customFormat="1" ht="16.5" customHeight="1">
      <c r="A349" s="41"/>
      <c r="B349" s="42"/>
      <c r="C349" s="215" t="s">
        <v>3778</v>
      </c>
      <c r="D349" s="215" t="s">
        <v>163</v>
      </c>
      <c r="E349" s="216" t="s">
        <v>3779</v>
      </c>
      <c r="F349" s="217" t="s">
        <v>3780</v>
      </c>
      <c r="G349" s="218" t="s">
        <v>212</v>
      </c>
      <c r="H349" s="219">
        <v>25</v>
      </c>
      <c r="I349" s="220"/>
      <c r="J349" s="221">
        <f>ROUND(I349*H349,2)</f>
        <v>0</v>
      </c>
      <c r="K349" s="217" t="s">
        <v>19</v>
      </c>
      <c r="L349" s="47"/>
      <c r="M349" s="222" t="s">
        <v>19</v>
      </c>
      <c r="N349" s="223" t="s">
        <v>41</v>
      </c>
      <c r="O349" s="87"/>
      <c r="P349" s="224">
        <f>O349*H349</f>
        <v>0</v>
      </c>
      <c r="Q349" s="224">
        <v>0</v>
      </c>
      <c r="R349" s="224">
        <f>Q349*H349</f>
        <v>0</v>
      </c>
      <c r="S349" s="224">
        <v>0</v>
      </c>
      <c r="T349" s="225">
        <f>S349*H349</f>
        <v>0</v>
      </c>
      <c r="U349" s="41"/>
      <c r="V349" s="41"/>
      <c r="W349" s="41"/>
      <c r="X349" s="41"/>
      <c r="Y349" s="41"/>
      <c r="Z349" s="41"/>
      <c r="AA349" s="41"/>
      <c r="AB349" s="41"/>
      <c r="AC349" s="41"/>
      <c r="AD349" s="41"/>
      <c r="AE349" s="41"/>
      <c r="AR349" s="226" t="s">
        <v>168</v>
      </c>
      <c r="AT349" s="226" t="s">
        <v>163</v>
      </c>
      <c r="AU349" s="226" t="s">
        <v>77</v>
      </c>
      <c r="AY349" s="20" t="s">
        <v>161</v>
      </c>
      <c r="BE349" s="227">
        <f>IF(N349="základní",J349,0)</f>
        <v>0</v>
      </c>
      <c r="BF349" s="227">
        <f>IF(N349="snížená",J349,0)</f>
        <v>0</v>
      </c>
      <c r="BG349" s="227">
        <f>IF(N349="zákl. přenesená",J349,0)</f>
        <v>0</v>
      </c>
      <c r="BH349" s="227">
        <f>IF(N349="sníž. přenesená",J349,0)</f>
        <v>0</v>
      </c>
      <c r="BI349" s="227">
        <f>IF(N349="nulová",J349,0)</f>
        <v>0</v>
      </c>
      <c r="BJ349" s="20" t="s">
        <v>77</v>
      </c>
      <c r="BK349" s="227">
        <f>ROUND(I349*H349,2)</f>
        <v>0</v>
      </c>
      <c r="BL349" s="20" t="s">
        <v>168</v>
      </c>
      <c r="BM349" s="226" t="s">
        <v>3781</v>
      </c>
    </row>
    <row r="350" s="2" customFormat="1" ht="16.5" customHeight="1">
      <c r="A350" s="41"/>
      <c r="B350" s="42"/>
      <c r="C350" s="215" t="s">
        <v>3782</v>
      </c>
      <c r="D350" s="215" t="s">
        <v>163</v>
      </c>
      <c r="E350" s="216" t="s">
        <v>3783</v>
      </c>
      <c r="F350" s="217" t="s">
        <v>3784</v>
      </c>
      <c r="G350" s="218" t="s">
        <v>212</v>
      </c>
      <c r="H350" s="219">
        <v>45</v>
      </c>
      <c r="I350" s="220"/>
      <c r="J350" s="221">
        <f>ROUND(I350*H350,2)</f>
        <v>0</v>
      </c>
      <c r="K350" s="217" t="s">
        <v>19</v>
      </c>
      <c r="L350" s="47"/>
      <c r="M350" s="222" t="s">
        <v>19</v>
      </c>
      <c r="N350" s="223" t="s">
        <v>41</v>
      </c>
      <c r="O350" s="87"/>
      <c r="P350" s="224">
        <f>O350*H350</f>
        <v>0</v>
      </c>
      <c r="Q350" s="224">
        <v>0</v>
      </c>
      <c r="R350" s="224">
        <f>Q350*H350</f>
        <v>0</v>
      </c>
      <c r="S350" s="224">
        <v>0</v>
      </c>
      <c r="T350" s="225">
        <f>S350*H350</f>
        <v>0</v>
      </c>
      <c r="U350" s="41"/>
      <c r="V350" s="41"/>
      <c r="W350" s="41"/>
      <c r="X350" s="41"/>
      <c r="Y350" s="41"/>
      <c r="Z350" s="41"/>
      <c r="AA350" s="41"/>
      <c r="AB350" s="41"/>
      <c r="AC350" s="41"/>
      <c r="AD350" s="41"/>
      <c r="AE350" s="41"/>
      <c r="AR350" s="226" t="s">
        <v>168</v>
      </c>
      <c r="AT350" s="226" t="s">
        <v>163</v>
      </c>
      <c r="AU350" s="226" t="s">
        <v>77</v>
      </c>
      <c r="AY350" s="20" t="s">
        <v>161</v>
      </c>
      <c r="BE350" s="227">
        <f>IF(N350="základní",J350,0)</f>
        <v>0</v>
      </c>
      <c r="BF350" s="227">
        <f>IF(N350="snížená",J350,0)</f>
        <v>0</v>
      </c>
      <c r="BG350" s="227">
        <f>IF(N350="zákl. přenesená",J350,0)</f>
        <v>0</v>
      </c>
      <c r="BH350" s="227">
        <f>IF(N350="sníž. přenesená",J350,0)</f>
        <v>0</v>
      </c>
      <c r="BI350" s="227">
        <f>IF(N350="nulová",J350,0)</f>
        <v>0</v>
      </c>
      <c r="BJ350" s="20" t="s">
        <v>77</v>
      </c>
      <c r="BK350" s="227">
        <f>ROUND(I350*H350,2)</f>
        <v>0</v>
      </c>
      <c r="BL350" s="20" t="s">
        <v>168</v>
      </c>
      <c r="BM350" s="226" t="s">
        <v>3785</v>
      </c>
    </row>
    <row r="351" s="2" customFormat="1" ht="16.5" customHeight="1">
      <c r="A351" s="41"/>
      <c r="B351" s="42"/>
      <c r="C351" s="215" t="s">
        <v>3781</v>
      </c>
      <c r="D351" s="215" t="s">
        <v>163</v>
      </c>
      <c r="E351" s="216" t="s">
        <v>3786</v>
      </c>
      <c r="F351" s="217" t="s">
        <v>3787</v>
      </c>
      <c r="G351" s="218" t="s">
        <v>212</v>
      </c>
      <c r="H351" s="219">
        <v>50</v>
      </c>
      <c r="I351" s="220"/>
      <c r="J351" s="221">
        <f>ROUND(I351*H351,2)</f>
        <v>0</v>
      </c>
      <c r="K351" s="217" t="s">
        <v>19</v>
      </c>
      <c r="L351" s="47"/>
      <c r="M351" s="222" t="s">
        <v>19</v>
      </c>
      <c r="N351" s="223" t="s">
        <v>41</v>
      </c>
      <c r="O351" s="87"/>
      <c r="P351" s="224">
        <f>O351*H351</f>
        <v>0</v>
      </c>
      <c r="Q351" s="224">
        <v>0</v>
      </c>
      <c r="R351" s="224">
        <f>Q351*H351</f>
        <v>0</v>
      </c>
      <c r="S351" s="224">
        <v>0</v>
      </c>
      <c r="T351" s="225">
        <f>S351*H351</f>
        <v>0</v>
      </c>
      <c r="U351" s="41"/>
      <c r="V351" s="41"/>
      <c r="W351" s="41"/>
      <c r="X351" s="41"/>
      <c r="Y351" s="41"/>
      <c r="Z351" s="41"/>
      <c r="AA351" s="41"/>
      <c r="AB351" s="41"/>
      <c r="AC351" s="41"/>
      <c r="AD351" s="41"/>
      <c r="AE351" s="41"/>
      <c r="AR351" s="226" t="s">
        <v>168</v>
      </c>
      <c r="AT351" s="226" t="s">
        <v>163</v>
      </c>
      <c r="AU351" s="226" t="s">
        <v>77</v>
      </c>
      <c r="AY351" s="20" t="s">
        <v>161</v>
      </c>
      <c r="BE351" s="227">
        <f>IF(N351="základní",J351,0)</f>
        <v>0</v>
      </c>
      <c r="BF351" s="227">
        <f>IF(N351="snížená",J351,0)</f>
        <v>0</v>
      </c>
      <c r="BG351" s="227">
        <f>IF(N351="zákl. přenesená",J351,0)</f>
        <v>0</v>
      </c>
      <c r="BH351" s="227">
        <f>IF(N351="sníž. přenesená",J351,0)</f>
        <v>0</v>
      </c>
      <c r="BI351" s="227">
        <f>IF(N351="nulová",J351,0)</f>
        <v>0</v>
      </c>
      <c r="BJ351" s="20" t="s">
        <v>77</v>
      </c>
      <c r="BK351" s="227">
        <f>ROUND(I351*H351,2)</f>
        <v>0</v>
      </c>
      <c r="BL351" s="20" t="s">
        <v>168</v>
      </c>
      <c r="BM351" s="226" t="s">
        <v>3788</v>
      </c>
    </row>
    <row r="352" s="2" customFormat="1" ht="16.5" customHeight="1">
      <c r="A352" s="41"/>
      <c r="B352" s="42"/>
      <c r="C352" s="215" t="s">
        <v>3789</v>
      </c>
      <c r="D352" s="215" t="s">
        <v>163</v>
      </c>
      <c r="E352" s="216" t="s">
        <v>3790</v>
      </c>
      <c r="F352" s="217" t="s">
        <v>3784</v>
      </c>
      <c r="G352" s="218" t="s">
        <v>212</v>
      </c>
      <c r="H352" s="219">
        <v>45</v>
      </c>
      <c r="I352" s="220"/>
      <c r="J352" s="221">
        <f>ROUND(I352*H352,2)</f>
        <v>0</v>
      </c>
      <c r="K352" s="217" t="s">
        <v>19</v>
      </c>
      <c r="L352" s="47"/>
      <c r="M352" s="222" t="s">
        <v>19</v>
      </c>
      <c r="N352" s="223" t="s">
        <v>41</v>
      </c>
      <c r="O352" s="87"/>
      <c r="P352" s="224">
        <f>O352*H352</f>
        <v>0</v>
      </c>
      <c r="Q352" s="224">
        <v>0</v>
      </c>
      <c r="R352" s="224">
        <f>Q352*H352</f>
        <v>0</v>
      </c>
      <c r="S352" s="224">
        <v>0</v>
      </c>
      <c r="T352" s="225">
        <f>S352*H352</f>
        <v>0</v>
      </c>
      <c r="U352" s="41"/>
      <c r="V352" s="41"/>
      <c r="W352" s="41"/>
      <c r="X352" s="41"/>
      <c r="Y352" s="41"/>
      <c r="Z352" s="41"/>
      <c r="AA352" s="41"/>
      <c r="AB352" s="41"/>
      <c r="AC352" s="41"/>
      <c r="AD352" s="41"/>
      <c r="AE352" s="41"/>
      <c r="AR352" s="226" t="s">
        <v>168</v>
      </c>
      <c r="AT352" s="226" t="s">
        <v>163</v>
      </c>
      <c r="AU352" s="226" t="s">
        <v>77</v>
      </c>
      <c r="AY352" s="20" t="s">
        <v>161</v>
      </c>
      <c r="BE352" s="227">
        <f>IF(N352="základní",J352,0)</f>
        <v>0</v>
      </c>
      <c r="BF352" s="227">
        <f>IF(N352="snížená",J352,0)</f>
        <v>0</v>
      </c>
      <c r="BG352" s="227">
        <f>IF(N352="zákl. přenesená",J352,0)</f>
        <v>0</v>
      </c>
      <c r="BH352" s="227">
        <f>IF(N352="sníž. přenesená",J352,0)</f>
        <v>0</v>
      </c>
      <c r="BI352" s="227">
        <f>IF(N352="nulová",J352,0)</f>
        <v>0</v>
      </c>
      <c r="BJ352" s="20" t="s">
        <v>77</v>
      </c>
      <c r="BK352" s="227">
        <f>ROUND(I352*H352,2)</f>
        <v>0</v>
      </c>
      <c r="BL352" s="20" t="s">
        <v>168</v>
      </c>
      <c r="BM352" s="226" t="s">
        <v>3791</v>
      </c>
    </row>
    <row r="353" s="2" customFormat="1" ht="16.5" customHeight="1">
      <c r="A353" s="41"/>
      <c r="B353" s="42"/>
      <c r="C353" s="215" t="s">
        <v>3785</v>
      </c>
      <c r="D353" s="215" t="s">
        <v>163</v>
      </c>
      <c r="E353" s="216" t="s">
        <v>3792</v>
      </c>
      <c r="F353" s="217" t="s">
        <v>3787</v>
      </c>
      <c r="G353" s="218" t="s">
        <v>212</v>
      </c>
      <c r="H353" s="219">
        <v>50</v>
      </c>
      <c r="I353" s="220"/>
      <c r="J353" s="221">
        <f>ROUND(I353*H353,2)</f>
        <v>0</v>
      </c>
      <c r="K353" s="217" t="s">
        <v>19</v>
      </c>
      <c r="L353" s="47"/>
      <c r="M353" s="222" t="s">
        <v>19</v>
      </c>
      <c r="N353" s="223" t="s">
        <v>41</v>
      </c>
      <c r="O353" s="87"/>
      <c r="P353" s="224">
        <f>O353*H353</f>
        <v>0</v>
      </c>
      <c r="Q353" s="224">
        <v>0</v>
      </c>
      <c r="R353" s="224">
        <f>Q353*H353</f>
        <v>0</v>
      </c>
      <c r="S353" s="224">
        <v>0</v>
      </c>
      <c r="T353" s="225">
        <f>S353*H353</f>
        <v>0</v>
      </c>
      <c r="U353" s="41"/>
      <c r="V353" s="41"/>
      <c r="W353" s="41"/>
      <c r="X353" s="41"/>
      <c r="Y353" s="41"/>
      <c r="Z353" s="41"/>
      <c r="AA353" s="41"/>
      <c r="AB353" s="41"/>
      <c r="AC353" s="41"/>
      <c r="AD353" s="41"/>
      <c r="AE353" s="41"/>
      <c r="AR353" s="226" t="s">
        <v>168</v>
      </c>
      <c r="AT353" s="226" t="s">
        <v>163</v>
      </c>
      <c r="AU353" s="226" t="s">
        <v>77</v>
      </c>
      <c r="AY353" s="20" t="s">
        <v>161</v>
      </c>
      <c r="BE353" s="227">
        <f>IF(N353="základní",J353,0)</f>
        <v>0</v>
      </c>
      <c r="BF353" s="227">
        <f>IF(N353="snížená",J353,0)</f>
        <v>0</v>
      </c>
      <c r="BG353" s="227">
        <f>IF(N353="zákl. přenesená",J353,0)</f>
        <v>0</v>
      </c>
      <c r="BH353" s="227">
        <f>IF(N353="sníž. přenesená",J353,0)</f>
        <v>0</v>
      </c>
      <c r="BI353" s="227">
        <f>IF(N353="nulová",J353,0)</f>
        <v>0</v>
      </c>
      <c r="BJ353" s="20" t="s">
        <v>77</v>
      </c>
      <c r="BK353" s="227">
        <f>ROUND(I353*H353,2)</f>
        <v>0</v>
      </c>
      <c r="BL353" s="20" t="s">
        <v>168</v>
      </c>
      <c r="BM353" s="226" t="s">
        <v>3793</v>
      </c>
    </row>
    <row r="354" s="2" customFormat="1" ht="16.5" customHeight="1">
      <c r="A354" s="41"/>
      <c r="B354" s="42"/>
      <c r="C354" s="215" t="s">
        <v>3794</v>
      </c>
      <c r="D354" s="215" t="s">
        <v>163</v>
      </c>
      <c r="E354" s="216" t="s">
        <v>3795</v>
      </c>
      <c r="F354" s="217" t="s">
        <v>3784</v>
      </c>
      <c r="G354" s="218" t="s">
        <v>212</v>
      </c>
      <c r="H354" s="219">
        <v>45</v>
      </c>
      <c r="I354" s="220"/>
      <c r="J354" s="221">
        <f>ROUND(I354*H354,2)</f>
        <v>0</v>
      </c>
      <c r="K354" s="217" t="s">
        <v>19</v>
      </c>
      <c r="L354" s="47"/>
      <c r="M354" s="222" t="s">
        <v>19</v>
      </c>
      <c r="N354" s="223" t="s">
        <v>41</v>
      </c>
      <c r="O354" s="87"/>
      <c r="P354" s="224">
        <f>O354*H354</f>
        <v>0</v>
      </c>
      <c r="Q354" s="224">
        <v>0</v>
      </c>
      <c r="R354" s="224">
        <f>Q354*H354</f>
        <v>0</v>
      </c>
      <c r="S354" s="224">
        <v>0</v>
      </c>
      <c r="T354" s="225">
        <f>S354*H354</f>
        <v>0</v>
      </c>
      <c r="U354" s="41"/>
      <c r="V354" s="41"/>
      <c r="W354" s="41"/>
      <c r="X354" s="41"/>
      <c r="Y354" s="41"/>
      <c r="Z354" s="41"/>
      <c r="AA354" s="41"/>
      <c r="AB354" s="41"/>
      <c r="AC354" s="41"/>
      <c r="AD354" s="41"/>
      <c r="AE354" s="41"/>
      <c r="AR354" s="226" t="s">
        <v>168</v>
      </c>
      <c r="AT354" s="226" t="s">
        <v>163</v>
      </c>
      <c r="AU354" s="226" t="s">
        <v>77</v>
      </c>
      <c r="AY354" s="20" t="s">
        <v>161</v>
      </c>
      <c r="BE354" s="227">
        <f>IF(N354="základní",J354,0)</f>
        <v>0</v>
      </c>
      <c r="BF354" s="227">
        <f>IF(N354="snížená",J354,0)</f>
        <v>0</v>
      </c>
      <c r="BG354" s="227">
        <f>IF(N354="zákl. přenesená",J354,0)</f>
        <v>0</v>
      </c>
      <c r="BH354" s="227">
        <f>IF(N354="sníž. přenesená",J354,0)</f>
        <v>0</v>
      </c>
      <c r="BI354" s="227">
        <f>IF(N354="nulová",J354,0)</f>
        <v>0</v>
      </c>
      <c r="BJ354" s="20" t="s">
        <v>77</v>
      </c>
      <c r="BK354" s="227">
        <f>ROUND(I354*H354,2)</f>
        <v>0</v>
      </c>
      <c r="BL354" s="20" t="s">
        <v>168</v>
      </c>
      <c r="BM354" s="226" t="s">
        <v>3796</v>
      </c>
    </row>
    <row r="355" s="2" customFormat="1" ht="16.5" customHeight="1">
      <c r="A355" s="41"/>
      <c r="B355" s="42"/>
      <c r="C355" s="215" t="s">
        <v>3788</v>
      </c>
      <c r="D355" s="215" t="s">
        <v>163</v>
      </c>
      <c r="E355" s="216" t="s">
        <v>3797</v>
      </c>
      <c r="F355" s="217" t="s">
        <v>3787</v>
      </c>
      <c r="G355" s="218" t="s">
        <v>212</v>
      </c>
      <c r="H355" s="219">
        <v>50</v>
      </c>
      <c r="I355" s="220"/>
      <c r="J355" s="221">
        <f>ROUND(I355*H355,2)</f>
        <v>0</v>
      </c>
      <c r="K355" s="217" t="s">
        <v>19</v>
      </c>
      <c r="L355" s="47"/>
      <c r="M355" s="222" t="s">
        <v>19</v>
      </c>
      <c r="N355" s="223" t="s">
        <v>41</v>
      </c>
      <c r="O355" s="87"/>
      <c r="P355" s="224">
        <f>O355*H355</f>
        <v>0</v>
      </c>
      <c r="Q355" s="224">
        <v>0</v>
      </c>
      <c r="R355" s="224">
        <f>Q355*H355</f>
        <v>0</v>
      </c>
      <c r="S355" s="224">
        <v>0</v>
      </c>
      <c r="T355" s="225">
        <f>S355*H355</f>
        <v>0</v>
      </c>
      <c r="U355" s="41"/>
      <c r="V355" s="41"/>
      <c r="W355" s="41"/>
      <c r="X355" s="41"/>
      <c r="Y355" s="41"/>
      <c r="Z355" s="41"/>
      <c r="AA355" s="41"/>
      <c r="AB355" s="41"/>
      <c r="AC355" s="41"/>
      <c r="AD355" s="41"/>
      <c r="AE355" s="41"/>
      <c r="AR355" s="226" t="s">
        <v>168</v>
      </c>
      <c r="AT355" s="226" t="s">
        <v>163</v>
      </c>
      <c r="AU355" s="226" t="s">
        <v>77</v>
      </c>
      <c r="AY355" s="20" t="s">
        <v>161</v>
      </c>
      <c r="BE355" s="227">
        <f>IF(N355="základní",J355,0)</f>
        <v>0</v>
      </c>
      <c r="BF355" s="227">
        <f>IF(N355="snížená",J355,0)</f>
        <v>0</v>
      </c>
      <c r="BG355" s="227">
        <f>IF(N355="zákl. přenesená",J355,0)</f>
        <v>0</v>
      </c>
      <c r="BH355" s="227">
        <f>IF(N355="sníž. přenesená",J355,0)</f>
        <v>0</v>
      </c>
      <c r="BI355" s="227">
        <f>IF(N355="nulová",J355,0)</f>
        <v>0</v>
      </c>
      <c r="BJ355" s="20" t="s">
        <v>77</v>
      </c>
      <c r="BK355" s="227">
        <f>ROUND(I355*H355,2)</f>
        <v>0</v>
      </c>
      <c r="BL355" s="20" t="s">
        <v>168</v>
      </c>
      <c r="BM355" s="226" t="s">
        <v>3798</v>
      </c>
    </row>
    <row r="356" s="2" customFormat="1" ht="16.5" customHeight="1">
      <c r="A356" s="41"/>
      <c r="B356" s="42"/>
      <c r="C356" s="215" t="s">
        <v>3799</v>
      </c>
      <c r="D356" s="215" t="s">
        <v>163</v>
      </c>
      <c r="E356" s="216" t="s">
        <v>3800</v>
      </c>
      <c r="F356" s="217" t="s">
        <v>3801</v>
      </c>
      <c r="G356" s="218" t="s">
        <v>212</v>
      </c>
      <c r="H356" s="219">
        <v>10</v>
      </c>
      <c r="I356" s="220"/>
      <c r="J356" s="221">
        <f>ROUND(I356*H356,2)</f>
        <v>0</v>
      </c>
      <c r="K356" s="217" t="s">
        <v>19</v>
      </c>
      <c r="L356" s="47"/>
      <c r="M356" s="222" t="s">
        <v>19</v>
      </c>
      <c r="N356" s="223" t="s">
        <v>41</v>
      </c>
      <c r="O356" s="87"/>
      <c r="P356" s="224">
        <f>O356*H356</f>
        <v>0</v>
      </c>
      <c r="Q356" s="224">
        <v>0</v>
      </c>
      <c r="R356" s="224">
        <f>Q356*H356</f>
        <v>0</v>
      </c>
      <c r="S356" s="224">
        <v>0</v>
      </c>
      <c r="T356" s="225">
        <f>S356*H356</f>
        <v>0</v>
      </c>
      <c r="U356" s="41"/>
      <c r="V356" s="41"/>
      <c r="W356" s="41"/>
      <c r="X356" s="41"/>
      <c r="Y356" s="41"/>
      <c r="Z356" s="41"/>
      <c r="AA356" s="41"/>
      <c r="AB356" s="41"/>
      <c r="AC356" s="41"/>
      <c r="AD356" s="41"/>
      <c r="AE356" s="41"/>
      <c r="AR356" s="226" t="s">
        <v>168</v>
      </c>
      <c r="AT356" s="226" t="s">
        <v>163</v>
      </c>
      <c r="AU356" s="226" t="s">
        <v>77</v>
      </c>
      <c r="AY356" s="20" t="s">
        <v>161</v>
      </c>
      <c r="BE356" s="227">
        <f>IF(N356="základní",J356,0)</f>
        <v>0</v>
      </c>
      <c r="BF356" s="227">
        <f>IF(N356="snížená",J356,0)</f>
        <v>0</v>
      </c>
      <c r="BG356" s="227">
        <f>IF(N356="zákl. přenesená",J356,0)</f>
        <v>0</v>
      </c>
      <c r="BH356" s="227">
        <f>IF(N356="sníž. přenesená",J356,0)</f>
        <v>0</v>
      </c>
      <c r="BI356" s="227">
        <f>IF(N356="nulová",J356,0)</f>
        <v>0</v>
      </c>
      <c r="BJ356" s="20" t="s">
        <v>77</v>
      </c>
      <c r="BK356" s="227">
        <f>ROUND(I356*H356,2)</f>
        <v>0</v>
      </c>
      <c r="BL356" s="20" t="s">
        <v>168</v>
      </c>
      <c r="BM356" s="226" t="s">
        <v>3802</v>
      </c>
    </row>
    <row r="357" s="2" customFormat="1" ht="16.5" customHeight="1">
      <c r="A357" s="41"/>
      <c r="B357" s="42"/>
      <c r="C357" s="215" t="s">
        <v>3791</v>
      </c>
      <c r="D357" s="215" t="s">
        <v>163</v>
      </c>
      <c r="E357" s="216" t="s">
        <v>3803</v>
      </c>
      <c r="F357" s="217" t="s">
        <v>3804</v>
      </c>
      <c r="G357" s="218" t="s">
        <v>212</v>
      </c>
      <c r="H357" s="219">
        <v>10</v>
      </c>
      <c r="I357" s="220"/>
      <c r="J357" s="221">
        <f>ROUND(I357*H357,2)</f>
        <v>0</v>
      </c>
      <c r="K357" s="217" t="s">
        <v>19</v>
      </c>
      <c r="L357" s="47"/>
      <c r="M357" s="222" t="s">
        <v>19</v>
      </c>
      <c r="N357" s="223" t="s">
        <v>41</v>
      </c>
      <c r="O357" s="87"/>
      <c r="P357" s="224">
        <f>O357*H357</f>
        <v>0</v>
      </c>
      <c r="Q357" s="224">
        <v>0</v>
      </c>
      <c r="R357" s="224">
        <f>Q357*H357</f>
        <v>0</v>
      </c>
      <c r="S357" s="224">
        <v>0</v>
      </c>
      <c r="T357" s="225">
        <f>S357*H357</f>
        <v>0</v>
      </c>
      <c r="U357" s="41"/>
      <c r="V357" s="41"/>
      <c r="W357" s="41"/>
      <c r="X357" s="41"/>
      <c r="Y357" s="41"/>
      <c r="Z357" s="41"/>
      <c r="AA357" s="41"/>
      <c r="AB357" s="41"/>
      <c r="AC357" s="41"/>
      <c r="AD357" s="41"/>
      <c r="AE357" s="41"/>
      <c r="AR357" s="226" t="s">
        <v>168</v>
      </c>
      <c r="AT357" s="226" t="s">
        <v>163</v>
      </c>
      <c r="AU357" s="226" t="s">
        <v>77</v>
      </c>
      <c r="AY357" s="20" t="s">
        <v>161</v>
      </c>
      <c r="BE357" s="227">
        <f>IF(N357="základní",J357,0)</f>
        <v>0</v>
      </c>
      <c r="BF357" s="227">
        <f>IF(N357="snížená",J357,0)</f>
        <v>0</v>
      </c>
      <c r="BG357" s="227">
        <f>IF(N357="zákl. přenesená",J357,0)</f>
        <v>0</v>
      </c>
      <c r="BH357" s="227">
        <f>IF(N357="sníž. přenesená",J357,0)</f>
        <v>0</v>
      </c>
      <c r="BI357" s="227">
        <f>IF(N357="nulová",J357,0)</f>
        <v>0</v>
      </c>
      <c r="BJ357" s="20" t="s">
        <v>77</v>
      </c>
      <c r="BK357" s="227">
        <f>ROUND(I357*H357,2)</f>
        <v>0</v>
      </c>
      <c r="BL357" s="20" t="s">
        <v>168</v>
      </c>
      <c r="BM357" s="226" t="s">
        <v>3805</v>
      </c>
    </row>
    <row r="358" s="2" customFormat="1" ht="16.5" customHeight="1">
      <c r="A358" s="41"/>
      <c r="B358" s="42"/>
      <c r="C358" s="215" t="s">
        <v>3806</v>
      </c>
      <c r="D358" s="215" t="s">
        <v>163</v>
      </c>
      <c r="E358" s="216" t="s">
        <v>3807</v>
      </c>
      <c r="F358" s="217" t="s">
        <v>3808</v>
      </c>
      <c r="G358" s="218" t="s">
        <v>212</v>
      </c>
      <c r="H358" s="219">
        <v>45</v>
      </c>
      <c r="I358" s="220"/>
      <c r="J358" s="221">
        <f>ROUND(I358*H358,2)</f>
        <v>0</v>
      </c>
      <c r="K358" s="217" t="s">
        <v>19</v>
      </c>
      <c r="L358" s="47"/>
      <c r="M358" s="222" t="s">
        <v>19</v>
      </c>
      <c r="N358" s="223" t="s">
        <v>41</v>
      </c>
      <c r="O358" s="87"/>
      <c r="P358" s="224">
        <f>O358*H358</f>
        <v>0</v>
      </c>
      <c r="Q358" s="224">
        <v>0</v>
      </c>
      <c r="R358" s="224">
        <f>Q358*H358</f>
        <v>0</v>
      </c>
      <c r="S358" s="224">
        <v>0</v>
      </c>
      <c r="T358" s="225">
        <f>S358*H358</f>
        <v>0</v>
      </c>
      <c r="U358" s="41"/>
      <c r="V358" s="41"/>
      <c r="W358" s="41"/>
      <c r="X358" s="41"/>
      <c r="Y358" s="41"/>
      <c r="Z358" s="41"/>
      <c r="AA358" s="41"/>
      <c r="AB358" s="41"/>
      <c r="AC358" s="41"/>
      <c r="AD358" s="41"/>
      <c r="AE358" s="41"/>
      <c r="AR358" s="226" t="s">
        <v>168</v>
      </c>
      <c r="AT358" s="226" t="s">
        <v>163</v>
      </c>
      <c r="AU358" s="226" t="s">
        <v>77</v>
      </c>
      <c r="AY358" s="20" t="s">
        <v>161</v>
      </c>
      <c r="BE358" s="227">
        <f>IF(N358="základní",J358,0)</f>
        <v>0</v>
      </c>
      <c r="BF358" s="227">
        <f>IF(N358="snížená",J358,0)</f>
        <v>0</v>
      </c>
      <c r="BG358" s="227">
        <f>IF(N358="zákl. přenesená",J358,0)</f>
        <v>0</v>
      </c>
      <c r="BH358" s="227">
        <f>IF(N358="sníž. přenesená",J358,0)</f>
        <v>0</v>
      </c>
      <c r="BI358" s="227">
        <f>IF(N358="nulová",J358,0)</f>
        <v>0</v>
      </c>
      <c r="BJ358" s="20" t="s">
        <v>77</v>
      </c>
      <c r="BK358" s="227">
        <f>ROUND(I358*H358,2)</f>
        <v>0</v>
      </c>
      <c r="BL358" s="20" t="s">
        <v>168</v>
      </c>
      <c r="BM358" s="226" t="s">
        <v>3809</v>
      </c>
    </row>
    <row r="359" s="2" customFormat="1" ht="16.5" customHeight="1">
      <c r="A359" s="41"/>
      <c r="B359" s="42"/>
      <c r="C359" s="215" t="s">
        <v>3793</v>
      </c>
      <c r="D359" s="215" t="s">
        <v>163</v>
      </c>
      <c r="E359" s="216" t="s">
        <v>3810</v>
      </c>
      <c r="F359" s="217" t="s">
        <v>3811</v>
      </c>
      <c r="G359" s="218" t="s">
        <v>212</v>
      </c>
      <c r="H359" s="219">
        <v>10</v>
      </c>
      <c r="I359" s="220"/>
      <c r="J359" s="221">
        <f>ROUND(I359*H359,2)</f>
        <v>0</v>
      </c>
      <c r="K359" s="217" t="s">
        <v>19</v>
      </c>
      <c r="L359" s="47"/>
      <c r="M359" s="222" t="s">
        <v>19</v>
      </c>
      <c r="N359" s="223" t="s">
        <v>41</v>
      </c>
      <c r="O359" s="87"/>
      <c r="P359" s="224">
        <f>O359*H359</f>
        <v>0</v>
      </c>
      <c r="Q359" s="224">
        <v>0</v>
      </c>
      <c r="R359" s="224">
        <f>Q359*H359</f>
        <v>0</v>
      </c>
      <c r="S359" s="224">
        <v>0</v>
      </c>
      <c r="T359" s="225">
        <f>S359*H359</f>
        <v>0</v>
      </c>
      <c r="U359" s="41"/>
      <c r="V359" s="41"/>
      <c r="W359" s="41"/>
      <c r="X359" s="41"/>
      <c r="Y359" s="41"/>
      <c r="Z359" s="41"/>
      <c r="AA359" s="41"/>
      <c r="AB359" s="41"/>
      <c r="AC359" s="41"/>
      <c r="AD359" s="41"/>
      <c r="AE359" s="41"/>
      <c r="AR359" s="226" t="s">
        <v>168</v>
      </c>
      <c r="AT359" s="226" t="s">
        <v>163</v>
      </c>
      <c r="AU359" s="226" t="s">
        <v>77</v>
      </c>
      <c r="AY359" s="20" t="s">
        <v>161</v>
      </c>
      <c r="BE359" s="227">
        <f>IF(N359="základní",J359,0)</f>
        <v>0</v>
      </c>
      <c r="BF359" s="227">
        <f>IF(N359="snížená",J359,0)</f>
        <v>0</v>
      </c>
      <c r="BG359" s="227">
        <f>IF(N359="zákl. přenesená",J359,0)</f>
        <v>0</v>
      </c>
      <c r="BH359" s="227">
        <f>IF(N359="sníž. přenesená",J359,0)</f>
        <v>0</v>
      </c>
      <c r="BI359" s="227">
        <f>IF(N359="nulová",J359,0)</f>
        <v>0</v>
      </c>
      <c r="BJ359" s="20" t="s">
        <v>77</v>
      </c>
      <c r="BK359" s="227">
        <f>ROUND(I359*H359,2)</f>
        <v>0</v>
      </c>
      <c r="BL359" s="20" t="s">
        <v>168</v>
      </c>
      <c r="BM359" s="226" t="s">
        <v>3812</v>
      </c>
    </row>
    <row r="360" s="2" customFormat="1" ht="16.5" customHeight="1">
      <c r="A360" s="41"/>
      <c r="B360" s="42"/>
      <c r="C360" s="215" t="s">
        <v>3813</v>
      </c>
      <c r="D360" s="215" t="s">
        <v>163</v>
      </c>
      <c r="E360" s="216" t="s">
        <v>3814</v>
      </c>
      <c r="F360" s="217" t="s">
        <v>3815</v>
      </c>
      <c r="G360" s="218" t="s">
        <v>212</v>
      </c>
      <c r="H360" s="219">
        <v>30</v>
      </c>
      <c r="I360" s="220"/>
      <c r="J360" s="221">
        <f>ROUND(I360*H360,2)</f>
        <v>0</v>
      </c>
      <c r="K360" s="217" t="s">
        <v>19</v>
      </c>
      <c r="L360" s="47"/>
      <c r="M360" s="222" t="s">
        <v>19</v>
      </c>
      <c r="N360" s="223" t="s">
        <v>41</v>
      </c>
      <c r="O360" s="87"/>
      <c r="P360" s="224">
        <f>O360*H360</f>
        <v>0</v>
      </c>
      <c r="Q360" s="224">
        <v>0</v>
      </c>
      <c r="R360" s="224">
        <f>Q360*H360</f>
        <v>0</v>
      </c>
      <c r="S360" s="224">
        <v>0</v>
      </c>
      <c r="T360" s="225">
        <f>S360*H360</f>
        <v>0</v>
      </c>
      <c r="U360" s="41"/>
      <c r="V360" s="41"/>
      <c r="W360" s="41"/>
      <c r="X360" s="41"/>
      <c r="Y360" s="41"/>
      <c r="Z360" s="41"/>
      <c r="AA360" s="41"/>
      <c r="AB360" s="41"/>
      <c r="AC360" s="41"/>
      <c r="AD360" s="41"/>
      <c r="AE360" s="41"/>
      <c r="AR360" s="226" t="s">
        <v>168</v>
      </c>
      <c r="AT360" s="226" t="s">
        <v>163</v>
      </c>
      <c r="AU360" s="226" t="s">
        <v>77</v>
      </c>
      <c r="AY360" s="20" t="s">
        <v>161</v>
      </c>
      <c r="BE360" s="227">
        <f>IF(N360="základní",J360,0)</f>
        <v>0</v>
      </c>
      <c r="BF360" s="227">
        <f>IF(N360="snížená",J360,0)</f>
        <v>0</v>
      </c>
      <c r="BG360" s="227">
        <f>IF(N360="zákl. přenesená",J360,0)</f>
        <v>0</v>
      </c>
      <c r="BH360" s="227">
        <f>IF(N360="sníž. přenesená",J360,0)</f>
        <v>0</v>
      </c>
      <c r="BI360" s="227">
        <f>IF(N360="nulová",J360,0)</f>
        <v>0</v>
      </c>
      <c r="BJ360" s="20" t="s">
        <v>77</v>
      </c>
      <c r="BK360" s="227">
        <f>ROUND(I360*H360,2)</f>
        <v>0</v>
      </c>
      <c r="BL360" s="20" t="s">
        <v>168</v>
      </c>
      <c r="BM360" s="226" t="s">
        <v>3816</v>
      </c>
    </row>
    <row r="361" s="2" customFormat="1" ht="16.5" customHeight="1">
      <c r="A361" s="41"/>
      <c r="B361" s="42"/>
      <c r="C361" s="215" t="s">
        <v>3796</v>
      </c>
      <c r="D361" s="215" t="s">
        <v>163</v>
      </c>
      <c r="E361" s="216" t="s">
        <v>3817</v>
      </c>
      <c r="F361" s="217" t="s">
        <v>3815</v>
      </c>
      <c r="G361" s="218" t="s">
        <v>212</v>
      </c>
      <c r="H361" s="219">
        <v>45</v>
      </c>
      <c r="I361" s="220"/>
      <c r="J361" s="221">
        <f>ROUND(I361*H361,2)</f>
        <v>0</v>
      </c>
      <c r="K361" s="217" t="s">
        <v>19</v>
      </c>
      <c r="L361" s="47"/>
      <c r="M361" s="222" t="s">
        <v>19</v>
      </c>
      <c r="N361" s="223" t="s">
        <v>41</v>
      </c>
      <c r="O361" s="87"/>
      <c r="P361" s="224">
        <f>O361*H361</f>
        <v>0</v>
      </c>
      <c r="Q361" s="224">
        <v>0</v>
      </c>
      <c r="R361" s="224">
        <f>Q361*H361</f>
        <v>0</v>
      </c>
      <c r="S361" s="224">
        <v>0</v>
      </c>
      <c r="T361" s="225">
        <f>S361*H361</f>
        <v>0</v>
      </c>
      <c r="U361" s="41"/>
      <c r="V361" s="41"/>
      <c r="W361" s="41"/>
      <c r="X361" s="41"/>
      <c r="Y361" s="41"/>
      <c r="Z361" s="41"/>
      <c r="AA361" s="41"/>
      <c r="AB361" s="41"/>
      <c r="AC361" s="41"/>
      <c r="AD361" s="41"/>
      <c r="AE361" s="41"/>
      <c r="AR361" s="226" t="s">
        <v>168</v>
      </c>
      <c r="AT361" s="226" t="s">
        <v>163</v>
      </c>
      <c r="AU361" s="226" t="s">
        <v>77</v>
      </c>
      <c r="AY361" s="20" t="s">
        <v>161</v>
      </c>
      <c r="BE361" s="227">
        <f>IF(N361="základní",J361,0)</f>
        <v>0</v>
      </c>
      <c r="BF361" s="227">
        <f>IF(N361="snížená",J361,0)</f>
        <v>0</v>
      </c>
      <c r="BG361" s="227">
        <f>IF(N361="zákl. přenesená",J361,0)</f>
        <v>0</v>
      </c>
      <c r="BH361" s="227">
        <f>IF(N361="sníž. přenesená",J361,0)</f>
        <v>0</v>
      </c>
      <c r="BI361" s="227">
        <f>IF(N361="nulová",J361,0)</f>
        <v>0</v>
      </c>
      <c r="BJ361" s="20" t="s">
        <v>77</v>
      </c>
      <c r="BK361" s="227">
        <f>ROUND(I361*H361,2)</f>
        <v>0</v>
      </c>
      <c r="BL361" s="20" t="s">
        <v>168</v>
      </c>
      <c r="BM361" s="226" t="s">
        <v>3818</v>
      </c>
    </row>
    <row r="362" s="2" customFormat="1" ht="16.5" customHeight="1">
      <c r="A362" s="41"/>
      <c r="B362" s="42"/>
      <c r="C362" s="215" t="s">
        <v>3819</v>
      </c>
      <c r="D362" s="215" t="s">
        <v>163</v>
      </c>
      <c r="E362" s="216" t="s">
        <v>3820</v>
      </c>
      <c r="F362" s="217" t="s">
        <v>3815</v>
      </c>
      <c r="G362" s="218" t="s">
        <v>212</v>
      </c>
      <c r="H362" s="219">
        <v>45</v>
      </c>
      <c r="I362" s="220"/>
      <c r="J362" s="221">
        <f>ROUND(I362*H362,2)</f>
        <v>0</v>
      </c>
      <c r="K362" s="217" t="s">
        <v>19</v>
      </c>
      <c r="L362" s="47"/>
      <c r="M362" s="222" t="s">
        <v>19</v>
      </c>
      <c r="N362" s="223" t="s">
        <v>41</v>
      </c>
      <c r="O362" s="87"/>
      <c r="P362" s="224">
        <f>O362*H362</f>
        <v>0</v>
      </c>
      <c r="Q362" s="224">
        <v>0</v>
      </c>
      <c r="R362" s="224">
        <f>Q362*H362</f>
        <v>0</v>
      </c>
      <c r="S362" s="224">
        <v>0</v>
      </c>
      <c r="T362" s="225">
        <f>S362*H362</f>
        <v>0</v>
      </c>
      <c r="U362" s="41"/>
      <c r="V362" s="41"/>
      <c r="W362" s="41"/>
      <c r="X362" s="41"/>
      <c r="Y362" s="41"/>
      <c r="Z362" s="41"/>
      <c r="AA362" s="41"/>
      <c r="AB362" s="41"/>
      <c r="AC362" s="41"/>
      <c r="AD362" s="41"/>
      <c r="AE362" s="41"/>
      <c r="AR362" s="226" t="s">
        <v>168</v>
      </c>
      <c r="AT362" s="226" t="s">
        <v>163</v>
      </c>
      <c r="AU362" s="226" t="s">
        <v>77</v>
      </c>
      <c r="AY362" s="20" t="s">
        <v>161</v>
      </c>
      <c r="BE362" s="227">
        <f>IF(N362="základní",J362,0)</f>
        <v>0</v>
      </c>
      <c r="BF362" s="227">
        <f>IF(N362="snížená",J362,0)</f>
        <v>0</v>
      </c>
      <c r="BG362" s="227">
        <f>IF(N362="zákl. přenesená",J362,0)</f>
        <v>0</v>
      </c>
      <c r="BH362" s="227">
        <f>IF(N362="sníž. přenesená",J362,0)</f>
        <v>0</v>
      </c>
      <c r="BI362" s="227">
        <f>IF(N362="nulová",J362,0)</f>
        <v>0</v>
      </c>
      <c r="BJ362" s="20" t="s">
        <v>77</v>
      </c>
      <c r="BK362" s="227">
        <f>ROUND(I362*H362,2)</f>
        <v>0</v>
      </c>
      <c r="BL362" s="20" t="s">
        <v>168</v>
      </c>
      <c r="BM362" s="226" t="s">
        <v>3821</v>
      </c>
    </row>
    <row r="363" s="2" customFormat="1" ht="16.5" customHeight="1">
      <c r="A363" s="41"/>
      <c r="B363" s="42"/>
      <c r="C363" s="215" t="s">
        <v>3798</v>
      </c>
      <c r="D363" s="215" t="s">
        <v>163</v>
      </c>
      <c r="E363" s="216" t="s">
        <v>3822</v>
      </c>
      <c r="F363" s="217" t="s">
        <v>3815</v>
      </c>
      <c r="G363" s="218" t="s">
        <v>212</v>
      </c>
      <c r="H363" s="219">
        <v>65</v>
      </c>
      <c r="I363" s="220"/>
      <c r="J363" s="221">
        <f>ROUND(I363*H363,2)</f>
        <v>0</v>
      </c>
      <c r="K363" s="217" t="s">
        <v>19</v>
      </c>
      <c r="L363" s="47"/>
      <c r="M363" s="222" t="s">
        <v>19</v>
      </c>
      <c r="N363" s="223" t="s">
        <v>41</v>
      </c>
      <c r="O363" s="87"/>
      <c r="P363" s="224">
        <f>O363*H363</f>
        <v>0</v>
      </c>
      <c r="Q363" s="224">
        <v>0</v>
      </c>
      <c r="R363" s="224">
        <f>Q363*H363</f>
        <v>0</v>
      </c>
      <c r="S363" s="224">
        <v>0</v>
      </c>
      <c r="T363" s="225">
        <f>S363*H363</f>
        <v>0</v>
      </c>
      <c r="U363" s="41"/>
      <c r="V363" s="41"/>
      <c r="W363" s="41"/>
      <c r="X363" s="41"/>
      <c r="Y363" s="41"/>
      <c r="Z363" s="41"/>
      <c r="AA363" s="41"/>
      <c r="AB363" s="41"/>
      <c r="AC363" s="41"/>
      <c r="AD363" s="41"/>
      <c r="AE363" s="41"/>
      <c r="AR363" s="226" t="s">
        <v>168</v>
      </c>
      <c r="AT363" s="226" t="s">
        <v>163</v>
      </c>
      <c r="AU363" s="226" t="s">
        <v>77</v>
      </c>
      <c r="AY363" s="20" t="s">
        <v>161</v>
      </c>
      <c r="BE363" s="227">
        <f>IF(N363="základní",J363,0)</f>
        <v>0</v>
      </c>
      <c r="BF363" s="227">
        <f>IF(N363="snížená",J363,0)</f>
        <v>0</v>
      </c>
      <c r="BG363" s="227">
        <f>IF(N363="zákl. přenesená",J363,0)</f>
        <v>0</v>
      </c>
      <c r="BH363" s="227">
        <f>IF(N363="sníž. přenesená",J363,0)</f>
        <v>0</v>
      </c>
      <c r="BI363" s="227">
        <f>IF(N363="nulová",J363,0)</f>
        <v>0</v>
      </c>
      <c r="BJ363" s="20" t="s">
        <v>77</v>
      </c>
      <c r="BK363" s="227">
        <f>ROUND(I363*H363,2)</f>
        <v>0</v>
      </c>
      <c r="BL363" s="20" t="s">
        <v>168</v>
      </c>
      <c r="BM363" s="226" t="s">
        <v>3823</v>
      </c>
    </row>
    <row r="364" s="2" customFormat="1" ht="16.5" customHeight="1">
      <c r="A364" s="41"/>
      <c r="B364" s="42"/>
      <c r="C364" s="215" t="s">
        <v>3824</v>
      </c>
      <c r="D364" s="215" t="s">
        <v>163</v>
      </c>
      <c r="E364" s="216" t="s">
        <v>3825</v>
      </c>
      <c r="F364" s="217" t="s">
        <v>3815</v>
      </c>
      <c r="G364" s="218" t="s">
        <v>212</v>
      </c>
      <c r="H364" s="219">
        <v>65</v>
      </c>
      <c r="I364" s="220"/>
      <c r="J364" s="221">
        <f>ROUND(I364*H364,2)</f>
        <v>0</v>
      </c>
      <c r="K364" s="217" t="s">
        <v>19</v>
      </c>
      <c r="L364" s="47"/>
      <c r="M364" s="222" t="s">
        <v>19</v>
      </c>
      <c r="N364" s="223" t="s">
        <v>41</v>
      </c>
      <c r="O364" s="87"/>
      <c r="P364" s="224">
        <f>O364*H364</f>
        <v>0</v>
      </c>
      <c r="Q364" s="224">
        <v>0</v>
      </c>
      <c r="R364" s="224">
        <f>Q364*H364</f>
        <v>0</v>
      </c>
      <c r="S364" s="224">
        <v>0</v>
      </c>
      <c r="T364" s="225">
        <f>S364*H364</f>
        <v>0</v>
      </c>
      <c r="U364" s="41"/>
      <c r="V364" s="41"/>
      <c r="W364" s="41"/>
      <c r="X364" s="41"/>
      <c r="Y364" s="41"/>
      <c r="Z364" s="41"/>
      <c r="AA364" s="41"/>
      <c r="AB364" s="41"/>
      <c r="AC364" s="41"/>
      <c r="AD364" s="41"/>
      <c r="AE364" s="41"/>
      <c r="AR364" s="226" t="s">
        <v>168</v>
      </c>
      <c r="AT364" s="226" t="s">
        <v>163</v>
      </c>
      <c r="AU364" s="226" t="s">
        <v>77</v>
      </c>
      <c r="AY364" s="20" t="s">
        <v>161</v>
      </c>
      <c r="BE364" s="227">
        <f>IF(N364="základní",J364,0)</f>
        <v>0</v>
      </c>
      <c r="BF364" s="227">
        <f>IF(N364="snížená",J364,0)</f>
        <v>0</v>
      </c>
      <c r="BG364" s="227">
        <f>IF(N364="zákl. přenesená",J364,0)</f>
        <v>0</v>
      </c>
      <c r="BH364" s="227">
        <f>IF(N364="sníž. přenesená",J364,0)</f>
        <v>0</v>
      </c>
      <c r="BI364" s="227">
        <f>IF(N364="nulová",J364,0)</f>
        <v>0</v>
      </c>
      <c r="BJ364" s="20" t="s">
        <v>77</v>
      </c>
      <c r="BK364" s="227">
        <f>ROUND(I364*H364,2)</f>
        <v>0</v>
      </c>
      <c r="BL364" s="20" t="s">
        <v>168</v>
      </c>
      <c r="BM364" s="226" t="s">
        <v>3826</v>
      </c>
    </row>
    <row r="365" s="2" customFormat="1" ht="16.5" customHeight="1">
      <c r="A365" s="41"/>
      <c r="B365" s="42"/>
      <c r="C365" s="215" t="s">
        <v>3802</v>
      </c>
      <c r="D365" s="215" t="s">
        <v>163</v>
      </c>
      <c r="E365" s="216" t="s">
        <v>3827</v>
      </c>
      <c r="F365" s="217" t="s">
        <v>3828</v>
      </c>
      <c r="G365" s="218" t="s">
        <v>2368</v>
      </c>
      <c r="H365" s="219">
        <v>1</v>
      </c>
      <c r="I365" s="220"/>
      <c r="J365" s="221">
        <f>ROUND(I365*H365,2)</f>
        <v>0</v>
      </c>
      <c r="K365" s="217" t="s">
        <v>19</v>
      </c>
      <c r="L365" s="47"/>
      <c r="M365" s="222" t="s">
        <v>19</v>
      </c>
      <c r="N365" s="223" t="s">
        <v>41</v>
      </c>
      <c r="O365" s="87"/>
      <c r="P365" s="224">
        <f>O365*H365</f>
        <v>0</v>
      </c>
      <c r="Q365" s="224">
        <v>0</v>
      </c>
      <c r="R365" s="224">
        <f>Q365*H365</f>
        <v>0</v>
      </c>
      <c r="S365" s="224">
        <v>0</v>
      </c>
      <c r="T365" s="225">
        <f>S365*H365</f>
        <v>0</v>
      </c>
      <c r="U365" s="41"/>
      <c r="V365" s="41"/>
      <c r="W365" s="41"/>
      <c r="X365" s="41"/>
      <c r="Y365" s="41"/>
      <c r="Z365" s="41"/>
      <c r="AA365" s="41"/>
      <c r="AB365" s="41"/>
      <c r="AC365" s="41"/>
      <c r="AD365" s="41"/>
      <c r="AE365" s="41"/>
      <c r="AR365" s="226" t="s">
        <v>168</v>
      </c>
      <c r="AT365" s="226" t="s">
        <v>163</v>
      </c>
      <c r="AU365" s="226" t="s">
        <v>77</v>
      </c>
      <c r="AY365" s="20" t="s">
        <v>161</v>
      </c>
      <c r="BE365" s="227">
        <f>IF(N365="základní",J365,0)</f>
        <v>0</v>
      </c>
      <c r="BF365" s="227">
        <f>IF(N365="snížená",J365,0)</f>
        <v>0</v>
      </c>
      <c r="BG365" s="227">
        <f>IF(N365="zákl. přenesená",J365,0)</f>
        <v>0</v>
      </c>
      <c r="BH365" s="227">
        <f>IF(N365="sníž. přenesená",J365,0)</f>
        <v>0</v>
      </c>
      <c r="BI365" s="227">
        <f>IF(N365="nulová",J365,0)</f>
        <v>0</v>
      </c>
      <c r="BJ365" s="20" t="s">
        <v>77</v>
      </c>
      <c r="BK365" s="227">
        <f>ROUND(I365*H365,2)</f>
        <v>0</v>
      </c>
      <c r="BL365" s="20" t="s">
        <v>168</v>
      </c>
      <c r="BM365" s="226" t="s">
        <v>3829</v>
      </c>
    </row>
    <row r="366" s="2" customFormat="1" ht="16.5" customHeight="1">
      <c r="A366" s="41"/>
      <c r="B366" s="42"/>
      <c r="C366" s="215" t="s">
        <v>3830</v>
      </c>
      <c r="D366" s="215" t="s">
        <v>163</v>
      </c>
      <c r="E366" s="216" t="s">
        <v>3831</v>
      </c>
      <c r="F366" s="217" t="s">
        <v>3832</v>
      </c>
      <c r="G366" s="218" t="s">
        <v>2368</v>
      </c>
      <c r="H366" s="219">
        <v>1</v>
      </c>
      <c r="I366" s="220"/>
      <c r="J366" s="221">
        <f>ROUND(I366*H366,2)</f>
        <v>0</v>
      </c>
      <c r="K366" s="217" t="s">
        <v>19</v>
      </c>
      <c r="L366" s="47"/>
      <c r="M366" s="222" t="s">
        <v>19</v>
      </c>
      <c r="N366" s="223" t="s">
        <v>41</v>
      </c>
      <c r="O366" s="87"/>
      <c r="P366" s="224">
        <f>O366*H366</f>
        <v>0</v>
      </c>
      <c r="Q366" s="224">
        <v>0</v>
      </c>
      <c r="R366" s="224">
        <f>Q366*H366</f>
        <v>0</v>
      </c>
      <c r="S366" s="224">
        <v>0</v>
      </c>
      <c r="T366" s="225">
        <f>S366*H366</f>
        <v>0</v>
      </c>
      <c r="U366" s="41"/>
      <c r="V366" s="41"/>
      <c r="W366" s="41"/>
      <c r="X366" s="41"/>
      <c r="Y366" s="41"/>
      <c r="Z366" s="41"/>
      <c r="AA366" s="41"/>
      <c r="AB366" s="41"/>
      <c r="AC366" s="41"/>
      <c r="AD366" s="41"/>
      <c r="AE366" s="41"/>
      <c r="AR366" s="226" t="s">
        <v>168</v>
      </c>
      <c r="AT366" s="226" t="s">
        <v>163</v>
      </c>
      <c r="AU366" s="226" t="s">
        <v>77</v>
      </c>
      <c r="AY366" s="20" t="s">
        <v>161</v>
      </c>
      <c r="BE366" s="227">
        <f>IF(N366="základní",J366,0)</f>
        <v>0</v>
      </c>
      <c r="BF366" s="227">
        <f>IF(N366="snížená",J366,0)</f>
        <v>0</v>
      </c>
      <c r="BG366" s="227">
        <f>IF(N366="zákl. přenesená",J366,0)</f>
        <v>0</v>
      </c>
      <c r="BH366" s="227">
        <f>IF(N366="sníž. přenesená",J366,0)</f>
        <v>0</v>
      </c>
      <c r="BI366" s="227">
        <f>IF(N366="nulová",J366,0)</f>
        <v>0</v>
      </c>
      <c r="BJ366" s="20" t="s">
        <v>77</v>
      </c>
      <c r="BK366" s="227">
        <f>ROUND(I366*H366,2)</f>
        <v>0</v>
      </c>
      <c r="BL366" s="20" t="s">
        <v>168</v>
      </c>
      <c r="BM366" s="226" t="s">
        <v>3833</v>
      </c>
    </row>
    <row r="367" s="2" customFormat="1" ht="16.5" customHeight="1">
      <c r="A367" s="41"/>
      <c r="B367" s="42"/>
      <c r="C367" s="215" t="s">
        <v>3805</v>
      </c>
      <c r="D367" s="215" t="s">
        <v>163</v>
      </c>
      <c r="E367" s="216" t="s">
        <v>3834</v>
      </c>
      <c r="F367" s="217" t="s">
        <v>3835</v>
      </c>
      <c r="G367" s="218" t="s">
        <v>2368</v>
      </c>
      <c r="H367" s="219">
        <v>5</v>
      </c>
      <c r="I367" s="220"/>
      <c r="J367" s="221">
        <f>ROUND(I367*H367,2)</f>
        <v>0</v>
      </c>
      <c r="K367" s="217" t="s">
        <v>19</v>
      </c>
      <c r="L367" s="47"/>
      <c r="M367" s="222" t="s">
        <v>19</v>
      </c>
      <c r="N367" s="223" t="s">
        <v>41</v>
      </c>
      <c r="O367" s="87"/>
      <c r="P367" s="224">
        <f>O367*H367</f>
        <v>0</v>
      </c>
      <c r="Q367" s="224">
        <v>0</v>
      </c>
      <c r="R367" s="224">
        <f>Q367*H367</f>
        <v>0</v>
      </c>
      <c r="S367" s="224">
        <v>0</v>
      </c>
      <c r="T367" s="225">
        <f>S367*H367</f>
        <v>0</v>
      </c>
      <c r="U367" s="41"/>
      <c r="V367" s="41"/>
      <c r="W367" s="41"/>
      <c r="X367" s="41"/>
      <c r="Y367" s="41"/>
      <c r="Z367" s="41"/>
      <c r="AA367" s="41"/>
      <c r="AB367" s="41"/>
      <c r="AC367" s="41"/>
      <c r="AD367" s="41"/>
      <c r="AE367" s="41"/>
      <c r="AR367" s="226" t="s">
        <v>168</v>
      </c>
      <c r="AT367" s="226" t="s">
        <v>163</v>
      </c>
      <c r="AU367" s="226" t="s">
        <v>77</v>
      </c>
      <c r="AY367" s="20" t="s">
        <v>161</v>
      </c>
      <c r="BE367" s="227">
        <f>IF(N367="základní",J367,0)</f>
        <v>0</v>
      </c>
      <c r="BF367" s="227">
        <f>IF(N367="snížená",J367,0)</f>
        <v>0</v>
      </c>
      <c r="BG367" s="227">
        <f>IF(N367="zákl. přenesená",J367,0)</f>
        <v>0</v>
      </c>
      <c r="BH367" s="227">
        <f>IF(N367="sníž. přenesená",J367,0)</f>
        <v>0</v>
      </c>
      <c r="BI367" s="227">
        <f>IF(N367="nulová",J367,0)</f>
        <v>0</v>
      </c>
      <c r="BJ367" s="20" t="s">
        <v>77</v>
      </c>
      <c r="BK367" s="227">
        <f>ROUND(I367*H367,2)</f>
        <v>0</v>
      </c>
      <c r="BL367" s="20" t="s">
        <v>168</v>
      </c>
      <c r="BM367" s="226" t="s">
        <v>3836</v>
      </c>
    </row>
    <row r="368" s="2" customFormat="1" ht="16.5" customHeight="1">
      <c r="A368" s="41"/>
      <c r="B368" s="42"/>
      <c r="C368" s="215" t="s">
        <v>3837</v>
      </c>
      <c r="D368" s="215" t="s">
        <v>163</v>
      </c>
      <c r="E368" s="216" t="s">
        <v>3838</v>
      </c>
      <c r="F368" s="217" t="s">
        <v>3839</v>
      </c>
      <c r="G368" s="218" t="s">
        <v>2368</v>
      </c>
      <c r="H368" s="219">
        <v>6</v>
      </c>
      <c r="I368" s="220"/>
      <c r="J368" s="221">
        <f>ROUND(I368*H368,2)</f>
        <v>0</v>
      </c>
      <c r="K368" s="217" t="s">
        <v>19</v>
      </c>
      <c r="L368" s="47"/>
      <c r="M368" s="222" t="s">
        <v>19</v>
      </c>
      <c r="N368" s="223" t="s">
        <v>41</v>
      </c>
      <c r="O368" s="87"/>
      <c r="P368" s="224">
        <f>O368*H368</f>
        <v>0</v>
      </c>
      <c r="Q368" s="224">
        <v>0</v>
      </c>
      <c r="R368" s="224">
        <f>Q368*H368</f>
        <v>0</v>
      </c>
      <c r="S368" s="224">
        <v>0</v>
      </c>
      <c r="T368" s="225">
        <f>S368*H368</f>
        <v>0</v>
      </c>
      <c r="U368" s="41"/>
      <c r="V368" s="41"/>
      <c r="W368" s="41"/>
      <c r="X368" s="41"/>
      <c r="Y368" s="41"/>
      <c r="Z368" s="41"/>
      <c r="AA368" s="41"/>
      <c r="AB368" s="41"/>
      <c r="AC368" s="41"/>
      <c r="AD368" s="41"/>
      <c r="AE368" s="41"/>
      <c r="AR368" s="226" t="s">
        <v>168</v>
      </c>
      <c r="AT368" s="226" t="s">
        <v>163</v>
      </c>
      <c r="AU368" s="226" t="s">
        <v>77</v>
      </c>
      <c r="AY368" s="20" t="s">
        <v>161</v>
      </c>
      <c r="BE368" s="227">
        <f>IF(N368="základní",J368,0)</f>
        <v>0</v>
      </c>
      <c r="BF368" s="227">
        <f>IF(N368="snížená",J368,0)</f>
        <v>0</v>
      </c>
      <c r="BG368" s="227">
        <f>IF(N368="zákl. přenesená",J368,0)</f>
        <v>0</v>
      </c>
      <c r="BH368" s="227">
        <f>IF(N368="sníž. přenesená",J368,0)</f>
        <v>0</v>
      </c>
      <c r="BI368" s="227">
        <f>IF(N368="nulová",J368,0)</f>
        <v>0</v>
      </c>
      <c r="BJ368" s="20" t="s">
        <v>77</v>
      </c>
      <c r="BK368" s="227">
        <f>ROUND(I368*H368,2)</f>
        <v>0</v>
      </c>
      <c r="BL368" s="20" t="s">
        <v>168</v>
      </c>
      <c r="BM368" s="226" t="s">
        <v>3840</v>
      </c>
    </row>
    <row r="369" s="12" customFormat="1" ht="25.92" customHeight="1">
      <c r="A369" s="12"/>
      <c r="B369" s="199"/>
      <c r="C369" s="200"/>
      <c r="D369" s="201" t="s">
        <v>69</v>
      </c>
      <c r="E369" s="202" t="s">
        <v>3841</v>
      </c>
      <c r="F369" s="202" t="s">
        <v>3842</v>
      </c>
      <c r="G369" s="200"/>
      <c r="H369" s="200"/>
      <c r="I369" s="203"/>
      <c r="J369" s="204">
        <f>BK369</f>
        <v>0</v>
      </c>
      <c r="K369" s="200"/>
      <c r="L369" s="205"/>
      <c r="M369" s="206"/>
      <c r="N369" s="207"/>
      <c r="O369" s="207"/>
      <c r="P369" s="208">
        <f>SUM(P370:P385)</f>
        <v>0</v>
      </c>
      <c r="Q369" s="207"/>
      <c r="R369" s="208">
        <f>SUM(R370:R385)</f>
        <v>0</v>
      </c>
      <c r="S369" s="207"/>
      <c r="T369" s="209">
        <f>SUM(T370:T385)</f>
        <v>0</v>
      </c>
      <c r="U369" s="12"/>
      <c r="V369" s="12"/>
      <c r="W369" s="12"/>
      <c r="X369" s="12"/>
      <c r="Y369" s="12"/>
      <c r="Z369" s="12"/>
      <c r="AA369" s="12"/>
      <c r="AB369" s="12"/>
      <c r="AC369" s="12"/>
      <c r="AD369" s="12"/>
      <c r="AE369" s="12"/>
      <c r="AR369" s="210" t="s">
        <v>77</v>
      </c>
      <c r="AT369" s="211" t="s">
        <v>69</v>
      </c>
      <c r="AU369" s="211" t="s">
        <v>70</v>
      </c>
      <c r="AY369" s="210" t="s">
        <v>161</v>
      </c>
      <c r="BK369" s="212">
        <f>SUM(BK370:BK385)</f>
        <v>0</v>
      </c>
    </row>
    <row r="370" s="2" customFormat="1" ht="16.5" customHeight="1">
      <c r="A370" s="41"/>
      <c r="B370" s="42"/>
      <c r="C370" s="215" t="s">
        <v>3843</v>
      </c>
      <c r="D370" s="215" t="s">
        <v>163</v>
      </c>
      <c r="E370" s="216" t="s">
        <v>3844</v>
      </c>
      <c r="F370" s="217" t="s">
        <v>3845</v>
      </c>
      <c r="G370" s="218" t="s">
        <v>827</v>
      </c>
      <c r="H370" s="219">
        <v>1</v>
      </c>
      <c r="I370" s="220"/>
      <c r="J370" s="221">
        <f>ROUND(I370*H370,2)</f>
        <v>0</v>
      </c>
      <c r="K370" s="217" t="s">
        <v>19</v>
      </c>
      <c r="L370" s="47"/>
      <c r="M370" s="222" t="s">
        <v>19</v>
      </c>
      <c r="N370" s="223" t="s">
        <v>41</v>
      </c>
      <c r="O370" s="87"/>
      <c r="P370" s="224">
        <f>O370*H370</f>
        <v>0</v>
      </c>
      <c r="Q370" s="224">
        <v>0</v>
      </c>
      <c r="R370" s="224">
        <f>Q370*H370</f>
        <v>0</v>
      </c>
      <c r="S370" s="224">
        <v>0</v>
      </c>
      <c r="T370" s="225">
        <f>S370*H370</f>
        <v>0</v>
      </c>
      <c r="U370" s="41"/>
      <c r="V370" s="41"/>
      <c r="W370" s="41"/>
      <c r="X370" s="41"/>
      <c r="Y370" s="41"/>
      <c r="Z370" s="41"/>
      <c r="AA370" s="41"/>
      <c r="AB370" s="41"/>
      <c r="AC370" s="41"/>
      <c r="AD370" s="41"/>
      <c r="AE370" s="41"/>
      <c r="AR370" s="226" t="s">
        <v>168</v>
      </c>
      <c r="AT370" s="226" t="s">
        <v>163</v>
      </c>
      <c r="AU370" s="226" t="s">
        <v>77</v>
      </c>
      <c r="AY370" s="20" t="s">
        <v>161</v>
      </c>
      <c r="BE370" s="227">
        <f>IF(N370="základní",J370,0)</f>
        <v>0</v>
      </c>
      <c r="BF370" s="227">
        <f>IF(N370="snížená",J370,0)</f>
        <v>0</v>
      </c>
      <c r="BG370" s="227">
        <f>IF(N370="zákl. přenesená",J370,0)</f>
        <v>0</v>
      </c>
      <c r="BH370" s="227">
        <f>IF(N370="sníž. přenesená",J370,0)</f>
        <v>0</v>
      </c>
      <c r="BI370" s="227">
        <f>IF(N370="nulová",J370,0)</f>
        <v>0</v>
      </c>
      <c r="BJ370" s="20" t="s">
        <v>77</v>
      </c>
      <c r="BK370" s="227">
        <f>ROUND(I370*H370,2)</f>
        <v>0</v>
      </c>
      <c r="BL370" s="20" t="s">
        <v>168</v>
      </c>
      <c r="BM370" s="226" t="s">
        <v>3846</v>
      </c>
    </row>
    <row r="371" s="2" customFormat="1" ht="16.5" customHeight="1">
      <c r="A371" s="41"/>
      <c r="B371" s="42"/>
      <c r="C371" s="215" t="s">
        <v>3847</v>
      </c>
      <c r="D371" s="215" t="s">
        <v>163</v>
      </c>
      <c r="E371" s="216" t="s">
        <v>3848</v>
      </c>
      <c r="F371" s="217" t="s">
        <v>3849</v>
      </c>
      <c r="G371" s="218" t="s">
        <v>827</v>
      </c>
      <c r="H371" s="219">
        <v>1</v>
      </c>
      <c r="I371" s="220"/>
      <c r="J371" s="221">
        <f>ROUND(I371*H371,2)</f>
        <v>0</v>
      </c>
      <c r="K371" s="217" t="s">
        <v>19</v>
      </c>
      <c r="L371" s="47"/>
      <c r="M371" s="222" t="s">
        <v>19</v>
      </c>
      <c r="N371" s="223" t="s">
        <v>41</v>
      </c>
      <c r="O371" s="87"/>
      <c r="P371" s="224">
        <f>O371*H371</f>
        <v>0</v>
      </c>
      <c r="Q371" s="224">
        <v>0</v>
      </c>
      <c r="R371" s="224">
        <f>Q371*H371</f>
        <v>0</v>
      </c>
      <c r="S371" s="224">
        <v>0</v>
      </c>
      <c r="T371" s="225">
        <f>S371*H371</f>
        <v>0</v>
      </c>
      <c r="U371" s="41"/>
      <c r="V371" s="41"/>
      <c r="W371" s="41"/>
      <c r="X371" s="41"/>
      <c r="Y371" s="41"/>
      <c r="Z371" s="41"/>
      <c r="AA371" s="41"/>
      <c r="AB371" s="41"/>
      <c r="AC371" s="41"/>
      <c r="AD371" s="41"/>
      <c r="AE371" s="41"/>
      <c r="AR371" s="226" t="s">
        <v>168</v>
      </c>
      <c r="AT371" s="226" t="s">
        <v>163</v>
      </c>
      <c r="AU371" s="226" t="s">
        <v>77</v>
      </c>
      <c r="AY371" s="20" t="s">
        <v>161</v>
      </c>
      <c r="BE371" s="227">
        <f>IF(N371="základní",J371,0)</f>
        <v>0</v>
      </c>
      <c r="BF371" s="227">
        <f>IF(N371="snížená",J371,0)</f>
        <v>0</v>
      </c>
      <c r="BG371" s="227">
        <f>IF(N371="zákl. přenesená",J371,0)</f>
        <v>0</v>
      </c>
      <c r="BH371" s="227">
        <f>IF(N371="sníž. přenesená",J371,0)</f>
        <v>0</v>
      </c>
      <c r="BI371" s="227">
        <f>IF(N371="nulová",J371,0)</f>
        <v>0</v>
      </c>
      <c r="BJ371" s="20" t="s">
        <v>77</v>
      </c>
      <c r="BK371" s="227">
        <f>ROUND(I371*H371,2)</f>
        <v>0</v>
      </c>
      <c r="BL371" s="20" t="s">
        <v>168</v>
      </c>
      <c r="BM371" s="226" t="s">
        <v>3850</v>
      </c>
    </row>
    <row r="372" s="2" customFormat="1" ht="16.5" customHeight="1">
      <c r="A372" s="41"/>
      <c r="B372" s="42"/>
      <c r="C372" s="215" t="s">
        <v>3851</v>
      </c>
      <c r="D372" s="215" t="s">
        <v>163</v>
      </c>
      <c r="E372" s="216" t="s">
        <v>3852</v>
      </c>
      <c r="F372" s="217" t="s">
        <v>3853</v>
      </c>
      <c r="G372" s="218" t="s">
        <v>827</v>
      </c>
      <c r="H372" s="219">
        <v>1</v>
      </c>
      <c r="I372" s="220"/>
      <c r="J372" s="221">
        <f>ROUND(I372*H372,2)</f>
        <v>0</v>
      </c>
      <c r="K372" s="217" t="s">
        <v>19</v>
      </c>
      <c r="L372" s="47"/>
      <c r="M372" s="222" t="s">
        <v>19</v>
      </c>
      <c r="N372" s="223" t="s">
        <v>41</v>
      </c>
      <c r="O372" s="87"/>
      <c r="P372" s="224">
        <f>O372*H372</f>
        <v>0</v>
      </c>
      <c r="Q372" s="224">
        <v>0</v>
      </c>
      <c r="R372" s="224">
        <f>Q372*H372</f>
        <v>0</v>
      </c>
      <c r="S372" s="224">
        <v>0</v>
      </c>
      <c r="T372" s="225">
        <f>S372*H372</f>
        <v>0</v>
      </c>
      <c r="U372" s="41"/>
      <c r="V372" s="41"/>
      <c r="W372" s="41"/>
      <c r="X372" s="41"/>
      <c r="Y372" s="41"/>
      <c r="Z372" s="41"/>
      <c r="AA372" s="41"/>
      <c r="AB372" s="41"/>
      <c r="AC372" s="41"/>
      <c r="AD372" s="41"/>
      <c r="AE372" s="41"/>
      <c r="AR372" s="226" t="s">
        <v>168</v>
      </c>
      <c r="AT372" s="226" t="s">
        <v>163</v>
      </c>
      <c r="AU372" s="226" t="s">
        <v>77</v>
      </c>
      <c r="AY372" s="20" t="s">
        <v>161</v>
      </c>
      <c r="BE372" s="227">
        <f>IF(N372="základní",J372,0)</f>
        <v>0</v>
      </c>
      <c r="BF372" s="227">
        <f>IF(N372="snížená",J372,0)</f>
        <v>0</v>
      </c>
      <c r="BG372" s="227">
        <f>IF(N372="zákl. přenesená",J372,0)</f>
        <v>0</v>
      </c>
      <c r="BH372" s="227">
        <f>IF(N372="sníž. přenesená",J372,0)</f>
        <v>0</v>
      </c>
      <c r="BI372" s="227">
        <f>IF(N372="nulová",J372,0)</f>
        <v>0</v>
      </c>
      <c r="BJ372" s="20" t="s">
        <v>77</v>
      </c>
      <c r="BK372" s="227">
        <f>ROUND(I372*H372,2)</f>
        <v>0</v>
      </c>
      <c r="BL372" s="20" t="s">
        <v>168</v>
      </c>
      <c r="BM372" s="226" t="s">
        <v>3854</v>
      </c>
    </row>
    <row r="373" s="2" customFormat="1" ht="16.5" customHeight="1">
      <c r="A373" s="41"/>
      <c r="B373" s="42"/>
      <c r="C373" s="215" t="s">
        <v>3855</v>
      </c>
      <c r="D373" s="215" t="s">
        <v>163</v>
      </c>
      <c r="E373" s="216" t="s">
        <v>3856</v>
      </c>
      <c r="F373" s="217" t="s">
        <v>3857</v>
      </c>
      <c r="G373" s="218" t="s">
        <v>827</v>
      </c>
      <c r="H373" s="219">
        <v>1</v>
      </c>
      <c r="I373" s="220"/>
      <c r="J373" s="221">
        <f>ROUND(I373*H373,2)</f>
        <v>0</v>
      </c>
      <c r="K373" s="217" t="s">
        <v>19</v>
      </c>
      <c r="L373" s="47"/>
      <c r="M373" s="222" t="s">
        <v>19</v>
      </c>
      <c r="N373" s="223" t="s">
        <v>41</v>
      </c>
      <c r="O373" s="87"/>
      <c r="P373" s="224">
        <f>O373*H373</f>
        <v>0</v>
      </c>
      <c r="Q373" s="224">
        <v>0</v>
      </c>
      <c r="R373" s="224">
        <f>Q373*H373</f>
        <v>0</v>
      </c>
      <c r="S373" s="224">
        <v>0</v>
      </c>
      <c r="T373" s="225">
        <f>S373*H373</f>
        <v>0</v>
      </c>
      <c r="U373" s="41"/>
      <c r="V373" s="41"/>
      <c r="W373" s="41"/>
      <c r="X373" s="41"/>
      <c r="Y373" s="41"/>
      <c r="Z373" s="41"/>
      <c r="AA373" s="41"/>
      <c r="AB373" s="41"/>
      <c r="AC373" s="41"/>
      <c r="AD373" s="41"/>
      <c r="AE373" s="41"/>
      <c r="AR373" s="226" t="s">
        <v>168</v>
      </c>
      <c r="AT373" s="226" t="s">
        <v>163</v>
      </c>
      <c r="AU373" s="226" t="s">
        <v>77</v>
      </c>
      <c r="AY373" s="20" t="s">
        <v>161</v>
      </c>
      <c r="BE373" s="227">
        <f>IF(N373="základní",J373,0)</f>
        <v>0</v>
      </c>
      <c r="BF373" s="227">
        <f>IF(N373="snížená",J373,0)</f>
        <v>0</v>
      </c>
      <c r="BG373" s="227">
        <f>IF(N373="zákl. přenesená",J373,0)</f>
        <v>0</v>
      </c>
      <c r="BH373" s="227">
        <f>IF(N373="sníž. přenesená",J373,0)</f>
        <v>0</v>
      </c>
      <c r="BI373" s="227">
        <f>IF(N373="nulová",J373,0)</f>
        <v>0</v>
      </c>
      <c r="BJ373" s="20" t="s">
        <v>77</v>
      </c>
      <c r="BK373" s="227">
        <f>ROUND(I373*H373,2)</f>
        <v>0</v>
      </c>
      <c r="BL373" s="20" t="s">
        <v>168</v>
      </c>
      <c r="BM373" s="226" t="s">
        <v>3858</v>
      </c>
    </row>
    <row r="374" s="2" customFormat="1" ht="16.5" customHeight="1">
      <c r="A374" s="41"/>
      <c r="B374" s="42"/>
      <c r="C374" s="215" t="s">
        <v>3859</v>
      </c>
      <c r="D374" s="215" t="s">
        <v>163</v>
      </c>
      <c r="E374" s="216" t="s">
        <v>3860</v>
      </c>
      <c r="F374" s="217" t="s">
        <v>3861</v>
      </c>
      <c r="G374" s="218" t="s">
        <v>827</v>
      </c>
      <c r="H374" s="219">
        <v>1</v>
      </c>
      <c r="I374" s="220"/>
      <c r="J374" s="221">
        <f>ROUND(I374*H374,2)</f>
        <v>0</v>
      </c>
      <c r="K374" s="217" t="s">
        <v>19</v>
      </c>
      <c r="L374" s="47"/>
      <c r="M374" s="222" t="s">
        <v>19</v>
      </c>
      <c r="N374" s="223" t="s">
        <v>41</v>
      </c>
      <c r="O374" s="87"/>
      <c r="P374" s="224">
        <f>O374*H374</f>
        <v>0</v>
      </c>
      <c r="Q374" s="224">
        <v>0</v>
      </c>
      <c r="R374" s="224">
        <f>Q374*H374</f>
        <v>0</v>
      </c>
      <c r="S374" s="224">
        <v>0</v>
      </c>
      <c r="T374" s="225">
        <f>S374*H374</f>
        <v>0</v>
      </c>
      <c r="U374" s="41"/>
      <c r="V374" s="41"/>
      <c r="W374" s="41"/>
      <c r="X374" s="41"/>
      <c r="Y374" s="41"/>
      <c r="Z374" s="41"/>
      <c r="AA374" s="41"/>
      <c r="AB374" s="41"/>
      <c r="AC374" s="41"/>
      <c r="AD374" s="41"/>
      <c r="AE374" s="41"/>
      <c r="AR374" s="226" t="s">
        <v>168</v>
      </c>
      <c r="AT374" s="226" t="s">
        <v>163</v>
      </c>
      <c r="AU374" s="226" t="s">
        <v>77</v>
      </c>
      <c r="AY374" s="20" t="s">
        <v>161</v>
      </c>
      <c r="BE374" s="227">
        <f>IF(N374="základní",J374,0)</f>
        <v>0</v>
      </c>
      <c r="BF374" s="227">
        <f>IF(N374="snížená",J374,0)</f>
        <v>0</v>
      </c>
      <c r="BG374" s="227">
        <f>IF(N374="zákl. přenesená",J374,0)</f>
        <v>0</v>
      </c>
      <c r="BH374" s="227">
        <f>IF(N374="sníž. přenesená",J374,0)</f>
        <v>0</v>
      </c>
      <c r="BI374" s="227">
        <f>IF(N374="nulová",J374,0)</f>
        <v>0</v>
      </c>
      <c r="BJ374" s="20" t="s">
        <v>77</v>
      </c>
      <c r="BK374" s="227">
        <f>ROUND(I374*H374,2)</f>
        <v>0</v>
      </c>
      <c r="BL374" s="20" t="s">
        <v>168</v>
      </c>
      <c r="BM374" s="226" t="s">
        <v>3862</v>
      </c>
    </row>
    <row r="375" s="2" customFormat="1" ht="16.5" customHeight="1">
      <c r="A375" s="41"/>
      <c r="B375" s="42"/>
      <c r="C375" s="215" t="s">
        <v>3863</v>
      </c>
      <c r="D375" s="215" t="s">
        <v>163</v>
      </c>
      <c r="E375" s="216" t="s">
        <v>3864</v>
      </c>
      <c r="F375" s="217" t="s">
        <v>3865</v>
      </c>
      <c r="G375" s="218" t="s">
        <v>827</v>
      </c>
      <c r="H375" s="219">
        <v>1</v>
      </c>
      <c r="I375" s="220"/>
      <c r="J375" s="221">
        <f>ROUND(I375*H375,2)</f>
        <v>0</v>
      </c>
      <c r="K375" s="217" t="s">
        <v>19</v>
      </c>
      <c r="L375" s="47"/>
      <c r="M375" s="222" t="s">
        <v>19</v>
      </c>
      <c r="N375" s="223" t="s">
        <v>41</v>
      </c>
      <c r="O375" s="87"/>
      <c r="P375" s="224">
        <f>O375*H375</f>
        <v>0</v>
      </c>
      <c r="Q375" s="224">
        <v>0</v>
      </c>
      <c r="R375" s="224">
        <f>Q375*H375</f>
        <v>0</v>
      </c>
      <c r="S375" s="224">
        <v>0</v>
      </c>
      <c r="T375" s="225">
        <f>S375*H375</f>
        <v>0</v>
      </c>
      <c r="U375" s="41"/>
      <c r="V375" s="41"/>
      <c r="W375" s="41"/>
      <c r="X375" s="41"/>
      <c r="Y375" s="41"/>
      <c r="Z375" s="41"/>
      <c r="AA375" s="41"/>
      <c r="AB375" s="41"/>
      <c r="AC375" s="41"/>
      <c r="AD375" s="41"/>
      <c r="AE375" s="41"/>
      <c r="AR375" s="226" t="s">
        <v>168</v>
      </c>
      <c r="AT375" s="226" t="s">
        <v>163</v>
      </c>
      <c r="AU375" s="226" t="s">
        <v>77</v>
      </c>
      <c r="AY375" s="20" t="s">
        <v>161</v>
      </c>
      <c r="BE375" s="227">
        <f>IF(N375="základní",J375,0)</f>
        <v>0</v>
      </c>
      <c r="BF375" s="227">
        <f>IF(N375="snížená",J375,0)</f>
        <v>0</v>
      </c>
      <c r="BG375" s="227">
        <f>IF(N375="zákl. přenesená",J375,0)</f>
        <v>0</v>
      </c>
      <c r="BH375" s="227">
        <f>IF(N375="sníž. přenesená",J375,0)</f>
        <v>0</v>
      </c>
      <c r="BI375" s="227">
        <f>IF(N375="nulová",J375,0)</f>
        <v>0</v>
      </c>
      <c r="BJ375" s="20" t="s">
        <v>77</v>
      </c>
      <c r="BK375" s="227">
        <f>ROUND(I375*H375,2)</f>
        <v>0</v>
      </c>
      <c r="BL375" s="20" t="s">
        <v>168</v>
      </c>
      <c r="BM375" s="226" t="s">
        <v>3866</v>
      </c>
    </row>
    <row r="376" s="2" customFormat="1" ht="16.5" customHeight="1">
      <c r="A376" s="41"/>
      <c r="B376" s="42"/>
      <c r="C376" s="215" t="s">
        <v>3867</v>
      </c>
      <c r="D376" s="215" t="s">
        <v>163</v>
      </c>
      <c r="E376" s="216" t="s">
        <v>3868</v>
      </c>
      <c r="F376" s="217" t="s">
        <v>3869</v>
      </c>
      <c r="G376" s="218" t="s">
        <v>827</v>
      </c>
      <c r="H376" s="219">
        <v>1</v>
      </c>
      <c r="I376" s="220"/>
      <c r="J376" s="221">
        <f>ROUND(I376*H376,2)</f>
        <v>0</v>
      </c>
      <c r="K376" s="217" t="s">
        <v>19</v>
      </c>
      <c r="L376" s="47"/>
      <c r="M376" s="222" t="s">
        <v>19</v>
      </c>
      <c r="N376" s="223" t="s">
        <v>41</v>
      </c>
      <c r="O376" s="87"/>
      <c r="P376" s="224">
        <f>O376*H376</f>
        <v>0</v>
      </c>
      <c r="Q376" s="224">
        <v>0</v>
      </c>
      <c r="R376" s="224">
        <f>Q376*H376</f>
        <v>0</v>
      </c>
      <c r="S376" s="224">
        <v>0</v>
      </c>
      <c r="T376" s="225">
        <f>S376*H376</f>
        <v>0</v>
      </c>
      <c r="U376" s="41"/>
      <c r="V376" s="41"/>
      <c r="W376" s="41"/>
      <c r="X376" s="41"/>
      <c r="Y376" s="41"/>
      <c r="Z376" s="41"/>
      <c r="AA376" s="41"/>
      <c r="AB376" s="41"/>
      <c r="AC376" s="41"/>
      <c r="AD376" s="41"/>
      <c r="AE376" s="41"/>
      <c r="AR376" s="226" t="s">
        <v>168</v>
      </c>
      <c r="AT376" s="226" t="s">
        <v>163</v>
      </c>
      <c r="AU376" s="226" t="s">
        <v>77</v>
      </c>
      <c r="AY376" s="20" t="s">
        <v>161</v>
      </c>
      <c r="BE376" s="227">
        <f>IF(N376="základní",J376,0)</f>
        <v>0</v>
      </c>
      <c r="BF376" s="227">
        <f>IF(N376="snížená",J376,0)</f>
        <v>0</v>
      </c>
      <c r="BG376" s="227">
        <f>IF(N376="zákl. přenesená",J376,0)</f>
        <v>0</v>
      </c>
      <c r="BH376" s="227">
        <f>IF(N376="sníž. přenesená",J376,0)</f>
        <v>0</v>
      </c>
      <c r="BI376" s="227">
        <f>IF(N376="nulová",J376,0)</f>
        <v>0</v>
      </c>
      <c r="BJ376" s="20" t="s">
        <v>77</v>
      </c>
      <c r="BK376" s="227">
        <f>ROUND(I376*H376,2)</f>
        <v>0</v>
      </c>
      <c r="BL376" s="20" t="s">
        <v>168</v>
      </c>
      <c r="BM376" s="226" t="s">
        <v>3870</v>
      </c>
    </row>
    <row r="377" s="2" customFormat="1" ht="16.5" customHeight="1">
      <c r="A377" s="41"/>
      <c r="B377" s="42"/>
      <c r="C377" s="215" t="s">
        <v>3871</v>
      </c>
      <c r="D377" s="215" t="s">
        <v>163</v>
      </c>
      <c r="E377" s="216" t="s">
        <v>3872</v>
      </c>
      <c r="F377" s="217" t="s">
        <v>3873</v>
      </c>
      <c r="G377" s="218" t="s">
        <v>827</v>
      </c>
      <c r="H377" s="219">
        <v>1</v>
      </c>
      <c r="I377" s="220"/>
      <c r="J377" s="221">
        <f>ROUND(I377*H377,2)</f>
        <v>0</v>
      </c>
      <c r="K377" s="217" t="s">
        <v>19</v>
      </c>
      <c r="L377" s="47"/>
      <c r="M377" s="222" t="s">
        <v>19</v>
      </c>
      <c r="N377" s="223" t="s">
        <v>41</v>
      </c>
      <c r="O377" s="87"/>
      <c r="P377" s="224">
        <f>O377*H377</f>
        <v>0</v>
      </c>
      <c r="Q377" s="224">
        <v>0</v>
      </c>
      <c r="R377" s="224">
        <f>Q377*H377</f>
        <v>0</v>
      </c>
      <c r="S377" s="224">
        <v>0</v>
      </c>
      <c r="T377" s="225">
        <f>S377*H377</f>
        <v>0</v>
      </c>
      <c r="U377" s="41"/>
      <c r="V377" s="41"/>
      <c r="W377" s="41"/>
      <c r="X377" s="41"/>
      <c r="Y377" s="41"/>
      <c r="Z377" s="41"/>
      <c r="AA377" s="41"/>
      <c r="AB377" s="41"/>
      <c r="AC377" s="41"/>
      <c r="AD377" s="41"/>
      <c r="AE377" s="41"/>
      <c r="AR377" s="226" t="s">
        <v>168</v>
      </c>
      <c r="AT377" s="226" t="s">
        <v>163</v>
      </c>
      <c r="AU377" s="226" t="s">
        <v>77</v>
      </c>
      <c r="AY377" s="20" t="s">
        <v>161</v>
      </c>
      <c r="BE377" s="227">
        <f>IF(N377="základní",J377,0)</f>
        <v>0</v>
      </c>
      <c r="BF377" s="227">
        <f>IF(N377="snížená",J377,0)</f>
        <v>0</v>
      </c>
      <c r="BG377" s="227">
        <f>IF(N377="zákl. přenesená",J377,0)</f>
        <v>0</v>
      </c>
      <c r="BH377" s="227">
        <f>IF(N377="sníž. přenesená",J377,0)</f>
        <v>0</v>
      </c>
      <c r="BI377" s="227">
        <f>IF(N377="nulová",J377,0)</f>
        <v>0</v>
      </c>
      <c r="BJ377" s="20" t="s">
        <v>77</v>
      </c>
      <c r="BK377" s="227">
        <f>ROUND(I377*H377,2)</f>
        <v>0</v>
      </c>
      <c r="BL377" s="20" t="s">
        <v>168</v>
      </c>
      <c r="BM377" s="226" t="s">
        <v>3874</v>
      </c>
    </row>
    <row r="378" s="2" customFormat="1" ht="16.5" customHeight="1">
      <c r="A378" s="41"/>
      <c r="B378" s="42"/>
      <c r="C378" s="215" t="s">
        <v>3875</v>
      </c>
      <c r="D378" s="215" t="s">
        <v>163</v>
      </c>
      <c r="E378" s="216" t="s">
        <v>3876</v>
      </c>
      <c r="F378" s="217" t="s">
        <v>3877</v>
      </c>
      <c r="G378" s="218" t="s">
        <v>827</v>
      </c>
      <c r="H378" s="219">
        <v>1</v>
      </c>
      <c r="I378" s="220"/>
      <c r="J378" s="221">
        <f>ROUND(I378*H378,2)</f>
        <v>0</v>
      </c>
      <c r="K378" s="217" t="s">
        <v>19</v>
      </c>
      <c r="L378" s="47"/>
      <c r="M378" s="222" t="s">
        <v>19</v>
      </c>
      <c r="N378" s="223" t="s">
        <v>41</v>
      </c>
      <c r="O378" s="87"/>
      <c r="P378" s="224">
        <f>O378*H378</f>
        <v>0</v>
      </c>
      <c r="Q378" s="224">
        <v>0</v>
      </c>
      <c r="R378" s="224">
        <f>Q378*H378</f>
        <v>0</v>
      </c>
      <c r="S378" s="224">
        <v>0</v>
      </c>
      <c r="T378" s="225">
        <f>S378*H378</f>
        <v>0</v>
      </c>
      <c r="U378" s="41"/>
      <c r="V378" s="41"/>
      <c r="W378" s="41"/>
      <c r="X378" s="41"/>
      <c r="Y378" s="41"/>
      <c r="Z378" s="41"/>
      <c r="AA378" s="41"/>
      <c r="AB378" s="41"/>
      <c r="AC378" s="41"/>
      <c r="AD378" s="41"/>
      <c r="AE378" s="41"/>
      <c r="AR378" s="226" t="s">
        <v>168</v>
      </c>
      <c r="AT378" s="226" t="s">
        <v>163</v>
      </c>
      <c r="AU378" s="226" t="s">
        <v>77</v>
      </c>
      <c r="AY378" s="20" t="s">
        <v>161</v>
      </c>
      <c r="BE378" s="227">
        <f>IF(N378="základní",J378,0)</f>
        <v>0</v>
      </c>
      <c r="BF378" s="227">
        <f>IF(N378="snížená",J378,0)</f>
        <v>0</v>
      </c>
      <c r="BG378" s="227">
        <f>IF(N378="zákl. přenesená",J378,0)</f>
        <v>0</v>
      </c>
      <c r="BH378" s="227">
        <f>IF(N378="sníž. přenesená",J378,0)</f>
        <v>0</v>
      </c>
      <c r="BI378" s="227">
        <f>IF(N378="nulová",J378,0)</f>
        <v>0</v>
      </c>
      <c r="BJ378" s="20" t="s">
        <v>77</v>
      </c>
      <c r="BK378" s="227">
        <f>ROUND(I378*H378,2)</f>
        <v>0</v>
      </c>
      <c r="BL378" s="20" t="s">
        <v>168</v>
      </c>
      <c r="BM378" s="226" t="s">
        <v>3878</v>
      </c>
    </row>
    <row r="379" s="2" customFormat="1" ht="16.5" customHeight="1">
      <c r="A379" s="41"/>
      <c r="B379" s="42"/>
      <c r="C379" s="215" t="s">
        <v>3879</v>
      </c>
      <c r="D379" s="215" t="s">
        <v>163</v>
      </c>
      <c r="E379" s="216" t="s">
        <v>3880</v>
      </c>
      <c r="F379" s="217" t="s">
        <v>3881</v>
      </c>
      <c r="G379" s="218" t="s">
        <v>827</v>
      </c>
      <c r="H379" s="219">
        <v>1</v>
      </c>
      <c r="I379" s="220"/>
      <c r="J379" s="221">
        <f>ROUND(I379*H379,2)</f>
        <v>0</v>
      </c>
      <c r="K379" s="217" t="s">
        <v>19</v>
      </c>
      <c r="L379" s="47"/>
      <c r="M379" s="222" t="s">
        <v>19</v>
      </c>
      <c r="N379" s="223" t="s">
        <v>41</v>
      </c>
      <c r="O379" s="87"/>
      <c r="P379" s="224">
        <f>O379*H379</f>
        <v>0</v>
      </c>
      <c r="Q379" s="224">
        <v>0</v>
      </c>
      <c r="R379" s="224">
        <f>Q379*H379</f>
        <v>0</v>
      </c>
      <c r="S379" s="224">
        <v>0</v>
      </c>
      <c r="T379" s="225">
        <f>S379*H379</f>
        <v>0</v>
      </c>
      <c r="U379" s="41"/>
      <c r="V379" s="41"/>
      <c r="W379" s="41"/>
      <c r="X379" s="41"/>
      <c r="Y379" s="41"/>
      <c r="Z379" s="41"/>
      <c r="AA379" s="41"/>
      <c r="AB379" s="41"/>
      <c r="AC379" s="41"/>
      <c r="AD379" s="41"/>
      <c r="AE379" s="41"/>
      <c r="AR379" s="226" t="s">
        <v>168</v>
      </c>
      <c r="AT379" s="226" t="s">
        <v>163</v>
      </c>
      <c r="AU379" s="226" t="s">
        <v>77</v>
      </c>
      <c r="AY379" s="20" t="s">
        <v>161</v>
      </c>
      <c r="BE379" s="227">
        <f>IF(N379="základní",J379,0)</f>
        <v>0</v>
      </c>
      <c r="BF379" s="227">
        <f>IF(N379="snížená",J379,0)</f>
        <v>0</v>
      </c>
      <c r="BG379" s="227">
        <f>IF(N379="zákl. přenesená",J379,0)</f>
        <v>0</v>
      </c>
      <c r="BH379" s="227">
        <f>IF(N379="sníž. přenesená",J379,0)</f>
        <v>0</v>
      </c>
      <c r="BI379" s="227">
        <f>IF(N379="nulová",J379,0)</f>
        <v>0</v>
      </c>
      <c r="BJ379" s="20" t="s">
        <v>77</v>
      </c>
      <c r="BK379" s="227">
        <f>ROUND(I379*H379,2)</f>
        <v>0</v>
      </c>
      <c r="BL379" s="20" t="s">
        <v>168</v>
      </c>
      <c r="BM379" s="226" t="s">
        <v>3882</v>
      </c>
    </row>
    <row r="380" s="2" customFormat="1" ht="16.5" customHeight="1">
      <c r="A380" s="41"/>
      <c r="B380" s="42"/>
      <c r="C380" s="215" t="s">
        <v>3883</v>
      </c>
      <c r="D380" s="215" t="s">
        <v>163</v>
      </c>
      <c r="E380" s="216" t="s">
        <v>3884</v>
      </c>
      <c r="F380" s="217" t="s">
        <v>3885</v>
      </c>
      <c r="G380" s="218" t="s">
        <v>827</v>
      </c>
      <c r="H380" s="219">
        <v>3</v>
      </c>
      <c r="I380" s="220"/>
      <c r="J380" s="221">
        <f>ROUND(I380*H380,2)</f>
        <v>0</v>
      </c>
      <c r="K380" s="217" t="s">
        <v>19</v>
      </c>
      <c r="L380" s="47"/>
      <c r="M380" s="222" t="s">
        <v>19</v>
      </c>
      <c r="N380" s="223" t="s">
        <v>41</v>
      </c>
      <c r="O380" s="87"/>
      <c r="P380" s="224">
        <f>O380*H380</f>
        <v>0</v>
      </c>
      <c r="Q380" s="224">
        <v>0</v>
      </c>
      <c r="R380" s="224">
        <f>Q380*H380</f>
        <v>0</v>
      </c>
      <c r="S380" s="224">
        <v>0</v>
      </c>
      <c r="T380" s="225">
        <f>S380*H380</f>
        <v>0</v>
      </c>
      <c r="U380" s="41"/>
      <c r="V380" s="41"/>
      <c r="W380" s="41"/>
      <c r="X380" s="41"/>
      <c r="Y380" s="41"/>
      <c r="Z380" s="41"/>
      <c r="AA380" s="41"/>
      <c r="AB380" s="41"/>
      <c r="AC380" s="41"/>
      <c r="AD380" s="41"/>
      <c r="AE380" s="41"/>
      <c r="AR380" s="226" t="s">
        <v>168</v>
      </c>
      <c r="AT380" s="226" t="s">
        <v>163</v>
      </c>
      <c r="AU380" s="226" t="s">
        <v>77</v>
      </c>
      <c r="AY380" s="20" t="s">
        <v>161</v>
      </c>
      <c r="BE380" s="227">
        <f>IF(N380="základní",J380,0)</f>
        <v>0</v>
      </c>
      <c r="BF380" s="227">
        <f>IF(N380="snížená",J380,0)</f>
        <v>0</v>
      </c>
      <c r="BG380" s="227">
        <f>IF(N380="zákl. přenesená",J380,0)</f>
        <v>0</v>
      </c>
      <c r="BH380" s="227">
        <f>IF(N380="sníž. přenesená",J380,0)</f>
        <v>0</v>
      </c>
      <c r="BI380" s="227">
        <f>IF(N380="nulová",J380,0)</f>
        <v>0</v>
      </c>
      <c r="BJ380" s="20" t="s">
        <v>77</v>
      </c>
      <c r="BK380" s="227">
        <f>ROUND(I380*H380,2)</f>
        <v>0</v>
      </c>
      <c r="BL380" s="20" t="s">
        <v>168</v>
      </c>
      <c r="BM380" s="226" t="s">
        <v>3886</v>
      </c>
    </row>
    <row r="381" s="2" customFormat="1" ht="16.5" customHeight="1">
      <c r="A381" s="41"/>
      <c r="B381" s="42"/>
      <c r="C381" s="215" t="s">
        <v>3887</v>
      </c>
      <c r="D381" s="215" t="s">
        <v>163</v>
      </c>
      <c r="E381" s="216" t="s">
        <v>3888</v>
      </c>
      <c r="F381" s="217" t="s">
        <v>3889</v>
      </c>
      <c r="G381" s="218" t="s">
        <v>827</v>
      </c>
      <c r="H381" s="219">
        <v>1</v>
      </c>
      <c r="I381" s="220"/>
      <c r="J381" s="221">
        <f>ROUND(I381*H381,2)</f>
        <v>0</v>
      </c>
      <c r="K381" s="217" t="s">
        <v>19</v>
      </c>
      <c r="L381" s="47"/>
      <c r="M381" s="222" t="s">
        <v>19</v>
      </c>
      <c r="N381" s="223" t="s">
        <v>41</v>
      </c>
      <c r="O381" s="87"/>
      <c r="P381" s="224">
        <f>O381*H381</f>
        <v>0</v>
      </c>
      <c r="Q381" s="224">
        <v>0</v>
      </c>
      <c r="R381" s="224">
        <f>Q381*H381</f>
        <v>0</v>
      </c>
      <c r="S381" s="224">
        <v>0</v>
      </c>
      <c r="T381" s="225">
        <f>S381*H381</f>
        <v>0</v>
      </c>
      <c r="U381" s="41"/>
      <c r="V381" s="41"/>
      <c r="W381" s="41"/>
      <c r="X381" s="41"/>
      <c r="Y381" s="41"/>
      <c r="Z381" s="41"/>
      <c r="AA381" s="41"/>
      <c r="AB381" s="41"/>
      <c r="AC381" s="41"/>
      <c r="AD381" s="41"/>
      <c r="AE381" s="41"/>
      <c r="AR381" s="226" t="s">
        <v>168</v>
      </c>
      <c r="AT381" s="226" t="s">
        <v>163</v>
      </c>
      <c r="AU381" s="226" t="s">
        <v>77</v>
      </c>
      <c r="AY381" s="20" t="s">
        <v>161</v>
      </c>
      <c r="BE381" s="227">
        <f>IF(N381="základní",J381,0)</f>
        <v>0</v>
      </c>
      <c r="BF381" s="227">
        <f>IF(N381="snížená",J381,0)</f>
        <v>0</v>
      </c>
      <c r="BG381" s="227">
        <f>IF(N381="zákl. přenesená",J381,0)</f>
        <v>0</v>
      </c>
      <c r="BH381" s="227">
        <f>IF(N381="sníž. přenesená",J381,0)</f>
        <v>0</v>
      </c>
      <c r="BI381" s="227">
        <f>IF(N381="nulová",J381,0)</f>
        <v>0</v>
      </c>
      <c r="BJ381" s="20" t="s">
        <v>77</v>
      </c>
      <c r="BK381" s="227">
        <f>ROUND(I381*H381,2)</f>
        <v>0</v>
      </c>
      <c r="BL381" s="20" t="s">
        <v>168</v>
      </c>
      <c r="BM381" s="226" t="s">
        <v>3890</v>
      </c>
    </row>
    <row r="382" s="2" customFormat="1" ht="16.5" customHeight="1">
      <c r="A382" s="41"/>
      <c r="B382" s="42"/>
      <c r="C382" s="215" t="s">
        <v>3891</v>
      </c>
      <c r="D382" s="215" t="s">
        <v>163</v>
      </c>
      <c r="E382" s="216" t="s">
        <v>3892</v>
      </c>
      <c r="F382" s="217" t="s">
        <v>3893</v>
      </c>
      <c r="G382" s="218" t="s">
        <v>827</v>
      </c>
      <c r="H382" s="219">
        <v>1</v>
      </c>
      <c r="I382" s="220"/>
      <c r="J382" s="221">
        <f>ROUND(I382*H382,2)</f>
        <v>0</v>
      </c>
      <c r="K382" s="217" t="s">
        <v>19</v>
      </c>
      <c r="L382" s="47"/>
      <c r="M382" s="222" t="s">
        <v>19</v>
      </c>
      <c r="N382" s="223" t="s">
        <v>41</v>
      </c>
      <c r="O382" s="87"/>
      <c r="P382" s="224">
        <f>O382*H382</f>
        <v>0</v>
      </c>
      <c r="Q382" s="224">
        <v>0</v>
      </c>
      <c r="R382" s="224">
        <f>Q382*H382</f>
        <v>0</v>
      </c>
      <c r="S382" s="224">
        <v>0</v>
      </c>
      <c r="T382" s="225">
        <f>S382*H382</f>
        <v>0</v>
      </c>
      <c r="U382" s="41"/>
      <c r="V382" s="41"/>
      <c r="W382" s="41"/>
      <c r="X382" s="41"/>
      <c r="Y382" s="41"/>
      <c r="Z382" s="41"/>
      <c r="AA382" s="41"/>
      <c r="AB382" s="41"/>
      <c r="AC382" s="41"/>
      <c r="AD382" s="41"/>
      <c r="AE382" s="41"/>
      <c r="AR382" s="226" t="s">
        <v>168</v>
      </c>
      <c r="AT382" s="226" t="s">
        <v>163</v>
      </c>
      <c r="AU382" s="226" t="s">
        <v>77</v>
      </c>
      <c r="AY382" s="20" t="s">
        <v>161</v>
      </c>
      <c r="BE382" s="227">
        <f>IF(N382="základní",J382,0)</f>
        <v>0</v>
      </c>
      <c r="BF382" s="227">
        <f>IF(N382="snížená",J382,0)</f>
        <v>0</v>
      </c>
      <c r="BG382" s="227">
        <f>IF(N382="zákl. přenesená",J382,0)</f>
        <v>0</v>
      </c>
      <c r="BH382" s="227">
        <f>IF(N382="sníž. přenesená",J382,0)</f>
        <v>0</v>
      </c>
      <c r="BI382" s="227">
        <f>IF(N382="nulová",J382,0)</f>
        <v>0</v>
      </c>
      <c r="BJ382" s="20" t="s">
        <v>77</v>
      </c>
      <c r="BK382" s="227">
        <f>ROUND(I382*H382,2)</f>
        <v>0</v>
      </c>
      <c r="BL382" s="20" t="s">
        <v>168</v>
      </c>
      <c r="BM382" s="226" t="s">
        <v>3894</v>
      </c>
    </row>
    <row r="383" s="2" customFormat="1" ht="16.5" customHeight="1">
      <c r="A383" s="41"/>
      <c r="B383" s="42"/>
      <c r="C383" s="215" t="s">
        <v>3895</v>
      </c>
      <c r="D383" s="215" t="s">
        <v>163</v>
      </c>
      <c r="E383" s="216" t="s">
        <v>3896</v>
      </c>
      <c r="F383" s="217" t="s">
        <v>3897</v>
      </c>
      <c r="G383" s="218" t="s">
        <v>827</v>
      </c>
      <c r="H383" s="219">
        <v>1</v>
      </c>
      <c r="I383" s="220"/>
      <c r="J383" s="221">
        <f>ROUND(I383*H383,2)</f>
        <v>0</v>
      </c>
      <c r="K383" s="217" t="s">
        <v>19</v>
      </c>
      <c r="L383" s="47"/>
      <c r="M383" s="222" t="s">
        <v>19</v>
      </c>
      <c r="N383" s="223" t="s">
        <v>41</v>
      </c>
      <c r="O383" s="87"/>
      <c r="P383" s="224">
        <f>O383*H383</f>
        <v>0</v>
      </c>
      <c r="Q383" s="224">
        <v>0</v>
      </c>
      <c r="R383" s="224">
        <f>Q383*H383</f>
        <v>0</v>
      </c>
      <c r="S383" s="224">
        <v>0</v>
      </c>
      <c r="T383" s="225">
        <f>S383*H383</f>
        <v>0</v>
      </c>
      <c r="U383" s="41"/>
      <c r="V383" s="41"/>
      <c r="W383" s="41"/>
      <c r="X383" s="41"/>
      <c r="Y383" s="41"/>
      <c r="Z383" s="41"/>
      <c r="AA383" s="41"/>
      <c r="AB383" s="41"/>
      <c r="AC383" s="41"/>
      <c r="AD383" s="41"/>
      <c r="AE383" s="41"/>
      <c r="AR383" s="226" t="s">
        <v>168</v>
      </c>
      <c r="AT383" s="226" t="s">
        <v>163</v>
      </c>
      <c r="AU383" s="226" t="s">
        <v>77</v>
      </c>
      <c r="AY383" s="20" t="s">
        <v>161</v>
      </c>
      <c r="BE383" s="227">
        <f>IF(N383="základní",J383,0)</f>
        <v>0</v>
      </c>
      <c r="BF383" s="227">
        <f>IF(N383="snížená",J383,0)</f>
        <v>0</v>
      </c>
      <c r="BG383" s="227">
        <f>IF(N383="zákl. přenesená",J383,0)</f>
        <v>0</v>
      </c>
      <c r="BH383" s="227">
        <f>IF(N383="sníž. přenesená",J383,0)</f>
        <v>0</v>
      </c>
      <c r="BI383" s="227">
        <f>IF(N383="nulová",J383,0)</f>
        <v>0</v>
      </c>
      <c r="BJ383" s="20" t="s">
        <v>77</v>
      </c>
      <c r="BK383" s="227">
        <f>ROUND(I383*H383,2)</f>
        <v>0</v>
      </c>
      <c r="BL383" s="20" t="s">
        <v>168</v>
      </c>
      <c r="BM383" s="226" t="s">
        <v>3898</v>
      </c>
    </row>
    <row r="384" s="2" customFormat="1" ht="16.5" customHeight="1">
      <c r="A384" s="41"/>
      <c r="B384" s="42"/>
      <c r="C384" s="215" t="s">
        <v>3899</v>
      </c>
      <c r="D384" s="215" t="s">
        <v>163</v>
      </c>
      <c r="E384" s="216" t="s">
        <v>3900</v>
      </c>
      <c r="F384" s="217" t="s">
        <v>3901</v>
      </c>
      <c r="G384" s="218" t="s">
        <v>827</v>
      </c>
      <c r="H384" s="219">
        <v>1</v>
      </c>
      <c r="I384" s="220"/>
      <c r="J384" s="221">
        <f>ROUND(I384*H384,2)</f>
        <v>0</v>
      </c>
      <c r="K384" s="217" t="s">
        <v>19</v>
      </c>
      <c r="L384" s="47"/>
      <c r="M384" s="222" t="s">
        <v>19</v>
      </c>
      <c r="N384" s="223" t="s">
        <v>41</v>
      </c>
      <c r="O384" s="87"/>
      <c r="P384" s="224">
        <f>O384*H384</f>
        <v>0</v>
      </c>
      <c r="Q384" s="224">
        <v>0</v>
      </c>
      <c r="R384" s="224">
        <f>Q384*H384</f>
        <v>0</v>
      </c>
      <c r="S384" s="224">
        <v>0</v>
      </c>
      <c r="T384" s="225">
        <f>S384*H384</f>
        <v>0</v>
      </c>
      <c r="U384" s="41"/>
      <c r="V384" s="41"/>
      <c r="W384" s="41"/>
      <c r="X384" s="41"/>
      <c r="Y384" s="41"/>
      <c r="Z384" s="41"/>
      <c r="AA384" s="41"/>
      <c r="AB384" s="41"/>
      <c r="AC384" s="41"/>
      <c r="AD384" s="41"/>
      <c r="AE384" s="41"/>
      <c r="AR384" s="226" t="s">
        <v>168</v>
      </c>
      <c r="AT384" s="226" t="s">
        <v>163</v>
      </c>
      <c r="AU384" s="226" t="s">
        <v>77</v>
      </c>
      <c r="AY384" s="20" t="s">
        <v>161</v>
      </c>
      <c r="BE384" s="227">
        <f>IF(N384="základní",J384,0)</f>
        <v>0</v>
      </c>
      <c r="BF384" s="227">
        <f>IF(N384="snížená",J384,0)</f>
        <v>0</v>
      </c>
      <c r="BG384" s="227">
        <f>IF(N384="zákl. přenesená",J384,0)</f>
        <v>0</v>
      </c>
      <c r="BH384" s="227">
        <f>IF(N384="sníž. přenesená",J384,0)</f>
        <v>0</v>
      </c>
      <c r="BI384" s="227">
        <f>IF(N384="nulová",J384,0)</f>
        <v>0</v>
      </c>
      <c r="BJ384" s="20" t="s">
        <v>77</v>
      </c>
      <c r="BK384" s="227">
        <f>ROUND(I384*H384,2)</f>
        <v>0</v>
      </c>
      <c r="BL384" s="20" t="s">
        <v>168</v>
      </c>
      <c r="BM384" s="226" t="s">
        <v>3902</v>
      </c>
    </row>
    <row r="385" s="2" customFormat="1" ht="16.5" customHeight="1">
      <c r="A385" s="41"/>
      <c r="B385" s="42"/>
      <c r="C385" s="215" t="s">
        <v>3903</v>
      </c>
      <c r="D385" s="215" t="s">
        <v>163</v>
      </c>
      <c r="E385" s="216" t="s">
        <v>3904</v>
      </c>
      <c r="F385" s="217" t="s">
        <v>3905</v>
      </c>
      <c r="G385" s="218" t="s">
        <v>827</v>
      </c>
      <c r="H385" s="219">
        <v>1</v>
      </c>
      <c r="I385" s="220"/>
      <c r="J385" s="221">
        <f>ROUND(I385*H385,2)</f>
        <v>0</v>
      </c>
      <c r="K385" s="217" t="s">
        <v>19</v>
      </c>
      <c r="L385" s="47"/>
      <c r="M385" s="222" t="s">
        <v>19</v>
      </c>
      <c r="N385" s="223" t="s">
        <v>41</v>
      </c>
      <c r="O385" s="87"/>
      <c r="P385" s="224">
        <f>O385*H385</f>
        <v>0</v>
      </c>
      <c r="Q385" s="224">
        <v>0</v>
      </c>
      <c r="R385" s="224">
        <f>Q385*H385</f>
        <v>0</v>
      </c>
      <c r="S385" s="224">
        <v>0</v>
      </c>
      <c r="T385" s="225">
        <f>S385*H385</f>
        <v>0</v>
      </c>
      <c r="U385" s="41"/>
      <c r="V385" s="41"/>
      <c r="W385" s="41"/>
      <c r="X385" s="41"/>
      <c r="Y385" s="41"/>
      <c r="Z385" s="41"/>
      <c r="AA385" s="41"/>
      <c r="AB385" s="41"/>
      <c r="AC385" s="41"/>
      <c r="AD385" s="41"/>
      <c r="AE385" s="41"/>
      <c r="AR385" s="226" t="s">
        <v>168</v>
      </c>
      <c r="AT385" s="226" t="s">
        <v>163</v>
      </c>
      <c r="AU385" s="226" t="s">
        <v>77</v>
      </c>
      <c r="AY385" s="20" t="s">
        <v>161</v>
      </c>
      <c r="BE385" s="227">
        <f>IF(N385="základní",J385,0)</f>
        <v>0</v>
      </c>
      <c r="BF385" s="227">
        <f>IF(N385="snížená",J385,0)</f>
        <v>0</v>
      </c>
      <c r="BG385" s="227">
        <f>IF(N385="zákl. přenesená",J385,0)</f>
        <v>0</v>
      </c>
      <c r="BH385" s="227">
        <f>IF(N385="sníž. přenesená",J385,0)</f>
        <v>0</v>
      </c>
      <c r="BI385" s="227">
        <f>IF(N385="nulová",J385,0)</f>
        <v>0</v>
      </c>
      <c r="BJ385" s="20" t="s">
        <v>77</v>
      </c>
      <c r="BK385" s="227">
        <f>ROUND(I385*H385,2)</f>
        <v>0</v>
      </c>
      <c r="BL385" s="20" t="s">
        <v>168</v>
      </c>
      <c r="BM385" s="226" t="s">
        <v>3906</v>
      </c>
    </row>
    <row r="386" s="12" customFormat="1" ht="25.92" customHeight="1">
      <c r="A386" s="12"/>
      <c r="B386" s="199"/>
      <c r="C386" s="200"/>
      <c r="D386" s="201" t="s">
        <v>69</v>
      </c>
      <c r="E386" s="202" t="s">
        <v>3907</v>
      </c>
      <c r="F386" s="202" t="s">
        <v>3908</v>
      </c>
      <c r="G386" s="200"/>
      <c r="H386" s="200"/>
      <c r="I386" s="203"/>
      <c r="J386" s="204">
        <f>BK386</f>
        <v>0</v>
      </c>
      <c r="K386" s="200"/>
      <c r="L386" s="205"/>
      <c r="M386" s="206"/>
      <c r="N386" s="207"/>
      <c r="O386" s="207"/>
      <c r="P386" s="208">
        <f>SUM(P387:P395)</f>
        <v>0</v>
      </c>
      <c r="Q386" s="207"/>
      <c r="R386" s="208">
        <f>SUM(R387:R395)</f>
        <v>0</v>
      </c>
      <c r="S386" s="207"/>
      <c r="T386" s="209">
        <f>SUM(T387:T395)</f>
        <v>0</v>
      </c>
      <c r="U386" s="12"/>
      <c r="V386" s="12"/>
      <c r="W386" s="12"/>
      <c r="X386" s="12"/>
      <c r="Y386" s="12"/>
      <c r="Z386" s="12"/>
      <c r="AA386" s="12"/>
      <c r="AB386" s="12"/>
      <c r="AC386" s="12"/>
      <c r="AD386" s="12"/>
      <c r="AE386" s="12"/>
      <c r="AR386" s="210" t="s">
        <v>77</v>
      </c>
      <c r="AT386" s="211" t="s">
        <v>69</v>
      </c>
      <c r="AU386" s="211" t="s">
        <v>70</v>
      </c>
      <c r="AY386" s="210" t="s">
        <v>161</v>
      </c>
      <c r="BK386" s="212">
        <f>SUM(BK387:BK395)</f>
        <v>0</v>
      </c>
    </row>
    <row r="387" s="2" customFormat="1" ht="16.5" customHeight="1">
      <c r="A387" s="41"/>
      <c r="B387" s="42"/>
      <c r="C387" s="215" t="s">
        <v>3909</v>
      </c>
      <c r="D387" s="215" t="s">
        <v>163</v>
      </c>
      <c r="E387" s="216" t="s">
        <v>3910</v>
      </c>
      <c r="F387" s="217" t="s">
        <v>3911</v>
      </c>
      <c r="G387" s="218" t="s">
        <v>3912</v>
      </c>
      <c r="H387" s="219">
        <v>1</v>
      </c>
      <c r="I387" s="220"/>
      <c r="J387" s="221">
        <f>ROUND(I387*H387,2)</f>
        <v>0</v>
      </c>
      <c r="K387" s="217" t="s">
        <v>19</v>
      </c>
      <c r="L387" s="47"/>
      <c r="M387" s="222" t="s">
        <v>19</v>
      </c>
      <c r="N387" s="223" t="s">
        <v>41</v>
      </c>
      <c r="O387" s="87"/>
      <c r="P387" s="224">
        <f>O387*H387</f>
        <v>0</v>
      </c>
      <c r="Q387" s="224">
        <v>0</v>
      </c>
      <c r="R387" s="224">
        <f>Q387*H387</f>
        <v>0</v>
      </c>
      <c r="S387" s="224">
        <v>0</v>
      </c>
      <c r="T387" s="225">
        <f>S387*H387</f>
        <v>0</v>
      </c>
      <c r="U387" s="41"/>
      <c r="V387" s="41"/>
      <c r="W387" s="41"/>
      <c r="X387" s="41"/>
      <c r="Y387" s="41"/>
      <c r="Z387" s="41"/>
      <c r="AA387" s="41"/>
      <c r="AB387" s="41"/>
      <c r="AC387" s="41"/>
      <c r="AD387" s="41"/>
      <c r="AE387" s="41"/>
      <c r="AR387" s="226" t="s">
        <v>168</v>
      </c>
      <c r="AT387" s="226" t="s">
        <v>163</v>
      </c>
      <c r="AU387" s="226" t="s">
        <v>77</v>
      </c>
      <c r="AY387" s="20" t="s">
        <v>161</v>
      </c>
      <c r="BE387" s="227">
        <f>IF(N387="základní",J387,0)</f>
        <v>0</v>
      </c>
      <c r="BF387" s="227">
        <f>IF(N387="snížená",J387,0)</f>
        <v>0</v>
      </c>
      <c r="BG387" s="227">
        <f>IF(N387="zákl. přenesená",J387,0)</f>
        <v>0</v>
      </c>
      <c r="BH387" s="227">
        <f>IF(N387="sníž. přenesená",J387,0)</f>
        <v>0</v>
      </c>
      <c r="BI387" s="227">
        <f>IF(N387="nulová",J387,0)</f>
        <v>0</v>
      </c>
      <c r="BJ387" s="20" t="s">
        <v>77</v>
      </c>
      <c r="BK387" s="227">
        <f>ROUND(I387*H387,2)</f>
        <v>0</v>
      </c>
      <c r="BL387" s="20" t="s">
        <v>168</v>
      </c>
      <c r="BM387" s="226" t="s">
        <v>3913</v>
      </c>
    </row>
    <row r="388" s="2" customFormat="1" ht="16.5" customHeight="1">
      <c r="A388" s="41"/>
      <c r="B388" s="42"/>
      <c r="C388" s="215" t="s">
        <v>3914</v>
      </c>
      <c r="D388" s="215" t="s">
        <v>163</v>
      </c>
      <c r="E388" s="216" t="s">
        <v>3915</v>
      </c>
      <c r="F388" s="217" t="s">
        <v>3916</v>
      </c>
      <c r="G388" s="218" t="s">
        <v>3912</v>
      </c>
      <c r="H388" s="219">
        <v>1</v>
      </c>
      <c r="I388" s="220"/>
      <c r="J388" s="221">
        <f>ROUND(I388*H388,2)</f>
        <v>0</v>
      </c>
      <c r="K388" s="217" t="s">
        <v>19</v>
      </c>
      <c r="L388" s="47"/>
      <c r="M388" s="222" t="s">
        <v>19</v>
      </c>
      <c r="N388" s="223" t="s">
        <v>41</v>
      </c>
      <c r="O388" s="87"/>
      <c r="P388" s="224">
        <f>O388*H388</f>
        <v>0</v>
      </c>
      <c r="Q388" s="224">
        <v>0</v>
      </c>
      <c r="R388" s="224">
        <f>Q388*H388</f>
        <v>0</v>
      </c>
      <c r="S388" s="224">
        <v>0</v>
      </c>
      <c r="T388" s="225">
        <f>S388*H388</f>
        <v>0</v>
      </c>
      <c r="U388" s="41"/>
      <c r="V388" s="41"/>
      <c r="W388" s="41"/>
      <c r="X388" s="41"/>
      <c r="Y388" s="41"/>
      <c r="Z388" s="41"/>
      <c r="AA388" s="41"/>
      <c r="AB388" s="41"/>
      <c r="AC388" s="41"/>
      <c r="AD388" s="41"/>
      <c r="AE388" s="41"/>
      <c r="AR388" s="226" t="s">
        <v>168</v>
      </c>
      <c r="AT388" s="226" t="s">
        <v>163</v>
      </c>
      <c r="AU388" s="226" t="s">
        <v>77</v>
      </c>
      <c r="AY388" s="20" t="s">
        <v>161</v>
      </c>
      <c r="BE388" s="227">
        <f>IF(N388="základní",J388,0)</f>
        <v>0</v>
      </c>
      <c r="BF388" s="227">
        <f>IF(N388="snížená",J388,0)</f>
        <v>0</v>
      </c>
      <c r="BG388" s="227">
        <f>IF(N388="zákl. přenesená",J388,0)</f>
        <v>0</v>
      </c>
      <c r="BH388" s="227">
        <f>IF(N388="sníž. přenesená",J388,0)</f>
        <v>0</v>
      </c>
      <c r="BI388" s="227">
        <f>IF(N388="nulová",J388,0)</f>
        <v>0</v>
      </c>
      <c r="BJ388" s="20" t="s">
        <v>77</v>
      </c>
      <c r="BK388" s="227">
        <f>ROUND(I388*H388,2)</f>
        <v>0</v>
      </c>
      <c r="BL388" s="20" t="s">
        <v>168</v>
      </c>
      <c r="BM388" s="226" t="s">
        <v>3917</v>
      </c>
    </row>
    <row r="389" s="2" customFormat="1" ht="16.5" customHeight="1">
      <c r="A389" s="41"/>
      <c r="B389" s="42"/>
      <c r="C389" s="215" t="s">
        <v>3918</v>
      </c>
      <c r="D389" s="215" t="s">
        <v>163</v>
      </c>
      <c r="E389" s="216" t="s">
        <v>3919</v>
      </c>
      <c r="F389" s="217" t="s">
        <v>3920</v>
      </c>
      <c r="G389" s="218" t="s">
        <v>3912</v>
      </c>
      <c r="H389" s="219">
        <v>1</v>
      </c>
      <c r="I389" s="220"/>
      <c r="J389" s="221">
        <f>ROUND(I389*H389,2)</f>
        <v>0</v>
      </c>
      <c r="K389" s="217" t="s">
        <v>19</v>
      </c>
      <c r="L389" s="47"/>
      <c r="M389" s="222" t="s">
        <v>19</v>
      </c>
      <c r="N389" s="223" t="s">
        <v>41</v>
      </c>
      <c r="O389" s="87"/>
      <c r="P389" s="224">
        <f>O389*H389</f>
        <v>0</v>
      </c>
      <c r="Q389" s="224">
        <v>0</v>
      </c>
      <c r="R389" s="224">
        <f>Q389*H389</f>
        <v>0</v>
      </c>
      <c r="S389" s="224">
        <v>0</v>
      </c>
      <c r="T389" s="225">
        <f>S389*H389</f>
        <v>0</v>
      </c>
      <c r="U389" s="41"/>
      <c r="V389" s="41"/>
      <c r="W389" s="41"/>
      <c r="X389" s="41"/>
      <c r="Y389" s="41"/>
      <c r="Z389" s="41"/>
      <c r="AA389" s="41"/>
      <c r="AB389" s="41"/>
      <c r="AC389" s="41"/>
      <c r="AD389" s="41"/>
      <c r="AE389" s="41"/>
      <c r="AR389" s="226" t="s">
        <v>168</v>
      </c>
      <c r="AT389" s="226" t="s">
        <v>163</v>
      </c>
      <c r="AU389" s="226" t="s">
        <v>77</v>
      </c>
      <c r="AY389" s="20" t="s">
        <v>161</v>
      </c>
      <c r="BE389" s="227">
        <f>IF(N389="základní",J389,0)</f>
        <v>0</v>
      </c>
      <c r="BF389" s="227">
        <f>IF(N389="snížená",J389,0)</f>
        <v>0</v>
      </c>
      <c r="BG389" s="227">
        <f>IF(N389="zákl. přenesená",J389,0)</f>
        <v>0</v>
      </c>
      <c r="BH389" s="227">
        <f>IF(N389="sníž. přenesená",J389,0)</f>
        <v>0</v>
      </c>
      <c r="BI389" s="227">
        <f>IF(N389="nulová",J389,0)</f>
        <v>0</v>
      </c>
      <c r="BJ389" s="20" t="s">
        <v>77</v>
      </c>
      <c r="BK389" s="227">
        <f>ROUND(I389*H389,2)</f>
        <v>0</v>
      </c>
      <c r="BL389" s="20" t="s">
        <v>168</v>
      </c>
      <c r="BM389" s="226" t="s">
        <v>3921</v>
      </c>
    </row>
    <row r="390" s="2" customFormat="1" ht="16.5" customHeight="1">
      <c r="A390" s="41"/>
      <c r="B390" s="42"/>
      <c r="C390" s="215" t="s">
        <v>3922</v>
      </c>
      <c r="D390" s="215" t="s">
        <v>163</v>
      </c>
      <c r="E390" s="216" t="s">
        <v>3923</v>
      </c>
      <c r="F390" s="217" t="s">
        <v>3924</v>
      </c>
      <c r="G390" s="218" t="s">
        <v>3912</v>
      </c>
      <c r="H390" s="219">
        <v>1</v>
      </c>
      <c r="I390" s="220"/>
      <c r="J390" s="221">
        <f>ROUND(I390*H390,2)</f>
        <v>0</v>
      </c>
      <c r="K390" s="217" t="s">
        <v>19</v>
      </c>
      <c r="L390" s="47"/>
      <c r="M390" s="222" t="s">
        <v>19</v>
      </c>
      <c r="N390" s="223" t="s">
        <v>41</v>
      </c>
      <c r="O390" s="87"/>
      <c r="P390" s="224">
        <f>O390*H390</f>
        <v>0</v>
      </c>
      <c r="Q390" s="224">
        <v>0</v>
      </c>
      <c r="R390" s="224">
        <f>Q390*H390</f>
        <v>0</v>
      </c>
      <c r="S390" s="224">
        <v>0</v>
      </c>
      <c r="T390" s="225">
        <f>S390*H390</f>
        <v>0</v>
      </c>
      <c r="U390" s="41"/>
      <c r="V390" s="41"/>
      <c r="W390" s="41"/>
      <c r="X390" s="41"/>
      <c r="Y390" s="41"/>
      <c r="Z390" s="41"/>
      <c r="AA390" s="41"/>
      <c r="AB390" s="41"/>
      <c r="AC390" s="41"/>
      <c r="AD390" s="41"/>
      <c r="AE390" s="41"/>
      <c r="AR390" s="226" t="s">
        <v>168</v>
      </c>
      <c r="AT390" s="226" t="s">
        <v>163</v>
      </c>
      <c r="AU390" s="226" t="s">
        <v>77</v>
      </c>
      <c r="AY390" s="20" t="s">
        <v>161</v>
      </c>
      <c r="BE390" s="227">
        <f>IF(N390="základní",J390,0)</f>
        <v>0</v>
      </c>
      <c r="BF390" s="227">
        <f>IF(N390="snížená",J390,0)</f>
        <v>0</v>
      </c>
      <c r="BG390" s="227">
        <f>IF(N390="zákl. přenesená",J390,0)</f>
        <v>0</v>
      </c>
      <c r="BH390" s="227">
        <f>IF(N390="sníž. přenesená",J390,0)</f>
        <v>0</v>
      </c>
      <c r="BI390" s="227">
        <f>IF(N390="nulová",J390,0)</f>
        <v>0</v>
      </c>
      <c r="BJ390" s="20" t="s">
        <v>77</v>
      </c>
      <c r="BK390" s="227">
        <f>ROUND(I390*H390,2)</f>
        <v>0</v>
      </c>
      <c r="BL390" s="20" t="s">
        <v>168</v>
      </c>
      <c r="BM390" s="226" t="s">
        <v>3925</v>
      </c>
    </row>
    <row r="391" s="2" customFormat="1" ht="16.5" customHeight="1">
      <c r="A391" s="41"/>
      <c r="B391" s="42"/>
      <c r="C391" s="215" t="s">
        <v>3926</v>
      </c>
      <c r="D391" s="215" t="s">
        <v>163</v>
      </c>
      <c r="E391" s="216" t="s">
        <v>3927</v>
      </c>
      <c r="F391" s="217" t="s">
        <v>3928</v>
      </c>
      <c r="G391" s="218" t="s">
        <v>3912</v>
      </c>
      <c r="H391" s="219">
        <v>1</v>
      </c>
      <c r="I391" s="220"/>
      <c r="J391" s="221">
        <f>ROUND(I391*H391,2)</f>
        <v>0</v>
      </c>
      <c r="K391" s="217" t="s">
        <v>19</v>
      </c>
      <c r="L391" s="47"/>
      <c r="M391" s="222" t="s">
        <v>19</v>
      </c>
      <c r="N391" s="223" t="s">
        <v>41</v>
      </c>
      <c r="O391" s="87"/>
      <c r="P391" s="224">
        <f>O391*H391</f>
        <v>0</v>
      </c>
      <c r="Q391" s="224">
        <v>0</v>
      </c>
      <c r="R391" s="224">
        <f>Q391*H391</f>
        <v>0</v>
      </c>
      <c r="S391" s="224">
        <v>0</v>
      </c>
      <c r="T391" s="225">
        <f>S391*H391</f>
        <v>0</v>
      </c>
      <c r="U391" s="41"/>
      <c r="V391" s="41"/>
      <c r="W391" s="41"/>
      <c r="X391" s="41"/>
      <c r="Y391" s="41"/>
      <c r="Z391" s="41"/>
      <c r="AA391" s="41"/>
      <c r="AB391" s="41"/>
      <c r="AC391" s="41"/>
      <c r="AD391" s="41"/>
      <c r="AE391" s="41"/>
      <c r="AR391" s="226" t="s">
        <v>168</v>
      </c>
      <c r="AT391" s="226" t="s">
        <v>163</v>
      </c>
      <c r="AU391" s="226" t="s">
        <v>77</v>
      </c>
      <c r="AY391" s="20" t="s">
        <v>161</v>
      </c>
      <c r="BE391" s="227">
        <f>IF(N391="základní",J391,0)</f>
        <v>0</v>
      </c>
      <c r="BF391" s="227">
        <f>IF(N391="snížená",J391,0)</f>
        <v>0</v>
      </c>
      <c r="BG391" s="227">
        <f>IF(N391="zákl. přenesená",J391,0)</f>
        <v>0</v>
      </c>
      <c r="BH391" s="227">
        <f>IF(N391="sníž. přenesená",J391,0)</f>
        <v>0</v>
      </c>
      <c r="BI391" s="227">
        <f>IF(N391="nulová",J391,0)</f>
        <v>0</v>
      </c>
      <c r="BJ391" s="20" t="s">
        <v>77</v>
      </c>
      <c r="BK391" s="227">
        <f>ROUND(I391*H391,2)</f>
        <v>0</v>
      </c>
      <c r="BL391" s="20" t="s">
        <v>168</v>
      </c>
      <c r="BM391" s="226" t="s">
        <v>3929</v>
      </c>
    </row>
    <row r="392" s="2" customFormat="1" ht="16.5" customHeight="1">
      <c r="A392" s="41"/>
      <c r="B392" s="42"/>
      <c r="C392" s="215" t="s">
        <v>3930</v>
      </c>
      <c r="D392" s="215" t="s">
        <v>163</v>
      </c>
      <c r="E392" s="216" t="s">
        <v>3931</v>
      </c>
      <c r="F392" s="217" t="s">
        <v>3932</v>
      </c>
      <c r="G392" s="218" t="s">
        <v>3912</v>
      </c>
      <c r="H392" s="219">
        <v>1</v>
      </c>
      <c r="I392" s="220"/>
      <c r="J392" s="221">
        <f>ROUND(I392*H392,2)</f>
        <v>0</v>
      </c>
      <c r="K392" s="217" t="s">
        <v>19</v>
      </c>
      <c r="L392" s="47"/>
      <c r="M392" s="222" t="s">
        <v>19</v>
      </c>
      <c r="N392" s="223" t="s">
        <v>41</v>
      </c>
      <c r="O392" s="87"/>
      <c r="P392" s="224">
        <f>O392*H392</f>
        <v>0</v>
      </c>
      <c r="Q392" s="224">
        <v>0</v>
      </c>
      <c r="R392" s="224">
        <f>Q392*H392</f>
        <v>0</v>
      </c>
      <c r="S392" s="224">
        <v>0</v>
      </c>
      <c r="T392" s="225">
        <f>S392*H392</f>
        <v>0</v>
      </c>
      <c r="U392" s="41"/>
      <c r="V392" s="41"/>
      <c r="W392" s="41"/>
      <c r="X392" s="41"/>
      <c r="Y392" s="41"/>
      <c r="Z392" s="41"/>
      <c r="AA392" s="41"/>
      <c r="AB392" s="41"/>
      <c r="AC392" s="41"/>
      <c r="AD392" s="41"/>
      <c r="AE392" s="41"/>
      <c r="AR392" s="226" t="s">
        <v>168</v>
      </c>
      <c r="AT392" s="226" t="s">
        <v>163</v>
      </c>
      <c r="AU392" s="226" t="s">
        <v>77</v>
      </c>
      <c r="AY392" s="20" t="s">
        <v>161</v>
      </c>
      <c r="BE392" s="227">
        <f>IF(N392="základní",J392,0)</f>
        <v>0</v>
      </c>
      <c r="BF392" s="227">
        <f>IF(N392="snížená",J392,0)</f>
        <v>0</v>
      </c>
      <c r="BG392" s="227">
        <f>IF(N392="zákl. přenesená",J392,0)</f>
        <v>0</v>
      </c>
      <c r="BH392" s="227">
        <f>IF(N392="sníž. přenesená",J392,0)</f>
        <v>0</v>
      </c>
      <c r="BI392" s="227">
        <f>IF(N392="nulová",J392,0)</f>
        <v>0</v>
      </c>
      <c r="BJ392" s="20" t="s">
        <v>77</v>
      </c>
      <c r="BK392" s="227">
        <f>ROUND(I392*H392,2)</f>
        <v>0</v>
      </c>
      <c r="BL392" s="20" t="s">
        <v>168</v>
      </c>
      <c r="BM392" s="226" t="s">
        <v>3933</v>
      </c>
    </row>
    <row r="393" s="2" customFormat="1" ht="16.5" customHeight="1">
      <c r="A393" s="41"/>
      <c r="B393" s="42"/>
      <c r="C393" s="215" t="s">
        <v>3934</v>
      </c>
      <c r="D393" s="215" t="s">
        <v>163</v>
      </c>
      <c r="E393" s="216" t="s">
        <v>3935</v>
      </c>
      <c r="F393" s="217" t="s">
        <v>3936</v>
      </c>
      <c r="G393" s="218" t="s">
        <v>827</v>
      </c>
      <c r="H393" s="219">
        <v>2</v>
      </c>
      <c r="I393" s="220"/>
      <c r="J393" s="221">
        <f>ROUND(I393*H393,2)</f>
        <v>0</v>
      </c>
      <c r="K393" s="217" t="s">
        <v>19</v>
      </c>
      <c r="L393" s="47"/>
      <c r="M393" s="222" t="s">
        <v>19</v>
      </c>
      <c r="N393" s="223" t="s">
        <v>41</v>
      </c>
      <c r="O393" s="87"/>
      <c r="P393" s="224">
        <f>O393*H393</f>
        <v>0</v>
      </c>
      <c r="Q393" s="224">
        <v>0</v>
      </c>
      <c r="R393" s="224">
        <f>Q393*H393</f>
        <v>0</v>
      </c>
      <c r="S393" s="224">
        <v>0</v>
      </c>
      <c r="T393" s="225">
        <f>S393*H393</f>
        <v>0</v>
      </c>
      <c r="U393" s="41"/>
      <c r="V393" s="41"/>
      <c r="W393" s="41"/>
      <c r="X393" s="41"/>
      <c r="Y393" s="41"/>
      <c r="Z393" s="41"/>
      <c r="AA393" s="41"/>
      <c r="AB393" s="41"/>
      <c r="AC393" s="41"/>
      <c r="AD393" s="41"/>
      <c r="AE393" s="41"/>
      <c r="AR393" s="226" t="s">
        <v>168</v>
      </c>
      <c r="AT393" s="226" t="s">
        <v>163</v>
      </c>
      <c r="AU393" s="226" t="s">
        <v>77</v>
      </c>
      <c r="AY393" s="20" t="s">
        <v>161</v>
      </c>
      <c r="BE393" s="227">
        <f>IF(N393="základní",J393,0)</f>
        <v>0</v>
      </c>
      <c r="BF393" s="227">
        <f>IF(N393="snížená",J393,0)</f>
        <v>0</v>
      </c>
      <c r="BG393" s="227">
        <f>IF(N393="zákl. přenesená",J393,0)</f>
        <v>0</v>
      </c>
      <c r="BH393" s="227">
        <f>IF(N393="sníž. přenesená",J393,0)</f>
        <v>0</v>
      </c>
      <c r="BI393" s="227">
        <f>IF(N393="nulová",J393,0)</f>
        <v>0</v>
      </c>
      <c r="BJ393" s="20" t="s">
        <v>77</v>
      </c>
      <c r="BK393" s="227">
        <f>ROUND(I393*H393,2)</f>
        <v>0</v>
      </c>
      <c r="BL393" s="20" t="s">
        <v>168</v>
      </c>
      <c r="BM393" s="226" t="s">
        <v>3937</v>
      </c>
    </row>
    <row r="394" s="2" customFormat="1" ht="16.5" customHeight="1">
      <c r="A394" s="41"/>
      <c r="B394" s="42"/>
      <c r="C394" s="215" t="s">
        <v>3938</v>
      </c>
      <c r="D394" s="215" t="s">
        <v>163</v>
      </c>
      <c r="E394" s="216" t="s">
        <v>3939</v>
      </c>
      <c r="F394" s="217" t="s">
        <v>3940</v>
      </c>
      <c r="G394" s="218" t="s">
        <v>827</v>
      </c>
      <c r="H394" s="219">
        <v>1</v>
      </c>
      <c r="I394" s="220"/>
      <c r="J394" s="221">
        <f>ROUND(I394*H394,2)</f>
        <v>0</v>
      </c>
      <c r="K394" s="217" t="s">
        <v>19</v>
      </c>
      <c r="L394" s="47"/>
      <c r="M394" s="222" t="s">
        <v>19</v>
      </c>
      <c r="N394" s="223" t="s">
        <v>41</v>
      </c>
      <c r="O394" s="87"/>
      <c r="P394" s="224">
        <f>O394*H394</f>
        <v>0</v>
      </c>
      <c r="Q394" s="224">
        <v>0</v>
      </c>
      <c r="R394" s="224">
        <f>Q394*H394</f>
        <v>0</v>
      </c>
      <c r="S394" s="224">
        <v>0</v>
      </c>
      <c r="T394" s="225">
        <f>S394*H394</f>
        <v>0</v>
      </c>
      <c r="U394" s="41"/>
      <c r="V394" s="41"/>
      <c r="W394" s="41"/>
      <c r="X394" s="41"/>
      <c r="Y394" s="41"/>
      <c r="Z394" s="41"/>
      <c r="AA394" s="41"/>
      <c r="AB394" s="41"/>
      <c r="AC394" s="41"/>
      <c r="AD394" s="41"/>
      <c r="AE394" s="41"/>
      <c r="AR394" s="226" t="s">
        <v>168</v>
      </c>
      <c r="AT394" s="226" t="s">
        <v>163</v>
      </c>
      <c r="AU394" s="226" t="s">
        <v>77</v>
      </c>
      <c r="AY394" s="20" t="s">
        <v>161</v>
      </c>
      <c r="BE394" s="227">
        <f>IF(N394="základní",J394,0)</f>
        <v>0</v>
      </c>
      <c r="BF394" s="227">
        <f>IF(N394="snížená",J394,0)</f>
        <v>0</v>
      </c>
      <c r="BG394" s="227">
        <f>IF(N394="zákl. přenesená",J394,0)</f>
        <v>0</v>
      </c>
      <c r="BH394" s="227">
        <f>IF(N394="sníž. přenesená",J394,0)</f>
        <v>0</v>
      </c>
      <c r="BI394" s="227">
        <f>IF(N394="nulová",J394,0)</f>
        <v>0</v>
      </c>
      <c r="BJ394" s="20" t="s">
        <v>77</v>
      </c>
      <c r="BK394" s="227">
        <f>ROUND(I394*H394,2)</f>
        <v>0</v>
      </c>
      <c r="BL394" s="20" t="s">
        <v>168</v>
      </c>
      <c r="BM394" s="226" t="s">
        <v>3941</v>
      </c>
    </row>
    <row r="395" s="2" customFormat="1" ht="16.5" customHeight="1">
      <c r="A395" s="41"/>
      <c r="B395" s="42"/>
      <c r="C395" s="215" t="s">
        <v>3942</v>
      </c>
      <c r="D395" s="215" t="s">
        <v>163</v>
      </c>
      <c r="E395" s="216" t="s">
        <v>3943</v>
      </c>
      <c r="F395" s="217" t="s">
        <v>3944</v>
      </c>
      <c r="G395" s="218" t="s">
        <v>3912</v>
      </c>
      <c r="H395" s="219">
        <v>1</v>
      </c>
      <c r="I395" s="220"/>
      <c r="J395" s="221">
        <f>ROUND(I395*H395,2)</f>
        <v>0</v>
      </c>
      <c r="K395" s="217" t="s">
        <v>19</v>
      </c>
      <c r="L395" s="47"/>
      <c r="M395" s="222" t="s">
        <v>19</v>
      </c>
      <c r="N395" s="223" t="s">
        <v>41</v>
      </c>
      <c r="O395" s="87"/>
      <c r="P395" s="224">
        <f>O395*H395</f>
        <v>0</v>
      </c>
      <c r="Q395" s="224">
        <v>0</v>
      </c>
      <c r="R395" s="224">
        <f>Q395*H395</f>
        <v>0</v>
      </c>
      <c r="S395" s="224">
        <v>0</v>
      </c>
      <c r="T395" s="225">
        <f>S395*H395</f>
        <v>0</v>
      </c>
      <c r="U395" s="41"/>
      <c r="V395" s="41"/>
      <c r="W395" s="41"/>
      <c r="X395" s="41"/>
      <c r="Y395" s="41"/>
      <c r="Z395" s="41"/>
      <c r="AA395" s="41"/>
      <c r="AB395" s="41"/>
      <c r="AC395" s="41"/>
      <c r="AD395" s="41"/>
      <c r="AE395" s="41"/>
      <c r="AR395" s="226" t="s">
        <v>168</v>
      </c>
      <c r="AT395" s="226" t="s">
        <v>163</v>
      </c>
      <c r="AU395" s="226" t="s">
        <v>77</v>
      </c>
      <c r="AY395" s="20" t="s">
        <v>161</v>
      </c>
      <c r="BE395" s="227">
        <f>IF(N395="základní",J395,0)</f>
        <v>0</v>
      </c>
      <c r="BF395" s="227">
        <f>IF(N395="snížená",J395,0)</f>
        <v>0</v>
      </c>
      <c r="BG395" s="227">
        <f>IF(N395="zákl. přenesená",J395,0)</f>
        <v>0</v>
      </c>
      <c r="BH395" s="227">
        <f>IF(N395="sníž. přenesená",J395,0)</f>
        <v>0</v>
      </c>
      <c r="BI395" s="227">
        <f>IF(N395="nulová",J395,0)</f>
        <v>0</v>
      </c>
      <c r="BJ395" s="20" t="s">
        <v>77</v>
      </c>
      <c r="BK395" s="227">
        <f>ROUND(I395*H395,2)</f>
        <v>0</v>
      </c>
      <c r="BL395" s="20" t="s">
        <v>168</v>
      </c>
      <c r="BM395" s="226" t="s">
        <v>3945</v>
      </c>
    </row>
    <row r="396" s="12" customFormat="1" ht="25.92" customHeight="1">
      <c r="A396" s="12"/>
      <c r="B396" s="199"/>
      <c r="C396" s="200"/>
      <c r="D396" s="201" t="s">
        <v>69</v>
      </c>
      <c r="E396" s="202" t="s">
        <v>3946</v>
      </c>
      <c r="F396" s="202" t="s">
        <v>3947</v>
      </c>
      <c r="G396" s="200"/>
      <c r="H396" s="200"/>
      <c r="I396" s="203"/>
      <c r="J396" s="204">
        <f>BK396</f>
        <v>0</v>
      </c>
      <c r="K396" s="200"/>
      <c r="L396" s="205"/>
      <c r="M396" s="206"/>
      <c r="N396" s="207"/>
      <c r="O396" s="207"/>
      <c r="P396" s="208">
        <f>SUM(P397:P447)</f>
        <v>0</v>
      </c>
      <c r="Q396" s="207"/>
      <c r="R396" s="208">
        <f>SUM(R397:R447)</f>
        <v>0</v>
      </c>
      <c r="S396" s="207"/>
      <c r="T396" s="209">
        <f>SUM(T397:T447)</f>
        <v>0</v>
      </c>
      <c r="U396" s="12"/>
      <c r="V396" s="12"/>
      <c r="W396" s="12"/>
      <c r="X396" s="12"/>
      <c r="Y396" s="12"/>
      <c r="Z396" s="12"/>
      <c r="AA396" s="12"/>
      <c r="AB396" s="12"/>
      <c r="AC396" s="12"/>
      <c r="AD396" s="12"/>
      <c r="AE396" s="12"/>
      <c r="AR396" s="210" t="s">
        <v>77</v>
      </c>
      <c r="AT396" s="211" t="s">
        <v>69</v>
      </c>
      <c r="AU396" s="211" t="s">
        <v>70</v>
      </c>
      <c r="AY396" s="210" t="s">
        <v>161</v>
      </c>
      <c r="BK396" s="212">
        <f>SUM(BK397:BK447)</f>
        <v>0</v>
      </c>
    </row>
    <row r="397" s="2" customFormat="1" ht="44.25" customHeight="1">
      <c r="A397" s="41"/>
      <c r="B397" s="42"/>
      <c r="C397" s="215" t="s">
        <v>3948</v>
      </c>
      <c r="D397" s="215" t="s">
        <v>163</v>
      </c>
      <c r="E397" s="216" t="s">
        <v>3949</v>
      </c>
      <c r="F397" s="217" t="s">
        <v>3950</v>
      </c>
      <c r="G397" s="218" t="s">
        <v>2368</v>
      </c>
      <c r="H397" s="219">
        <v>1</v>
      </c>
      <c r="I397" s="220"/>
      <c r="J397" s="221">
        <f>ROUND(I397*H397,2)</f>
        <v>0</v>
      </c>
      <c r="K397" s="217" t="s">
        <v>19</v>
      </c>
      <c r="L397" s="47"/>
      <c r="M397" s="222" t="s">
        <v>19</v>
      </c>
      <c r="N397" s="223" t="s">
        <v>41</v>
      </c>
      <c r="O397" s="87"/>
      <c r="P397" s="224">
        <f>O397*H397</f>
        <v>0</v>
      </c>
      <c r="Q397" s="224">
        <v>0</v>
      </c>
      <c r="R397" s="224">
        <f>Q397*H397</f>
        <v>0</v>
      </c>
      <c r="S397" s="224">
        <v>0</v>
      </c>
      <c r="T397" s="225">
        <f>S397*H397</f>
        <v>0</v>
      </c>
      <c r="U397" s="41"/>
      <c r="V397" s="41"/>
      <c r="W397" s="41"/>
      <c r="X397" s="41"/>
      <c r="Y397" s="41"/>
      <c r="Z397" s="41"/>
      <c r="AA397" s="41"/>
      <c r="AB397" s="41"/>
      <c r="AC397" s="41"/>
      <c r="AD397" s="41"/>
      <c r="AE397" s="41"/>
      <c r="AR397" s="226" t="s">
        <v>168</v>
      </c>
      <c r="AT397" s="226" t="s">
        <v>163</v>
      </c>
      <c r="AU397" s="226" t="s">
        <v>77</v>
      </c>
      <c r="AY397" s="20" t="s">
        <v>161</v>
      </c>
      <c r="BE397" s="227">
        <f>IF(N397="základní",J397,0)</f>
        <v>0</v>
      </c>
      <c r="BF397" s="227">
        <f>IF(N397="snížená",J397,0)</f>
        <v>0</v>
      </c>
      <c r="BG397" s="227">
        <f>IF(N397="zákl. přenesená",J397,0)</f>
        <v>0</v>
      </c>
      <c r="BH397" s="227">
        <f>IF(N397="sníž. přenesená",J397,0)</f>
        <v>0</v>
      </c>
      <c r="BI397" s="227">
        <f>IF(N397="nulová",J397,0)</f>
        <v>0</v>
      </c>
      <c r="BJ397" s="20" t="s">
        <v>77</v>
      </c>
      <c r="BK397" s="227">
        <f>ROUND(I397*H397,2)</f>
        <v>0</v>
      </c>
      <c r="BL397" s="20" t="s">
        <v>168</v>
      </c>
      <c r="BM397" s="226" t="s">
        <v>3951</v>
      </c>
    </row>
    <row r="398" s="2" customFormat="1" ht="16.5" customHeight="1">
      <c r="A398" s="41"/>
      <c r="B398" s="42"/>
      <c r="C398" s="215" t="s">
        <v>731</v>
      </c>
      <c r="D398" s="215" t="s">
        <v>163</v>
      </c>
      <c r="E398" s="216" t="s">
        <v>3952</v>
      </c>
      <c r="F398" s="217" t="s">
        <v>3953</v>
      </c>
      <c r="G398" s="218" t="s">
        <v>2368</v>
      </c>
      <c r="H398" s="219">
        <v>2</v>
      </c>
      <c r="I398" s="220"/>
      <c r="J398" s="221">
        <f>ROUND(I398*H398,2)</f>
        <v>0</v>
      </c>
      <c r="K398" s="217" t="s">
        <v>19</v>
      </c>
      <c r="L398" s="47"/>
      <c r="M398" s="222" t="s">
        <v>19</v>
      </c>
      <c r="N398" s="223" t="s">
        <v>41</v>
      </c>
      <c r="O398" s="87"/>
      <c r="P398" s="224">
        <f>O398*H398</f>
        <v>0</v>
      </c>
      <c r="Q398" s="224">
        <v>0</v>
      </c>
      <c r="R398" s="224">
        <f>Q398*H398</f>
        <v>0</v>
      </c>
      <c r="S398" s="224">
        <v>0</v>
      </c>
      <c r="T398" s="225">
        <f>S398*H398</f>
        <v>0</v>
      </c>
      <c r="U398" s="41"/>
      <c r="V398" s="41"/>
      <c r="W398" s="41"/>
      <c r="X398" s="41"/>
      <c r="Y398" s="41"/>
      <c r="Z398" s="41"/>
      <c r="AA398" s="41"/>
      <c r="AB398" s="41"/>
      <c r="AC398" s="41"/>
      <c r="AD398" s="41"/>
      <c r="AE398" s="41"/>
      <c r="AR398" s="226" t="s">
        <v>168</v>
      </c>
      <c r="AT398" s="226" t="s">
        <v>163</v>
      </c>
      <c r="AU398" s="226" t="s">
        <v>77</v>
      </c>
      <c r="AY398" s="20" t="s">
        <v>161</v>
      </c>
      <c r="BE398" s="227">
        <f>IF(N398="základní",J398,0)</f>
        <v>0</v>
      </c>
      <c r="BF398" s="227">
        <f>IF(N398="snížená",J398,0)</f>
        <v>0</v>
      </c>
      <c r="BG398" s="227">
        <f>IF(N398="zákl. přenesená",J398,0)</f>
        <v>0</v>
      </c>
      <c r="BH398" s="227">
        <f>IF(N398="sníž. přenesená",J398,0)</f>
        <v>0</v>
      </c>
      <c r="BI398" s="227">
        <f>IF(N398="nulová",J398,0)</f>
        <v>0</v>
      </c>
      <c r="BJ398" s="20" t="s">
        <v>77</v>
      </c>
      <c r="BK398" s="227">
        <f>ROUND(I398*H398,2)</f>
        <v>0</v>
      </c>
      <c r="BL398" s="20" t="s">
        <v>168</v>
      </c>
      <c r="BM398" s="226" t="s">
        <v>3843</v>
      </c>
    </row>
    <row r="399" s="2" customFormat="1" ht="16.5" customHeight="1">
      <c r="A399" s="41"/>
      <c r="B399" s="42"/>
      <c r="C399" s="215" t="s">
        <v>3954</v>
      </c>
      <c r="D399" s="215" t="s">
        <v>163</v>
      </c>
      <c r="E399" s="216" t="s">
        <v>3955</v>
      </c>
      <c r="F399" s="217" t="s">
        <v>3956</v>
      </c>
      <c r="G399" s="218" t="s">
        <v>2368</v>
      </c>
      <c r="H399" s="219">
        <v>1</v>
      </c>
      <c r="I399" s="220"/>
      <c r="J399" s="221">
        <f>ROUND(I399*H399,2)</f>
        <v>0</v>
      </c>
      <c r="K399" s="217" t="s">
        <v>19</v>
      </c>
      <c r="L399" s="47"/>
      <c r="M399" s="222" t="s">
        <v>19</v>
      </c>
      <c r="N399" s="223" t="s">
        <v>41</v>
      </c>
      <c r="O399" s="87"/>
      <c r="P399" s="224">
        <f>O399*H399</f>
        <v>0</v>
      </c>
      <c r="Q399" s="224">
        <v>0</v>
      </c>
      <c r="R399" s="224">
        <f>Q399*H399</f>
        <v>0</v>
      </c>
      <c r="S399" s="224">
        <v>0</v>
      </c>
      <c r="T399" s="225">
        <f>S399*H399</f>
        <v>0</v>
      </c>
      <c r="U399" s="41"/>
      <c r="V399" s="41"/>
      <c r="W399" s="41"/>
      <c r="X399" s="41"/>
      <c r="Y399" s="41"/>
      <c r="Z399" s="41"/>
      <c r="AA399" s="41"/>
      <c r="AB399" s="41"/>
      <c r="AC399" s="41"/>
      <c r="AD399" s="41"/>
      <c r="AE399" s="41"/>
      <c r="AR399" s="226" t="s">
        <v>168</v>
      </c>
      <c r="AT399" s="226" t="s">
        <v>163</v>
      </c>
      <c r="AU399" s="226" t="s">
        <v>77</v>
      </c>
      <c r="AY399" s="20" t="s">
        <v>161</v>
      </c>
      <c r="BE399" s="227">
        <f>IF(N399="základní",J399,0)</f>
        <v>0</v>
      </c>
      <c r="BF399" s="227">
        <f>IF(N399="snížená",J399,0)</f>
        <v>0</v>
      </c>
      <c r="BG399" s="227">
        <f>IF(N399="zákl. přenesená",J399,0)</f>
        <v>0</v>
      </c>
      <c r="BH399" s="227">
        <f>IF(N399="sníž. přenesená",J399,0)</f>
        <v>0</v>
      </c>
      <c r="BI399" s="227">
        <f>IF(N399="nulová",J399,0)</f>
        <v>0</v>
      </c>
      <c r="BJ399" s="20" t="s">
        <v>77</v>
      </c>
      <c r="BK399" s="227">
        <f>ROUND(I399*H399,2)</f>
        <v>0</v>
      </c>
      <c r="BL399" s="20" t="s">
        <v>168</v>
      </c>
      <c r="BM399" s="226" t="s">
        <v>3851</v>
      </c>
    </row>
    <row r="400" s="2" customFormat="1" ht="21.75" customHeight="1">
      <c r="A400" s="41"/>
      <c r="B400" s="42"/>
      <c r="C400" s="215" t="s">
        <v>3957</v>
      </c>
      <c r="D400" s="215" t="s">
        <v>163</v>
      </c>
      <c r="E400" s="216" t="s">
        <v>3958</v>
      </c>
      <c r="F400" s="217" t="s">
        <v>3959</v>
      </c>
      <c r="G400" s="218" t="s">
        <v>2368</v>
      </c>
      <c r="H400" s="219">
        <v>2</v>
      </c>
      <c r="I400" s="220"/>
      <c r="J400" s="221">
        <f>ROUND(I400*H400,2)</f>
        <v>0</v>
      </c>
      <c r="K400" s="217" t="s">
        <v>19</v>
      </c>
      <c r="L400" s="47"/>
      <c r="M400" s="222" t="s">
        <v>19</v>
      </c>
      <c r="N400" s="223" t="s">
        <v>41</v>
      </c>
      <c r="O400" s="87"/>
      <c r="P400" s="224">
        <f>O400*H400</f>
        <v>0</v>
      </c>
      <c r="Q400" s="224">
        <v>0</v>
      </c>
      <c r="R400" s="224">
        <f>Q400*H400</f>
        <v>0</v>
      </c>
      <c r="S400" s="224">
        <v>0</v>
      </c>
      <c r="T400" s="225">
        <f>S400*H400</f>
        <v>0</v>
      </c>
      <c r="U400" s="41"/>
      <c r="V400" s="41"/>
      <c r="W400" s="41"/>
      <c r="X400" s="41"/>
      <c r="Y400" s="41"/>
      <c r="Z400" s="41"/>
      <c r="AA400" s="41"/>
      <c r="AB400" s="41"/>
      <c r="AC400" s="41"/>
      <c r="AD400" s="41"/>
      <c r="AE400" s="41"/>
      <c r="AR400" s="226" t="s">
        <v>168</v>
      </c>
      <c r="AT400" s="226" t="s">
        <v>163</v>
      </c>
      <c r="AU400" s="226" t="s">
        <v>77</v>
      </c>
      <c r="AY400" s="20" t="s">
        <v>161</v>
      </c>
      <c r="BE400" s="227">
        <f>IF(N400="základní",J400,0)</f>
        <v>0</v>
      </c>
      <c r="BF400" s="227">
        <f>IF(N400="snížená",J400,0)</f>
        <v>0</v>
      </c>
      <c r="BG400" s="227">
        <f>IF(N400="zákl. přenesená",J400,0)</f>
        <v>0</v>
      </c>
      <c r="BH400" s="227">
        <f>IF(N400="sníž. přenesená",J400,0)</f>
        <v>0</v>
      </c>
      <c r="BI400" s="227">
        <f>IF(N400="nulová",J400,0)</f>
        <v>0</v>
      </c>
      <c r="BJ400" s="20" t="s">
        <v>77</v>
      </c>
      <c r="BK400" s="227">
        <f>ROUND(I400*H400,2)</f>
        <v>0</v>
      </c>
      <c r="BL400" s="20" t="s">
        <v>168</v>
      </c>
      <c r="BM400" s="226" t="s">
        <v>3859</v>
      </c>
    </row>
    <row r="401" s="2" customFormat="1" ht="16.5" customHeight="1">
      <c r="A401" s="41"/>
      <c r="B401" s="42"/>
      <c r="C401" s="215" t="s">
        <v>3960</v>
      </c>
      <c r="D401" s="215" t="s">
        <v>163</v>
      </c>
      <c r="E401" s="216" t="s">
        <v>3961</v>
      </c>
      <c r="F401" s="217" t="s">
        <v>3962</v>
      </c>
      <c r="G401" s="218" t="s">
        <v>2368</v>
      </c>
      <c r="H401" s="219">
        <v>1</v>
      </c>
      <c r="I401" s="220"/>
      <c r="J401" s="221">
        <f>ROUND(I401*H401,2)</f>
        <v>0</v>
      </c>
      <c r="K401" s="217" t="s">
        <v>19</v>
      </c>
      <c r="L401" s="47"/>
      <c r="M401" s="222" t="s">
        <v>19</v>
      </c>
      <c r="N401" s="223" t="s">
        <v>41</v>
      </c>
      <c r="O401" s="87"/>
      <c r="P401" s="224">
        <f>O401*H401</f>
        <v>0</v>
      </c>
      <c r="Q401" s="224">
        <v>0</v>
      </c>
      <c r="R401" s="224">
        <f>Q401*H401</f>
        <v>0</v>
      </c>
      <c r="S401" s="224">
        <v>0</v>
      </c>
      <c r="T401" s="225">
        <f>S401*H401</f>
        <v>0</v>
      </c>
      <c r="U401" s="41"/>
      <c r="V401" s="41"/>
      <c r="W401" s="41"/>
      <c r="X401" s="41"/>
      <c r="Y401" s="41"/>
      <c r="Z401" s="41"/>
      <c r="AA401" s="41"/>
      <c r="AB401" s="41"/>
      <c r="AC401" s="41"/>
      <c r="AD401" s="41"/>
      <c r="AE401" s="41"/>
      <c r="AR401" s="226" t="s">
        <v>168</v>
      </c>
      <c r="AT401" s="226" t="s">
        <v>163</v>
      </c>
      <c r="AU401" s="226" t="s">
        <v>77</v>
      </c>
      <c r="AY401" s="20" t="s">
        <v>161</v>
      </c>
      <c r="BE401" s="227">
        <f>IF(N401="základní",J401,0)</f>
        <v>0</v>
      </c>
      <c r="BF401" s="227">
        <f>IF(N401="snížená",J401,0)</f>
        <v>0</v>
      </c>
      <c r="BG401" s="227">
        <f>IF(N401="zákl. přenesená",J401,0)</f>
        <v>0</v>
      </c>
      <c r="BH401" s="227">
        <f>IF(N401="sníž. přenesená",J401,0)</f>
        <v>0</v>
      </c>
      <c r="BI401" s="227">
        <f>IF(N401="nulová",J401,0)</f>
        <v>0</v>
      </c>
      <c r="BJ401" s="20" t="s">
        <v>77</v>
      </c>
      <c r="BK401" s="227">
        <f>ROUND(I401*H401,2)</f>
        <v>0</v>
      </c>
      <c r="BL401" s="20" t="s">
        <v>168</v>
      </c>
      <c r="BM401" s="226" t="s">
        <v>3867</v>
      </c>
    </row>
    <row r="402" s="2" customFormat="1" ht="16.5" customHeight="1">
      <c r="A402" s="41"/>
      <c r="B402" s="42"/>
      <c r="C402" s="215" t="s">
        <v>3963</v>
      </c>
      <c r="D402" s="215" t="s">
        <v>163</v>
      </c>
      <c r="E402" s="216" t="s">
        <v>3964</v>
      </c>
      <c r="F402" s="217" t="s">
        <v>3965</v>
      </c>
      <c r="G402" s="218" t="s">
        <v>2368</v>
      </c>
      <c r="H402" s="219">
        <v>1</v>
      </c>
      <c r="I402" s="220"/>
      <c r="J402" s="221">
        <f>ROUND(I402*H402,2)</f>
        <v>0</v>
      </c>
      <c r="K402" s="217" t="s">
        <v>19</v>
      </c>
      <c r="L402" s="47"/>
      <c r="M402" s="222" t="s">
        <v>19</v>
      </c>
      <c r="N402" s="223" t="s">
        <v>41</v>
      </c>
      <c r="O402" s="87"/>
      <c r="P402" s="224">
        <f>O402*H402</f>
        <v>0</v>
      </c>
      <c r="Q402" s="224">
        <v>0</v>
      </c>
      <c r="R402" s="224">
        <f>Q402*H402</f>
        <v>0</v>
      </c>
      <c r="S402" s="224">
        <v>0</v>
      </c>
      <c r="T402" s="225">
        <f>S402*H402</f>
        <v>0</v>
      </c>
      <c r="U402" s="41"/>
      <c r="V402" s="41"/>
      <c r="W402" s="41"/>
      <c r="X402" s="41"/>
      <c r="Y402" s="41"/>
      <c r="Z402" s="41"/>
      <c r="AA402" s="41"/>
      <c r="AB402" s="41"/>
      <c r="AC402" s="41"/>
      <c r="AD402" s="41"/>
      <c r="AE402" s="41"/>
      <c r="AR402" s="226" t="s">
        <v>168</v>
      </c>
      <c r="AT402" s="226" t="s">
        <v>163</v>
      </c>
      <c r="AU402" s="226" t="s">
        <v>77</v>
      </c>
      <c r="AY402" s="20" t="s">
        <v>161</v>
      </c>
      <c r="BE402" s="227">
        <f>IF(N402="základní",J402,0)</f>
        <v>0</v>
      </c>
      <c r="BF402" s="227">
        <f>IF(N402="snížená",J402,0)</f>
        <v>0</v>
      </c>
      <c r="BG402" s="227">
        <f>IF(N402="zákl. přenesená",J402,0)</f>
        <v>0</v>
      </c>
      <c r="BH402" s="227">
        <f>IF(N402="sníž. přenesená",J402,0)</f>
        <v>0</v>
      </c>
      <c r="BI402" s="227">
        <f>IF(N402="nulová",J402,0)</f>
        <v>0</v>
      </c>
      <c r="BJ402" s="20" t="s">
        <v>77</v>
      </c>
      <c r="BK402" s="227">
        <f>ROUND(I402*H402,2)</f>
        <v>0</v>
      </c>
      <c r="BL402" s="20" t="s">
        <v>168</v>
      </c>
      <c r="BM402" s="226" t="s">
        <v>3875</v>
      </c>
    </row>
    <row r="403" s="2" customFormat="1" ht="16.5" customHeight="1">
      <c r="A403" s="41"/>
      <c r="B403" s="42"/>
      <c r="C403" s="215" t="s">
        <v>3966</v>
      </c>
      <c r="D403" s="215" t="s">
        <v>163</v>
      </c>
      <c r="E403" s="216" t="s">
        <v>3967</v>
      </c>
      <c r="F403" s="217" t="s">
        <v>3968</v>
      </c>
      <c r="G403" s="218" t="s">
        <v>2368</v>
      </c>
      <c r="H403" s="219">
        <v>1</v>
      </c>
      <c r="I403" s="220"/>
      <c r="J403" s="221">
        <f>ROUND(I403*H403,2)</f>
        <v>0</v>
      </c>
      <c r="K403" s="217" t="s">
        <v>19</v>
      </c>
      <c r="L403" s="47"/>
      <c r="M403" s="222" t="s">
        <v>19</v>
      </c>
      <c r="N403" s="223" t="s">
        <v>41</v>
      </c>
      <c r="O403" s="87"/>
      <c r="P403" s="224">
        <f>O403*H403</f>
        <v>0</v>
      </c>
      <c r="Q403" s="224">
        <v>0</v>
      </c>
      <c r="R403" s="224">
        <f>Q403*H403</f>
        <v>0</v>
      </c>
      <c r="S403" s="224">
        <v>0</v>
      </c>
      <c r="T403" s="225">
        <f>S403*H403</f>
        <v>0</v>
      </c>
      <c r="U403" s="41"/>
      <c r="V403" s="41"/>
      <c r="W403" s="41"/>
      <c r="X403" s="41"/>
      <c r="Y403" s="41"/>
      <c r="Z403" s="41"/>
      <c r="AA403" s="41"/>
      <c r="AB403" s="41"/>
      <c r="AC403" s="41"/>
      <c r="AD403" s="41"/>
      <c r="AE403" s="41"/>
      <c r="AR403" s="226" t="s">
        <v>168</v>
      </c>
      <c r="AT403" s="226" t="s">
        <v>163</v>
      </c>
      <c r="AU403" s="226" t="s">
        <v>77</v>
      </c>
      <c r="AY403" s="20" t="s">
        <v>161</v>
      </c>
      <c r="BE403" s="227">
        <f>IF(N403="základní",J403,0)</f>
        <v>0</v>
      </c>
      <c r="BF403" s="227">
        <f>IF(N403="snížená",J403,0)</f>
        <v>0</v>
      </c>
      <c r="BG403" s="227">
        <f>IF(N403="zákl. přenesená",J403,0)</f>
        <v>0</v>
      </c>
      <c r="BH403" s="227">
        <f>IF(N403="sníž. přenesená",J403,0)</f>
        <v>0</v>
      </c>
      <c r="BI403" s="227">
        <f>IF(N403="nulová",J403,0)</f>
        <v>0</v>
      </c>
      <c r="BJ403" s="20" t="s">
        <v>77</v>
      </c>
      <c r="BK403" s="227">
        <f>ROUND(I403*H403,2)</f>
        <v>0</v>
      </c>
      <c r="BL403" s="20" t="s">
        <v>168</v>
      </c>
      <c r="BM403" s="226" t="s">
        <v>3883</v>
      </c>
    </row>
    <row r="404" s="2" customFormat="1" ht="16.5" customHeight="1">
      <c r="A404" s="41"/>
      <c r="B404" s="42"/>
      <c r="C404" s="215" t="s">
        <v>3969</v>
      </c>
      <c r="D404" s="215" t="s">
        <v>163</v>
      </c>
      <c r="E404" s="216" t="s">
        <v>3970</v>
      </c>
      <c r="F404" s="217" t="s">
        <v>3971</v>
      </c>
      <c r="G404" s="218" t="s">
        <v>2368</v>
      </c>
      <c r="H404" s="219">
        <v>4</v>
      </c>
      <c r="I404" s="220"/>
      <c r="J404" s="221">
        <f>ROUND(I404*H404,2)</f>
        <v>0</v>
      </c>
      <c r="K404" s="217" t="s">
        <v>19</v>
      </c>
      <c r="L404" s="47"/>
      <c r="M404" s="222" t="s">
        <v>19</v>
      </c>
      <c r="N404" s="223" t="s">
        <v>41</v>
      </c>
      <c r="O404" s="87"/>
      <c r="P404" s="224">
        <f>O404*H404</f>
        <v>0</v>
      </c>
      <c r="Q404" s="224">
        <v>0</v>
      </c>
      <c r="R404" s="224">
        <f>Q404*H404</f>
        <v>0</v>
      </c>
      <c r="S404" s="224">
        <v>0</v>
      </c>
      <c r="T404" s="225">
        <f>S404*H404</f>
        <v>0</v>
      </c>
      <c r="U404" s="41"/>
      <c r="V404" s="41"/>
      <c r="W404" s="41"/>
      <c r="X404" s="41"/>
      <c r="Y404" s="41"/>
      <c r="Z404" s="41"/>
      <c r="AA404" s="41"/>
      <c r="AB404" s="41"/>
      <c r="AC404" s="41"/>
      <c r="AD404" s="41"/>
      <c r="AE404" s="41"/>
      <c r="AR404" s="226" t="s">
        <v>168</v>
      </c>
      <c r="AT404" s="226" t="s">
        <v>163</v>
      </c>
      <c r="AU404" s="226" t="s">
        <v>77</v>
      </c>
      <c r="AY404" s="20" t="s">
        <v>161</v>
      </c>
      <c r="BE404" s="227">
        <f>IF(N404="základní",J404,0)</f>
        <v>0</v>
      </c>
      <c r="BF404" s="227">
        <f>IF(N404="snížená",J404,0)</f>
        <v>0</v>
      </c>
      <c r="BG404" s="227">
        <f>IF(N404="zákl. přenesená",J404,0)</f>
        <v>0</v>
      </c>
      <c r="BH404" s="227">
        <f>IF(N404="sníž. přenesená",J404,0)</f>
        <v>0</v>
      </c>
      <c r="BI404" s="227">
        <f>IF(N404="nulová",J404,0)</f>
        <v>0</v>
      </c>
      <c r="BJ404" s="20" t="s">
        <v>77</v>
      </c>
      <c r="BK404" s="227">
        <f>ROUND(I404*H404,2)</f>
        <v>0</v>
      </c>
      <c r="BL404" s="20" t="s">
        <v>168</v>
      </c>
      <c r="BM404" s="226" t="s">
        <v>3891</v>
      </c>
    </row>
    <row r="405" s="2" customFormat="1" ht="16.5" customHeight="1">
      <c r="A405" s="41"/>
      <c r="B405" s="42"/>
      <c r="C405" s="215" t="s">
        <v>3972</v>
      </c>
      <c r="D405" s="215" t="s">
        <v>163</v>
      </c>
      <c r="E405" s="216" t="s">
        <v>3973</v>
      </c>
      <c r="F405" s="217" t="s">
        <v>3974</v>
      </c>
      <c r="G405" s="218" t="s">
        <v>2368</v>
      </c>
      <c r="H405" s="219">
        <v>5</v>
      </c>
      <c r="I405" s="220"/>
      <c r="J405" s="221">
        <f>ROUND(I405*H405,2)</f>
        <v>0</v>
      </c>
      <c r="K405" s="217" t="s">
        <v>19</v>
      </c>
      <c r="L405" s="47"/>
      <c r="M405" s="222" t="s">
        <v>19</v>
      </c>
      <c r="N405" s="223" t="s">
        <v>41</v>
      </c>
      <c r="O405" s="87"/>
      <c r="P405" s="224">
        <f>O405*H405</f>
        <v>0</v>
      </c>
      <c r="Q405" s="224">
        <v>0</v>
      </c>
      <c r="R405" s="224">
        <f>Q405*H405</f>
        <v>0</v>
      </c>
      <c r="S405" s="224">
        <v>0</v>
      </c>
      <c r="T405" s="225">
        <f>S405*H405</f>
        <v>0</v>
      </c>
      <c r="U405" s="41"/>
      <c r="V405" s="41"/>
      <c r="W405" s="41"/>
      <c r="X405" s="41"/>
      <c r="Y405" s="41"/>
      <c r="Z405" s="41"/>
      <c r="AA405" s="41"/>
      <c r="AB405" s="41"/>
      <c r="AC405" s="41"/>
      <c r="AD405" s="41"/>
      <c r="AE405" s="41"/>
      <c r="AR405" s="226" t="s">
        <v>168</v>
      </c>
      <c r="AT405" s="226" t="s">
        <v>163</v>
      </c>
      <c r="AU405" s="226" t="s">
        <v>77</v>
      </c>
      <c r="AY405" s="20" t="s">
        <v>161</v>
      </c>
      <c r="BE405" s="227">
        <f>IF(N405="základní",J405,0)</f>
        <v>0</v>
      </c>
      <c r="BF405" s="227">
        <f>IF(N405="snížená",J405,0)</f>
        <v>0</v>
      </c>
      <c r="BG405" s="227">
        <f>IF(N405="zákl. přenesená",J405,0)</f>
        <v>0</v>
      </c>
      <c r="BH405" s="227">
        <f>IF(N405="sníž. přenesená",J405,0)</f>
        <v>0</v>
      </c>
      <c r="BI405" s="227">
        <f>IF(N405="nulová",J405,0)</f>
        <v>0</v>
      </c>
      <c r="BJ405" s="20" t="s">
        <v>77</v>
      </c>
      <c r="BK405" s="227">
        <f>ROUND(I405*H405,2)</f>
        <v>0</v>
      </c>
      <c r="BL405" s="20" t="s">
        <v>168</v>
      </c>
      <c r="BM405" s="226" t="s">
        <v>3899</v>
      </c>
    </row>
    <row r="406" s="2" customFormat="1" ht="16.5" customHeight="1">
      <c r="A406" s="41"/>
      <c r="B406" s="42"/>
      <c r="C406" s="215" t="s">
        <v>3975</v>
      </c>
      <c r="D406" s="215" t="s">
        <v>163</v>
      </c>
      <c r="E406" s="216" t="s">
        <v>3976</v>
      </c>
      <c r="F406" s="217" t="s">
        <v>3977</v>
      </c>
      <c r="G406" s="218" t="s">
        <v>2368</v>
      </c>
      <c r="H406" s="219">
        <v>4</v>
      </c>
      <c r="I406" s="220"/>
      <c r="J406" s="221">
        <f>ROUND(I406*H406,2)</f>
        <v>0</v>
      </c>
      <c r="K406" s="217" t="s">
        <v>19</v>
      </c>
      <c r="L406" s="47"/>
      <c r="M406" s="222" t="s">
        <v>19</v>
      </c>
      <c r="N406" s="223" t="s">
        <v>41</v>
      </c>
      <c r="O406" s="87"/>
      <c r="P406" s="224">
        <f>O406*H406</f>
        <v>0</v>
      </c>
      <c r="Q406" s="224">
        <v>0</v>
      </c>
      <c r="R406" s="224">
        <f>Q406*H406</f>
        <v>0</v>
      </c>
      <c r="S406" s="224">
        <v>0</v>
      </c>
      <c r="T406" s="225">
        <f>S406*H406</f>
        <v>0</v>
      </c>
      <c r="U406" s="41"/>
      <c r="V406" s="41"/>
      <c r="W406" s="41"/>
      <c r="X406" s="41"/>
      <c r="Y406" s="41"/>
      <c r="Z406" s="41"/>
      <c r="AA406" s="41"/>
      <c r="AB406" s="41"/>
      <c r="AC406" s="41"/>
      <c r="AD406" s="41"/>
      <c r="AE406" s="41"/>
      <c r="AR406" s="226" t="s">
        <v>168</v>
      </c>
      <c r="AT406" s="226" t="s">
        <v>163</v>
      </c>
      <c r="AU406" s="226" t="s">
        <v>77</v>
      </c>
      <c r="AY406" s="20" t="s">
        <v>161</v>
      </c>
      <c r="BE406" s="227">
        <f>IF(N406="základní",J406,0)</f>
        <v>0</v>
      </c>
      <c r="BF406" s="227">
        <f>IF(N406="snížená",J406,0)</f>
        <v>0</v>
      </c>
      <c r="BG406" s="227">
        <f>IF(N406="zákl. přenesená",J406,0)</f>
        <v>0</v>
      </c>
      <c r="BH406" s="227">
        <f>IF(N406="sníž. přenesená",J406,0)</f>
        <v>0</v>
      </c>
      <c r="BI406" s="227">
        <f>IF(N406="nulová",J406,0)</f>
        <v>0</v>
      </c>
      <c r="BJ406" s="20" t="s">
        <v>77</v>
      </c>
      <c r="BK406" s="227">
        <f>ROUND(I406*H406,2)</f>
        <v>0</v>
      </c>
      <c r="BL406" s="20" t="s">
        <v>168</v>
      </c>
      <c r="BM406" s="226" t="s">
        <v>3978</v>
      </c>
    </row>
    <row r="407" s="2" customFormat="1" ht="16.5" customHeight="1">
      <c r="A407" s="41"/>
      <c r="B407" s="42"/>
      <c r="C407" s="215" t="s">
        <v>3979</v>
      </c>
      <c r="D407" s="215" t="s">
        <v>163</v>
      </c>
      <c r="E407" s="216" t="s">
        <v>3980</v>
      </c>
      <c r="F407" s="217" t="s">
        <v>3981</v>
      </c>
      <c r="G407" s="218" t="s">
        <v>2368</v>
      </c>
      <c r="H407" s="219">
        <v>4</v>
      </c>
      <c r="I407" s="220"/>
      <c r="J407" s="221">
        <f>ROUND(I407*H407,2)</f>
        <v>0</v>
      </c>
      <c r="K407" s="217" t="s">
        <v>19</v>
      </c>
      <c r="L407" s="47"/>
      <c r="M407" s="222" t="s">
        <v>19</v>
      </c>
      <c r="N407" s="223" t="s">
        <v>41</v>
      </c>
      <c r="O407" s="87"/>
      <c r="P407" s="224">
        <f>O407*H407</f>
        <v>0</v>
      </c>
      <c r="Q407" s="224">
        <v>0</v>
      </c>
      <c r="R407" s="224">
        <f>Q407*H407</f>
        <v>0</v>
      </c>
      <c r="S407" s="224">
        <v>0</v>
      </c>
      <c r="T407" s="225">
        <f>S407*H407</f>
        <v>0</v>
      </c>
      <c r="U407" s="41"/>
      <c r="V407" s="41"/>
      <c r="W407" s="41"/>
      <c r="X407" s="41"/>
      <c r="Y407" s="41"/>
      <c r="Z407" s="41"/>
      <c r="AA407" s="41"/>
      <c r="AB407" s="41"/>
      <c r="AC407" s="41"/>
      <c r="AD407" s="41"/>
      <c r="AE407" s="41"/>
      <c r="AR407" s="226" t="s">
        <v>168</v>
      </c>
      <c r="AT407" s="226" t="s">
        <v>163</v>
      </c>
      <c r="AU407" s="226" t="s">
        <v>77</v>
      </c>
      <c r="AY407" s="20" t="s">
        <v>161</v>
      </c>
      <c r="BE407" s="227">
        <f>IF(N407="základní",J407,0)</f>
        <v>0</v>
      </c>
      <c r="BF407" s="227">
        <f>IF(N407="snížená",J407,0)</f>
        <v>0</v>
      </c>
      <c r="BG407" s="227">
        <f>IF(N407="zákl. přenesená",J407,0)</f>
        <v>0</v>
      </c>
      <c r="BH407" s="227">
        <f>IF(N407="sníž. přenesená",J407,0)</f>
        <v>0</v>
      </c>
      <c r="BI407" s="227">
        <f>IF(N407="nulová",J407,0)</f>
        <v>0</v>
      </c>
      <c r="BJ407" s="20" t="s">
        <v>77</v>
      </c>
      <c r="BK407" s="227">
        <f>ROUND(I407*H407,2)</f>
        <v>0</v>
      </c>
      <c r="BL407" s="20" t="s">
        <v>168</v>
      </c>
      <c r="BM407" s="226" t="s">
        <v>3982</v>
      </c>
    </row>
    <row r="408" s="2" customFormat="1" ht="16.5" customHeight="1">
      <c r="A408" s="41"/>
      <c r="B408" s="42"/>
      <c r="C408" s="215" t="s">
        <v>3983</v>
      </c>
      <c r="D408" s="215" t="s">
        <v>163</v>
      </c>
      <c r="E408" s="216" t="s">
        <v>3984</v>
      </c>
      <c r="F408" s="217" t="s">
        <v>3985</v>
      </c>
      <c r="G408" s="218" t="s">
        <v>2368</v>
      </c>
      <c r="H408" s="219">
        <v>2</v>
      </c>
      <c r="I408" s="220"/>
      <c r="J408" s="221">
        <f>ROUND(I408*H408,2)</f>
        <v>0</v>
      </c>
      <c r="K408" s="217" t="s">
        <v>19</v>
      </c>
      <c r="L408" s="47"/>
      <c r="M408" s="222" t="s">
        <v>19</v>
      </c>
      <c r="N408" s="223" t="s">
        <v>41</v>
      </c>
      <c r="O408" s="87"/>
      <c r="P408" s="224">
        <f>O408*H408</f>
        <v>0</v>
      </c>
      <c r="Q408" s="224">
        <v>0</v>
      </c>
      <c r="R408" s="224">
        <f>Q408*H408</f>
        <v>0</v>
      </c>
      <c r="S408" s="224">
        <v>0</v>
      </c>
      <c r="T408" s="225">
        <f>S408*H408</f>
        <v>0</v>
      </c>
      <c r="U408" s="41"/>
      <c r="V408" s="41"/>
      <c r="W408" s="41"/>
      <c r="X408" s="41"/>
      <c r="Y408" s="41"/>
      <c r="Z408" s="41"/>
      <c r="AA408" s="41"/>
      <c r="AB408" s="41"/>
      <c r="AC408" s="41"/>
      <c r="AD408" s="41"/>
      <c r="AE408" s="41"/>
      <c r="AR408" s="226" t="s">
        <v>168</v>
      </c>
      <c r="AT408" s="226" t="s">
        <v>163</v>
      </c>
      <c r="AU408" s="226" t="s">
        <v>77</v>
      </c>
      <c r="AY408" s="20" t="s">
        <v>161</v>
      </c>
      <c r="BE408" s="227">
        <f>IF(N408="základní",J408,0)</f>
        <v>0</v>
      </c>
      <c r="BF408" s="227">
        <f>IF(N408="snížená",J408,0)</f>
        <v>0</v>
      </c>
      <c r="BG408" s="227">
        <f>IF(N408="zákl. přenesená",J408,0)</f>
        <v>0</v>
      </c>
      <c r="BH408" s="227">
        <f>IF(N408="sníž. přenesená",J408,0)</f>
        <v>0</v>
      </c>
      <c r="BI408" s="227">
        <f>IF(N408="nulová",J408,0)</f>
        <v>0</v>
      </c>
      <c r="BJ408" s="20" t="s">
        <v>77</v>
      </c>
      <c r="BK408" s="227">
        <f>ROUND(I408*H408,2)</f>
        <v>0</v>
      </c>
      <c r="BL408" s="20" t="s">
        <v>168</v>
      </c>
      <c r="BM408" s="226" t="s">
        <v>3986</v>
      </c>
    </row>
    <row r="409" s="2" customFormat="1" ht="16.5" customHeight="1">
      <c r="A409" s="41"/>
      <c r="B409" s="42"/>
      <c r="C409" s="215" t="s">
        <v>1712</v>
      </c>
      <c r="D409" s="215" t="s">
        <v>163</v>
      </c>
      <c r="E409" s="216" t="s">
        <v>3987</v>
      </c>
      <c r="F409" s="217" t="s">
        <v>3988</v>
      </c>
      <c r="G409" s="218" t="s">
        <v>2368</v>
      </c>
      <c r="H409" s="219">
        <v>1</v>
      </c>
      <c r="I409" s="220"/>
      <c r="J409" s="221">
        <f>ROUND(I409*H409,2)</f>
        <v>0</v>
      </c>
      <c r="K409" s="217" t="s">
        <v>19</v>
      </c>
      <c r="L409" s="47"/>
      <c r="M409" s="222" t="s">
        <v>19</v>
      </c>
      <c r="N409" s="223" t="s">
        <v>41</v>
      </c>
      <c r="O409" s="87"/>
      <c r="P409" s="224">
        <f>O409*H409</f>
        <v>0</v>
      </c>
      <c r="Q409" s="224">
        <v>0</v>
      </c>
      <c r="R409" s="224">
        <f>Q409*H409</f>
        <v>0</v>
      </c>
      <c r="S409" s="224">
        <v>0</v>
      </c>
      <c r="T409" s="225">
        <f>S409*H409</f>
        <v>0</v>
      </c>
      <c r="U409" s="41"/>
      <c r="V409" s="41"/>
      <c r="W409" s="41"/>
      <c r="X409" s="41"/>
      <c r="Y409" s="41"/>
      <c r="Z409" s="41"/>
      <c r="AA409" s="41"/>
      <c r="AB409" s="41"/>
      <c r="AC409" s="41"/>
      <c r="AD409" s="41"/>
      <c r="AE409" s="41"/>
      <c r="AR409" s="226" t="s">
        <v>168</v>
      </c>
      <c r="AT409" s="226" t="s">
        <v>163</v>
      </c>
      <c r="AU409" s="226" t="s">
        <v>77</v>
      </c>
      <c r="AY409" s="20" t="s">
        <v>161</v>
      </c>
      <c r="BE409" s="227">
        <f>IF(N409="základní",J409,0)</f>
        <v>0</v>
      </c>
      <c r="BF409" s="227">
        <f>IF(N409="snížená",J409,0)</f>
        <v>0</v>
      </c>
      <c r="BG409" s="227">
        <f>IF(N409="zákl. přenesená",J409,0)</f>
        <v>0</v>
      </c>
      <c r="BH409" s="227">
        <f>IF(N409="sníž. přenesená",J409,0)</f>
        <v>0</v>
      </c>
      <c r="BI409" s="227">
        <f>IF(N409="nulová",J409,0)</f>
        <v>0</v>
      </c>
      <c r="BJ409" s="20" t="s">
        <v>77</v>
      </c>
      <c r="BK409" s="227">
        <f>ROUND(I409*H409,2)</f>
        <v>0</v>
      </c>
      <c r="BL409" s="20" t="s">
        <v>168</v>
      </c>
      <c r="BM409" s="226" t="s">
        <v>3989</v>
      </c>
    </row>
    <row r="410" s="2" customFormat="1" ht="16.5" customHeight="1">
      <c r="A410" s="41"/>
      <c r="B410" s="42"/>
      <c r="C410" s="215" t="s">
        <v>3990</v>
      </c>
      <c r="D410" s="215" t="s">
        <v>163</v>
      </c>
      <c r="E410" s="216" t="s">
        <v>3991</v>
      </c>
      <c r="F410" s="217" t="s">
        <v>3992</v>
      </c>
      <c r="G410" s="218" t="s">
        <v>2368</v>
      </c>
      <c r="H410" s="219">
        <v>4</v>
      </c>
      <c r="I410" s="220"/>
      <c r="J410" s="221">
        <f>ROUND(I410*H410,2)</f>
        <v>0</v>
      </c>
      <c r="K410" s="217" t="s">
        <v>19</v>
      </c>
      <c r="L410" s="47"/>
      <c r="M410" s="222" t="s">
        <v>19</v>
      </c>
      <c r="N410" s="223" t="s">
        <v>41</v>
      </c>
      <c r="O410" s="87"/>
      <c r="P410" s="224">
        <f>O410*H410</f>
        <v>0</v>
      </c>
      <c r="Q410" s="224">
        <v>0</v>
      </c>
      <c r="R410" s="224">
        <f>Q410*H410</f>
        <v>0</v>
      </c>
      <c r="S410" s="224">
        <v>0</v>
      </c>
      <c r="T410" s="225">
        <f>S410*H410</f>
        <v>0</v>
      </c>
      <c r="U410" s="41"/>
      <c r="V410" s="41"/>
      <c r="W410" s="41"/>
      <c r="X410" s="41"/>
      <c r="Y410" s="41"/>
      <c r="Z410" s="41"/>
      <c r="AA410" s="41"/>
      <c r="AB410" s="41"/>
      <c r="AC410" s="41"/>
      <c r="AD410" s="41"/>
      <c r="AE410" s="41"/>
      <c r="AR410" s="226" t="s">
        <v>168</v>
      </c>
      <c r="AT410" s="226" t="s">
        <v>163</v>
      </c>
      <c r="AU410" s="226" t="s">
        <v>77</v>
      </c>
      <c r="AY410" s="20" t="s">
        <v>161</v>
      </c>
      <c r="BE410" s="227">
        <f>IF(N410="základní",J410,0)</f>
        <v>0</v>
      </c>
      <c r="BF410" s="227">
        <f>IF(N410="snížená",J410,0)</f>
        <v>0</v>
      </c>
      <c r="BG410" s="227">
        <f>IF(N410="zákl. přenesená",J410,0)</f>
        <v>0</v>
      </c>
      <c r="BH410" s="227">
        <f>IF(N410="sníž. přenesená",J410,0)</f>
        <v>0</v>
      </c>
      <c r="BI410" s="227">
        <f>IF(N410="nulová",J410,0)</f>
        <v>0</v>
      </c>
      <c r="BJ410" s="20" t="s">
        <v>77</v>
      </c>
      <c r="BK410" s="227">
        <f>ROUND(I410*H410,2)</f>
        <v>0</v>
      </c>
      <c r="BL410" s="20" t="s">
        <v>168</v>
      </c>
      <c r="BM410" s="226" t="s">
        <v>3993</v>
      </c>
    </row>
    <row r="411" s="2" customFormat="1" ht="16.5" customHeight="1">
      <c r="A411" s="41"/>
      <c r="B411" s="42"/>
      <c r="C411" s="215" t="s">
        <v>751</v>
      </c>
      <c r="D411" s="215" t="s">
        <v>163</v>
      </c>
      <c r="E411" s="216" t="s">
        <v>3994</v>
      </c>
      <c r="F411" s="217" t="s">
        <v>3995</v>
      </c>
      <c r="G411" s="218" t="s">
        <v>2368</v>
      </c>
      <c r="H411" s="219">
        <v>3</v>
      </c>
      <c r="I411" s="220"/>
      <c r="J411" s="221">
        <f>ROUND(I411*H411,2)</f>
        <v>0</v>
      </c>
      <c r="K411" s="217" t="s">
        <v>19</v>
      </c>
      <c r="L411" s="47"/>
      <c r="M411" s="222" t="s">
        <v>19</v>
      </c>
      <c r="N411" s="223" t="s">
        <v>41</v>
      </c>
      <c r="O411" s="87"/>
      <c r="P411" s="224">
        <f>O411*H411</f>
        <v>0</v>
      </c>
      <c r="Q411" s="224">
        <v>0</v>
      </c>
      <c r="R411" s="224">
        <f>Q411*H411</f>
        <v>0</v>
      </c>
      <c r="S411" s="224">
        <v>0</v>
      </c>
      <c r="T411" s="225">
        <f>S411*H411</f>
        <v>0</v>
      </c>
      <c r="U411" s="41"/>
      <c r="V411" s="41"/>
      <c r="W411" s="41"/>
      <c r="X411" s="41"/>
      <c r="Y411" s="41"/>
      <c r="Z411" s="41"/>
      <c r="AA411" s="41"/>
      <c r="AB411" s="41"/>
      <c r="AC411" s="41"/>
      <c r="AD411" s="41"/>
      <c r="AE411" s="41"/>
      <c r="AR411" s="226" t="s">
        <v>168</v>
      </c>
      <c r="AT411" s="226" t="s">
        <v>163</v>
      </c>
      <c r="AU411" s="226" t="s">
        <v>77</v>
      </c>
      <c r="AY411" s="20" t="s">
        <v>161</v>
      </c>
      <c r="BE411" s="227">
        <f>IF(N411="základní",J411,0)</f>
        <v>0</v>
      </c>
      <c r="BF411" s="227">
        <f>IF(N411="snížená",J411,0)</f>
        <v>0</v>
      </c>
      <c r="BG411" s="227">
        <f>IF(N411="zákl. přenesená",J411,0)</f>
        <v>0</v>
      </c>
      <c r="BH411" s="227">
        <f>IF(N411="sníž. přenesená",J411,0)</f>
        <v>0</v>
      </c>
      <c r="BI411" s="227">
        <f>IF(N411="nulová",J411,0)</f>
        <v>0</v>
      </c>
      <c r="BJ411" s="20" t="s">
        <v>77</v>
      </c>
      <c r="BK411" s="227">
        <f>ROUND(I411*H411,2)</f>
        <v>0</v>
      </c>
      <c r="BL411" s="20" t="s">
        <v>168</v>
      </c>
      <c r="BM411" s="226" t="s">
        <v>3996</v>
      </c>
    </row>
    <row r="412" s="2" customFormat="1" ht="16.5" customHeight="1">
      <c r="A412" s="41"/>
      <c r="B412" s="42"/>
      <c r="C412" s="215" t="s">
        <v>3997</v>
      </c>
      <c r="D412" s="215" t="s">
        <v>163</v>
      </c>
      <c r="E412" s="216" t="s">
        <v>3998</v>
      </c>
      <c r="F412" s="217" t="s">
        <v>3999</v>
      </c>
      <c r="G412" s="218" t="s">
        <v>2368</v>
      </c>
      <c r="H412" s="219">
        <v>3</v>
      </c>
      <c r="I412" s="220"/>
      <c r="J412" s="221">
        <f>ROUND(I412*H412,2)</f>
        <v>0</v>
      </c>
      <c r="K412" s="217" t="s">
        <v>19</v>
      </c>
      <c r="L412" s="47"/>
      <c r="M412" s="222" t="s">
        <v>19</v>
      </c>
      <c r="N412" s="223" t="s">
        <v>41</v>
      </c>
      <c r="O412" s="87"/>
      <c r="P412" s="224">
        <f>O412*H412</f>
        <v>0</v>
      </c>
      <c r="Q412" s="224">
        <v>0</v>
      </c>
      <c r="R412" s="224">
        <f>Q412*H412</f>
        <v>0</v>
      </c>
      <c r="S412" s="224">
        <v>0</v>
      </c>
      <c r="T412" s="225">
        <f>S412*H412</f>
        <v>0</v>
      </c>
      <c r="U412" s="41"/>
      <c r="V412" s="41"/>
      <c r="W412" s="41"/>
      <c r="X412" s="41"/>
      <c r="Y412" s="41"/>
      <c r="Z412" s="41"/>
      <c r="AA412" s="41"/>
      <c r="AB412" s="41"/>
      <c r="AC412" s="41"/>
      <c r="AD412" s="41"/>
      <c r="AE412" s="41"/>
      <c r="AR412" s="226" t="s">
        <v>168</v>
      </c>
      <c r="AT412" s="226" t="s">
        <v>163</v>
      </c>
      <c r="AU412" s="226" t="s">
        <v>77</v>
      </c>
      <c r="AY412" s="20" t="s">
        <v>161</v>
      </c>
      <c r="BE412" s="227">
        <f>IF(N412="základní",J412,0)</f>
        <v>0</v>
      </c>
      <c r="BF412" s="227">
        <f>IF(N412="snížená",J412,0)</f>
        <v>0</v>
      </c>
      <c r="BG412" s="227">
        <f>IF(N412="zákl. přenesená",J412,0)</f>
        <v>0</v>
      </c>
      <c r="BH412" s="227">
        <f>IF(N412="sníž. přenesená",J412,0)</f>
        <v>0</v>
      </c>
      <c r="BI412" s="227">
        <f>IF(N412="nulová",J412,0)</f>
        <v>0</v>
      </c>
      <c r="BJ412" s="20" t="s">
        <v>77</v>
      </c>
      <c r="BK412" s="227">
        <f>ROUND(I412*H412,2)</f>
        <v>0</v>
      </c>
      <c r="BL412" s="20" t="s">
        <v>168</v>
      </c>
      <c r="BM412" s="226" t="s">
        <v>4000</v>
      </c>
    </row>
    <row r="413" s="2" customFormat="1" ht="16.5" customHeight="1">
      <c r="A413" s="41"/>
      <c r="B413" s="42"/>
      <c r="C413" s="215" t="s">
        <v>4001</v>
      </c>
      <c r="D413" s="215" t="s">
        <v>163</v>
      </c>
      <c r="E413" s="216" t="s">
        <v>4002</v>
      </c>
      <c r="F413" s="217" t="s">
        <v>4003</v>
      </c>
      <c r="G413" s="218" t="s">
        <v>2368</v>
      </c>
      <c r="H413" s="219">
        <v>1</v>
      </c>
      <c r="I413" s="220"/>
      <c r="J413" s="221">
        <f>ROUND(I413*H413,2)</f>
        <v>0</v>
      </c>
      <c r="K413" s="217" t="s">
        <v>19</v>
      </c>
      <c r="L413" s="47"/>
      <c r="M413" s="222" t="s">
        <v>19</v>
      </c>
      <c r="N413" s="223" t="s">
        <v>41</v>
      </c>
      <c r="O413" s="87"/>
      <c r="P413" s="224">
        <f>O413*H413</f>
        <v>0</v>
      </c>
      <c r="Q413" s="224">
        <v>0</v>
      </c>
      <c r="R413" s="224">
        <f>Q413*H413</f>
        <v>0</v>
      </c>
      <c r="S413" s="224">
        <v>0</v>
      </c>
      <c r="T413" s="225">
        <f>S413*H413</f>
        <v>0</v>
      </c>
      <c r="U413" s="41"/>
      <c r="V413" s="41"/>
      <c r="W413" s="41"/>
      <c r="X413" s="41"/>
      <c r="Y413" s="41"/>
      <c r="Z413" s="41"/>
      <c r="AA413" s="41"/>
      <c r="AB413" s="41"/>
      <c r="AC413" s="41"/>
      <c r="AD413" s="41"/>
      <c r="AE413" s="41"/>
      <c r="AR413" s="226" t="s">
        <v>168</v>
      </c>
      <c r="AT413" s="226" t="s">
        <v>163</v>
      </c>
      <c r="AU413" s="226" t="s">
        <v>77</v>
      </c>
      <c r="AY413" s="20" t="s">
        <v>161</v>
      </c>
      <c r="BE413" s="227">
        <f>IF(N413="základní",J413,0)</f>
        <v>0</v>
      </c>
      <c r="BF413" s="227">
        <f>IF(N413="snížená",J413,0)</f>
        <v>0</v>
      </c>
      <c r="BG413" s="227">
        <f>IF(N413="zákl. přenesená",J413,0)</f>
        <v>0</v>
      </c>
      <c r="BH413" s="227">
        <f>IF(N413="sníž. přenesená",J413,0)</f>
        <v>0</v>
      </c>
      <c r="BI413" s="227">
        <f>IF(N413="nulová",J413,0)</f>
        <v>0</v>
      </c>
      <c r="BJ413" s="20" t="s">
        <v>77</v>
      </c>
      <c r="BK413" s="227">
        <f>ROUND(I413*H413,2)</f>
        <v>0</v>
      </c>
      <c r="BL413" s="20" t="s">
        <v>168</v>
      </c>
      <c r="BM413" s="226" t="s">
        <v>4004</v>
      </c>
    </row>
    <row r="414" s="2" customFormat="1" ht="16.5" customHeight="1">
      <c r="A414" s="41"/>
      <c r="B414" s="42"/>
      <c r="C414" s="215" t="s">
        <v>794</v>
      </c>
      <c r="D414" s="215" t="s">
        <v>163</v>
      </c>
      <c r="E414" s="216" t="s">
        <v>4005</v>
      </c>
      <c r="F414" s="217" t="s">
        <v>4006</v>
      </c>
      <c r="G414" s="218" t="s">
        <v>2368</v>
      </c>
      <c r="H414" s="219">
        <v>2</v>
      </c>
      <c r="I414" s="220"/>
      <c r="J414" s="221">
        <f>ROUND(I414*H414,2)</f>
        <v>0</v>
      </c>
      <c r="K414" s="217" t="s">
        <v>19</v>
      </c>
      <c r="L414" s="47"/>
      <c r="M414" s="222" t="s">
        <v>19</v>
      </c>
      <c r="N414" s="223" t="s">
        <v>41</v>
      </c>
      <c r="O414" s="87"/>
      <c r="P414" s="224">
        <f>O414*H414</f>
        <v>0</v>
      </c>
      <c r="Q414" s="224">
        <v>0</v>
      </c>
      <c r="R414" s="224">
        <f>Q414*H414</f>
        <v>0</v>
      </c>
      <c r="S414" s="224">
        <v>0</v>
      </c>
      <c r="T414" s="225">
        <f>S414*H414</f>
        <v>0</v>
      </c>
      <c r="U414" s="41"/>
      <c r="V414" s="41"/>
      <c r="W414" s="41"/>
      <c r="X414" s="41"/>
      <c r="Y414" s="41"/>
      <c r="Z414" s="41"/>
      <c r="AA414" s="41"/>
      <c r="AB414" s="41"/>
      <c r="AC414" s="41"/>
      <c r="AD414" s="41"/>
      <c r="AE414" s="41"/>
      <c r="AR414" s="226" t="s">
        <v>168</v>
      </c>
      <c r="AT414" s="226" t="s">
        <v>163</v>
      </c>
      <c r="AU414" s="226" t="s">
        <v>77</v>
      </c>
      <c r="AY414" s="20" t="s">
        <v>161</v>
      </c>
      <c r="BE414" s="227">
        <f>IF(N414="základní",J414,0)</f>
        <v>0</v>
      </c>
      <c r="BF414" s="227">
        <f>IF(N414="snížená",J414,0)</f>
        <v>0</v>
      </c>
      <c r="BG414" s="227">
        <f>IF(N414="zákl. přenesená",J414,0)</f>
        <v>0</v>
      </c>
      <c r="BH414" s="227">
        <f>IF(N414="sníž. přenesená",J414,0)</f>
        <v>0</v>
      </c>
      <c r="BI414" s="227">
        <f>IF(N414="nulová",J414,0)</f>
        <v>0</v>
      </c>
      <c r="BJ414" s="20" t="s">
        <v>77</v>
      </c>
      <c r="BK414" s="227">
        <f>ROUND(I414*H414,2)</f>
        <v>0</v>
      </c>
      <c r="BL414" s="20" t="s">
        <v>168</v>
      </c>
      <c r="BM414" s="226" t="s">
        <v>4007</v>
      </c>
    </row>
    <row r="415" s="2" customFormat="1" ht="16.5" customHeight="1">
      <c r="A415" s="41"/>
      <c r="B415" s="42"/>
      <c r="C415" s="215" t="s">
        <v>4008</v>
      </c>
      <c r="D415" s="215" t="s">
        <v>163</v>
      </c>
      <c r="E415" s="216" t="s">
        <v>4009</v>
      </c>
      <c r="F415" s="217" t="s">
        <v>4010</v>
      </c>
      <c r="G415" s="218" t="s">
        <v>2368</v>
      </c>
      <c r="H415" s="219">
        <v>6</v>
      </c>
      <c r="I415" s="220"/>
      <c r="J415" s="221">
        <f>ROUND(I415*H415,2)</f>
        <v>0</v>
      </c>
      <c r="K415" s="217" t="s">
        <v>19</v>
      </c>
      <c r="L415" s="47"/>
      <c r="M415" s="222" t="s">
        <v>19</v>
      </c>
      <c r="N415" s="223" t="s">
        <v>41</v>
      </c>
      <c r="O415" s="87"/>
      <c r="P415" s="224">
        <f>O415*H415</f>
        <v>0</v>
      </c>
      <c r="Q415" s="224">
        <v>0</v>
      </c>
      <c r="R415" s="224">
        <f>Q415*H415</f>
        <v>0</v>
      </c>
      <c r="S415" s="224">
        <v>0</v>
      </c>
      <c r="T415" s="225">
        <f>S415*H415</f>
        <v>0</v>
      </c>
      <c r="U415" s="41"/>
      <c r="V415" s="41"/>
      <c r="W415" s="41"/>
      <c r="X415" s="41"/>
      <c r="Y415" s="41"/>
      <c r="Z415" s="41"/>
      <c r="AA415" s="41"/>
      <c r="AB415" s="41"/>
      <c r="AC415" s="41"/>
      <c r="AD415" s="41"/>
      <c r="AE415" s="41"/>
      <c r="AR415" s="226" t="s">
        <v>168</v>
      </c>
      <c r="AT415" s="226" t="s">
        <v>163</v>
      </c>
      <c r="AU415" s="226" t="s">
        <v>77</v>
      </c>
      <c r="AY415" s="20" t="s">
        <v>161</v>
      </c>
      <c r="BE415" s="227">
        <f>IF(N415="základní",J415,0)</f>
        <v>0</v>
      </c>
      <c r="BF415" s="227">
        <f>IF(N415="snížená",J415,0)</f>
        <v>0</v>
      </c>
      <c r="BG415" s="227">
        <f>IF(N415="zákl. přenesená",J415,0)</f>
        <v>0</v>
      </c>
      <c r="BH415" s="227">
        <f>IF(N415="sníž. přenesená",J415,0)</f>
        <v>0</v>
      </c>
      <c r="BI415" s="227">
        <f>IF(N415="nulová",J415,0)</f>
        <v>0</v>
      </c>
      <c r="BJ415" s="20" t="s">
        <v>77</v>
      </c>
      <c r="BK415" s="227">
        <f>ROUND(I415*H415,2)</f>
        <v>0</v>
      </c>
      <c r="BL415" s="20" t="s">
        <v>168</v>
      </c>
      <c r="BM415" s="226" t="s">
        <v>4011</v>
      </c>
    </row>
    <row r="416" s="2" customFormat="1" ht="16.5" customHeight="1">
      <c r="A416" s="41"/>
      <c r="B416" s="42"/>
      <c r="C416" s="215" t="s">
        <v>4012</v>
      </c>
      <c r="D416" s="215" t="s">
        <v>163</v>
      </c>
      <c r="E416" s="216" t="s">
        <v>4013</v>
      </c>
      <c r="F416" s="217" t="s">
        <v>4014</v>
      </c>
      <c r="G416" s="218" t="s">
        <v>2368</v>
      </c>
      <c r="H416" s="219">
        <v>1</v>
      </c>
      <c r="I416" s="220"/>
      <c r="J416" s="221">
        <f>ROUND(I416*H416,2)</f>
        <v>0</v>
      </c>
      <c r="K416" s="217" t="s">
        <v>19</v>
      </c>
      <c r="L416" s="47"/>
      <c r="M416" s="222" t="s">
        <v>19</v>
      </c>
      <c r="N416" s="223" t="s">
        <v>41</v>
      </c>
      <c r="O416" s="87"/>
      <c r="P416" s="224">
        <f>O416*H416</f>
        <v>0</v>
      </c>
      <c r="Q416" s="224">
        <v>0</v>
      </c>
      <c r="R416" s="224">
        <f>Q416*H416</f>
        <v>0</v>
      </c>
      <c r="S416" s="224">
        <v>0</v>
      </c>
      <c r="T416" s="225">
        <f>S416*H416</f>
        <v>0</v>
      </c>
      <c r="U416" s="41"/>
      <c r="V416" s="41"/>
      <c r="W416" s="41"/>
      <c r="X416" s="41"/>
      <c r="Y416" s="41"/>
      <c r="Z416" s="41"/>
      <c r="AA416" s="41"/>
      <c r="AB416" s="41"/>
      <c r="AC416" s="41"/>
      <c r="AD416" s="41"/>
      <c r="AE416" s="41"/>
      <c r="AR416" s="226" t="s">
        <v>168</v>
      </c>
      <c r="AT416" s="226" t="s">
        <v>163</v>
      </c>
      <c r="AU416" s="226" t="s">
        <v>77</v>
      </c>
      <c r="AY416" s="20" t="s">
        <v>161</v>
      </c>
      <c r="BE416" s="227">
        <f>IF(N416="základní",J416,0)</f>
        <v>0</v>
      </c>
      <c r="BF416" s="227">
        <f>IF(N416="snížená",J416,0)</f>
        <v>0</v>
      </c>
      <c r="BG416" s="227">
        <f>IF(N416="zákl. přenesená",J416,0)</f>
        <v>0</v>
      </c>
      <c r="BH416" s="227">
        <f>IF(N416="sníž. přenesená",J416,0)</f>
        <v>0</v>
      </c>
      <c r="BI416" s="227">
        <f>IF(N416="nulová",J416,0)</f>
        <v>0</v>
      </c>
      <c r="BJ416" s="20" t="s">
        <v>77</v>
      </c>
      <c r="BK416" s="227">
        <f>ROUND(I416*H416,2)</f>
        <v>0</v>
      </c>
      <c r="BL416" s="20" t="s">
        <v>168</v>
      </c>
      <c r="BM416" s="226" t="s">
        <v>4015</v>
      </c>
    </row>
    <row r="417" s="2" customFormat="1" ht="16.5" customHeight="1">
      <c r="A417" s="41"/>
      <c r="B417" s="42"/>
      <c r="C417" s="215" t="s">
        <v>4016</v>
      </c>
      <c r="D417" s="215" t="s">
        <v>163</v>
      </c>
      <c r="E417" s="216" t="s">
        <v>4017</v>
      </c>
      <c r="F417" s="217" t="s">
        <v>4018</v>
      </c>
      <c r="G417" s="218" t="s">
        <v>2368</v>
      </c>
      <c r="H417" s="219">
        <v>2</v>
      </c>
      <c r="I417" s="220"/>
      <c r="J417" s="221">
        <f>ROUND(I417*H417,2)</f>
        <v>0</v>
      </c>
      <c r="K417" s="217" t="s">
        <v>19</v>
      </c>
      <c r="L417" s="47"/>
      <c r="M417" s="222" t="s">
        <v>19</v>
      </c>
      <c r="N417" s="223" t="s">
        <v>41</v>
      </c>
      <c r="O417" s="87"/>
      <c r="P417" s="224">
        <f>O417*H417</f>
        <v>0</v>
      </c>
      <c r="Q417" s="224">
        <v>0</v>
      </c>
      <c r="R417" s="224">
        <f>Q417*H417</f>
        <v>0</v>
      </c>
      <c r="S417" s="224">
        <v>0</v>
      </c>
      <c r="T417" s="225">
        <f>S417*H417</f>
        <v>0</v>
      </c>
      <c r="U417" s="41"/>
      <c r="V417" s="41"/>
      <c r="W417" s="41"/>
      <c r="X417" s="41"/>
      <c r="Y417" s="41"/>
      <c r="Z417" s="41"/>
      <c r="AA417" s="41"/>
      <c r="AB417" s="41"/>
      <c r="AC417" s="41"/>
      <c r="AD417" s="41"/>
      <c r="AE417" s="41"/>
      <c r="AR417" s="226" t="s">
        <v>168</v>
      </c>
      <c r="AT417" s="226" t="s">
        <v>163</v>
      </c>
      <c r="AU417" s="226" t="s">
        <v>77</v>
      </c>
      <c r="AY417" s="20" t="s">
        <v>161</v>
      </c>
      <c r="BE417" s="227">
        <f>IF(N417="základní",J417,0)</f>
        <v>0</v>
      </c>
      <c r="BF417" s="227">
        <f>IF(N417="snížená",J417,0)</f>
        <v>0</v>
      </c>
      <c r="BG417" s="227">
        <f>IF(N417="zákl. přenesená",J417,0)</f>
        <v>0</v>
      </c>
      <c r="BH417" s="227">
        <f>IF(N417="sníž. přenesená",J417,0)</f>
        <v>0</v>
      </c>
      <c r="BI417" s="227">
        <f>IF(N417="nulová",J417,0)</f>
        <v>0</v>
      </c>
      <c r="BJ417" s="20" t="s">
        <v>77</v>
      </c>
      <c r="BK417" s="227">
        <f>ROUND(I417*H417,2)</f>
        <v>0</v>
      </c>
      <c r="BL417" s="20" t="s">
        <v>168</v>
      </c>
      <c r="BM417" s="226" t="s">
        <v>4019</v>
      </c>
    </row>
    <row r="418" s="2" customFormat="1" ht="16.5" customHeight="1">
      <c r="A418" s="41"/>
      <c r="B418" s="42"/>
      <c r="C418" s="215" t="s">
        <v>1851</v>
      </c>
      <c r="D418" s="215" t="s">
        <v>163</v>
      </c>
      <c r="E418" s="216" t="s">
        <v>4020</v>
      </c>
      <c r="F418" s="217" t="s">
        <v>4021</v>
      </c>
      <c r="G418" s="218" t="s">
        <v>2368</v>
      </c>
      <c r="H418" s="219">
        <v>7</v>
      </c>
      <c r="I418" s="220"/>
      <c r="J418" s="221">
        <f>ROUND(I418*H418,2)</f>
        <v>0</v>
      </c>
      <c r="K418" s="217" t="s">
        <v>19</v>
      </c>
      <c r="L418" s="47"/>
      <c r="M418" s="222" t="s">
        <v>19</v>
      </c>
      <c r="N418" s="223" t="s">
        <v>41</v>
      </c>
      <c r="O418" s="87"/>
      <c r="P418" s="224">
        <f>O418*H418</f>
        <v>0</v>
      </c>
      <c r="Q418" s="224">
        <v>0</v>
      </c>
      <c r="R418" s="224">
        <f>Q418*H418</f>
        <v>0</v>
      </c>
      <c r="S418" s="224">
        <v>0</v>
      </c>
      <c r="T418" s="225">
        <f>S418*H418</f>
        <v>0</v>
      </c>
      <c r="U418" s="41"/>
      <c r="V418" s="41"/>
      <c r="W418" s="41"/>
      <c r="X418" s="41"/>
      <c r="Y418" s="41"/>
      <c r="Z418" s="41"/>
      <c r="AA418" s="41"/>
      <c r="AB418" s="41"/>
      <c r="AC418" s="41"/>
      <c r="AD418" s="41"/>
      <c r="AE418" s="41"/>
      <c r="AR418" s="226" t="s">
        <v>168</v>
      </c>
      <c r="AT418" s="226" t="s">
        <v>163</v>
      </c>
      <c r="AU418" s="226" t="s">
        <v>77</v>
      </c>
      <c r="AY418" s="20" t="s">
        <v>161</v>
      </c>
      <c r="BE418" s="227">
        <f>IF(N418="základní",J418,0)</f>
        <v>0</v>
      </c>
      <c r="BF418" s="227">
        <f>IF(N418="snížená",J418,0)</f>
        <v>0</v>
      </c>
      <c r="BG418" s="227">
        <f>IF(N418="zákl. přenesená",J418,0)</f>
        <v>0</v>
      </c>
      <c r="BH418" s="227">
        <f>IF(N418="sníž. přenesená",J418,0)</f>
        <v>0</v>
      </c>
      <c r="BI418" s="227">
        <f>IF(N418="nulová",J418,0)</f>
        <v>0</v>
      </c>
      <c r="BJ418" s="20" t="s">
        <v>77</v>
      </c>
      <c r="BK418" s="227">
        <f>ROUND(I418*H418,2)</f>
        <v>0</v>
      </c>
      <c r="BL418" s="20" t="s">
        <v>168</v>
      </c>
      <c r="BM418" s="226" t="s">
        <v>4022</v>
      </c>
    </row>
    <row r="419" s="2" customFormat="1" ht="16.5" customHeight="1">
      <c r="A419" s="41"/>
      <c r="B419" s="42"/>
      <c r="C419" s="215" t="s">
        <v>4023</v>
      </c>
      <c r="D419" s="215" t="s">
        <v>163</v>
      </c>
      <c r="E419" s="216" t="s">
        <v>4024</v>
      </c>
      <c r="F419" s="217" t="s">
        <v>4025</v>
      </c>
      <c r="G419" s="218" t="s">
        <v>2368</v>
      </c>
      <c r="H419" s="219">
        <v>4</v>
      </c>
      <c r="I419" s="220"/>
      <c r="J419" s="221">
        <f>ROUND(I419*H419,2)</f>
        <v>0</v>
      </c>
      <c r="K419" s="217" t="s">
        <v>19</v>
      </c>
      <c r="L419" s="47"/>
      <c r="M419" s="222" t="s">
        <v>19</v>
      </c>
      <c r="N419" s="223" t="s">
        <v>41</v>
      </c>
      <c r="O419" s="87"/>
      <c r="P419" s="224">
        <f>O419*H419</f>
        <v>0</v>
      </c>
      <c r="Q419" s="224">
        <v>0</v>
      </c>
      <c r="R419" s="224">
        <f>Q419*H419</f>
        <v>0</v>
      </c>
      <c r="S419" s="224">
        <v>0</v>
      </c>
      <c r="T419" s="225">
        <f>S419*H419</f>
        <v>0</v>
      </c>
      <c r="U419" s="41"/>
      <c r="V419" s="41"/>
      <c r="W419" s="41"/>
      <c r="X419" s="41"/>
      <c r="Y419" s="41"/>
      <c r="Z419" s="41"/>
      <c r="AA419" s="41"/>
      <c r="AB419" s="41"/>
      <c r="AC419" s="41"/>
      <c r="AD419" s="41"/>
      <c r="AE419" s="41"/>
      <c r="AR419" s="226" t="s">
        <v>168</v>
      </c>
      <c r="AT419" s="226" t="s">
        <v>163</v>
      </c>
      <c r="AU419" s="226" t="s">
        <v>77</v>
      </c>
      <c r="AY419" s="20" t="s">
        <v>161</v>
      </c>
      <c r="BE419" s="227">
        <f>IF(N419="základní",J419,0)</f>
        <v>0</v>
      </c>
      <c r="BF419" s="227">
        <f>IF(N419="snížená",J419,0)</f>
        <v>0</v>
      </c>
      <c r="BG419" s="227">
        <f>IF(N419="zákl. přenesená",J419,0)</f>
        <v>0</v>
      </c>
      <c r="BH419" s="227">
        <f>IF(N419="sníž. přenesená",J419,0)</f>
        <v>0</v>
      </c>
      <c r="BI419" s="227">
        <f>IF(N419="nulová",J419,0)</f>
        <v>0</v>
      </c>
      <c r="BJ419" s="20" t="s">
        <v>77</v>
      </c>
      <c r="BK419" s="227">
        <f>ROUND(I419*H419,2)</f>
        <v>0</v>
      </c>
      <c r="BL419" s="20" t="s">
        <v>168</v>
      </c>
      <c r="BM419" s="226" t="s">
        <v>4026</v>
      </c>
    </row>
    <row r="420" s="2" customFormat="1" ht="16.5" customHeight="1">
      <c r="A420" s="41"/>
      <c r="B420" s="42"/>
      <c r="C420" s="215" t="s">
        <v>4027</v>
      </c>
      <c r="D420" s="215" t="s">
        <v>163</v>
      </c>
      <c r="E420" s="216" t="s">
        <v>4028</v>
      </c>
      <c r="F420" s="217" t="s">
        <v>4029</v>
      </c>
      <c r="G420" s="218" t="s">
        <v>2368</v>
      </c>
      <c r="H420" s="219">
        <v>3</v>
      </c>
      <c r="I420" s="220"/>
      <c r="J420" s="221">
        <f>ROUND(I420*H420,2)</f>
        <v>0</v>
      </c>
      <c r="K420" s="217" t="s">
        <v>19</v>
      </c>
      <c r="L420" s="47"/>
      <c r="M420" s="222" t="s">
        <v>19</v>
      </c>
      <c r="N420" s="223" t="s">
        <v>41</v>
      </c>
      <c r="O420" s="87"/>
      <c r="P420" s="224">
        <f>O420*H420</f>
        <v>0</v>
      </c>
      <c r="Q420" s="224">
        <v>0</v>
      </c>
      <c r="R420" s="224">
        <f>Q420*H420</f>
        <v>0</v>
      </c>
      <c r="S420" s="224">
        <v>0</v>
      </c>
      <c r="T420" s="225">
        <f>S420*H420</f>
        <v>0</v>
      </c>
      <c r="U420" s="41"/>
      <c r="V420" s="41"/>
      <c r="W420" s="41"/>
      <c r="X420" s="41"/>
      <c r="Y420" s="41"/>
      <c r="Z420" s="41"/>
      <c r="AA420" s="41"/>
      <c r="AB420" s="41"/>
      <c r="AC420" s="41"/>
      <c r="AD420" s="41"/>
      <c r="AE420" s="41"/>
      <c r="AR420" s="226" t="s">
        <v>168</v>
      </c>
      <c r="AT420" s="226" t="s">
        <v>163</v>
      </c>
      <c r="AU420" s="226" t="s">
        <v>77</v>
      </c>
      <c r="AY420" s="20" t="s">
        <v>161</v>
      </c>
      <c r="BE420" s="227">
        <f>IF(N420="základní",J420,0)</f>
        <v>0</v>
      </c>
      <c r="BF420" s="227">
        <f>IF(N420="snížená",J420,0)</f>
        <v>0</v>
      </c>
      <c r="BG420" s="227">
        <f>IF(N420="zákl. přenesená",J420,0)</f>
        <v>0</v>
      </c>
      <c r="BH420" s="227">
        <f>IF(N420="sníž. přenesená",J420,0)</f>
        <v>0</v>
      </c>
      <c r="BI420" s="227">
        <f>IF(N420="nulová",J420,0)</f>
        <v>0</v>
      </c>
      <c r="BJ420" s="20" t="s">
        <v>77</v>
      </c>
      <c r="BK420" s="227">
        <f>ROUND(I420*H420,2)</f>
        <v>0</v>
      </c>
      <c r="BL420" s="20" t="s">
        <v>168</v>
      </c>
      <c r="BM420" s="226" t="s">
        <v>4030</v>
      </c>
    </row>
    <row r="421" s="2" customFormat="1" ht="16.5" customHeight="1">
      <c r="A421" s="41"/>
      <c r="B421" s="42"/>
      <c r="C421" s="215" t="s">
        <v>4031</v>
      </c>
      <c r="D421" s="215" t="s">
        <v>163</v>
      </c>
      <c r="E421" s="216" t="s">
        <v>4032</v>
      </c>
      <c r="F421" s="217" t="s">
        <v>4033</v>
      </c>
      <c r="G421" s="218" t="s">
        <v>2368</v>
      </c>
      <c r="H421" s="219">
        <v>7</v>
      </c>
      <c r="I421" s="220"/>
      <c r="J421" s="221">
        <f>ROUND(I421*H421,2)</f>
        <v>0</v>
      </c>
      <c r="K421" s="217" t="s">
        <v>19</v>
      </c>
      <c r="L421" s="47"/>
      <c r="M421" s="222" t="s">
        <v>19</v>
      </c>
      <c r="N421" s="223" t="s">
        <v>41</v>
      </c>
      <c r="O421" s="87"/>
      <c r="P421" s="224">
        <f>O421*H421</f>
        <v>0</v>
      </c>
      <c r="Q421" s="224">
        <v>0</v>
      </c>
      <c r="R421" s="224">
        <f>Q421*H421</f>
        <v>0</v>
      </c>
      <c r="S421" s="224">
        <v>0</v>
      </c>
      <c r="T421" s="225">
        <f>S421*H421</f>
        <v>0</v>
      </c>
      <c r="U421" s="41"/>
      <c r="V421" s="41"/>
      <c r="W421" s="41"/>
      <c r="X421" s="41"/>
      <c r="Y421" s="41"/>
      <c r="Z421" s="41"/>
      <c r="AA421" s="41"/>
      <c r="AB421" s="41"/>
      <c r="AC421" s="41"/>
      <c r="AD421" s="41"/>
      <c r="AE421" s="41"/>
      <c r="AR421" s="226" t="s">
        <v>168</v>
      </c>
      <c r="AT421" s="226" t="s">
        <v>163</v>
      </c>
      <c r="AU421" s="226" t="s">
        <v>77</v>
      </c>
      <c r="AY421" s="20" t="s">
        <v>161</v>
      </c>
      <c r="BE421" s="227">
        <f>IF(N421="základní",J421,0)</f>
        <v>0</v>
      </c>
      <c r="BF421" s="227">
        <f>IF(N421="snížená",J421,0)</f>
        <v>0</v>
      </c>
      <c r="BG421" s="227">
        <f>IF(N421="zákl. přenesená",J421,0)</f>
        <v>0</v>
      </c>
      <c r="BH421" s="227">
        <f>IF(N421="sníž. přenesená",J421,0)</f>
        <v>0</v>
      </c>
      <c r="BI421" s="227">
        <f>IF(N421="nulová",J421,0)</f>
        <v>0</v>
      </c>
      <c r="BJ421" s="20" t="s">
        <v>77</v>
      </c>
      <c r="BK421" s="227">
        <f>ROUND(I421*H421,2)</f>
        <v>0</v>
      </c>
      <c r="BL421" s="20" t="s">
        <v>168</v>
      </c>
      <c r="BM421" s="226" t="s">
        <v>4034</v>
      </c>
    </row>
    <row r="422" s="2" customFormat="1" ht="16.5" customHeight="1">
      <c r="A422" s="41"/>
      <c r="B422" s="42"/>
      <c r="C422" s="215" t="s">
        <v>4035</v>
      </c>
      <c r="D422" s="215" t="s">
        <v>163</v>
      </c>
      <c r="E422" s="216" t="s">
        <v>4036</v>
      </c>
      <c r="F422" s="217" t="s">
        <v>4037</v>
      </c>
      <c r="G422" s="218" t="s">
        <v>2368</v>
      </c>
      <c r="H422" s="219">
        <v>5</v>
      </c>
      <c r="I422" s="220"/>
      <c r="J422" s="221">
        <f>ROUND(I422*H422,2)</f>
        <v>0</v>
      </c>
      <c r="K422" s="217" t="s">
        <v>19</v>
      </c>
      <c r="L422" s="47"/>
      <c r="M422" s="222" t="s">
        <v>19</v>
      </c>
      <c r="N422" s="223" t="s">
        <v>41</v>
      </c>
      <c r="O422" s="87"/>
      <c r="P422" s="224">
        <f>O422*H422</f>
        <v>0</v>
      </c>
      <c r="Q422" s="224">
        <v>0</v>
      </c>
      <c r="R422" s="224">
        <f>Q422*H422</f>
        <v>0</v>
      </c>
      <c r="S422" s="224">
        <v>0</v>
      </c>
      <c r="T422" s="225">
        <f>S422*H422</f>
        <v>0</v>
      </c>
      <c r="U422" s="41"/>
      <c r="V422" s="41"/>
      <c r="W422" s="41"/>
      <c r="X422" s="41"/>
      <c r="Y422" s="41"/>
      <c r="Z422" s="41"/>
      <c r="AA422" s="41"/>
      <c r="AB422" s="41"/>
      <c r="AC422" s="41"/>
      <c r="AD422" s="41"/>
      <c r="AE422" s="41"/>
      <c r="AR422" s="226" t="s">
        <v>168</v>
      </c>
      <c r="AT422" s="226" t="s">
        <v>163</v>
      </c>
      <c r="AU422" s="226" t="s">
        <v>77</v>
      </c>
      <c r="AY422" s="20" t="s">
        <v>161</v>
      </c>
      <c r="BE422" s="227">
        <f>IF(N422="základní",J422,0)</f>
        <v>0</v>
      </c>
      <c r="BF422" s="227">
        <f>IF(N422="snížená",J422,0)</f>
        <v>0</v>
      </c>
      <c r="BG422" s="227">
        <f>IF(N422="zákl. přenesená",J422,0)</f>
        <v>0</v>
      </c>
      <c r="BH422" s="227">
        <f>IF(N422="sníž. přenesená",J422,0)</f>
        <v>0</v>
      </c>
      <c r="BI422" s="227">
        <f>IF(N422="nulová",J422,0)</f>
        <v>0</v>
      </c>
      <c r="BJ422" s="20" t="s">
        <v>77</v>
      </c>
      <c r="BK422" s="227">
        <f>ROUND(I422*H422,2)</f>
        <v>0</v>
      </c>
      <c r="BL422" s="20" t="s">
        <v>168</v>
      </c>
      <c r="BM422" s="226" t="s">
        <v>4038</v>
      </c>
    </row>
    <row r="423" s="2" customFormat="1" ht="16.5" customHeight="1">
      <c r="A423" s="41"/>
      <c r="B423" s="42"/>
      <c r="C423" s="215" t="s">
        <v>855</v>
      </c>
      <c r="D423" s="215" t="s">
        <v>163</v>
      </c>
      <c r="E423" s="216" t="s">
        <v>4039</v>
      </c>
      <c r="F423" s="217" t="s">
        <v>4040</v>
      </c>
      <c r="G423" s="218" t="s">
        <v>2368</v>
      </c>
      <c r="H423" s="219">
        <v>1</v>
      </c>
      <c r="I423" s="220"/>
      <c r="J423" s="221">
        <f>ROUND(I423*H423,2)</f>
        <v>0</v>
      </c>
      <c r="K423" s="217" t="s">
        <v>19</v>
      </c>
      <c r="L423" s="47"/>
      <c r="M423" s="222" t="s">
        <v>19</v>
      </c>
      <c r="N423" s="223" t="s">
        <v>41</v>
      </c>
      <c r="O423" s="87"/>
      <c r="P423" s="224">
        <f>O423*H423</f>
        <v>0</v>
      </c>
      <c r="Q423" s="224">
        <v>0</v>
      </c>
      <c r="R423" s="224">
        <f>Q423*H423</f>
        <v>0</v>
      </c>
      <c r="S423" s="224">
        <v>0</v>
      </c>
      <c r="T423" s="225">
        <f>S423*H423</f>
        <v>0</v>
      </c>
      <c r="U423" s="41"/>
      <c r="V423" s="41"/>
      <c r="W423" s="41"/>
      <c r="X423" s="41"/>
      <c r="Y423" s="41"/>
      <c r="Z423" s="41"/>
      <c r="AA423" s="41"/>
      <c r="AB423" s="41"/>
      <c r="AC423" s="41"/>
      <c r="AD423" s="41"/>
      <c r="AE423" s="41"/>
      <c r="AR423" s="226" t="s">
        <v>168</v>
      </c>
      <c r="AT423" s="226" t="s">
        <v>163</v>
      </c>
      <c r="AU423" s="226" t="s">
        <v>77</v>
      </c>
      <c r="AY423" s="20" t="s">
        <v>161</v>
      </c>
      <c r="BE423" s="227">
        <f>IF(N423="základní",J423,0)</f>
        <v>0</v>
      </c>
      <c r="BF423" s="227">
        <f>IF(N423="snížená",J423,0)</f>
        <v>0</v>
      </c>
      <c r="BG423" s="227">
        <f>IF(N423="zákl. přenesená",J423,0)</f>
        <v>0</v>
      </c>
      <c r="BH423" s="227">
        <f>IF(N423="sníž. přenesená",J423,0)</f>
        <v>0</v>
      </c>
      <c r="BI423" s="227">
        <f>IF(N423="nulová",J423,0)</f>
        <v>0</v>
      </c>
      <c r="BJ423" s="20" t="s">
        <v>77</v>
      </c>
      <c r="BK423" s="227">
        <f>ROUND(I423*H423,2)</f>
        <v>0</v>
      </c>
      <c r="BL423" s="20" t="s">
        <v>168</v>
      </c>
      <c r="BM423" s="226" t="s">
        <v>4041</v>
      </c>
    </row>
    <row r="424" s="2" customFormat="1" ht="16.5" customHeight="1">
      <c r="A424" s="41"/>
      <c r="B424" s="42"/>
      <c r="C424" s="215" t="s">
        <v>4042</v>
      </c>
      <c r="D424" s="215" t="s">
        <v>163</v>
      </c>
      <c r="E424" s="216" t="s">
        <v>4043</v>
      </c>
      <c r="F424" s="217" t="s">
        <v>4044</v>
      </c>
      <c r="G424" s="218" t="s">
        <v>2368</v>
      </c>
      <c r="H424" s="219">
        <v>1</v>
      </c>
      <c r="I424" s="220"/>
      <c r="J424" s="221">
        <f>ROUND(I424*H424,2)</f>
        <v>0</v>
      </c>
      <c r="K424" s="217" t="s">
        <v>19</v>
      </c>
      <c r="L424" s="47"/>
      <c r="M424" s="222" t="s">
        <v>19</v>
      </c>
      <c r="N424" s="223" t="s">
        <v>41</v>
      </c>
      <c r="O424" s="87"/>
      <c r="P424" s="224">
        <f>O424*H424</f>
        <v>0</v>
      </c>
      <c r="Q424" s="224">
        <v>0</v>
      </c>
      <c r="R424" s="224">
        <f>Q424*H424</f>
        <v>0</v>
      </c>
      <c r="S424" s="224">
        <v>0</v>
      </c>
      <c r="T424" s="225">
        <f>S424*H424</f>
        <v>0</v>
      </c>
      <c r="U424" s="41"/>
      <c r="V424" s="41"/>
      <c r="W424" s="41"/>
      <c r="X424" s="41"/>
      <c r="Y424" s="41"/>
      <c r="Z424" s="41"/>
      <c r="AA424" s="41"/>
      <c r="AB424" s="41"/>
      <c r="AC424" s="41"/>
      <c r="AD424" s="41"/>
      <c r="AE424" s="41"/>
      <c r="AR424" s="226" t="s">
        <v>168</v>
      </c>
      <c r="AT424" s="226" t="s">
        <v>163</v>
      </c>
      <c r="AU424" s="226" t="s">
        <v>77</v>
      </c>
      <c r="AY424" s="20" t="s">
        <v>161</v>
      </c>
      <c r="BE424" s="227">
        <f>IF(N424="základní",J424,0)</f>
        <v>0</v>
      </c>
      <c r="BF424" s="227">
        <f>IF(N424="snížená",J424,0)</f>
        <v>0</v>
      </c>
      <c r="BG424" s="227">
        <f>IF(N424="zákl. přenesená",J424,0)</f>
        <v>0</v>
      </c>
      <c r="BH424" s="227">
        <f>IF(N424="sníž. přenesená",J424,0)</f>
        <v>0</v>
      </c>
      <c r="BI424" s="227">
        <f>IF(N424="nulová",J424,0)</f>
        <v>0</v>
      </c>
      <c r="BJ424" s="20" t="s">
        <v>77</v>
      </c>
      <c r="BK424" s="227">
        <f>ROUND(I424*H424,2)</f>
        <v>0</v>
      </c>
      <c r="BL424" s="20" t="s">
        <v>168</v>
      </c>
      <c r="BM424" s="226" t="s">
        <v>4045</v>
      </c>
    </row>
    <row r="425" s="2" customFormat="1" ht="16.5" customHeight="1">
      <c r="A425" s="41"/>
      <c r="B425" s="42"/>
      <c r="C425" s="215" t="s">
        <v>4046</v>
      </c>
      <c r="D425" s="215" t="s">
        <v>163</v>
      </c>
      <c r="E425" s="216" t="s">
        <v>4047</v>
      </c>
      <c r="F425" s="217" t="s">
        <v>4048</v>
      </c>
      <c r="G425" s="218" t="s">
        <v>2368</v>
      </c>
      <c r="H425" s="219">
        <v>1</v>
      </c>
      <c r="I425" s="220"/>
      <c r="J425" s="221">
        <f>ROUND(I425*H425,2)</f>
        <v>0</v>
      </c>
      <c r="K425" s="217" t="s">
        <v>19</v>
      </c>
      <c r="L425" s="47"/>
      <c r="M425" s="222" t="s">
        <v>19</v>
      </c>
      <c r="N425" s="223" t="s">
        <v>41</v>
      </c>
      <c r="O425" s="87"/>
      <c r="P425" s="224">
        <f>O425*H425</f>
        <v>0</v>
      </c>
      <c r="Q425" s="224">
        <v>0</v>
      </c>
      <c r="R425" s="224">
        <f>Q425*H425</f>
        <v>0</v>
      </c>
      <c r="S425" s="224">
        <v>0</v>
      </c>
      <c r="T425" s="225">
        <f>S425*H425</f>
        <v>0</v>
      </c>
      <c r="U425" s="41"/>
      <c r="V425" s="41"/>
      <c r="W425" s="41"/>
      <c r="X425" s="41"/>
      <c r="Y425" s="41"/>
      <c r="Z425" s="41"/>
      <c r="AA425" s="41"/>
      <c r="AB425" s="41"/>
      <c r="AC425" s="41"/>
      <c r="AD425" s="41"/>
      <c r="AE425" s="41"/>
      <c r="AR425" s="226" t="s">
        <v>168</v>
      </c>
      <c r="AT425" s="226" t="s">
        <v>163</v>
      </c>
      <c r="AU425" s="226" t="s">
        <v>77</v>
      </c>
      <c r="AY425" s="20" t="s">
        <v>161</v>
      </c>
      <c r="BE425" s="227">
        <f>IF(N425="základní",J425,0)</f>
        <v>0</v>
      </c>
      <c r="BF425" s="227">
        <f>IF(N425="snížená",J425,0)</f>
        <v>0</v>
      </c>
      <c r="BG425" s="227">
        <f>IF(N425="zákl. přenesená",J425,0)</f>
        <v>0</v>
      </c>
      <c r="BH425" s="227">
        <f>IF(N425="sníž. přenesená",J425,0)</f>
        <v>0</v>
      </c>
      <c r="BI425" s="227">
        <f>IF(N425="nulová",J425,0)</f>
        <v>0</v>
      </c>
      <c r="BJ425" s="20" t="s">
        <v>77</v>
      </c>
      <c r="BK425" s="227">
        <f>ROUND(I425*H425,2)</f>
        <v>0</v>
      </c>
      <c r="BL425" s="20" t="s">
        <v>168</v>
      </c>
      <c r="BM425" s="226" t="s">
        <v>4049</v>
      </c>
    </row>
    <row r="426" s="2" customFormat="1" ht="16.5" customHeight="1">
      <c r="A426" s="41"/>
      <c r="B426" s="42"/>
      <c r="C426" s="215" t="s">
        <v>4050</v>
      </c>
      <c r="D426" s="215" t="s">
        <v>163</v>
      </c>
      <c r="E426" s="216" t="s">
        <v>4051</v>
      </c>
      <c r="F426" s="217" t="s">
        <v>4052</v>
      </c>
      <c r="G426" s="218" t="s">
        <v>2368</v>
      </c>
      <c r="H426" s="219">
        <v>1</v>
      </c>
      <c r="I426" s="220"/>
      <c r="J426" s="221">
        <f>ROUND(I426*H426,2)</f>
        <v>0</v>
      </c>
      <c r="K426" s="217" t="s">
        <v>19</v>
      </c>
      <c r="L426" s="47"/>
      <c r="M426" s="222" t="s">
        <v>19</v>
      </c>
      <c r="N426" s="223" t="s">
        <v>41</v>
      </c>
      <c r="O426" s="87"/>
      <c r="P426" s="224">
        <f>O426*H426</f>
        <v>0</v>
      </c>
      <c r="Q426" s="224">
        <v>0</v>
      </c>
      <c r="R426" s="224">
        <f>Q426*H426</f>
        <v>0</v>
      </c>
      <c r="S426" s="224">
        <v>0</v>
      </c>
      <c r="T426" s="225">
        <f>S426*H426</f>
        <v>0</v>
      </c>
      <c r="U426" s="41"/>
      <c r="V426" s="41"/>
      <c r="W426" s="41"/>
      <c r="X426" s="41"/>
      <c r="Y426" s="41"/>
      <c r="Z426" s="41"/>
      <c r="AA426" s="41"/>
      <c r="AB426" s="41"/>
      <c r="AC426" s="41"/>
      <c r="AD426" s="41"/>
      <c r="AE426" s="41"/>
      <c r="AR426" s="226" t="s">
        <v>168</v>
      </c>
      <c r="AT426" s="226" t="s">
        <v>163</v>
      </c>
      <c r="AU426" s="226" t="s">
        <v>77</v>
      </c>
      <c r="AY426" s="20" t="s">
        <v>161</v>
      </c>
      <c r="BE426" s="227">
        <f>IF(N426="základní",J426,0)</f>
        <v>0</v>
      </c>
      <c r="BF426" s="227">
        <f>IF(N426="snížená",J426,0)</f>
        <v>0</v>
      </c>
      <c r="BG426" s="227">
        <f>IF(N426="zákl. přenesená",J426,0)</f>
        <v>0</v>
      </c>
      <c r="BH426" s="227">
        <f>IF(N426="sníž. přenesená",J426,0)</f>
        <v>0</v>
      </c>
      <c r="BI426" s="227">
        <f>IF(N426="nulová",J426,0)</f>
        <v>0</v>
      </c>
      <c r="BJ426" s="20" t="s">
        <v>77</v>
      </c>
      <c r="BK426" s="227">
        <f>ROUND(I426*H426,2)</f>
        <v>0</v>
      </c>
      <c r="BL426" s="20" t="s">
        <v>168</v>
      </c>
      <c r="BM426" s="226" t="s">
        <v>4053</v>
      </c>
    </row>
    <row r="427" s="2" customFormat="1" ht="16.5" customHeight="1">
      <c r="A427" s="41"/>
      <c r="B427" s="42"/>
      <c r="C427" s="215" t="s">
        <v>4054</v>
      </c>
      <c r="D427" s="215" t="s">
        <v>163</v>
      </c>
      <c r="E427" s="216" t="s">
        <v>4055</v>
      </c>
      <c r="F427" s="217" t="s">
        <v>4056</v>
      </c>
      <c r="G427" s="218" t="s">
        <v>2368</v>
      </c>
      <c r="H427" s="219">
        <v>1</v>
      </c>
      <c r="I427" s="220"/>
      <c r="J427" s="221">
        <f>ROUND(I427*H427,2)</f>
        <v>0</v>
      </c>
      <c r="K427" s="217" t="s">
        <v>19</v>
      </c>
      <c r="L427" s="47"/>
      <c r="M427" s="222" t="s">
        <v>19</v>
      </c>
      <c r="N427" s="223" t="s">
        <v>41</v>
      </c>
      <c r="O427" s="87"/>
      <c r="P427" s="224">
        <f>O427*H427</f>
        <v>0</v>
      </c>
      <c r="Q427" s="224">
        <v>0</v>
      </c>
      <c r="R427" s="224">
        <f>Q427*H427</f>
        <v>0</v>
      </c>
      <c r="S427" s="224">
        <v>0</v>
      </c>
      <c r="T427" s="225">
        <f>S427*H427</f>
        <v>0</v>
      </c>
      <c r="U427" s="41"/>
      <c r="V427" s="41"/>
      <c r="W427" s="41"/>
      <c r="X427" s="41"/>
      <c r="Y427" s="41"/>
      <c r="Z427" s="41"/>
      <c r="AA427" s="41"/>
      <c r="AB427" s="41"/>
      <c r="AC427" s="41"/>
      <c r="AD427" s="41"/>
      <c r="AE427" s="41"/>
      <c r="AR427" s="226" t="s">
        <v>168</v>
      </c>
      <c r="AT427" s="226" t="s">
        <v>163</v>
      </c>
      <c r="AU427" s="226" t="s">
        <v>77</v>
      </c>
      <c r="AY427" s="20" t="s">
        <v>161</v>
      </c>
      <c r="BE427" s="227">
        <f>IF(N427="základní",J427,0)</f>
        <v>0</v>
      </c>
      <c r="BF427" s="227">
        <f>IF(N427="snížená",J427,0)</f>
        <v>0</v>
      </c>
      <c r="BG427" s="227">
        <f>IF(N427="zákl. přenesená",J427,0)</f>
        <v>0</v>
      </c>
      <c r="BH427" s="227">
        <f>IF(N427="sníž. přenesená",J427,0)</f>
        <v>0</v>
      </c>
      <c r="BI427" s="227">
        <f>IF(N427="nulová",J427,0)</f>
        <v>0</v>
      </c>
      <c r="BJ427" s="20" t="s">
        <v>77</v>
      </c>
      <c r="BK427" s="227">
        <f>ROUND(I427*H427,2)</f>
        <v>0</v>
      </c>
      <c r="BL427" s="20" t="s">
        <v>168</v>
      </c>
      <c r="BM427" s="226" t="s">
        <v>4057</v>
      </c>
    </row>
    <row r="428" s="2" customFormat="1" ht="16.5" customHeight="1">
      <c r="A428" s="41"/>
      <c r="B428" s="42"/>
      <c r="C428" s="215" t="s">
        <v>862</v>
      </c>
      <c r="D428" s="215" t="s">
        <v>163</v>
      </c>
      <c r="E428" s="216" t="s">
        <v>4058</v>
      </c>
      <c r="F428" s="217" t="s">
        <v>4059</v>
      </c>
      <c r="G428" s="218" t="s">
        <v>2368</v>
      </c>
      <c r="H428" s="219">
        <v>1</v>
      </c>
      <c r="I428" s="220"/>
      <c r="J428" s="221">
        <f>ROUND(I428*H428,2)</f>
        <v>0</v>
      </c>
      <c r="K428" s="217" t="s">
        <v>19</v>
      </c>
      <c r="L428" s="47"/>
      <c r="M428" s="222" t="s">
        <v>19</v>
      </c>
      <c r="N428" s="223" t="s">
        <v>41</v>
      </c>
      <c r="O428" s="87"/>
      <c r="P428" s="224">
        <f>O428*H428</f>
        <v>0</v>
      </c>
      <c r="Q428" s="224">
        <v>0</v>
      </c>
      <c r="R428" s="224">
        <f>Q428*H428</f>
        <v>0</v>
      </c>
      <c r="S428" s="224">
        <v>0</v>
      </c>
      <c r="T428" s="225">
        <f>S428*H428</f>
        <v>0</v>
      </c>
      <c r="U428" s="41"/>
      <c r="V428" s="41"/>
      <c r="W428" s="41"/>
      <c r="X428" s="41"/>
      <c r="Y428" s="41"/>
      <c r="Z428" s="41"/>
      <c r="AA428" s="41"/>
      <c r="AB428" s="41"/>
      <c r="AC428" s="41"/>
      <c r="AD428" s="41"/>
      <c r="AE428" s="41"/>
      <c r="AR428" s="226" t="s">
        <v>168</v>
      </c>
      <c r="AT428" s="226" t="s">
        <v>163</v>
      </c>
      <c r="AU428" s="226" t="s">
        <v>77</v>
      </c>
      <c r="AY428" s="20" t="s">
        <v>161</v>
      </c>
      <c r="BE428" s="227">
        <f>IF(N428="základní",J428,0)</f>
        <v>0</v>
      </c>
      <c r="BF428" s="227">
        <f>IF(N428="snížená",J428,0)</f>
        <v>0</v>
      </c>
      <c r="BG428" s="227">
        <f>IF(N428="zákl. přenesená",J428,0)</f>
        <v>0</v>
      </c>
      <c r="BH428" s="227">
        <f>IF(N428="sníž. přenesená",J428,0)</f>
        <v>0</v>
      </c>
      <c r="BI428" s="227">
        <f>IF(N428="nulová",J428,0)</f>
        <v>0</v>
      </c>
      <c r="BJ428" s="20" t="s">
        <v>77</v>
      </c>
      <c r="BK428" s="227">
        <f>ROUND(I428*H428,2)</f>
        <v>0</v>
      </c>
      <c r="BL428" s="20" t="s">
        <v>168</v>
      </c>
      <c r="BM428" s="226" t="s">
        <v>4060</v>
      </c>
    </row>
    <row r="429" s="2" customFormat="1" ht="16.5" customHeight="1">
      <c r="A429" s="41"/>
      <c r="B429" s="42"/>
      <c r="C429" s="215" t="s">
        <v>4061</v>
      </c>
      <c r="D429" s="215" t="s">
        <v>163</v>
      </c>
      <c r="E429" s="216" t="s">
        <v>4062</v>
      </c>
      <c r="F429" s="217" t="s">
        <v>4063</v>
      </c>
      <c r="G429" s="218" t="s">
        <v>2368</v>
      </c>
      <c r="H429" s="219">
        <v>1</v>
      </c>
      <c r="I429" s="220"/>
      <c r="J429" s="221">
        <f>ROUND(I429*H429,2)</f>
        <v>0</v>
      </c>
      <c r="K429" s="217" t="s">
        <v>19</v>
      </c>
      <c r="L429" s="47"/>
      <c r="M429" s="222" t="s">
        <v>19</v>
      </c>
      <c r="N429" s="223" t="s">
        <v>41</v>
      </c>
      <c r="O429" s="87"/>
      <c r="P429" s="224">
        <f>O429*H429</f>
        <v>0</v>
      </c>
      <c r="Q429" s="224">
        <v>0</v>
      </c>
      <c r="R429" s="224">
        <f>Q429*H429</f>
        <v>0</v>
      </c>
      <c r="S429" s="224">
        <v>0</v>
      </c>
      <c r="T429" s="225">
        <f>S429*H429</f>
        <v>0</v>
      </c>
      <c r="U429" s="41"/>
      <c r="V429" s="41"/>
      <c r="W429" s="41"/>
      <c r="X429" s="41"/>
      <c r="Y429" s="41"/>
      <c r="Z429" s="41"/>
      <c r="AA429" s="41"/>
      <c r="AB429" s="41"/>
      <c r="AC429" s="41"/>
      <c r="AD429" s="41"/>
      <c r="AE429" s="41"/>
      <c r="AR429" s="226" t="s">
        <v>168</v>
      </c>
      <c r="AT429" s="226" t="s">
        <v>163</v>
      </c>
      <c r="AU429" s="226" t="s">
        <v>77</v>
      </c>
      <c r="AY429" s="20" t="s">
        <v>161</v>
      </c>
      <c r="BE429" s="227">
        <f>IF(N429="základní",J429,0)</f>
        <v>0</v>
      </c>
      <c r="BF429" s="227">
        <f>IF(N429="snížená",J429,0)</f>
        <v>0</v>
      </c>
      <c r="BG429" s="227">
        <f>IF(N429="zákl. přenesená",J429,0)</f>
        <v>0</v>
      </c>
      <c r="BH429" s="227">
        <f>IF(N429="sníž. přenesená",J429,0)</f>
        <v>0</v>
      </c>
      <c r="BI429" s="227">
        <f>IF(N429="nulová",J429,0)</f>
        <v>0</v>
      </c>
      <c r="BJ429" s="20" t="s">
        <v>77</v>
      </c>
      <c r="BK429" s="227">
        <f>ROUND(I429*H429,2)</f>
        <v>0</v>
      </c>
      <c r="BL429" s="20" t="s">
        <v>168</v>
      </c>
      <c r="BM429" s="226" t="s">
        <v>4064</v>
      </c>
    </row>
    <row r="430" s="2" customFormat="1" ht="16.5" customHeight="1">
      <c r="A430" s="41"/>
      <c r="B430" s="42"/>
      <c r="C430" s="215" t="s">
        <v>869</v>
      </c>
      <c r="D430" s="215" t="s">
        <v>163</v>
      </c>
      <c r="E430" s="216" t="s">
        <v>4065</v>
      </c>
      <c r="F430" s="217" t="s">
        <v>4066</v>
      </c>
      <c r="G430" s="218" t="s">
        <v>2368</v>
      </c>
      <c r="H430" s="219">
        <v>1</v>
      </c>
      <c r="I430" s="220"/>
      <c r="J430" s="221">
        <f>ROUND(I430*H430,2)</f>
        <v>0</v>
      </c>
      <c r="K430" s="217" t="s">
        <v>19</v>
      </c>
      <c r="L430" s="47"/>
      <c r="M430" s="222" t="s">
        <v>19</v>
      </c>
      <c r="N430" s="223" t="s">
        <v>41</v>
      </c>
      <c r="O430" s="87"/>
      <c r="P430" s="224">
        <f>O430*H430</f>
        <v>0</v>
      </c>
      <c r="Q430" s="224">
        <v>0</v>
      </c>
      <c r="R430" s="224">
        <f>Q430*H430</f>
        <v>0</v>
      </c>
      <c r="S430" s="224">
        <v>0</v>
      </c>
      <c r="T430" s="225">
        <f>S430*H430</f>
        <v>0</v>
      </c>
      <c r="U430" s="41"/>
      <c r="V430" s="41"/>
      <c r="W430" s="41"/>
      <c r="X430" s="41"/>
      <c r="Y430" s="41"/>
      <c r="Z430" s="41"/>
      <c r="AA430" s="41"/>
      <c r="AB430" s="41"/>
      <c r="AC430" s="41"/>
      <c r="AD430" s="41"/>
      <c r="AE430" s="41"/>
      <c r="AR430" s="226" t="s">
        <v>168</v>
      </c>
      <c r="AT430" s="226" t="s">
        <v>163</v>
      </c>
      <c r="AU430" s="226" t="s">
        <v>77</v>
      </c>
      <c r="AY430" s="20" t="s">
        <v>161</v>
      </c>
      <c r="BE430" s="227">
        <f>IF(N430="základní",J430,0)</f>
        <v>0</v>
      </c>
      <c r="BF430" s="227">
        <f>IF(N430="snížená",J430,0)</f>
        <v>0</v>
      </c>
      <c r="BG430" s="227">
        <f>IF(N430="zákl. přenesená",J430,0)</f>
        <v>0</v>
      </c>
      <c r="BH430" s="227">
        <f>IF(N430="sníž. přenesená",J430,0)</f>
        <v>0</v>
      </c>
      <c r="BI430" s="227">
        <f>IF(N430="nulová",J430,0)</f>
        <v>0</v>
      </c>
      <c r="BJ430" s="20" t="s">
        <v>77</v>
      </c>
      <c r="BK430" s="227">
        <f>ROUND(I430*H430,2)</f>
        <v>0</v>
      </c>
      <c r="BL430" s="20" t="s">
        <v>168</v>
      </c>
      <c r="BM430" s="226" t="s">
        <v>4067</v>
      </c>
    </row>
    <row r="431" s="2" customFormat="1" ht="16.5" customHeight="1">
      <c r="A431" s="41"/>
      <c r="B431" s="42"/>
      <c r="C431" s="215" t="s">
        <v>894</v>
      </c>
      <c r="D431" s="215" t="s">
        <v>163</v>
      </c>
      <c r="E431" s="216" t="s">
        <v>4068</v>
      </c>
      <c r="F431" s="217" t="s">
        <v>4069</v>
      </c>
      <c r="G431" s="218" t="s">
        <v>212</v>
      </c>
      <c r="H431" s="219">
        <v>150</v>
      </c>
      <c r="I431" s="220"/>
      <c r="J431" s="221">
        <f>ROUND(I431*H431,2)</f>
        <v>0</v>
      </c>
      <c r="K431" s="217" t="s">
        <v>19</v>
      </c>
      <c r="L431" s="47"/>
      <c r="M431" s="222" t="s">
        <v>19</v>
      </c>
      <c r="N431" s="223" t="s">
        <v>41</v>
      </c>
      <c r="O431" s="87"/>
      <c r="P431" s="224">
        <f>O431*H431</f>
        <v>0</v>
      </c>
      <c r="Q431" s="224">
        <v>0</v>
      </c>
      <c r="R431" s="224">
        <f>Q431*H431</f>
        <v>0</v>
      </c>
      <c r="S431" s="224">
        <v>0</v>
      </c>
      <c r="T431" s="225">
        <f>S431*H431</f>
        <v>0</v>
      </c>
      <c r="U431" s="41"/>
      <c r="V431" s="41"/>
      <c r="W431" s="41"/>
      <c r="X431" s="41"/>
      <c r="Y431" s="41"/>
      <c r="Z431" s="41"/>
      <c r="AA431" s="41"/>
      <c r="AB431" s="41"/>
      <c r="AC431" s="41"/>
      <c r="AD431" s="41"/>
      <c r="AE431" s="41"/>
      <c r="AR431" s="226" t="s">
        <v>168</v>
      </c>
      <c r="AT431" s="226" t="s">
        <v>163</v>
      </c>
      <c r="AU431" s="226" t="s">
        <v>77</v>
      </c>
      <c r="AY431" s="20" t="s">
        <v>161</v>
      </c>
      <c r="BE431" s="227">
        <f>IF(N431="základní",J431,0)</f>
        <v>0</v>
      </c>
      <c r="BF431" s="227">
        <f>IF(N431="snížená",J431,0)</f>
        <v>0</v>
      </c>
      <c r="BG431" s="227">
        <f>IF(N431="zákl. přenesená",J431,0)</f>
        <v>0</v>
      </c>
      <c r="BH431" s="227">
        <f>IF(N431="sníž. přenesená",J431,0)</f>
        <v>0</v>
      </c>
      <c r="BI431" s="227">
        <f>IF(N431="nulová",J431,0)</f>
        <v>0</v>
      </c>
      <c r="BJ431" s="20" t="s">
        <v>77</v>
      </c>
      <c r="BK431" s="227">
        <f>ROUND(I431*H431,2)</f>
        <v>0</v>
      </c>
      <c r="BL431" s="20" t="s">
        <v>168</v>
      </c>
      <c r="BM431" s="226" t="s">
        <v>4070</v>
      </c>
    </row>
    <row r="432" s="2" customFormat="1" ht="16.5" customHeight="1">
      <c r="A432" s="41"/>
      <c r="B432" s="42"/>
      <c r="C432" s="215" t="s">
        <v>4071</v>
      </c>
      <c r="D432" s="215" t="s">
        <v>163</v>
      </c>
      <c r="E432" s="216" t="s">
        <v>4072</v>
      </c>
      <c r="F432" s="217" t="s">
        <v>4073</v>
      </c>
      <c r="G432" s="218" t="s">
        <v>212</v>
      </c>
      <c r="H432" s="219">
        <v>20</v>
      </c>
      <c r="I432" s="220"/>
      <c r="J432" s="221">
        <f>ROUND(I432*H432,2)</f>
        <v>0</v>
      </c>
      <c r="K432" s="217" t="s">
        <v>19</v>
      </c>
      <c r="L432" s="47"/>
      <c r="M432" s="222" t="s">
        <v>19</v>
      </c>
      <c r="N432" s="223" t="s">
        <v>41</v>
      </c>
      <c r="O432" s="87"/>
      <c r="P432" s="224">
        <f>O432*H432</f>
        <v>0</v>
      </c>
      <c r="Q432" s="224">
        <v>0</v>
      </c>
      <c r="R432" s="224">
        <f>Q432*H432</f>
        <v>0</v>
      </c>
      <c r="S432" s="224">
        <v>0</v>
      </c>
      <c r="T432" s="225">
        <f>S432*H432</f>
        <v>0</v>
      </c>
      <c r="U432" s="41"/>
      <c r="V432" s="41"/>
      <c r="W432" s="41"/>
      <c r="X432" s="41"/>
      <c r="Y432" s="41"/>
      <c r="Z432" s="41"/>
      <c r="AA432" s="41"/>
      <c r="AB432" s="41"/>
      <c r="AC432" s="41"/>
      <c r="AD432" s="41"/>
      <c r="AE432" s="41"/>
      <c r="AR432" s="226" t="s">
        <v>168</v>
      </c>
      <c r="AT432" s="226" t="s">
        <v>163</v>
      </c>
      <c r="AU432" s="226" t="s">
        <v>77</v>
      </c>
      <c r="AY432" s="20" t="s">
        <v>161</v>
      </c>
      <c r="BE432" s="227">
        <f>IF(N432="základní",J432,0)</f>
        <v>0</v>
      </c>
      <c r="BF432" s="227">
        <f>IF(N432="snížená",J432,0)</f>
        <v>0</v>
      </c>
      <c r="BG432" s="227">
        <f>IF(N432="zákl. přenesená",J432,0)</f>
        <v>0</v>
      </c>
      <c r="BH432" s="227">
        <f>IF(N432="sníž. přenesená",J432,0)</f>
        <v>0</v>
      </c>
      <c r="BI432" s="227">
        <f>IF(N432="nulová",J432,0)</f>
        <v>0</v>
      </c>
      <c r="BJ432" s="20" t="s">
        <v>77</v>
      </c>
      <c r="BK432" s="227">
        <f>ROUND(I432*H432,2)</f>
        <v>0</v>
      </c>
      <c r="BL432" s="20" t="s">
        <v>168</v>
      </c>
      <c r="BM432" s="226" t="s">
        <v>4074</v>
      </c>
    </row>
    <row r="433" s="2" customFormat="1" ht="16.5" customHeight="1">
      <c r="A433" s="41"/>
      <c r="B433" s="42"/>
      <c r="C433" s="215" t="s">
        <v>4075</v>
      </c>
      <c r="D433" s="215" t="s">
        <v>163</v>
      </c>
      <c r="E433" s="216" t="s">
        <v>4076</v>
      </c>
      <c r="F433" s="217" t="s">
        <v>4077</v>
      </c>
      <c r="G433" s="218" t="s">
        <v>212</v>
      </c>
      <c r="H433" s="219">
        <v>110</v>
      </c>
      <c r="I433" s="220"/>
      <c r="J433" s="221">
        <f>ROUND(I433*H433,2)</f>
        <v>0</v>
      </c>
      <c r="K433" s="217" t="s">
        <v>19</v>
      </c>
      <c r="L433" s="47"/>
      <c r="M433" s="222" t="s">
        <v>19</v>
      </c>
      <c r="N433" s="223" t="s">
        <v>41</v>
      </c>
      <c r="O433" s="87"/>
      <c r="P433" s="224">
        <f>O433*H433</f>
        <v>0</v>
      </c>
      <c r="Q433" s="224">
        <v>0</v>
      </c>
      <c r="R433" s="224">
        <f>Q433*H433</f>
        <v>0</v>
      </c>
      <c r="S433" s="224">
        <v>0</v>
      </c>
      <c r="T433" s="225">
        <f>S433*H433</f>
        <v>0</v>
      </c>
      <c r="U433" s="41"/>
      <c r="V433" s="41"/>
      <c r="W433" s="41"/>
      <c r="X433" s="41"/>
      <c r="Y433" s="41"/>
      <c r="Z433" s="41"/>
      <c r="AA433" s="41"/>
      <c r="AB433" s="41"/>
      <c r="AC433" s="41"/>
      <c r="AD433" s="41"/>
      <c r="AE433" s="41"/>
      <c r="AR433" s="226" t="s">
        <v>168</v>
      </c>
      <c r="AT433" s="226" t="s">
        <v>163</v>
      </c>
      <c r="AU433" s="226" t="s">
        <v>77</v>
      </c>
      <c r="AY433" s="20" t="s">
        <v>161</v>
      </c>
      <c r="BE433" s="227">
        <f>IF(N433="základní",J433,0)</f>
        <v>0</v>
      </c>
      <c r="BF433" s="227">
        <f>IF(N433="snížená",J433,0)</f>
        <v>0</v>
      </c>
      <c r="BG433" s="227">
        <f>IF(N433="zákl. přenesená",J433,0)</f>
        <v>0</v>
      </c>
      <c r="BH433" s="227">
        <f>IF(N433="sníž. přenesená",J433,0)</f>
        <v>0</v>
      </c>
      <c r="BI433" s="227">
        <f>IF(N433="nulová",J433,0)</f>
        <v>0</v>
      </c>
      <c r="BJ433" s="20" t="s">
        <v>77</v>
      </c>
      <c r="BK433" s="227">
        <f>ROUND(I433*H433,2)</f>
        <v>0</v>
      </c>
      <c r="BL433" s="20" t="s">
        <v>168</v>
      </c>
      <c r="BM433" s="226" t="s">
        <v>4078</v>
      </c>
    </row>
    <row r="434" s="2" customFormat="1" ht="16.5" customHeight="1">
      <c r="A434" s="41"/>
      <c r="B434" s="42"/>
      <c r="C434" s="215" t="s">
        <v>4079</v>
      </c>
      <c r="D434" s="215" t="s">
        <v>163</v>
      </c>
      <c r="E434" s="216" t="s">
        <v>4080</v>
      </c>
      <c r="F434" s="217" t="s">
        <v>4081</v>
      </c>
      <c r="G434" s="218" t="s">
        <v>212</v>
      </c>
      <c r="H434" s="219">
        <v>110</v>
      </c>
      <c r="I434" s="220"/>
      <c r="J434" s="221">
        <f>ROUND(I434*H434,2)</f>
        <v>0</v>
      </c>
      <c r="K434" s="217" t="s">
        <v>19</v>
      </c>
      <c r="L434" s="47"/>
      <c r="M434" s="222" t="s">
        <v>19</v>
      </c>
      <c r="N434" s="223" t="s">
        <v>41</v>
      </c>
      <c r="O434" s="87"/>
      <c r="P434" s="224">
        <f>O434*H434</f>
        <v>0</v>
      </c>
      <c r="Q434" s="224">
        <v>0</v>
      </c>
      <c r="R434" s="224">
        <f>Q434*H434</f>
        <v>0</v>
      </c>
      <c r="S434" s="224">
        <v>0</v>
      </c>
      <c r="T434" s="225">
        <f>S434*H434</f>
        <v>0</v>
      </c>
      <c r="U434" s="41"/>
      <c r="V434" s="41"/>
      <c r="W434" s="41"/>
      <c r="X434" s="41"/>
      <c r="Y434" s="41"/>
      <c r="Z434" s="41"/>
      <c r="AA434" s="41"/>
      <c r="AB434" s="41"/>
      <c r="AC434" s="41"/>
      <c r="AD434" s="41"/>
      <c r="AE434" s="41"/>
      <c r="AR434" s="226" t="s">
        <v>168</v>
      </c>
      <c r="AT434" s="226" t="s">
        <v>163</v>
      </c>
      <c r="AU434" s="226" t="s">
        <v>77</v>
      </c>
      <c r="AY434" s="20" t="s">
        <v>161</v>
      </c>
      <c r="BE434" s="227">
        <f>IF(N434="základní",J434,0)</f>
        <v>0</v>
      </c>
      <c r="BF434" s="227">
        <f>IF(N434="snížená",J434,0)</f>
        <v>0</v>
      </c>
      <c r="BG434" s="227">
        <f>IF(N434="zákl. přenesená",J434,0)</f>
        <v>0</v>
      </c>
      <c r="BH434" s="227">
        <f>IF(N434="sníž. přenesená",J434,0)</f>
        <v>0</v>
      </c>
      <c r="BI434" s="227">
        <f>IF(N434="nulová",J434,0)</f>
        <v>0</v>
      </c>
      <c r="BJ434" s="20" t="s">
        <v>77</v>
      </c>
      <c r="BK434" s="227">
        <f>ROUND(I434*H434,2)</f>
        <v>0</v>
      </c>
      <c r="BL434" s="20" t="s">
        <v>168</v>
      </c>
      <c r="BM434" s="226" t="s">
        <v>4082</v>
      </c>
    </row>
    <row r="435" s="2" customFormat="1" ht="16.5" customHeight="1">
      <c r="A435" s="41"/>
      <c r="B435" s="42"/>
      <c r="C435" s="215" t="s">
        <v>4083</v>
      </c>
      <c r="D435" s="215" t="s">
        <v>163</v>
      </c>
      <c r="E435" s="216" t="s">
        <v>4084</v>
      </c>
      <c r="F435" s="217" t="s">
        <v>4085</v>
      </c>
      <c r="G435" s="218" t="s">
        <v>212</v>
      </c>
      <c r="H435" s="219">
        <v>60</v>
      </c>
      <c r="I435" s="220"/>
      <c r="J435" s="221">
        <f>ROUND(I435*H435,2)</f>
        <v>0</v>
      </c>
      <c r="K435" s="217" t="s">
        <v>19</v>
      </c>
      <c r="L435" s="47"/>
      <c r="M435" s="222" t="s">
        <v>19</v>
      </c>
      <c r="N435" s="223" t="s">
        <v>41</v>
      </c>
      <c r="O435" s="87"/>
      <c r="P435" s="224">
        <f>O435*H435</f>
        <v>0</v>
      </c>
      <c r="Q435" s="224">
        <v>0</v>
      </c>
      <c r="R435" s="224">
        <f>Q435*H435</f>
        <v>0</v>
      </c>
      <c r="S435" s="224">
        <v>0</v>
      </c>
      <c r="T435" s="225">
        <f>S435*H435</f>
        <v>0</v>
      </c>
      <c r="U435" s="41"/>
      <c r="V435" s="41"/>
      <c r="W435" s="41"/>
      <c r="X435" s="41"/>
      <c r="Y435" s="41"/>
      <c r="Z435" s="41"/>
      <c r="AA435" s="41"/>
      <c r="AB435" s="41"/>
      <c r="AC435" s="41"/>
      <c r="AD435" s="41"/>
      <c r="AE435" s="41"/>
      <c r="AR435" s="226" t="s">
        <v>168</v>
      </c>
      <c r="AT435" s="226" t="s">
        <v>163</v>
      </c>
      <c r="AU435" s="226" t="s">
        <v>77</v>
      </c>
      <c r="AY435" s="20" t="s">
        <v>161</v>
      </c>
      <c r="BE435" s="227">
        <f>IF(N435="základní",J435,0)</f>
        <v>0</v>
      </c>
      <c r="BF435" s="227">
        <f>IF(N435="snížená",J435,0)</f>
        <v>0</v>
      </c>
      <c r="BG435" s="227">
        <f>IF(N435="zákl. přenesená",J435,0)</f>
        <v>0</v>
      </c>
      <c r="BH435" s="227">
        <f>IF(N435="sníž. přenesená",J435,0)</f>
        <v>0</v>
      </c>
      <c r="BI435" s="227">
        <f>IF(N435="nulová",J435,0)</f>
        <v>0</v>
      </c>
      <c r="BJ435" s="20" t="s">
        <v>77</v>
      </c>
      <c r="BK435" s="227">
        <f>ROUND(I435*H435,2)</f>
        <v>0</v>
      </c>
      <c r="BL435" s="20" t="s">
        <v>168</v>
      </c>
      <c r="BM435" s="226" t="s">
        <v>4086</v>
      </c>
    </row>
    <row r="436" s="2" customFormat="1" ht="16.5" customHeight="1">
      <c r="A436" s="41"/>
      <c r="B436" s="42"/>
      <c r="C436" s="215" t="s">
        <v>4087</v>
      </c>
      <c r="D436" s="215" t="s">
        <v>163</v>
      </c>
      <c r="E436" s="216" t="s">
        <v>4088</v>
      </c>
      <c r="F436" s="217" t="s">
        <v>4089</v>
      </c>
      <c r="G436" s="218" t="s">
        <v>212</v>
      </c>
      <c r="H436" s="219">
        <v>60</v>
      </c>
      <c r="I436" s="220"/>
      <c r="J436" s="221">
        <f>ROUND(I436*H436,2)</f>
        <v>0</v>
      </c>
      <c r="K436" s="217" t="s">
        <v>19</v>
      </c>
      <c r="L436" s="47"/>
      <c r="M436" s="222" t="s">
        <v>19</v>
      </c>
      <c r="N436" s="223" t="s">
        <v>41</v>
      </c>
      <c r="O436" s="87"/>
      <c r="P436" s="224">
        <f>O436*H436</f>
        <v>0</v>
      </c>
      <c r="Q436" s="224">
        <v>0</v>
      </c>
      <c r="R436" s="224">
        <f>Q436*H436</f>
        <v>0</v>
      </c>
      <c r="S436" s="224">
        <v>0</v>
      </c>
      <c r="T436" s="225">
        <f>S436*H436</f>
        <v>0</v>
      </c>
      <c r="U436" s="41"/>
      <c r="V436" s="41"/>
      <c r="W436" s="41"/>
      <c r="X436" s="41"/>
      <c r="Y436" s="41"/>
      <c r="Z436" s="41"/>
      <c r="AA436" s="41"/>
      <c r="AB436" s="41"/>
      <c r="AC436" s="41"/>
      <c r="AD436" s="41"/>
      <c r="AE436" s="41"/>
      <c r="AR436" s="226" t="s">
        <v>168</v>
      </c>
      <c r="AT436" s="226" t="s">
        <v>163</v>
      </c>
      <c r="AU436" s="226" t="s">
        <v>77</v>
      </c>
      <c r="AY436" s="20" t="s">
        <v>161</v>
      </c>
      <c r="BE436" s="227">
        <f>IF(N436="základní",J436,0)</f>
        <v>0</v>
      </c>
      <c r="BF436" s="227">
        <f>IF(N436="snížená",J436,0)</f>
        <v>0</v>
      </c>
      <c r="BG436" s="227">
        <f>IF(N436="zákl. přenesená",J436,0)</f>
        <v>0</v>
      </c>
      <c r="BH436" s="227">
        <f>IF(N436="sníž. přenesená",J436,0)</f>
        <v>0</v>
      </c>
      <c r="BI436" s="227">
        <f>IF(N436="nulová",J436,0)</f>
        <v>0</v>
      </c>
      <c r="BJ436" s="20" t="s">
        <v>77</v>
      </c>
      <c r="BK436" s="227">
        <f>ROUND(I436*H436,2)</f>
        <v>0</v>
      </c>
      <c r="BL436" s="20" t="s">
        <v>168</v>
      </c>
      <c r="BM436" s="226" t="s">
        <v>4090</v>
      </c>
    </row>
    <row r="437" s="2" customFormat="1" ht="16.5" customHeight="1">
      <c r="A437" s="41"/>
      <c r="B437" s="42"/>
      <c r="C437" s="215" t="s">
        <v>4091</v>
      </c>
      <c r="D437" s="215" t="s">
        <v>163</v>
      </c>
      <c r="E437" s="216" t="s">
        <v>4092</v>
      </c>
      <c r="F437" s="217" t="s">
        <v>4093</v>
      </c>
      <c r="G437" s="218" t="s">
        <v>212</v>
      </c>
      <c r="H437" s="219">
        <v>160</v>
      </c>
      <c r="I437" s="220"/>
      <c r="J437" s="221">
        <f>ROUND(I437*H437,2)</f>
        <v>0</v>
      </c>
      <c r="K437" s="217" t="s">
        <v>19</v>
      </c>
      <c r="L437" s="47"/>
      <c r="M437" s="222" t="s">
        <v>19</v>
      </c>
      <c r="N437" s="223" t="s">
        <v>41</v>
      </c>
      <c r="O437" s="87"/>
      <c r="P437" s="224">
        <f>O437*H437</f>
        <v>0</v>
      </c>
      <c r="Q437" s="224">
        <v>0</v>
      </c>
      <c r="R437" s="224">
        <f>Q437*H437</f>
        <v>0</v>
      </c>
      <c r="S437" s="224">
        <v>0</v>
      </c>
      <c r="T437" s="225">
        <f>S437*H437</f>
        <v>0</v>
      </c>
      <c r="U437" s="41"/>
      <c r="V437" s="41"/>
      <c r="W437" s="41"/>
      <c r="X437" s="41"/>
      <c r="Y437" s="41"/>
      <c r="Z437" s="41"/>
      <c r="AA437" s="41"/>
      <c r="AB437" s="41"/>
      <c r="AC437" s="41"/>
      <c r="AD437" s="41"/>
      <c r="AE437" s="41"/>
      <c r="AR437" s="226" t="s">
        <v>168</v>
      </c>
      <c r="AT437" s="226" t="s">
        <v>163</v>
      </c>
      <c r="AU437" s="226" t="s">
        <v>77</v>
      </c>
      <c r="AY437" s="20" t="s">
        <v>161</v>
      </c>
      <c r="BE437" s="227">
        <f>IF(N437="základní",J437,0)</f>
        <v>0</v>
      </c>
      <c r="BF437" s="227">
        <f>IF(N437="snížená",J437,0)</f>
        <v>0</v>
      </c>
      <c r="BG437" s="227">
        <f>IF(N437="zákl. přenesená",J437,0)</f>
        <v>0</v>
      </c>
      <c r="BH437" s="227">
        <f>IF(N437="sníž. přenesená",J437,0)</f>
        <v>0</v>
      </c>
      <c r="BI437" s="227">
        <f>IF(N437="nulová",J437,0)</f>
        <v>0</v>
      </c>
      <c r="BJ437" s="20" t="s">
        <v>77</v>
      </c>
      <c r="BK437" s="227">
        <f>ROUND(I437*H437,2)</f>
        <v>0</v>
      </c>
      <c r="BL437" s="20" t="s">
        <v>168</v>
      </c>
      <c r="BM437" s="226" t="s">
        <v>4094</v>
      </c>
    </row>
    <row r="438" s="2" customFormat="1" ht="16.5" customHeight="1">
      <c r="A438" s="41"/>
      <c r="B438" s="42"/>
      <c r="C438" s="215" t="s">
        <v>4095</v>
      </c>
      <c r="D438" s="215" t="s">
        <v>163</v>
      </c>
      <c r="E438" s="216" t="s">
        <v>4096</v>
      </c>
      <c r="F438" s="217" t="s">
        <v>4097</v>
      </c>
      <c r="G438" s="218" t="s">
        <v>212</v>
      </c>
      <c r="H438" s="219">
        <v>240</v>
      </c>
      <c r="I438" s="220"/>
      <c r="J438" s="221">
        <f>ROUND(I438*H438,2)</f>
        <v>0</v>
      </c>
      <c r="K438" s="217" t="s">
        <v>19</v>
      </c>
      <c r="L438" s="47"/>
      <c r="M438" s="222" t="s">
        <v>19</v>
      </c>
      <c r="N438" s="223" t="s">
        <v>41</v>
      </c>
      <c r="O438" s="87"/>
      <c r="P438" s="224">
        <f>O438*H438</f>
        <v>0</v>
      </c>
      <c r="Q438" s="224">
        <v>0</v>
      </c>
      <c r="R438" s="224">
        <f>Q438*H438</f>
        <v>0</v>
      </c>
      <c r="S438" s="224">
        <v>0</v>
      </c>
      <c r="T438" s="225">
        <f>S438*H438</f>
        <v>0</v>
      </c>
      <c r="U438" s="41"/>
      <c r="V438" s="41"/>
      <c r="W438" s="41"/>
      <c r="X438" s="41"/>
      <c r="Y438" s="41"/>
      <c r="Z438" s="41"/>
      <c r="AA438" s="41"/>
      <c r="AB438" s="41"/>
      <c r="AC438" s="41"/>
      <c r="AD438" s="41"/>
      <c r="AE438" s="41"/>
      <c r="AR438" s="226" t="s">
        <v>168</v>
      </c>
      <c r="AT438" s="226" t="s">
        <v>163</v>
      </c>
      <c r="AU438" s="226" t="s">
        <v>77</v>
      </c>
      <c r="AY438" s="20" t="s">
        <v>161</v>
      </c>
      <c r="BE438" s="227">
        <f>IF(N438="základní",J438,0)</f>
        <v>0</v>
      </c>
      <c r="BF438" s="227">
        <f>IF(N438="snížená",J438,0)</f>
        <v>0</v>
      </c>
      <c r="BG438" s="227">
        <f>IF(N438="zákl. přenesená",J438,0)</f>
        <v>0</v>
      </c>
      <c r="BH438" s="227">
        <f>IF(N438="sníž. přenesená",J438,0)</f>
        <v>0</v>
      </c>
      <c r="BI438" s="227">
        <f>IF(N438="nulová",J438,0)</f>
        <v>0</v>
      </c>
      <c r="BJ438" s="20" t="s">
        <v>77</v>
      </c>
      <c r="BK438" s="227">
        <f>ROUND(I438*H438,2)</f>
        <v>0</v>
      </c>
      <c r="BL438" s="20" t="s">
        <v>168</v>
      </c>
      <c r="BM438" s="226" t="s">
        <v>4098</v>
      </c>
    </row>
    <row r="439" s="2" customFormat="1" ht="16.5" customHeight="1">
      <c r="A439" s="41"/>
      <c r="B439" s="42"/>
      <c r="C439" s="215" t="s">
        <v>4099</v>
      </c>
      <c r="D439" s="215" t="s">
        <v>163</v>
      </c>
      <c r="E439" s="216" t="s">
        <v>4100</v>
      </c>
      <c r="F439" s="217" t="s">
        <v>4101</v>
      </c>
      <c r="G439" s="218" t="s">
        <v>827</v>
      </c>
      <c r="H439" s="219">
        <v>1</v>
      </c>
      <c r="I439" s="220"/>
      <c r="J439" s="221">
        <f>ROUND(I439*H439,2)</f>
        <v>0</v>
      </c>
      <c r="K439" s="217" t="s">
        <v>19</v>
      </c>
      <c r="L439" s="47"/>
      <c r="M439" s="222" t="s">
        <v>19</v>
      </c>
      <c r="N439" s="223" t="s">
        <v>41</v>
      </c>
      <c r="O439" s="87"/>
      <c r="P439" s="224">
        <f>O439*H439</f>
        <v>0</v>
      </c>
      <c r="Q439" s="224">
        <v>0</v>
      </c>
      <c r="R439" s="224">
        <f>Q439*H439</f>
        <v>0</v>
      </c>
      <c r="S439" s="224">
        <v>0</v>
      </c>
      <c r="T439" s="225">
        <f>S439*H439</f>
        <v>0</v>
      </c>
      <c r="U439" s="41"/>
      <c r="V439" s="41"/>
      <c r="W439" s="41"/>
      <c r="X439" s="41"/>
      <c r="Y439" s="41"/>
      <c r="Z439" s="41"/>
      <c r="AA439" s="41"/>
      <c r="AB439" s="41"/>
      <c r="AC439" s="41"/>
      <c r="AD439" s="41"/>
      <c r="AE439" s="41"/>
      <c r="AR439" s="226" t="s">
        <v>168</v>
      </c>
      <c r="AT439" s="226" t="s">
        <v>163</v>
      </c>
      <c r="AU439" s="226" t="s">
        <v>77</v>
      </c>
      <c r="AY439" s="20" t="s">
        <v>161</v>
      </c>
      <c r="BE439" s="227">
        <f>IF(N439="základní",J439,0)</f>
        <v>0</v>
      </c>
      <c r="BF439" s="227">
        <f>IF(N439="snížená",J439,0)</f>
        <v>0</v>
      </c>
      <c r="BG439" s="227">
        <f>IF(N439="zákl. přenesená",J439,0)</f>
        <v>0</v>
      </c>
      <c r="BH439" s="227">
        <f>IF(N439="sníž. přenesená",J439,0)</f>
        <v>0</v>
      </c>
      <c r="BI439" s="227">
        <f>IF(N439="nulová",J439,0)</f>
        <v>0</v>
      </c>
      <c r="BJ439" s="20" t="s">
        <v>77</v>
      </c>
      <c r="BK439" s="227">
        <f>ROUND(I439*H439,2)</f>
        <v>0</v>
      </c>
      <c r="BL439" s="20" t="s">
        <v>168</v>
      </c>
      <c r="BM439" s="226" t="s">
        <v>4102</v>
      </c>
    </row>
    <row r="440" s="2" customFormat="1" ht="16.5" customHeight="1">
      <c r="A440" s="41"/>
      <c r="B440" s="42"/>
      <c r="C440" s="215" t="s">
        <v>4103</v>
      </c>
      <c r="D440" s="215" t="s">
        <v>163</v>
      </c>
      <c r="E440" s="216" t="s">
        <v>4104</v>
      </c>
      <c r="F440" s="217" t="s">
        <v>4105</v>
      </c>
      <c r="G440" s="218" t="s">
        <v>212</v>
      </c>
      <c r="H440" s="219">
        <v>150</v>
      </c>
      <c r="I440" s="220"/>
      <c r="J440" s="221">
        <f>ROUND(I440*H440,2)</f>
        <v>0</v>
      </c>
      <c r="K440" s="217" t="s">
        <v>19</v>
      </c>
      <c r="L440" s="47"/>
      <c r="M440" s="222" t="s">
        <v>19</v>
      </c>
      <c r="N440" s="223" t="s">
        <v>41</v>
      </c>
      <c r="O440" s="87"/>
      <c r="P440" s="224">
        <f>O440*H440</f>
        <v>0</v>
      </c>
      <c r="Q440" s="224">
        <v>0</v>
      </c>
      <c r="R440" s="224">
        <f>Q440*H440</f>
        <v>0</v>
      </c>
      <c r="S440" s="224">
        <v>0</v>
      </c>
      <c r="T440" s="225">
        <f>S440*H440</f>
        <v>0</v>
      </c>
      <c r="U440" s="41"/>
      <c r="V440" s="41"/>
      <c r="W440" s="41"/>
      <c r="X440" s="41"/>
      <c r="Y440" s="41"/>
      <c r="Z440" s="41"/>
      <c r="AA440" s="41"/>
      <c r="AB440" s="41"/>
      <c r="AC440" s="41"/>
      <c r="AD440" s="41"/>
      <c r="AE440" s="41"/>
      <c r="AR440" s="226" t="s">
        <v>168</v>
      </c>
      <c r="AT440" s="226" t="s">
        <v>163</v>
      </c>
      <c r="AU440" s="226" t="s">
        <v>77</v>
      </c>
      <c r="AY440" s="20" t="s">
        <v>161</v>
      </c>
      <c r="BE440" s="227">
        <f>IF(N440="základní",J440,0)</f>
        <v>0</v>
      </c>
      <c r="BF440" s="227">
        <f>IF(N440="snížená",J440,0)</f>
        <v>0</v>
      </c>
      <c r="BG440" s="227">
        <f>IF(N440="zákl. přenesená",J440,0)</f>
        <v>0</v>
      </c>
      <c r="BH440" s="227">
        <f>IF(N440="sníž. přenesená",J440,0)</f>
        <v>0</v>
      </c>
      <c r="BI440" s="227">
        <f>IF(N440="nulová",J440,0)</f>
        <v>0</v>
      </c>
      <c r="BJ440" s="20" t="s">
        <v>77</v>
      </c>
      <c r="BK440" s="227">
        <f>ROUND(I440*H440,2)</f>
        <v>0</v>
      </c>
      <c r="BL440" s="20" t="s">
        <v>168</v>
      </c>
      <c r="BM440" s="226" t="s">
        <v>4106</v>
      </c>
    </row>
    <row r="441" s="2" customFormat="1" ht="16.5" customHeight="1">
      <c r="A441" s="41"/>
      <c r="B441" s="42"/>
      <c r="C441" s="215" t="s">
        <v>4107</v>
      </c>
      <c r="D441" s="215" t="s">
        <v>163</v>
      </c>
      <c r="E441" s="216" t="s">
        <v>4108</v>
      </c>
      <c r="F441" s="217" t="s">
        <v>4109</v>
      </c>
      <c r="G441" s="218" t="s">
        <v>212</v>
      </c>
      <c r="H441" s="219">
        <v>190</v>
      </c>
      <c r="I441" s="220"/>
      <c r="J441" s="221">
        <f>ROUND(I441*H441,2)</f>
        <v>0</v>
      </c>
      <c r="K441" s="217" t="s">
        <v>19</v>
      </c>
      <c r="L441" s="47"/>
      <c r="M441" s="222" t="s">
        <v>19</v>
      </c>
      <c r="N441" s="223" t="s">
        <v>41</v>
      </c>
      <c r="O441" s="87"/>
      <c r="P441" s="224">
        <f>O441*H441</f>
        <v>0</v>
      </c>
      <c r="Q441" s="224">
        <v>0</v>
      </c>
      <c r="R441" s="224">
        <f>Q441*H441</f>
        <v>0</v>
      </c>
      <c r="S441" s="224">
        <v>0</v>
      </c>
      <c r="T441" s="225">
        <f>S441*H441</f>
        <v>0</v>
      </c>
      <c r="U441" s="41"/>
      <c r="V441" s="41"/>
      <c r="W441" s="41"/>
      <c r="X441" s="41"/>
      <c r="Y441" s="41"/>
      <c r="Z441" s="41"/>
      <c r="AA441" s="41"/>
      <c r="AB441" s="41"/>
      <c r="AC441" s="41"/>
      <c r="AD441" s="41"/>
      <c r="AE441" s="41"/>
      <c r="AR441" s="226" t="s">
        <v>168</v>
      </c>
      <c r="AT441" s="226" t="s">
        <v>163</v>
      </c>
      <c r="AU441" s="226" t="s">
        <v>77</v>
      </c>
      <c r="AY441" s="20" t="s">
        <v>161</v>
      </c>
      <c r="BE441" s="227">
        <f>IF(N441="základní",J441,0)</f>
        <v>0</v>
      </c>
      <c r="BF441" s="227">
        <f>IF(N441="snížená",J441,0)</f>
        <v>0</v>
      </c>
      <c r="BG441" s="227">
        <f>IF(N441="zákl. přenesená",J441,0)</f>
        <v>0</v>
      </c>
      <c r="BH441" s="227">
        <f>IF(N441="sníž. přenesená",J441,0)</f>
        <v>0</v>
      </c>
      <c r="BI441" s="227">
        <f>IF(N441="nulová",J441,0)</f>
        <v>0</v>
      </c>
      <c r="BJ441" s="20" t="s">
        <v>77</v>
      </c>
      <c r="BK441" s="227">
        <f>ROUND(I441*H441,2)</f>
        <v>0</v>
      </c>
      <c r="BL441" s="20" t="s">
        <v>168</v>
      </c>
      <c r="BM441" s="226" t="s">
        <v>4110</v>
      </c>
    </row>
    <row r="442" s="2" customFormat="1" ht="16.5" customHeight="1">
      <c r="A442" s="41"/>
      <c r="B442" s="42"/>
      <c r="C442" s="215" t="s">
        <v>4111</v>
      </c>
      <c r="D442" s="215" t="s">
        <v>163</v>
      </c>
      <c r="E442" s="216" t="s">
        <v>4112</v>
      </c>
      <c r="F442" s="217" t="s">
        <v>4113</v>
      </c>
      <c r="G442" s="218" t="s">
        <v>212</v>
      </c>
      <c r="H442" s="219">
        <v>400</v>
      </c>
      <c r="I442" s="220"/>
      <c r="J442" s="221">
        <f>ROUND(I442*H442,2)</f>
        <v>0</v>
      </c>
      <c r="K442" s="217" t="s">
        <v>19</v>
      </c>
      <c r="L442" s="47"/>
      <c r="M442" s="222" t="s">
        <v>19</v>
      </c>
      <c r="N442" s="223" t="s">
        <v>41</v>
      </c>
      <c r="O442" s="87"/>
      <c r="P442" s="224">
        <f>O442*H442</f>
        <v>0</v>
      </c>
      <c r="Q442" s="224">
        <v>0</v>
      </c>
      <c r="R442" s="224">
        <f>Q442*H442</f>
        <v>0</v>
      </c>
      <c r="S442" s="224">
        <v>0</v>
      </c>
      <c r="T442" s="225">
        <f>S442*H442</f>
        <v>0</v>
      </c>
      <c r="U442" s="41"/>
      <c r="V442" s="41"/>
      <c r="W442" s="41"/>
      <c r="X442" s="41"/>
      <c r="Y442" s="41"/>
      <c r="Z442" s="41"/>
      <c r="AA442" s="41"/>
      <c r="AB442" s="41"/>
      <c r="AC442" s="41"/>
      <c r="AD442" s="41"/>
      <c r="AE442" s="41"/>
      <c r="AR442" s="226" t="s">
        <v>168</v>
      </c>
      <c r="AT442" s="226" t="s">
        <v>163</v>
      </c>
      <c r="AU442" s="226" t="s">
        <v>77</v>
      </c>
      <c r="AY442" s="20" t="s">
        <v>161</v>
      </c>
      <c r="BE442" s="227">
        <f>IF(N442="základní",J442,0)</f>
        <v>0</v>
      </c>
      <c r="BF442" s="227">
        <f>IF(N442="snížená",J442,0)</f>
        <v>0</v>
      </c>
      <c r="BG442" s="227">
        <f>IF(N442="zákl. přenesená",J442,0)</f>
        <v>0</v>
      </c>
      <c r="BH442" s="227">
        <f>IF(N442="sníž. přenesená",J442,0)</f>
        <v>0</v>
      </c>
      <c r="BI442" s="227">
        <f>IF(N442="nulová",J442,0)</f>
        <v>0</v>
      </c>
      <c r="BJ442" s="20" t="s">
        <v>77</v>
      </c>
      <c r="BK442" s="227">
        <f>ROUND(I442*H442,2)</f>
        <v>0</v>
      </c>
      <c r="BL442" s="20" t="s">
        <v>168</v>
      </c>
      <c r="BM442" s="226" t="s">
        <v>4114</v>
      </c>
    </row>
    <row r="443" s="2" customFormat="1" ht="16.5" customHeight="1">
      <c r="A443" s="41"/>
      <c r="B443" s="42"/>
      <c r="C443" s="215" t="s">
        <v>4115</v>
      </c>
      <c r="D443" s="215" t="s">
        <v>163</v>
      </c>
      <c r="E443" s="216" t="s">
        <v>4116</v>
      </c>
      <c r="F443" s="217" t="s">
        <v>4117</v>
      </c>
      <c r="G443" s="218" t="s">
        <v>827</v>
      </c>
      <c r="H443" s="219">
        <v>1</v>
      </c>
      <c r="I443" s="220"/>
      <c r="J443" s="221">
        <f>ROUND(I443*H443,2)</f>
        <v>0</v>
      </c>
      <c r="K443" s="217" t="s">
        <v>19</v>
      </c>
      <c r="L443" s="47"/>
      <c r="M443" s="222" t="s">
        <v>19</v>
      </c>
      <c r="N443" s="223" t="s">
        <v>41</v>
      </c>
      <c r="O443" s="87"/>
      <c r="P443" s="224">
        <f>O443*H443</f>
        <v>0</v>
      </c>
      <c r="Q443" s="224">
        <v>0</v>
      </c>
      <c r="R443" s="224">
        <f>Q443*H443</f>
        <v>0</v>
      </c>
      <c r="S443" s="224">
        <v>0</v>
      </c>
      <c r="T443" s="225">
        <f>S443*H443</f>
        <v>0</v>
      </c>
      <c r="U443" s="41"/>
      <c r="V443" s="41"/>
      <c r="W443" s="41"/>
      <c r="X443" s="41"/>
      <c r="Y443" s="41"/>
      <c r="Z443" s="41"/>
      <c r="AA443" s="41"/>
      <c r="AB443" s="41"/>
      <c r="AC443" s="41"/>
      <c r="AD443" s="41"/>
      <c r="AE443" s="41"/>
      <c r="AR443" s="226" t="s">
        <v>168</v>
      </c>
      <c r="AT443" s="226" t="s">
        <v>163</v>
      </c>
      <c r="AU443" s="226" t="s">
        <v>77</v>
      </c>
      <c r="AY443" s="20" t="s">
        <v>161</v>
      </c>
      <c r="BE443" s="227">
        <f>IF(N443="základní",J443,0)</f>
        <v>0</v>
      </c>
      <c r="BF443" s="227">
        <f>IF(N443="snížená",J443,0)</f>
        <v>0</v>
      </c>
      <c r="BG443" s="227">
        <f>IF(N443="zákl. přenesená",J443,0)</f>
        <v>0</v>
      </c>
      <c r="BH443" s="227">
        <f>IF(N443="sníž. přenesená",J443,0)</f>
        <v>0</v>
      </c>
      <c r="BI443" s="227">
        <f>IF(N443="nulová",J443,0)</f>
        <v>0</v>
      </c>
      <c r="BJ443" s="20" t="s">
        <v>77</v>
      </c>
      <c r="BK443" s="227">
        <f>ROUND(I443*H443,2)</f>
        <v>0</v>
      </c>
      <c r="BL443" s="20" t="s">
        <v>168</v>
      </c>
      <c r="BM443" s="226" t="s">
        <v>4118</v>
      </c>
    </row>
    <row r="444" s="2" customFormat="1" ht="16.5" customHeight="1">
      <c r="A444" s="41"/>
      <c r="B444" s="42"/>
      <c r="C444" s="215" t="s">
        <v>4119</v>
      </c>
      <c r="D444" s="215" t="s">
        <v>163</v>
      </c>
      <c r="E444" s="216" t="s">
        <v>4120</v>
      </c>
      <c r="F444" s="217" t="s">
        <v>4121</v>
      </c>
      <c r="G444" s="218" t="s">
        <v>827</v>
      </c>
      <c r="H444" s="219">
        <v>1</v>
      </c>
      <c r="I444" s="220"/>
      <c r="J444" s="221">
        <f>ROUND(I444*H444,2)</f>
        <v>0</v>
      </c>
      <c r="K444" s="217" t="s">
        <v>19</v>
      </c>
      <c r="L444" s="47"/>
      <c r="M444" s="222" t="s">
        <v>19</v>
      </c>
      <c r="N444" s="223" t="s">
        <v>41</v>
      </c>
      <c r="O444" s="87"/>
      <c r="P444" s="224">
        <f>O444*H444</f>
        <v>0</v>
      </c>
      <c r="Q444" s="224">
        <v>0</v>
      </c>
      <c r="R444" s="224">
        <f>Q444*H444</f>
        <v>0</v>
      </c>
      <c r="S444" s="224">
        <v>0</v>
      </c>
      <c r="T444" s="225">
        <f>S444*H444</f>
        <v>0</v>
      </c>
      <c r="U444" s="41"/>
      <c r="V444" s="41"/>
      <c r="W444" s="41"/>
      <c r="X444" s="41"/>
      <c r="Y444" s="41"/>
      <c r="Z444" s="41"/>
      <c r="AA444" s="41"/>
      <c r="AB444" s="41"/>
      <c r="AC444" s="41"/>
      <c r="AD444" s="41"/>
      <c r="AE444" s="41"/>
      <c r="AR444" s="226" t="s">
        <v>168</v>
      </c>
      <c r="AT444" s="226" t="s">
        <v>163</v>
      </c>
      <c r="AU444" s="226" t="s">
        <v>77</v>
      </c>
      <c r="AY444" s="20" t="s">
        <v>161</v>
      </c>
      <c r="BE444" s="227">
        <f>IF(N444="základní",J444,0)</f>
        <v>0</v>
      </c>
      <c r="BF444" s="227">
        <f>IF(N444="snížená",J444,0)</f>
        <v>0</v>
      </c>
      <c r="BG444" s="227">
        <f>IF(N444="zákl. přenesená",J444,0)</f>
        <v>0</v>
      </c>
      <c r="BH444" s="227">
        <f>IF(N444="sníž. přenesená",J444,0)</f>
        <v>0</v>
      </c>
      <c r="BI444" s="227">
        <f>IF(N444="nulová",J444,0)</f>
        <v>0</v>
      </c>
      <c r="BJ444" s="20" t="s">
        <v>77</v>
      </c>
      <c r="BK444" s="227">
        <f>ROUND(I444*H444,2)</f>
        <v>0</v>
      </c>
      <c r="BL444" s="20" t="s">
        <v>168</v>
      </c>
      <c r="BM444" s="226" t="s">
        <v>4122</v>
      </c>
    </row>
    <row r="445" s="2" customFormat="1" ht="16.5" customHeight="1">
      <c r="A445" s="41"/>
      <c r="B445" s="42"/>
      <c r="C445" s="215" t="s">
        <v>4123</v>
      </c>
      <c r="D445" s="215" t="s">
        <v>163</v>
      </c>
      <c r="E445" s="216" t="s">
        <v>4124</v>
      </c>
      <c r="F445" s="217" t="s">
        <v>4125</v>
      </c>
      <c r="G445" s="218" t="s">
        <v>827</v>
      </c>
      <c r="H445" s="219">
        <v>1</v>
      </c>
      <c r="I445" s="220"/>
      <c r="J445" s="221">
        <f>ROUND(I445*H445,2)</f>
        <v>0</v>
      </c>
      <c r="K445" s="217" t="s">
        <v>19</v>
      </c>
      <c r="L445" s="47"/>
      <c r="M445" s="222" t="s">
        <v>19</v>
      </c>
      <c r="N445" s="223" t="s">
        <v>41</v>
      </c>
      <c r="O445" s="87"/>
      <c r="P445" s="224">
        <f>O445*H445</f>
        <v>0</v>
      </c>
      <c r="Q445" s="224">
        <v>0</v>
      </c>
      <c r="R445" s="224">
        <f>Q445*H445</f>
        <v>0</v>
      </c>
      <c r="S445" s="224">
        <v>0</v>
      </c>
      <c r="T445" s="225">
        <f>S445*H445</f>
        <v>0</v>
      </c>
      <c r="U445" s="41"/>
      <c r="V445" s="41"/>
      <c r="W445" s="41"/>
      <c r="X445" s="41"/>
      <c r="Y445" s="41"/>
      <c r="Z445" s="41"/>
      <c r="AA445" s="41"/>
      <c r="AB445" s="41"/>
      <c r="AC445" s="41"/>
      <c r="AD445" s="41"/>
      <c r="AE445" s="41"/>
      <c r="AR445" s="226" t="s">
        <v>168</v>
      </c>
      <c r="AT445" s="226" t="s">
        <v>163</v>
      </c>
      <c r="AU445" s="226" t="s">
        <v>77</v>
      </c>
      <c r="AY445" s="20" t="s">
        <v>161</v>
      </c>
      <c r="BE445" s="227">
        <f>IF(N445="základní",J445,0)</f>
        <v>0</v>
      </c>
      <c r="BF445" s="227">
        <f>IF(N445="snížená",J445,0)</f>
        <v>0</v>
      </c>
      <c r="BG445" s="227">
        <f>IF(N445="zákl. přenesená",J445,0)</f>
        <v>0</v>
      </c>
      <c r="BH445" s="227">
        <f>IF(N445="sníž. přenesená",J445,0)</f>
        <v>0</v>
      </c>
      <c r="BI445" s="227">
        <f>IF(N445="nulová",J445,0)</f>
        <v>0</v>
      </c>
      <c r="BJ445" s="20" t="s">
        <v>77</v>
      </c>
      <c r="BK445" s="227">
        <f>ROUND(I445*H445,2)</f>
        <v>0</v>
      </c>
      <c r="BL445" s="20" t="s">
        <v>168</v>
      </c>
      <c r="BM445" s="226" t="s">
        <v>4126</v>
      </c>
    </row>
    <row r="446" s="2" customFormat="1" ht="16.5" customHeight="1">
      <c r="A446" s="41"/>
      <c r="B446" s="42"/>
      <c r="C446" s="215" t="s">
        <v>4127</v>
      </c>
      <c r="D446" s="215" t="s">
        <v>163</v>
      </c>
      <c r="E446" s="216" t="s">
        <v>4128</v>
      </c>
      <c r="F446" s="217" t="s">
        <v>4129</v>
      </c>
      <c r="G446" s="218" t="s">
        <v>827</v>
      </c>
      <c r="H446" s="219">
        <v>1</v>
      </c>
      <c r="I446" s="220"/>
      <c r="J446" s="221">
        <f>ROUND(I446*H446,2)</f>
        <v>0</v>
      </c>
      <c r="K446" s="217" t="s">
        <v>19</v>
      </c>
      <c r="L446" s="47"/>
      <c r="M446" s="222" t="s">
        <v>19</v>
      </c>
      <c r="N446" s="223" t="s">
        <v>41</v>
      </c>
      <c r="O446" s="87"/>
      <c r="P446" s="224">
        <f>O446*H446</f>
        <v>0</v>
      </c>
      <c r="Q446" s="224">
        <v>0</v>
      </c>
      <c r="R446" s="224">
        <f>Q446*H446</f>
        <v>0</v>
      </c>
      <c r="S446" s="224">
        <v>0</v>
      </c>
      <c r="T446" s="225">
        <f>S446*H446</f>
        <v>0</v>
      </c>
      <c r="U446" s="41"/>
      <c r="V446" s="41"/>
      <c r="W446" s="41"/>
      <c r="X446" s="41"/>
      <c r="Y446" s="41"/>
      <c r="Z446" s="41"/>
      <c r="AA446" s="41"/>
      <c r="AB446" s="41"/>
      <c r="AC446" s="41"/>
      <c r="AD446" s="41"/>
      <c r="AE446" s="41"/>
      <c r="AR446" s="226" t="s">
        <v>168</v>
      </c>
      <c r="AT446" s="226" t="s">
        <v>163</v>
      </c>
      <c r="AU446" s="226" t="s">
        <v>77</v>
      </c>
      <c r="AY446" s="20" t="s">
        <v>161</v>
      </c>
      <c r="BE446" s="227">
        <f>IF(N446="základní",J446,0)</f>
        <v>0</v>
      </c>
      <c r="BF446" s="227">
        <f>IF(N446="snížená",J446,0)</f>
        <v>0</v>
      </c>
      <c r="BG446" s="227">
        <f>IF(N446="zákl. přenesená",J446,0)</f>
        <v>0</v>
      </c>
      <c r="BH446" s="227">
        <f>IF(N446="sníž. přenesená",J446,0)</f>
        <v>0</v>
      </c>
      <c r="BI446" s="227">
        <f>IF(N446="nulová",J446,0)</f>
        <v>0</v>
      </c>
      <c r="BJ446" s="20" t="s">
        <v>77</v>
      </c>
      <c r="BK446" s="227">
        <f>ROUND(I446*H446,2)</f>
        <v>0</v>
      </c>
      <c r="BL446" s="20" t="s">
        <v>168</v>
      </c>
      <c r="BM446" s="226" t="s">
        <v>4130</v>
      </c>
    </row>
    <row r="447" s="2" customFormat="1" ht="16.5" customHeight="1">
      <c r="A447" s="41"/>
      <c r="B447" s="42"/>
      <c r="C447" s="215" t="s">
        <v>4131</v>
      </c>
      <c r="D447" s="215" t="s">
        <v>163</v>
      </c>
      <c r="E447" s="216" t="s">
        <v>4132</v>
      </c>
      <c r="F447" s="217" t="s">
        <v>4133</v>
      </c>
      <c r="G447" s="218" t="s">
        <v>4134</v>
      </c>
      <c r="H447" s="219">
        <v>16</v>
      </c>
      <c r="I447" s="220"/>
      <c r="J447" s="221">
        <f>ROUND(I447*H447,2)</f>
        <v>0</v>
      </c>
      <c r="K447" s="217" t="s">
        <v>19</v>
      </c>
      <c r="L447" s="47"/>
      <c r="M447" s="222" t="s">
        <v>19</v>
      </c>
      <c r="N447" s="223" t="s">
        <v>41</v>
      </c>
      <c r="O447" s="87"/>
      <c r="P447" s="224">
        <f>O447*H447</f>
        <v>0</v>
      </c>
      <c r="Q447" s="224">
        <v>0</v>
      </c>
      <c r="R447" s="224">
        <f>Q447*H447</f>
        <v>0</v>
      </c>
      <c r="S447" s="224">
        <v>0</v>
      </c>
      <c r="T447" s="225">
        <f>S447*H447</f>
        <v>0</v>
      </c>
      <c r="U447" s="41"/>
      <c r="V447" s="41"/>
      <c r="W447" s="41"/>
      <c r="X447" s="41"/>
      <c r="Y447" s="41"/>
      <c r="Z447" s="41"/>
      <c r="AA447" s="41"/>
      <c r="AB447" s="41"/>
      <c r="AC447" s="41"/>
      <c r="AD447" s="41"/>
      <c r="AE447" s="41"/>
      <c r="AR447" s="226" t="s">
        <v>168</v>
      </c>
      <c r="AT447" s="226" t="s">
        <v>163</v>
      </c>
      <c r="AU447" s="226" t="s">
        <v>77</v>
      </c>
      <c r="AY447" s="20" t="s">
        <v>161</v>
      </c>
      <c r="BE447" s="227">
        <f>IF(N447="základní",J447,0)</f>
        <v>0</v>
      </c>
      <c r="BF447" s="227">
        <f>IF(N447="snížená",J447,0)</f>
        <v>0</v>
      </c>
      <c r="BG447" s="227">
        <f>IF(N447="zákl. přenesená",J447,0)</f>
        <v>0</v>
      </c>
      <c r="BH447" s="227">
        <f>IF(N447="sníž. přenesená",J447,0)</f>
        <v>0</v>
      </c>
      <c r="BI447" s="227">
        <f>IF(N447="nulová",J447,0)</f>
        <v>0</v>
      </c>
      <c r="BJ447" s="20" t="s">
        <v>77</v>
      </c>
      <c r="BK447" s="227">
        <f>ROUND(I447*H447,2)</f>
        <v>0</v>
      </c>
      <c r="BL447" s="20" t="s">
        <v>168</v>
      </c>
      <c r="BM447" s="226" t="s">
        <v>4135</v>
      </c>
    </row>
    <row r="448" s="12" customFormat="1" ht="25.92" customHeight="1">
      <c r="A448" s="12"/>
      <c r="B448" s="199"/>
      <c r="C448" s="200"/>
      <c r="D448" s="201" t="s">
        <v>69</v>
      </c>
      <c r="E448" s="202" t="s">
        <v>4136</v>
      </c>
      <c r="F448" s="202" t="s">
        <v>4137</v>
      </c>
      <c r="G448" s="200"/>
      <c r="H448" s="200"/>
      <c r="I448" s="203"/>
      <c r="J448" s="204">
        <f>BK448</f>
        <v>0</v>
      </c>
      <c r="K448" s="200"/>
      <c r="L448" s="205"/>
      <c r="M448" s="206"/>
      <c r="N448" s="207"/>
      <c r="O448" s="207"/>
      <c r="P448" s="208">
        <f>SUM(P449:P454)</f>
        <v>0</v>
      </c>
      <c r="Q448" s="207"/>
      <c r="R448" s="208">
        <f>SUM(R449:R454)</f>
        <v>0</v>
      </c>
      <c r="S448" s="207"/>
      <c r="T448" s="209">
        <f>SUM(T449:T454)</f>
        <v>0</v>
      </c>
      <c r="U448" s="12"/>
      <c r="V448" s="12"/>
      <c r="W448" s="12"/>
      <c r="X448" s="12"/>
      <c r="Y448" s="12"/>
      <c r="Z448" s="12"/>
      <c r="AA448" s="12"/>
      <c r="AB448" s="12"/>
      <c r="AC448" s="12"/>
      <c r="AD448" s="12"/>
      <c r="AE448" s="12"/>
      <c r="AR448" s="210" t="s">
        <v>77</v>
      </c>
      <c r="AT448" s="211" t="s">
        <v>69</v>
      </c>
      <c r="AU448" s="211" t="s">
        <v>70</v>
      </c>
      <c r="AY448" s="210" t="s">
        <v>161</v>
      </c>
      <c r="BK448" s="212">
        <f>SUM(BK449:BK454)</f>
        <v>0</v>
      </c>
    </row>
    <row r="449" s="2" customFormat="1" ht="24.15" customHeight="1">
      <c r="A449" s="41"/>
      <c r="B449" s="42"/>
      <c r="C449" s="215" t="s">
        <v>4138</v>
      </c>
      <c r="D449" s="215" t="s">
        <v>163</v>
      </c>
      <c r="E449" s="216" t="s">
        <v>4139</v>
      </c>
      <c r="F449" s="217" t="s">
        <v>4140</v>
      </c>
      <c r="G449" s="218" t="s">
        <v>827</v>
      </c>
      <c r="H449" s="219">
        <v>1</v>
      </c>
      <c r="I449" s="220"/>
      <c r="J449" s="221">
        <f>ROUND(I449*H449,2)</f>
        <v>0</v>
      </c>
      <c r="K449" s="217" t="s">
        <v>19</v>
      </c>
      <c r="L449" s="47"/>
      <c r="M449" s="222" t="s">
        <v>19</v>
      </c>
      <c r="N449" s="223" t="s">
        <v>41</v>
      </c>
      <c r="O449" s="87"/>
      <c r="P449" s="224">
        <f>O449*H449</f>
        <v>0</v>
      </c>
      <c r="Q449" s="224">
        <v>0</v>
      </c>
      <c r="R449" s="224">
        <f>Q449*H449</f>
        <v>0</v>
      </c>
      <c r="S449" s="224">
        <v>0</v>
      </c>
      <c r="T449" s="225">
        <f>S449*H449</f>
        <v>0</v>
      </c>
      <c r="U449" s="41"/>
      <c r="V449" s="41"/>
      <c r="W449" s="41"/>
      <c r="X449" s="41"/>
      <c r="Y449" s="41"/>
      <c r="Z449" s="41"/>
      <c r="AA449" s="41"/>
      <c r="AB449" s="41"/>
      <c r="AC449" s="41"/>
      <c r="AD449" s="41"/>
      <c r="AE449" s="41"/>
      <c r="AR449" s="226" t="s">
        <v>168</v>
      </c>
      <c r="AT449" s="226" t="s">
        <v>163</v>
      </c>
      <c r="AU449" s="226" t="s">
        <v>77</v>
      </c>
      <c r="AY449" s="20" t="s">
        <v>161</v>
      </c>
      <c r="BE449" s="227">
        <f>IF(N449="základní",J449,0)</f>
        <v>0</v>
      </c>
      <c r="BF449" s="227">
        <f>IF(N449="snížená",J449,0)</f>
        <v>0</v>
      </c>
      <c r="BG449" s="227">
        <f>IF(N449="zákl. přenesená",J449,0)</f>
        <v>0</v>
      </c>
      <c r="BH449" s="227">
        <f>IF(N449="sníž. přenesená",J449,0)</f>
        <v>0</v>
      </c>
      <c r="BI449" s="227">
        <f>IF(N449="nulová",J449,0)</f>
        <v>0</v>
      </c>
      <c r="BJ449" s="20" t="s">
        <v>77</v>
      </c>
      <c r="BK449" s="227">
        <f>ROUND(I449*H449,2)</f>
        <v>0</v>
      </c>
      <c r="BL449" s="20" t="s">
        <v>168</v>
      </c>
      <c r="BM449" s="226" t="s">
        <v>4141</v>
      </c>
    </row>
    <row r="450" s="2" customFormat="1" ht="16.5" customHeight="1">
      <c r="A450" s="41"/>
      <c r="B450" s="42"/>
      <c r="C450" s="215" t="s">
        <v>4142</v>
      </c>
      <c r="D450" s="215" t="s">
        <v>163</v>
      </c>
      <c r="E450" s="216" t="s">
        <v>4143</v>
      </c>
      <c r="F450" s="217" t="s">
        <v>4144</v>
      </c>
      <c r="G450" s="218" t="s">
        <v>827</v>
      </c>
      <c r="H450" s="219">
        <v>1</v>
      </c>
      <c r="I450" s="220"/>
      <c r="J450" s="221">
        <f>ROUND(I450*H450,2)</f>
        <v>0</v>
      </c>
      <c r="K450" s="217" t="s">
        <v>19</v>
      </c>
      <c r="L450" s="47"/>
      <c r="M450" s="222" t="s">
        <v>19</v>
      </c>
      <c r="N450" s="223" t="s">
        <v>41</v>
      </c>
      <c r="O450" s="87"/>
      <c r="P450" s="224">
        <f>O450*H450</f>
        <v>0</v>
      </c>
      <c r="Q450" s="224">
        <v>0</v>
      </c>
      <c r="R450" s="224">
        <f>Q450*H450</f>
        <v>0</v>
      </c>
      <c r="S450" s="224">
        <v>0</v>
      </c>
      <c r="T450" s="225">
        <f>S450*H450</f>
        <v>0</v>
      </c>
      <c r="U450" s="41"/>
      <c r="V450" s="41"/>
      <c r="W450" s="41"/>
      <c r="X450" s="41"/>
      <c r="Y450" s="41"/>
      <c r="Z450" s="41"/>
      <c r="AA450" s="41"/>
      <c r="AB450" s="41"/>
      <c r="AC450" s="41"/>
      <c r="AD450" s="41"/>
      <c r="AE450" s="41"/>
      <c r="AR450" s="226" t="s">
        <v>168</v>
      </c>
      <c r="AT450" s="226" t="s">
        <v>163</v>
      </c>
      <c r="AU450" s="226" t="s">
        <v>77</v>
      </c>
      <c r="AY450" s="20" t="s">
        <v>161</v>
      </c>
      <c r="BE450" s="227">
        <f>IF(N450="základní",J450,0)</f>
        <v>0</v>
      </c>
      <c r="BF450" s="227">
        <f>IF(N450="snížená",J450,0)</f>
        <v>0</v>
      </c>
      <c r="BG450" s="227">
        <f>IF(N450="zákl. přenesená",J450,0)</f>
        <v>0</v>
      </c>
      <c r="BH450" s="227">
        <f>IF(N450="sníž. přenesená",J450,0)</f>
        <v>0</v>
      </c>
      <c r="BI450" s="227">
        <f>IF(N450="nulová",J450,0)</f>
        <v>0</v>
      </c>
      <c r="BJ450" s="20" t="s">
        <v>77</v>
      </c>
      <c r="BK450" s="227">
        <f>ROUND(I450*H450,2)</f>
        <v>0</v>
      </c>
      <c r="BL450" s="20" t="s">
        <v>168</v>
      </c>
      <c r="BM450" s="226" t="s">
        <v>3914</v>
      </c>
    </row>
    <row r="451" s="2" customFormat="1" ht="16.5" customHeight="1">
      <c r="A451" s="41"/>
      <c r="B451" s="42"/>
      <c r="C451" s="215" t="s">
        <v>4145</v>
      </c>
      <c r="D451" s="215" t="s">
        <v>163</v>
      </c>
      <c r="E451" s="216" t="s">
        <v>4146</v>
      </c>
      <c r="F451" s="217" t="s">
        <v>4147</v>
      </c>
      <c r="G451" s="218" t="s">
        <v>212</v>
      </c>
      <c r="H451" s="219">
        <v>4</v>
      </c>
      <c r="I451" s="220"/>
      <c r="J451" s="221">
        <f>ROUND(I451*H451,2)</f>
        <v>0</v>
      </c>
      <c r="K451" s="217" t="s">
        <v>19</v>
      </c>
      <c r="L451" s="47"/>
      <c r="M451" s="222" t="s">
        <v>19</v>
      </c>
      <c r="N451" s="223" t="s">
        <v>41</v>
      </c>
      <c r="O451" s="87"/>
      <c r="P451" s="224">
        <f>O451*H451</f>
        <v>0</v>
      </c>
      <c r="Q451" s="224">
        <v>0</v>
      </c>
      <c r="R451" s="224">
        <f>Q451*H451</f>
        <v>0</v>
      </c>
      <c r="S451" s="224">
        <v>0</v>
      </c>
      <c r="T451" s="225">
        <f>S451*H451</f>
        <v>0</v>
      </c>
      <c r="U451" s="41"/>
      <c r="V451" s="41"/>
      <c r="W451" s="41"/>
      <c r="X451" s="41"/>
      <c r="Y451" s="41"/>
      <c r="Z451" s="41"/>
      <c r="AA451" s="41"/>
      <c r="AB451" s="41"/>
      <c r="AC451" s="41"/>
      <c r="AD451" s="41"/>
      <c r="AE451" s="41"/>
      <c r="AR451" s="226" t="s">
        <v>168</v>
      </c>
      <c r="AT451" s="226" t="s">
        <v>163</v>
      </c>
      <c r="AU451" s="226" t="s">
        <v>77</v>
      </c>
      <c r="AY451" s="20" t="s">
        <v>161</v>
      </c>
      <c r="BE451" s="227">
        <f>IF(N451="základní",J451,0)</f>
        <v>0</v>
      </c>
      <c r="BF451" s="227">
        <f>IF(N451="snížená",J451,0)</f>
        <v>0</v>
      </c>
      <c r="BG451" s="227">
        <f>IF(N451="zákl. přenesená",J451,0)</f>
        <v>0</v>
      </c>
      <c r="BH451" s="227">
        <f>IF(N451="sníž. přenesená",J451,0)</f>
        <v>0</v>
      </c>
      <c r="BI451" s="227">
        <f>IF(N451="nulová",J451,0)</f>
        <v>0</v>
      </c>
      <c r="BJ451" s="20" t="s">
        <v>77</v>
      </c>
      <c r="BK451" s="227">
        <f>ROUND(I451*H451,2)</f>
        <v>0</v>
      </c>
      <c r="BL451" s="20" t="s">
        <v>168</v>
      </c>
      <c r="BM451" s="226" t="s">
        <v>3922</v>
      </c>
    </row>
    <row r="452" s="2" customFormat="1" ht="16.5" customHeight="1">
      <c r="A452" s="41"/>
      <c r="B452" s="42"/>
      <c r="C452" s="215" t="s">
        <v>4148</v>
      </c>
      <c r="D452" s="215" t="s">
        <v>163</v>
      </c>
      <c r="E452" s="216" t="s">
        <v>4149</v>
      </c>
      <c r="F452" s="217" t="s">
        <v>4150</v>
      </c>
      <c r="G452" s="218" t="s">
        <v>2368</v>
      </c>
      <c r="H452" s="219">
        <v>1</v>
      </c>
      <c r="I452" s="220"/>
      <c r="J452" s="221">
        <f>ROUND(I452*H452,2)</f>
        <v>0</v>
      </c>
      <c r="K452" s="217" t="s">
        <v>19</v>
      </c>
      <c r="L452" s="47"/>
      <c r="M452" s="222" t="s">
        <v>19</v>
      </c>
      <c r="N452" s="223" t="s">
        <v>41</v>
      </c>
      <c r="O452" s="87"/>
      <c r="P452" s="224">
        <f>O452*H452</f>
        <v>0</v>
      </c>
      <c r="Q452" s="224">
        <v>0</v>
      </c>
      <c r="R452" s="224">
        <f>Q452*H452</f>
        <v>0</v>
      </c>
      <c r="S452" s="224">
        <v>0</v>
      </c>
      <c r="T452" s="225">
        <f>S452*H452</f>
        <v>0</v>
      </c>
      <c r="U452" s="41"/>
      <c r="V452" s="41"/>
      <c r="W452" s="41"/>
      <c r="X452" s="41"/>
      <c r="Y452" s="41"/>
      <c r="Z452" s="41"/>
      <c r="AA452" s="41"/>
      <c r="AB452" s="41"/>
      <c r="AC452" s="41"/>
      <c r="AD452" s="41"/>
      <c r="AE452" s="41"/>
      <c r="AR452" s="226" t="s">
        <v>168</v>
      </c>
      <c r="AT452" s="226" t="s">
        <v>163</v>
      </c>
      <c r="AU452" s="226" t="s">
        <v>77</v>
      </c>
      <c r="AY452" s="20" t="s">
        <v>161</v>
      </c>
      <c r="BE452" s="227">
        <f>IF(N452="základní",J452,0)</f>
        <v>0</v>
      </c>
      <c r="BF452" s="227">
        <f>IF(N452="snížená",J452,0)</f>
        <v>0</v>
      </c>
      <c r="BG452" s="227">
        <f>IF(N452="zákl. přenesená",J452,0)</f>
        <v>0</v>
      </c>
      <c r="BH452" s="227">
        <f>IF(N452="sníž. přenesená",J452,0)</f>
        <v>0</v>
      </c>
      <c r="BI452" s="227">
        <f>IF(N452="nulová",J452,0)</f>
        <v>0</v>
      </c>
      <c r="BJ452" s="20" t="s">
        <v>77</v>
      </c>
      <c r="BK452" s="227">
        <f>ROUND(I452*H452,2)</f>
        <v>0</v>
      </c>
      <c r="BL452" s="20" t="s">
        <v>168</v>
      </c>
      <c r="BM452" s="226" t="s">
        <v>3930</v>
      </c>
    </row>
    <row r="453" s="2" customFormat="1" ht="16.5" customHeight="1">
      <c r="A453" s="41"/>
      <c r="B453" s="42"/>
      <c r="C453" s="215" t="s">
        <v>4151</v>
      </c>
      <c r="D453" s="215" t="s">
        <v>163</v>
      </c>
      <c r="E453" s="216" t="s">
        <v>4152</v>
      </c>
      <c r="F453" s="217" t="s">
        <v>4153</v>
      </c>
      <c r="G453" s="218" t="s">
        <v>2368</v>
      </c>
      <c r="H453" s="219">
        <v>1</v>
      </c>
      <c r="I453" s="220"/>
      <c r="J453" s="221">
        <f>ROUND(I453*H453,2)</f>
        <v>0</v>
      </c>
      <c r="K453" s="217" t="s">
        <v>19</v>
      </c>
      <c r="L453" s="47"/>
      <c r="M453" s="222" t="s">
        <v>19</v>
      </c>
      <c r="N453" s="223" t="s">
        <v>41</v>
      </c>
      <c r="O453" s="87"/>
      <c r="P453" s="224">
        <f>O453*H453</f>
        <v>0</v>
      </c>
      <c r="Q453" s="224">
        <v>0</v>
      </c>
      <c r="R453" s="224">
        <f>Q453*H453</f>
        <v>0</v>
      </c>
      <c r="S453" s="224">
        <v>0</v>
      </c>
      <c r="T453" s="225">
        <f>S453*H453</f>
        <v>0</v>
      </c>
      <c r="U453" s="41"/>
      <c r="V453" s="41"/>
      <c r="W453" s="41"/>
      <c r="X453" s="41"/>
      <c r="Y453" s="41"/>
      <c r="Z453" s="41"/>
      <c r="AA453" s="41"/>
      <c r="AB453" s="41"/>
      <c r="AC453" s="41"/>
      <c r="AD453" s="41"/>
      <c r="AE453" s="41"/>
      <c r="AR453" s="226" t="s">
        <v>168</v>
      </c>
      <c r="AT453" s="226" t="s">
        <v>163</v>
      </c>
      <c r="AU453" s="226" t="s">
        <v>77</v>
      </c>
      <c r="AY453" s="20" t="s">
        <v>161</v>
      </c>
      <c r="BE453" s="227">
        <f>IF(N453="základní",J453,0)</f>
        <v>0</v>
      </c>
      <c r="BF453" s="227">
        <f>IF(N453="snížená",J453,0)</f>
        <v>0</v>
      </c>
      <c r="BG453" s="227">
        <f>IF(N453="zákl. přenesená",J453,0)</f>
        <v>0</v>
      </c>
      <c r="BH453" s="227">
        <f>IF(N453="sníž. přenesená",J453,0)</f>
        <v>0</v>
      </c>
      <c r="BI453" s="227">
        <f>IF(N453="nulová",J453,0)</f>
        <v>0</v>
      </c>
      <c r="BJ453" s="20" t="s">
        <v>77</v>
      </c>
      <c r="BK453" s="227">
        <f>ROUND(I453*H453,2)</f>
        <v>0</v>
      </c>
      <c r="BL453" s="20" t="s">
        <v>168</v>
      </c>
      <c r="BM453" s="226" t="s">
        <v>3938</v>
      </c>
    </row>
    <row r="454" s="2" customFormat="1" ht="16.5" customHeight="1">
      <c r="A454" s="41"/>
      <c r="B454" s="42"/>
      <c r="C454" s="215" t="s">
        <v>4154</v>
      </c>
      <c r="D454" s="215" t="s">
        <v>163</v>
      </c>
      <c r="E454" s="216" t="s">
        <v>4155</v>
      </c>
      <c r="F454" s="217" t="s">
        <v>4156</v>
      </c>
      <c r="G454" s="218" t="s">
        <v>827</v>
      </c>
      <c r="H454" s="219">
        <v>1</v>
      </c>
      <c r="I454" s="220"/>
      <c r="J454" s="221">
        <f>ROUND(I454*H454,2)</f>
        <v>0</v>
      </c>
      <c r="K454" s="217" t="s">
        <v>19</v>
      </c>
      <c r="L454" s="47"/>
      <c r="M454" s="222" t="s">
        <v>19</v>
      </c>
      <c r="N454" s="223" t="s">
        <v>41</v>
      </c>
      <c r="O454" s="87"/>
      <c r="P454" s="224">
        <f>O454*H454</f>
        <v>0</v>
      </c>
      <c r="Q454" s="224">
        <v>0</v>
      </c>
      <c r="R454" s="224">
        <f>Q454*H454</f>
        <v>0</v>
      </c>
      <c r="S454" s="224">
        <v>0</v>
      </c>
      <c r="T454" s="225">
        <f>S454*H454</f>
        <v>0</v>
      </c>
      <c r="U454" s="41"/>
      <c r="V454" s="41"/>
      <c r="W454" s="41"/>
      <c r="X454" s="41"/>
      <c r="Y454" s="41"/>
      <c r="Z454" s="41"/>
      <c r="AA454" s="41"/>
      <c r="AB454" s="41"/>
      <c r="AC454" s="41"/>
      <c r="AD454" s="41"/>
      <c r="AE454" s="41"/>
      <c r="AR454" s="226" t="s">
        <v>168</v>
      </c>
      <c r="AT454" s="226" t="s">
        <v>163</v>
      </c>
      <c r="AU454" s="226" t="s">
        <v>77</v>
      </c>
      <c r="AY454" s="20" t="s">
        <v>161</v>
      </c>
      <c r="BE454" s="227">
        <f>IF(N454="základní",J454,0)</f>
        <v>0</v>
      </c>
      <c r="BF454" s="227">
        <f>IF(N454="snížená",J454,0)</f>
        <v>0</v>
      </c>
      <c r="BG454" s="227">
        <f>IF(N454="zákl. přenesená",J454,0)</f>
        <v>0</v>
      </c>
      <c r="BH454" s="227">
        <f>IF(N454="sníž. přenesená",J454,0)</f>
        <v>0</v>
      </c>
      <c r="BI454" s="227">
        <f>IF(N454="nulová",J454,0)</f>
        <v>0</v>
      </c>
      <c r="BJ454" s="20" t="s">
        <v>77</v>
      </c>
      <c r="BK454" s="227">
        <f>ROUND(I454*H454,2)</f>
        <v>0</v>
      </c>
      <c r="BL454" s="20" t="s">
        <v>168</v>
      </c>
      <c r="BM454" s="226" t="s">
        <v>4157</v>
      </c>
    </row>
    <row r="455" s="12" customFormat="1" ht="25.92" customHeight="1">
      <c r="A455" s="12"/>
      <c r="B455" s="199"/>
      <c r="C455" s="200"/>
      <c r="D455" s="201" t="s">
        <v>69</v>
      </c>
      <c r="E455" s="202" t="s">
        <v>4158</v>
      </c>
      <c r="F455" s="202" t="s">
        <v>4159</v>
      </c>
      <c r="G455" s="200"/>
      <c r="H455" s="200"/>
      <c r="I455" s="203"/>
      <c r="J455" s="204">
        <f>BK455</f>
        <v>0</v>
      </c>
      <c r="K455" s="200"/>
      <c r="L455" s="205"/>
      <c r="M455" s="206"/>
      <c r="N455" s="207"/>
      <c r="O455" s="207"/>
      <c r="P455" s="208">
        <f>SUM(P456:P457)</f>
        <v>0</v>
      </c>
      <c r="Q455" s="207"/>
      <c r="R455" s="208">
        <f>SUM(R456:R457)</f>
        <v>0</v>
      </c>
      <c r="S455" s="207"/>
      <c r="T455" s="209">
        <f>SUM(T456:T457)</f>
        <v>0</v>
      </c>
      <c r="U455" s="12"/>
      <c r="V455" s="12"/>
      <c r="W455" s="12"/>
      <c r="X455" s="12"/>
      <c r="Y455" s="12"/>
      <c r="Z455" s="12"/>
      <c r="AA455" s="12"/>
      <c r="AB455" s="12"/>
      <c r="AC455" s="12"/>
      <c r="AD455" s="12"/>
      <c r="AE455" s="12"/>
      <c r="AR455" s="210" t="s">
        <v>77</v>
      </c>
      <c r="AT455" s="211" t="s">
        <v>69</v>
      </c>
      <c r="AU455" s="211" t="s">
        <v>70</v>
      </c>
      <c r="AY455" s="210" t="s">
        <v>161</v>
      </c>
      <c r="BK455" s="212">
        <f>SUM(BK456:BK457)</f>
        <v>0</v>
      </c>
    </row>
    <row r="456" s="2" customFormat="1" ht="16.5" customHeight="1">
      <c r="A456" s="41"/>
      <c r="B456" s="42"/>
      <c r="C456" s="215" t="s">
        <v>4160</v>
      </c>
      <c r="D456" s="215" t="s">
        <v>163</v>
      </c>
      <c r="E456" s="216" t="s">
        <v>4161</v>
      </c>
      <c r="F456" s="217" t="s">
        <v>4162</v>
      </c>
      <c r="G456" s="218" t="s">
        <v>827</v>
      </c>
      <c r="H456" s="219">
        <v>1</v>
      </c>
      <c r="I456" s="220"/>
      <c r="J456" s="221">
        <f>ROUND(I456*H456,2)</f>
        <v>0</v>
      </c>
      <c r="K456" s="217" t="s">
        <v>19</v>
      </c>
      <c r="L456" s="47"/>
      <c r="M456" s="222" t="s">
        <v>19</v>
      </c>
      <c r="N456" s="223" t="s">
        <v>41</v>
      </c>
      <c r="O456" s="87"/>
      <c r="P456" s="224">
        <f>O456*H456</f>
        <v>0</v>
      </c>
      <c r="Q456" s="224">
        <v>0</v>
      </c>
      <c r="R456" s="224">
        <f>Q456*H456</f>
        <v>0</v>
      </c>
      <c r="S456" s="224">
        <v>0</v>
      </c>
      <c r="T456" s="225">
        <f>S456*H456</f>
        <v>0</v>
      </c>
      <c r="U456" s="41"/>
      <c r="V456" s="41"/>
      <c r="W456" s="41"/>
      <c r="X456" s="41"/>
      <c r="Y456" s="41"/>
      <c r="Z456" s="41"/>
      <c r="AA456" s="41"/>
      <c r="AB456" s="41"/>
      <c r="AC456" s="41"/>
      <c r="AD456" s="41"/>
      <c r="AE456" s="41"/>
      <c r="AR456" s="226" t="s">
        <v>168</v>
      </c>
      <c r="AT456" s="226" t="s">
        <v>163</v>
      </c>
      <c r="AU456" s="226" t="s">
        <v>77</v>
      </c>
      <c r="AY456" s="20" t="s">
        <v>161</v>
      </c>
      <c r="BE456" s="227">
        <f>IF(N456="základní",J456,0)</f>
        <v>0</v>
      </c>
      <c r="BF456" s="227">
        <f>IF(N456="snížená",J456,0)</f>
        <v>0</v>
      </c>
      <c r="BG456" s="227">
        <f>IF(N456="zákl. přenesená",J456,0)</f>
        <v>0</v>
      </c>
      <c r="BH456" s="227">
        <f>IF(N456="sníž. přenesená",J456,0)</f>
        <v>0</v>
      </c>
      <c r="BI456" s="227">
        <f>IF(N456="nulová",J456,0)</f>
        <v>0</v>
      </c>
      <c r="BJ456" s="20" t="s">
        <v>77</v>
      </c>
      <c r="BK456" s="227">
        <f>ROUND(I456*H456,2)</f>
        <v>0</v>
      </c>
      <c r="BL456" s="20" t="s">
        <v>168</v>
      </c>
      <c r="BM456" s="226" t="s">
        <v>687</v>
      </c>
    </row>
    <row r="457" s="2" customFormat="1" ht="16.5" customHeight="1">
      <c r="A457" s="41"/>
      <c r="B457" s="42"/>
      <c r="C457" s="215" t="s">
        <v>4163</v>
      </c>
      <c r="D457" s="215" t="s">
        <v>163</v>
      </c>
      <c r="E457" s="216" t="s">
        <v>4164</v>
      </c>
      <c r="F457" s="217" t="s">
        <v>4162</v>
      </c>
      <c r="G457" s="218" t="s">
        <v>827</v>
      </c>
      <c r="H457" s="219">
        <v>1</v>
      </c>
      <c r="I457" s="220"/>
      <c r="J457" s="221">
        <f>ROUND(I457*H457,2)</f>
        <v>0</v>
      </c>
      <c r="K457" s="217" t="s">
        <v>19</v>
      </c>
      <c r="L457" s="47"/>
      <c r="M457" s="222" t="s">
        <v>19</v>
      </c>
      <c r="N457" s="223" t="s">
        <v>41</v>
      </c>
      <c r="O457" s="87"/>
      <c r="P457" s="224">
        <f>O457*H457</f>
        <v>0</v>
      </c>
      <c r="Q457" s="224">
        <v>0</v>
      </c>
      <c r="R457" s="224">
        <f>Q457*H457</f>
        <v>0</v>
      </c>
      <c r="S457" s="224">
        <v>0</v>
      </c>
      <c r="T457" s="225">
        <f>S457*H457</f>
        <v>0</v>
      </c>
      <c r="U457" s="41"/>
      <c r="V457" s="41"/>
      <c r="W457" s="41"/>
      <c r="X457" s="41"/>
      <c r="Y457" s="41"/>
      <c r="Z457" s="41"/>
      <c r="AA457" s="41"/>
      <c r="AB457" s="41"/>
      <c r="AC457" s="41"/>
      <c r="AD457" s="41"/>
      <c r="AE457" s="41"/>
      <c r="AR457" s="226" t="s">
        <v>168</v>
      </c>
      <c r="AT457" s="226" t="s">
        <v>163</v>
      </c>
      <c r="AU457" s="226" t="s">
        <v>77</v>
      </c>
      <c r="AY457" s="20" t="s">
        <v>161</v>
      </c>
      <c r="BE457" s="227">
        <f>IF(N457="základní",J457,0)</f>
        <v>0</v>
      </c>
      <c r="BF457" s="227">
        <f>IF(N457="snížená",J457,0)</f>
        <v>0</v>
      </c>
      <c r="BG457" s="227">
        <f>IF(N457="zákl. přenesená",J457,0)</f>
        <v>0</v>
      </c>
      <c r="BH457" s="227">
        <f>IF(N457="sníž. přenesená",J457,0)</f>
        <v>0</v>
      </c>
      <c r="BI457" s="227">
        <f>IF(N457="nulová",J457,0)</f>
        <v>0</v>
      </c>
      <c r="BJ457" s="20" t="s">
        <v>77</v>
      </c>
      <c r="BK457" s="227">
        <f>ROUND(I457*H457,2)</f>
        <v>0</v>
      </c>
      <c r="BL457" s="20" t="s">
        <v>168</v>
      </c>
      <c r="BM457" s="226" t="s">
        <v>4165</v>
      </c>
    </row>
    <row r="458" s="12" customFormat="1" ht="25.92" customHeight="1">
      <c r="A458" s="12"/>
      <c r="B458" s="199"/>
      <c r="C458" s="200"/>
      <c r="D458" s="201" t="s">
        <v>69</v>
      </c>
      <c r="E458" s="202" t="s">
        <v>4166</v>
      </c>
      <c r="F458" s="202" t="s">
        <v>4167</v>
      </c>
      <c r="G458" s="200"/>
      <c r="H458" s="200"/>
      <c r="I458" s="203"/>
      <c r="J458" s="204">
        <f>BK458</f>
        <v>0</v>
      </c>
      <c r="K458" s="200"/>
      <c r="L458" s="205"/>
      <c r="M458" s="206"/>
      <c r="N458" s="207"/>
      <c r="O458" s="207"/>
      <c r="P458" s="208">
        <f>SUM(P459:P462)</f>
        <v>0</v>
      </c>
      <c r="Q458" s="207"/>
      <c r="R458" s="208">
        <f>SUM(R459:R462)</f>
        <v>0</v>
      </c>
      <c r="S458" s="207"/>
      <c r="T458" s="209">
        <f>SUM(T459:T462)</f>
        <v>0</v>
      </c>
      <c r="U458" s="12"/>
      <c r="V458" s="12"/>
      <c r="W458" s="12"/>
      <c r="X458" s="12"/>
      <c r="Y458" s="12"/>
      <c r="Z458" s="12"/>
      <c r="AA458" s="12"/>
      <c r="AB458" s="12"/>
      <c r="AC458" s="12"/>
      <c r="AD458" s="12"/>
      <c r="AE458" s="12"/>
      <c r="AR458" s="210" t="s">
        <v>77</v>
      </c>
      <c r="AT458" s="211" t="s">
        <v>69</v>
      </c>
      <c r="AU458" s="211" t="s">
        <v>70</v>
      </c>
      <c r="AY458" s="210" t="s">
        <v>161</v>
      </c>
      <c r="BK458" s="212">
        <f>SUM(BK459:BK462)</f>
        <v>0</v>
      </c>
    </row>
    <row r="459" s="2" customFormat="1" ht="33" customHeight="1">
      <c r="A459" s="41"/>
      <c r="B459" s="42"/>
      <c r="C459" s="215" t="s">
        <v>4168</v>
      </c>
      <c r="D459" s="215" t="s">
        <v>163</v>
      </c>
      <c r="E459" s="216" t="s">
        <v>4169</v>
      </c>
      <c r="F459" s="217" t="s">
        <v>3611</v>
      </c>
      <c r="G459" s="218" t="s">
        <v>827</v>
      </c>
      <c r="H459" s="219">
        <v>1</v>
      </c>
      <c r="I459" s="220"/>
      <c r="J459" s="221">
        <f>ROUND(I459*H459,2)</f>
        <v>0</v>
      </c>
      <c r="K459" s="217" t="s">
        <v>19</v>
      </c>
      <c r="L459" s="47"/>
      <c r="M459" s="222" t="s">
        <v>19</v>
      </c>
      <c r="N459" s="223" t="s">
        <v>41</v>
      </c>
      <c r="O459" s="87"/>
      <c r="P459" s="224">
        <f>O459*H459</f>
        <v>0</v>
      </c>
      <c r="Q459" s="224">
        <v>0</v>
      </c>
      <c r="R459" s="224">
        <f>Q459*H459</f>
        <v>0</v>
      </c>
      <c r="S459" s="224">
        <v>0</v>
      </c>
      <c r="T459" s="225">
        <f>S459*H459</f>
        <v>0</v>
      </c>
      <c r="U459" s="41"/>
      <c r="V459" s="41"/>
      <c r="W459" s="41"/>
      <c r="X459" s="41"/>
      <c r="Y459" s="41"/>
      <c r="Z459" s="41"/>
      <c r="AA459" s="41"/>
      <c r="AB459" s="41"/>
      <c r="AC459" s="41"/>
      <c r="AD459" s="41"/>
      <c r="AE459" s="41"/>
      <c r="AR459" s="226" t="s">
        <v>168</v>
      </c>
      <c r="AT459" s="226" t="s">
        <v>163</v>
      </c>
      <c r="AU459" s="226" t="s">
        <v>77</v>
      </c>
      <c r="AY459" s="20" t="s">
        <v>161</v>
      </c>
      <c r="BE459" s="227">
        <f>IF(N459="základní",J459,0)</f>
        <v>0</v>
      </c>
      <c r="BF459" s="227">
        <f>IF(N459="snížená",J459,0)</f>
        <v>0</v>
      </c>
      <c r="BG459" s="227">
        <f>IF(N459="zákl. přenesená",J459,0)</f>
        <v>0</v>
      </c>
      <c r="BH459" s="227">
        <f>IF(N459="sníž. přenesená",J459,0)</f>
        <v>0</v>
      </c>
      <c r="BI459" s="227">
        <f>IF(N459="nulová",J459,0)</f>
        <v>0</v>
      </c>
      <c r="BJ459" s="20" t="s">
        <v>77</v>
      </c>
      <c r="BK459" s="227">
        <f>ROUND(I459*H459,2)</f>
        <v>0</v>
      </c>
      <c r="BL459" s="20" t="s">
        <v>168</v>
      </c>
      <c r="BM459" s="226" t="s">
        <v>4170</v>
      </c>
    </row>
    <row r="460" s="2" customFormat="1" ht="21.75" customHeight="1">
      <c r="A460" s="41"/>
      <c r="B460" s="42"/>
      <c r="C460" s="215" t="s">
        <v>4171</v>
      </c>
      <c r="D460" s="215" t="s">
        <v>163</v>
      </c>
      <c r="E460" s="216" t="s">
        <v>4172</v>
      </c>
      <c r="F460" s="217" t="s">
        <v>4173</v>
      </c>
      <c r="G460" s="218" t="s">
        <v>827</v>
      </c>
      <c r="H460" s="219">
        <v>1</v>
      </c>
      <c r="I460" s="220"/>
      <c r="J460" s="221">
        <f>ROUND(I460*H460,2)</f>
        <v>0</v>
      </c>
      <c r="K460" s="217" t="s">
        <v>19</v>
      </c>
      <c r="L460" s="47"/>
      <c r="M460" s="222" t="s">
        <v>19</v>
      </c>
      <c r="N460" s="223" t="s">
        <v>41</v>
      </c>
      <c r="O460" s="87"/>
      <c r="P460" s="224">
        <f>O460*H460</f>
        <v>0</v>
      </c>
      <c r="Q460" s="224">
        <v>0</v>
      </c>
      <c r="R460" s="224">
        <f>Q460*H460</f>
        <v>0</v>
      </c>
      <c r="S460" s="224">
        <v>0</v>
      </c>
      <c r="T460" s="225">
        <f>S460*H460</f>
        <v>0</v>
      </c>
      <c r="U460" s="41"/>
      <c r="V460" s="41"/>
      <c r="W460" s="41"/>
      <c r="X460" s="41"/>
      <c r="Y460" s="41"/>
      <c r="Z460" s="41"/>
      <c r="AA460" s="41"/>
      <c r="AB460" s="41"/>
      <c r="AC460" s="41"/>
      <c r="AD460" s="41"/>
      <c r="AE460" s="41"/>
      <c r="AR460" s="226" t="s">
        <v>168</v>
      </c>
      <c r="AT460" s="226" t="s">
        <v>163</v>
      </c>
      <c r="AU460" s="226" t="s">
        <v>77</v>
      </c>
      <c r="AY460" s="20" t="s">
        <v>161</v>
      </c>
      <c r="BE460" s="227">
        <f>IF(N460="základní",J460,0)</f>
        <v>0</v>
      </c>
      <c r="BF460" s="227">
        <f>IF(N460="snížená",J460,0)</f>
        <v>0</v>
      </c>
      <c r="BG460" s="227">
        <f>IF(N460="zákl. přenesená",J460,0)</f>
        <v>0</v>
      </c>
      <c r="BH460" s="227">
        <f>IF(N460="sníž. přenesená",J460,0)</f>
        <v>0</v>
      </c>
      <c r="BI460" s="227">
        <f>IF(N460="nulová",J460,0)</f>
        <v>0</v>
      </c>
      <c r="BJ460" s="20" t="s">
        <v>77</v>
      </c>
      <c r="BK460" s="227">
        <f>ROUND(I460*H460,2)</f>
        <v>0</v>
      </c>
      <c r="BL460" s="20" t="s">
        <v>168</v>
      </c>
      <c r="BM460" s="226" t="s">
        <v>4174</v>
      </c>
    </row>
    <row r="461" s="2" customFormat="1" ht="16.5" customHeight="1">
      <c r="A461" s="41"/>
      <c r="B461" s="42"/>
      <c r="C461" s="215" t="s">
        <v>4175</v>
      </c>
      <c r="D461" s="215" t="s">
        <v>163</v>
      </c>
      <c r="E461" s="216" t="s">
        <v>4176</v>
      </c>
      <c r="F461" s="217" t="s">
        <v>4177</v>
      </c>
      <c r="G461" s="218" t="s">
        <v>827</v>
      </c>
      <c r="H461" s="219">
        <v>1</v>
      </c>
      <c r="I461" s="220"/>
      <c r="J461" s="221">
        <f>ROUND(I461*H461,2)</f>
        <v>0</v>
      </c>
      <c r="K461" s="217" t="s">
        <v>19</v>
      </c>
      <c r="L461" s="47"/>
      <c r="M461" s="222" t="s">
        <v>19</v>
      </c>
      <c r="N461" s="223" t="s">
        <v>41</v>
      </c>
      <c r="O461" s="87"/>
      <c r="P461" s="224">
        <f>O461*H461</f>
        <v>0</v>
      </c>
      <c r="Q461" s="224">
        <v>0</v>
      </c>
      <c r="R461" s="224">
        <f>Q461*H461</f>
        <v>0</v>
      </c>
      <c r="S461" s="224">
        <v>0</v>
      </c>
      <c r="T461" s="225">
        <f>S461*H461</f>
        <v>0</v>
      </c>
      <c r="U461" s="41"/>
      <c r="V461" s="41"/>
      <c r="W461" s="41"/>
      <c r="X461" s="41"/>
      <c r="Y461" s="41"/>
      <c r="Z461" s="41"/>
      <c r="AA461" s="41"/>
      <c r="AB461" s="41"/>
      <c r="AC461" s="41"/>
      <c r="AD461" s="41"/>
      <c r="AE461" s="41"/>
      <c r="AR461" s="226" t="s">
        <v>168</v>
      </c>
      <c r="AT461" s="226" t="s">
        <v>163</v>
      </c>
      <c r="AU461" s="226" t="s">
        <v>77</v>
      </c>
      <c r="AY461" s="20" t="s">
        <v>161</v>
      </c>
      <c r="BE461" s="227">
        <f>IF(N461="základní",J461,0)</f>
        <v>0</v>
      </c>
      <c r="BF461" s="227">
        <f>IF(N461="snížená",J461,0)</f>
        <v>0</v>
      </c>
      <c r="BG461" s="227">
        <f>IF(N461="zákl. přenesená",J461,0)</f>
        <v>0</v>
      </c>
      <c r="BH461" s="227">
        <f>IF(N461="sníž. přenesená",J461,0)</f>
        <v>0</v>
      </c>
      <c r="BI461" s="227">
        <f>IF(N461="nulová",J461,0)</f>
        <v>0</v>
      </c>
      <c r="BJ461" s="20" t="s">
        <v>77</v>
      </c>
      <c r="BK461" s="227">
        <f>ROUND(I461*H461,2)</f>
        <v>0</v>
      </c>
      <c r="BL461" s="20" t="s">
        <v>168</v>
      </c>
      <c r="BM461" s="226" t="s">
        <v>4178</v>
      </c>
    </row>
    <row r="462" s="2" customFormat="1" ht="16.5" customHeight="1">
      <c r="A462" s="41"/>
      <c r="B462" s="42"/>
      <c r="C462" s="215" t="s">
        <v>4179</v>
      </c>
      <c r="D462" s="215" t="s">
        <v>163</v>
      </c>
      <c r="E462" s="216" t="s">
        <v>4180</v>
      </c>
      <c r="F462" s="217" t="s">
        <v>4181</v>
      </c>
      <c r="G462" s="218" t="s">
        <v>827</v>
      </c>
      <c r="H462" s="219">
        <v>1</v>
      </c>
      <c r="I462" s="220"/>
      <c r="J462" s="221">
        <f>ROUND(I462*H462,2)</f>
        <v>0</v>
      </c>
      <c r="K462" s="217" t="s">
        <v>19</v>
      </c>
      <c r="L462" s="47"/>
      <c r="M462" s="295" t="s">
        <v>19</v>
      </c>
      <c r="N462" s="296" t="s">
        <v>41</v>
      </c>
      <c r="O462" s="280"/>
      <c r="P462" s="297">
        <f>O462*H462</f>
        <v>0</v>
      </c>
      <c r="Q462" s="297">
        <v>0</v>
      </c>
      <c r="R462" s="297">
        <f>Q462*H462</f>
        <v>0</v>
      </c>
      <c r="S462" s="297">
        <v>0</v>
      </c>
      <c r="T462" s="298">
        <f>S462*H462</f>
        <v>0</v>
      </c>
      <c r="U462" s="41"/>
      <c r="V462" s="41"/>
      <c r="W462" s="41"/>
      <c r="X462" s="41"/>
      <c r="Y462" s="41"/>
      <c r="Z462" s="41"/>
      <c r="AA462" s="41"/>
      <c r="AB462" s="41"/>
      <c r="AC462" s="41"/>
      <c r="AD462" s="41"/>
      <c r="AE462" s="41"/>
      <c r="AR462" s="226" t="s">
        <v>168</v>
      </c>
      <c r="AT462" s="226" t="s">
        <v>163</v>
      </c>
      <c r="AU462" s="226" t="s">
        <v>77</v>
      </c>
      <c r="AY462" s="20" t="s">
        <v>161</v>
      </c>
      <c r="BE462" s="227">
        <f>IF(N462="základní",J462,0)</f>
        <v>0</v>
      </c>
      <c r="BF462" s="227">
        <f>IF(N462="snížená",J462,0)</f>
        <v>0</v>
      </c>
      <c r="BG462" s="227">
        <f>IF(N462="zákl. přenesená",J462,0)</f>
        <v>0</v>
      </c>
      <c r="BH462" s="227">
        <f>IF(N462="sníž. přenesená",J462,0)</f>
        <v>0</v>
      </c>
      <c r="BI462" s="227">
        <f>IF(N462="nulová",J462,0)</f>
        <v>0</v>
      </c>
      <c r="BJ462" s="20" t="s">
        <v>77</v>
      </c>
      <c r="BK462" s="227">
        <f>ROUND(I462*H462,2)</f>
        <v>0</v>
      </c>
      <c r="BL462" s="20" t="s">
        <v>168</v>
      </c>
      <c r="BM462" s="226" t="s">
        <v>4182</v>
      </c>
    </row>
    <row r="463" s="2" customFormat="1" ht="6.96" customHeight="1">
      <c r="A463" s="41"/>
      <c r="B463" s="62"/>
      <c r="C463" s="63"/>
      <c r="D463" s="63"/>
      <c r="E463" s="63"/>
      <c r="F463" s="63"/>
      <c r="G463" s="63"/>
      <c r="H463" s="63"/>
      <c r="I463" s="63"/>
      <c r="J463" s="63"/>
      <c r="K463" s="63"/>
      <c r="L463" s="47"/>
      <c r="M463" s="41"/>
      <c r="O463" s="41"/>
      <c r="P463" s="41"/>
      <c r="Q463" s="41"/>
      <c r="R463" s="41"/>
      <c r="S463" s="41"/>
      <c r="T463" s="41"/>
      <c r="U463" s="41"/>
      <c r="V463" s="41"/>
      <c r="W463" s="41"/>
      <c r="X463" s="41"/>
      <c r="Y463" s="41"/>
      <c r="Z463" s="41"/>
      <c r="AA463" s="41"/>
      <c r="AB463" s="41"/>
      <c r="AC463" s="41"/>
      <c r="AD463" s="41"/>
      <c r="AE463" s="41"/>
    </row>
  </sheetData>
  <sheetProtection sheet="1" autoFilter="0" formatColumns="0" formatRows="0" objects="1" scenarios="1" spinCount="100000" saltValue="+m02WT2YCwJwk+dgaxAIRMWewQ1u21LTWz6f5YanwwTeY2lyp6/RZrv8SZikp1uQoxhwIzSPECj1YdEVIjP50w==" hashValue="I41dh1aEXS4M/HPIx19kqSl09VCatnFxASwCYIdKxw1P8MfYbDVbksJ5iIi4hm2gQdddl+pEbqjfgO3WwBGI+Q==" algorithmName="SHA-512" password="CC51"/>
  <autoFilter ref="C89:K462"/>
  <mergeCells count="9">
    <mergeCell ref="E7:H7"/>
    <mergeCell ref="E9:H9"/>
    <mergeCell ref="E18:H18"/>
    <mergeCell ref="E27:H27"/>
    <mergeCell ref="E48:H48"/>
    <mergeCell ref="E50:H50"/>
    <mergeCell ref="E80:H80"/>
    <mergeCell ref="E82:H8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118</v>
      </c>
    </row>
    <row r="3" s="1" customFormat="1" ht="6.96" customHeight="1">
      <c r="B3" s="141"/>
      <c r="C3" s="142"/>
      <c r="D3" s="142"/>
      <c r="E3" s="142"/>
      <c r="F3" s="142"/>
      <c r="G3" s="142"/>
      <c r="H3" s="142"/>
      <c r="I3" s="142"/>
      <c r="J3" s="142"/>
      <c r="K3" s="142"/>
      <c r="L3" s="23"/>
      <c r="AT3" s="20" t="s">
        <v>79</v>
      </c>
    </row>
    <row r="4" s="1" customFormat="1" ht="24.96" customHeight="1">
      <c r="B4" s="23"/>
      <c r="D4" s="143" t="s">
        <v>119</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VDJ MYSLIVNA 2x4 000 m3 - REKONSTRUKCE STAVEBNÍ ČÁSTI A TECHNOLOGIE</v>
      </c>
      <c r="F7" s="145"/>
      <c r="G7" s="145"/>
      <c r="H7" s="145"/>
      <c r="L7" s="23"/>
    </row>
    <row r="8" s="2" customFormat="1" ht="12" customHeight="1">
      <c r="A8" s="41"/>
      <c r="B8" s="47"/>
      <c r="C8" s="41"/>
      <c r="D8" s="145" t="s">
        <v>120</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4183</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5. 3. 2025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ROUND(J80,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ROUND((SUM(BE80:BE107)),  2)</f>
        <v>0</v>
      </c>
      <c r="G33" s="41"/>
      <c r="H33" s="41"/>
      <c r="I33" s="160">
        <v>0.20999999999999999</v>
      </c>
      <c r="J33" s="159">
        <f>ROUND(((SUM(BE80:BE107))*I33),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ROUND((SUM(BF80:BF107)),  2)</f>
        <v>0</v>
      </c>
      <c r="G34" s="41"/>
      <c r="H34" s="41"/>
      <c r="I34" s="160">
        <v>0.12</v>
      </c>
      <c r="J34" s="159">
        <f>ROUND(((SUM(BF80:BF107))*I34),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ROUND((SUM(BG80:BG107)),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ROUND((SUM(BH80:BH107)),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ROUND((SUM(BI80:BI107)),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124</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VDJ MYSLIVNA 2x4 000 m3 - REKONSTRUKCE STAVEBNÍ ČÁSTI A TECHNOLOGIE</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120</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OVN - Ostatní a vedlejší náklady</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Brno, k.ú. Kohoutovice [610313] </v>
      </c>
      <c r="G52" s="43"/>
      <c r="H52" s="43"/>
      <c r="I52" s="35" t="s">
        <v>23</v>
      </c>
      <c r="J52" s="75" t="str">
        <f>IF(J12="","",J12)</f>
        <v>5. 3. 2025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125</v>
      </c>
      <c r="D57" s="174"/>
      <c r="E57" s="174"/>
      <c r="F57" s="174"/>
      <c r="G57" s="174"/>
      <c r="H57" s="174"/>
      <c r="I57" s="174"/>
      <c r="J57" s="175" t="s">
        <v>126</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J80</f>
        <v>0</v>
      </c>
      <c r="K59" s="43"/>
      <c r="L59" s="147"/>
      <c r="S59" s="41"/>
      <c r="T59" s="41"/>
      <c r="U59" s="41"/>
      <c r="V59" s="41"/>
      <c r="W59" s="41"/>
      <c r="X59" s="41"/>
      <c r="Y59" s="41"/>
      <c r="Z59" s="41"/>
      <c r="AA59" s="41"/>
      <c r="AB59" s="41"/>
      <c r="AC59" s="41"/>
      <c r="AD59" s="41"/>
      <c r="AE59" s="41"/>
      <c r="AU59" s="20" t="s">
        <v>127</v>
      </c>
    </row>
    <row r="60" s="9" customFormat="1" ht="24.96" customHeight="1">
      <c r="A60" s="9"/>
      <c r="B60" s="177"/>
      <c r="C60" s="178"/>
      <c r="D60" s="179" t="s">
        <v>4184</v>
      </c>
      <c r="E60" s="180"/>
      <c r="F60" s="180"/>
      <c r="G60" s="180"/>
      <c r="H60" s="180"/>
      <c r="I60" s="180"/>
      <c r="J60" s="181">
        <f>J81</f>
        <v>0</v>
      </c>
      <c r="K60" s="178"/>
      <c r="L60" s="182"/>
      <c r="S60" s="9"/>
      <c r="T60" s="9"/>
      <c r="U60" s="9"/>
      <c r="V60" s="9"/>
      <c r="W60" s="9"/>
      <c r="X60" s="9"/>
      <c r="Y60" s="9"/>
      <c r="Z60" s="9"/>
      <c r="AA60" s="9"/>
      <c r="AB60" s="9"/>
      <c r="AC60" s="9"/>
      <c r="AD60" s="9"/>
      <c r="AE60" s="9"/>
    </row>
    <row r="61" s="2" customFormat="1" ht="21.84" customHeight="1">
      <c r="A61" s="41"/>
      <c r="B61" s="42"/>
      <c r="C61" s="43"/>
      <c r="D61" s="43"/>
      <c r="E61" s="43"/>
      <c r="F61" s="43"/>
      <c r="G61" s="43"/>
      <c r="H61" s="43"/>
      <c r="I61" s="43"/>
      <c r="J61" s="43"/>
      <c r="K61" s="43"/>
      <c r="L61" s="147"/>
      <c r="S61" s="41"/>
      <c r="T61" s="41"/>
      <c r="U61" s="41"/>
      <c r="V61" s="41"/>
      <c r="W61" s="41"/>
      <c r="X61" s="41"/>
      <c r="Y61" s="41"/>
      <c r="Z61" s="41"/>
      <c r="AA61" s="41"/>
      <c r="AB61" s="41"/>
      <c r="AC61" s="41"/>
      <c r="AD61" s="41"/>
      <c r="AE61" s="41"/>
    </row>
    <row r="62" s="2" customFormat="1" ht="6.96" customHeight="1">
      <c r="A62" s="41"/>
      <c r="B62" s="62"/>
      <c r="C62" s="63"/>
      <c r="D62" s="63"/>
      <c r="E62" s="63"/>
      <c r="F62" s="63"/>
      <c r="G62" s="63"/>
      <c r="H62" s="63"/>
      <c r="I62" s="63"/>
      <c r="J62" s="63"/>
      <c r="K62" s="63"/>
      <c r="L62" s="147"/>
      <c r="S62" s="41"/>
      <c r="T62" s="41"/>
      <c r="U62" s="41"/>
      <c r="V62" s="41"/>
      <c r="W62" s="41"/>
      <c r="X62" s="41"/>
      <c r="Y62" s="41"/>
      <c r="Z62" s="41"/>
      <c r="AA62" s="41"/>
      <c r="AB62" s="41"/>
      <c r="AC62" s="41"/>
      <c r="AD62" s="41"/>
      <c r="AE62" s="41"/>
    </row>
    <row r="66" s="2" customFormat="1" ht="6.96" customHeight="1">
      <c r="A66" s="41"/>
      <c r="B66" s="64"/>
      <c r="C66" s="65"/>
      <c r="D66" s="65"/>
      <c r="E66" s="65"/>
      <c r="F66" s="65"/>
      <c r="G66" s="65"/>
      <c r="H66" s="65"/>
      <c r="I66" s="65"/>
      <c r="J66" s="65"/>
      <c r="K66" s="65"/>
      <c r="L66" s="147"/>
      <c r="S66" s="41"/>
      <c r="T66" s="41"/>
      <c r="U66" s="41"/>
      <c r="V66" s="41"/>
      <c r="W66" s="41"/>
      <c r="X66" s="41"/>
      <c r="Y66" s="41"/>
      <c r="Z66" s="41"/>
      <c r="AA66" s="41"/>
      <c r="AB66" s="41"/>
      <c r="AC66" s="41"/>
      <c r="AD66" s="41"/>
      <c r="AE66" s="41"/>
    </row>
    <row r="67" s="2" customFormat="1" ht="24.96" customHeight="1">
      <c r="A67" s="41"/>
      <c r="B67" s="42"/>
      <c r="C67" s="26" t="s">
        <v>146</v>
      </c>
      <c r="D67" s="43"/>
      <c r="E67" s="43"/>
      <c r="F67" s="43"/>
      <c r="G67" s="43"/>
      <c r="H67" s="43"/>
      <c r="I67" s="43"/>
      <c r="J67" s="43"/>
      <c r="K67" s="43"/>
      <c r="L67" s="147"/>
      <c r="S67" s="41"/>
      <c r="T67" s="41"/>
      <c r="U67" s="41"/>
      <c r="V67" s="41"/>
      <c r="W67" s="41"/>
      <c r="X67" s="41"/>
      <c r="Y67" s="41"/>
      <c r="Z67" s="41"/>
      <c r="AA67" s="41"/>
      <c r="AB67" s="41"/>
      <c r="AC67" s="41"/>
      <c r="AD67" s="41"/>
      <c r="AE67" s="41"/>
    </row>
    <row r="68" s="2" customFormat="1" ht="6.96" customHeight="1">
      <c r="A68" s="41"/>
      <c r="B68" s="42"/>
      <c r="C68" s="43"/>
      <c r="D68" s="43"/>
      <c r="E68" s="43"/>
      <c r="F68" s="43"/>
      <c r="G68" s="43"/>
      <c r="H68" s="43"/>
      <c r="I68" s="43"/>
      <c r="J68" s="43"/>
      <c r="K68" s="43"/>
      <c r="L68" s="147"/>
      <c r="S68" s="41"/>
      <c r="T68" s="41"/>
      <c r="U68" s="41"/>
      <c r="V68" s="41"/>
      <c r="W68" s="41"/>
      <c r="X68" s="41"/>
      <c r="Y68" s="41"/>
      <c r="Z68" s="41"/>
      <c r="AA68" s="41"/>
      <c r="AB68" s="41"/>
      <c r="AC68" s="41"/>
      <c r="AD68" s="41"/>
      <c r="AE68" s="41"/>
    </row>
    <row r="69" s="2" customFormat="1" ht="12" customHeight="1">
      <c r="A69" s="41"/>
      <c r="B69" s="42"/>
      <c r="C69" s="35" t="s">
        <v>16</v>
      </c>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16.5" customHeight="1">
      <c r="A70" s="41"/>
      <c r="B70" s="42"/>
      <c r="C70" s="43"/>
      <c r="D70" s="43"/>
      <c r="E70" s="172" t="str">
        <f>E7</f>
        <v>BRNO, VDJ MYSLIVNA 2x4 000 m3 - REKONSTRUKCE STAVEBNÍ ČÁSTI A TECHNOLOGIE</v>
      </c>
      <c r="F70" s="35"/>
      <c r="G70" s="35"/>
      <c r="H70" s="35"/>
      <c r="I70" s="43"/>
      <c r="J70" s="43"/>
      <c r="K70" s="43"/>
      <c r="L70" s="147"/>
      <c r="S70" s="41"/>
      <c r="T70" s="41"/>
      <c r="U70" s="41"/>
      <c r="V70" s="41"/>
      <c r="W70" s="41"/>
      <c r="X70" s="41"/>
      <c r="Y70" s="41"/>
      <c r="Z70" s="41"/>
      <c r="AA70" s="41"/>
      <c r="AB70" s="41"/>
      <c r="AC70" s="41"/>
      <c r="AD70" s="41"/>
      <c r="AE70" s="41"/>
    </row>
    <row r="71" s="2" customFormat="1" ht="12" customHeight="1">
      <c r="A71" s="41"/>
      <c r="B71" s="42"/>
      <c r="C71" s="35" t="s">
        <v>120</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16.5" customHeight="1">
      <c r="A72" s="41"/>
      <c r="B72" s="42"/>
      <c r="C72" s="43"/>
      <c r="D72" s="43"/>
      <c r="E72" s="72" t="str">
        <f>E9</f>
        <v>OVN - Ostatní a vedlejší náklady</v>
      </c>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21</v>
      </c>
      <c r="D74" s="43"/>
      <c r="E74" s="43"/>
      <c r="F74" s="30" t="str">
        <f>F12</f>
        <v xml:space="preserve">Brno, k.ú. Kohoutovice [610313] </v>
      </c>
      <c r="G74" s="43"/>
      <c r="H74" s="43"/>
      <c r="I74" s="35" t="s">
        <v>23</v>
      </c>
      <c r="J74" s="75" t="str">
        <f>IF(J12="","",J12)</f>
        <v>5. 3. 2025</v>
      </c>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5.15" customHeight="1">
      <c r="A76" s="41"/>
      <c r="B76" s="42"/>
      <c r="C76" s="35" t="s">
        <v>25</v>
      </c>
      <c r="D76" s="43"/>
      <c r="E76" s="43"/>
      <c r="F76" s="30" t="str">
        <f>E15</f>
        <v xml:space="preserve"> </v>
      </c>
      <c r="G76" s="43"/>
      <c r="H76" s="43"/>
      <c r="I76" s="35" t="s">
        <v>31</v>
      </c>
      <c r="J76" s="39" t="str">
        <f>E21</f>
        <v xml:space="preserve"> </v>
      </c>
      <c r="K76" s="43"/>
      <c r="L76" s="147"/>
      <c r="S76" s="41"/>
      <c r="T76" s="41"/>
      <c r="U76" s="41"/>
      <c r="V76" s="41"/>
      <c r="W76" s="41"/>
      <c r="X76" s="41"/>
      <c r="Y76" s="41"/>
      <c r="Z76" s="41"/>
      <c r="AA76" s="41"/>
      <c r="AB76" s="41"/>
      <c r="AC76" s="41"/>
      <c r="AD76" s="41"/>
      <c r="AE76" s="41"/>
    </row>
    <row r="77" s="2" customFormat="1" ht="15.15" customHeight="1">
      <c r="A77" s="41"/>
      <c r="B77" s="42"/>
      <c r="C77" s="35" t="s">
        <v>29</v>
      </c>
      <c r="D77" s="43"/>
      <c r="E77" s="43"/>
      <c r="F77" s="30" t="str">
        <f>IF(E18="","",E18)</f>
        <v>Vyplň údaj</v>
      </c>
      <c r="G77" s="43"/>
      <c r="H77" s="43"/>
      <c r="I77" s="35" t="s">
        <v>33</v>
      </c>
      <c r="J77" s="39" t="str">
        <f>E24</f>
        <v xml:space="preserve"> </v>
      </c>
      <c r="K77" s="43"/>
      <c r="L77" s="147"/>
      <c r="S77" s="41"/>
      <c r="T77" s="41"/>
      <c r="U77" s="41"/>
      <c r="V77" s="41"/>
      <c r="W77" s="41"/>
      <c r="X77" s="41"/>
      <c r="Y77" s="41"/>
      <c r="Z77" s="41"/>
      <c r="AA77" s="41"/>
      <c r="AB77" s="41"/>
      <c r="AC77" s="41"/>
      <c r="AD77" s="41"/>
      <c r="AE77" s="41"/>
    </row>
    <row r="78" s="2" customFormat="1" ht="10.32" customHeight="1">
      <c r="A78" s="41"/>
      <c r="B78" s="42"/>
      <c r="C78" s="43"/>
      <c r="D78" s="43"/>
      <c r="E78" s="43"/>
      <c r="F78" s="43"/>
      <c r="G78" s="43"/>
      <c r="H78" s="43"/>
      <c r="I78" s="43"/>
      <c r="J78" s="43"/>
      <c r="K78" s="43"/>
      <c r="L78" s="147"/>
      <c r="S78" s="41"/>
      <c r="T78" s="41"/>
      <c r="U78" s="41"/>
      <c r="V78" s="41"/>
      <c r="W78" s="41"/>
      <c r="X78" s="41"/>
      <c r="Y78" s="41"/>
      <c r="Z78" s="41"/>
      <c r="AA78" s="41"/>
      <c r="AB78" s="41"/>
      <c r="AC78" s="41"/>
      <c r="AD78" s="41"/>
      <c r="AE78" s="41"/>
    </row>
    <row r="79" s="11" customFormat="1" ht="29.28" customHeight="1">
      <c r="A79" s="188"/>
      <c r="B79" s="189"/>
      <c r="C79" s="190" t="s">
        <v>147</v>
      </c>
      <c r="D79" s="191" t="s">
        <v>55</v>
      </c>
      <c r="E79" s="191" t="s">
        <v>51</v>
      </c>
      <c r="F79" s="191" t="s">
        <v>52</v>
      </c>
      <c r="G79" s="191" t="s">
        <v>148</v>
      </c>
      <c r="H79" s="191" t="s">
        <v>149</v>
      </c>
      <c r="I79" s="191" t="s">
        <v>150</v>
      </c>
      <c r="J79" s="191" t="s">
        <v>126</v>
      </c>
      <c r="K79" s="192" t="s">
        <v>151</v>
      </c>
      <c r="L79" s="193"/>
      <c r="M79" s="95" t="s">
        <v>19</v>
      </c>
      <c r="N79" s="96" t="s">
        <v>40</v>
      </c>
      <c r="O79" s="96" t="s">
        <v>152</v>
      </c>
      <c r="P79" s="96" t="s">
        <v>153</v>
      </c>
      <c r="Q79" s="96" t="s">
        <v>154</v>
      </c>
      <c r="R79" s="96" t="s">
        <v>155</v>
      </c>
      <c r="S79" s="96" t="s">
        <v>156</v>
      </c>
      <c r="T79" s="97" t="s">
        <v>157</v>
      </c>
      <c r="U79" s="188"/>
      <c r="V79" s="188"/>
      <c r="W79" s="188"/>
      <c r="X79" s="188"/>
      <c r="Y79" s="188"/>
      <c r="Z79" s="188"/>
      <c r="AA79" s="188"/>
      <c r="AB79" s="188"/>
      <c r="AC79" s="188"/>
      <c r="AD79" s="188"/>
      <c r="AE79" s="188"/>
    </row>
    <row r="80" s="2" customFormat="1" ht="22.8" customHeight="1">
      <c r="A80" s="41"/>
      <c r="B80" s="42"/>
      <c r="C80" s="102" t="s">
        <v>158</v>
      </c>
      <c r="D80" s="43"/>
      <c r="E80" s="43"/>
      <c r="F80" s="43"/>
      <c r="G80" s="43"/>
      <c r="H80" s="43"/>
      <c r="I80" s="43"/>
      <c r="J80" s="194">
        <f>BK80</f>
        <v>0</v>
      </c>
      <c r="K80" s="43"/>
      <c r="L80" s="47"/>
      <c r="M80" s="98"/>
      <c r="N80" s="195"/>
      <c r="O80" s="99"/>
      <c r="P80" s="196">
        <f>P81</f>
        <v>0</v>
      </c>
      <c r="Q80" s="99"/>
      <c r="R80" s="196">
        <f>R81</f>
        <v>0</v>
      </c>
      <c r="S80" s="99"/>
      <c r="T80" s="197">
        <f>T81</f>
        <v>0</v>
      </c>
      <c r="U80" s="41"/>
      <c r="V80" s="41"/>
      <c r="W80" s="41"/>
      <c r="X80" s="41"/>
      <c r="Y80" s="41"/>
      <c r="Z80" s="41"/>
      <c r="AA80" s="41"/>
      <c r="AB80" s="41"/>
      <c r="AC80" s="41"/>
      <c r="AD80" s="41"/>
      <c r="AE80" s="41"/>
      <c r="AT80" s="20" t="s">
        <v>69</v>
      </c>
      <c r="AU80" s="20" t="s">
        <v>127</v>
      </c>
      <c r="BK80" s="198">
        <f>BK81</f>
        <v>0</v>
      </c>
    </row>
    <row r="81" s="12" customFormat="1" ht="25.92" customHeight="1">
      <c r="A81" s="12"/>
      <c r="B81" s="199"/>
      <c r="C81" s="200"/>
      <c r="D81" s="201" t="s">
        <v>69</v>
      </c>
      <c r="E81" s="202" t="s">
        <v>4185</v>
      </c>
      <c r="F81" s="202" t="s">
        <v>4186</v>
      </c>
      <c r="G81" s="200"/>
      <c r="H81" s="200"/>
      <c r="I81" s="203"/>
      <c r="J81" s="204">
        <f>BK81</f>
        <v>0</v>
      </c>
      <c r="K81" s="200"/>
      <c r="L81" s="205"/>
      <c r="M81" s="206"/>
      <c r="N81" s="207"/>
      <c r="O81" s="207"/>
      <c r="P81" s="208">
        <f>SUM(P82:P107)</f>
        <v>0</v>
      </c>
      <c r="Q81" s="207"/>
      <c r="R81" s="208">
        <f>SUM(R82:R107)</f>
        <v>0</v>
      </c>
      <c r="S81" s="207"/>
      <c r="T81" s="209">
        <f>SUM(T82:T107)</f>
        <v>0</v>
      </c>
      <c r="U81" s="12"/>
      <c r="V81" s="12"/>
      <c r="W81" s="12"/>
      <c r="X81" s="12"/>
      <c r="Y81" s="12"/>
      <c r="Z81" s="12"/>
      <c r="AA81" s="12"/>
      <c r="AB81" s="12"/>
      <c r="AC81" s="12"/>
      <c r="AD81" s="12"/>
      <c r="AE81" s="12"/>
      <c r="AR81" s="210" t="s">
        <v>77</v>
      </c>
      <c r="AT81" s="211" t="s">
        <v>69</v>
      </c>
      <c r="AU81" s="211" t="s">
        <v>70</v>
      </c>
      <c r="AY81" s="210" t="s">
        <v>161</v>
      </c>
      <c r="BK81" s="212">
        <f>SUM(BK82:BK107)</f>
        <v>0</v>
      </c>
    </row>
    <row r="82" s="2" customFormat="1" ht="16.5" customHeight="1">
      <c r="A82" s="41"/>
      <c r="B82" s="42"/>
      <c r="C82" s="215" t="s">
        <v>77</v>
      </c>
      <c r="D82" s="215" t="s">
        <v>163</v>
      </c>
      <c r="E82" s="216" t="s">
        <v>4187</v>
      </c>
      <c r="F82" s="217" t="s">
        <v>4188</v>
      </c>
      <c r="G82" s="218" t="s">
        <v>4189</v>
      </c>
      <c r="H82" s="219">
        <v>1</v>
      </c>
      <c r="I82" s="220"/>
      <c r="J82" s="221">
        <f>ROUND(I82*H82,2)</f>
        <v>0</v>
      </c>
      <c r="K82" s="217" t="s">
        <v>19</v>
      </c>
      <c r="L82" s="47"/>
      <c r="M82" s="222" t="s">
        <v>19</v>
      </c>
      <c r="N82" s="223" t="s">
        <v>41</v>
      </c>
      <c r="O82" s="87"/>
      <c r="P82" s="224">
        <f>O82*H82</f>
        <v>0</v>
      </c>
      <c r="Q82" s="224">
        <v>0</v>
      </c>
      <c r="R82" s="224">
        <f>Q82*H82</f>
        <v>0</v>
      </c>
      <c r="S82" s="224">
        <v>0</v>
      </c>
      <c r="T82" s="225">
        <f>S82*H82</f>
        <v>0</v>
      </c>
      <c r="U82" s="41"/>
      <c r="V82" s="41"/>
      <c r="W82" s="41"/>
      <c r="X82" s="41"/>
      <c r="Y82" s="41"/>
      <c r="Z82" s="41"/>
      <c r="AA82" s="41"/>
      <c r="AB82" s="41"/>
      <c r="AC82" s="41"/>
      <c r="AD82" s="41"/>
      <c r="AE82" s="41"/>
      <c r="AR82" s="226" t="s">
        <v>168</v>
      </c>
      <c r="AT82" s="226" t="s">
        <v>163</v>
      </c>
      <c r="AU82" s="226" t="s">
        <v>77</v>
      </c>
      <c r="AY82" s="20" t="s">
        <v>161</v>
      </c>
      <c r="BE82" s="227">
        <f>IF(N82="základní",J82,0)</f>
        <v>0</v>
      </c>
      <c r="BF82" s="227">
        <f>IF(N82="snížená",J82,0)</f>
        <v>0</v>
      </c>
      <c r="BG82" s="227">
        <f>IF(N82="zákl. přenesená",J82,0)</f>
        <v>0</v>
      </c>
      <c r="BH82" s="227">
        <f>IF(N82="sníž. přenesená",J82,0)</f>
        <v>0</v>
      </c>
      <c r="BI82" s="227">
        <f>IF(N82="nulová",J82,0)</f>
        <v>0</v>
      </c>
      <c r="BJ82" s="20" t="s">
        <v>77</v>
      </c>
      <c r="BK82" s="227">
        <f>ROUND(I82*H82,2)</f>
        <v>0</v>
      </c>
      <c r="BL82" s="20" t="s">
        <v>168</v>
      </c>
      <c r="BM82" s="226" t="s">
        <v>4190</v>
      </c>
    </row>
    <row r="83" s="2" customFormat="1" ht="37.8" customHeight="1">
      <c r="A83" s="41"/>
      <c r="B83" s="42"/>
      <c r="C83" s="215" t="s">
        <v>79</v>
      </c>
      <c r="D83" s="215" t="s">
        <v>163</v>
      </c>
      <c r="E83" s="216" t="s">
        <v>4191</v>
      </c>
      <c r="F83" s="217" t="s">
        <v>4192</v>
      </c>
      <c r="G83" s="218" t="s">
        <v>4189</v>
      </c>
      <c r="H83" s="219">
        <v>1</v>
      </c>
      <c r="I83" s="220"/>
      <c r="J83" s="221">
        <f>ROUND(I83*H83,2)</f>
        <v>0</v>
      </c>
      <c r="K83" s="217" t="s">
        <v>19</v>
      </c>
      <c r="L83" s="47"/>
      <c r="M83" s="222" t="s">
        <v>19</v>
      </c>
      <c r="N83" s="223" t="s">
        <v>41</v>
      </c>
      <c r="O83" s="87"/>
      <c r="P83" s="224">
        <f>O83*H83</f>
        <v>0</v>
      </c>
      <c r="Q83" s="224">
        <v>0</v>
      </c>
      <c r="R83" s="224">
        <f>Q83*H83</f>
        <v>0</v>
      </c>
      <c r="S83" s="224">
        <v>0</v>
      </c>
      <c r="T83" s="225">
        <f>S83*H83</f>
        <v>0</v>
      </c>
      <c r="U83" s="41"/>
      <c r="V83" s="41"/>
      <c r="W83" s="41"/>
      <c r="X83" s="41"/>
      <c r="Y83" s="41"/>
      <c r="Z83" s="41"/>
      <c r="AA83" s="41"/>
      <c r="AB83" s="41"/>
      <c r="AC83" s="41"/>
      <c r="AD83" s="41"/>
      <c r="AE83" s="41"/>
      <c r="AR83" s="226" t="s">
        <v>168</v>
      </c>
      <c r="AT83" s="226" t="s">
        <v>163</v>
      </c>
      <c r="AU83" s="226" t="s">
        <v>77</v>
      </c>
      <c r="AY83" s="20" t="s">
        <v>161</v>
      </c>
      <c r="BE83" s="227">
        <f>IF(N83="základní",J83,0)</f>
        <v>0</v>
      </c>
      <c r="BF83" s="227">
        <f>IF(N83="snížená",J83,0)</f>
        <v>0</v>
      </c>
      <c r="BG83" s="227">
        <f>IF(N83="zákl. přenesená",J83,0)</f>
        <v>0</v>
      </c>
      <c r="BH83" s="227">
        <f>IF(N83="sníž. přenesená",J83,0)</f>
        <v>0</v>
      </c>
      <c r="BI83" s="227">
        <f>IF(N83="nulová",J83,0)</f>
        <v>0</v>
      </c>
      <c r="BJ83" s="20" t="s">
        <v>77</v>
      </c>
      <c r="BK83" s="227">
        <f>ROUND(I83*H83,2)</f>
        <v>0</v>
      </c>
      <c r="BL83" s="20" t="s">
        <v>168</v>
      </c>
      <c r="BM83" s="226" t="s">
        <v>4193</v>
      </c>
    </row>
    <row r="84" s="2" customFormat="1">
      <c r="A84" s="41"/>
      <c r="B84" s="42"/>
      <c r="C84" s="43"/>
      <c r="D84" s="235" t="s">
        <v>361</v>
      </c>
      <c r="E84" s="43"/>
      <c r="F84" s="266" t="s">
        <v>4194</v>
      </c>
      <c r="G84" s="43"/>
      <c r="H84" s="43"/>
      <c r="I84" s="230"/>
      <c r="J84" s="43"/>
      <c r="K84" s="43"/>
      <c r="L84" s="47"/>
      <c r="M84" s="231"/>
      <c r="N84" s="232"/>
      <c r="O84" s="87"/>
      <c r="P84" s="87"/>
      <c r="Q84" s="87"/>
      <c r="R84" s="87"/>
      <c r="S84" s="87"/>
      <c r="T84" s="88"/>
      <c r="U84" s="41"/>
      <c r="V84" s="41"/>
      <c r="W84" s="41"/>
      <c r="X84" s="41"/>
      <c r="Y84" s="41"/>
      <c r="Z84" s="41"/>
      <c r="AA84" s="41"/>
      <c r="AB84" s="41"/>
      <c r="AC84" s="41"/>
      <c r="AD84" s="41"/>
      <c r="AE84" s="41"/>
      <c r="AT84" s="20" t="s">
        <v>361</v>
      </c>
      <c r="AU84" s="20" t="s">
        <v>77</v>
      </c>
    </row>
    <row r="85" s="2" customFormat="1" ht="16.5" customHeight="1">
      <c r="A85" s="41"/>
      <c r="B85" s="42"/>
      <c r="C85" s="215" t="s">
        <v>180</v>
      </c>
      <c r="D85" s="215" t="s">
        <v>163</v>
      </c>
      <c r="E85" s="216" t="s">
        <v>4195</v>
      </c>
      <c r="F85" s="217" t="s">
        <v>4196</v>
      </c>
      <c r="G85" s="218" t="s">
        <v>4189</v>
      </c>
      <c r="H85" s="219">
        <v>1</v>
      </c>
      <c r="I85" s="220"/>
      <c r="J85" s="221">
        <f>ROUND(I85*H85,2)</f>
        <v>0</v>
      </c>
      <c r="K85" s="217" t="s">
        <v>19</v>
      </c>
      <c r="L85" s="47"/>
      <c r="M85" s="222" t="s">
        <v>19</v>
      </c>
      <c r="N85" s="223" t="s">
        <v>41</v>
      </c>
      <c r="O85" s="87"/>
      <c r="P85" s="224">
        <f>O85*H85</f>
        <v>0</v>
      </c>
      <c r="Q85" s="224">
        <v>0</v>
      </c>
      <c r="R85" s="224">
        <f>Q85*H85</f>
        <v>0</v>
      </c>
      <c r="S85" s="224">
        <v>0</v>
      </c>
      <c r="T85" s="225">
        <f>S85*H85</f>
        <v>0</v>
      </c>
      <c r="U85" s="41"/>
      <c r="V85" s="41"/>
      <c r="W85" s="41"/>
      <c r="X85" s="41"/>
      <c r="Y85" s="41"/>
      <c r="Z85" s="41"/>
      <c r="AA85" s="41"/>
      <c r="AB85" s="41"/>
      <c r="AC85" s="41"/>
      <c r="AD85" s="41"/>
      <c r="AE85" s="41"/>
      <c r="AR85" s="226" t="s">
        <v>168</v>
      </c>
      <c r="AT85" s="226" t="s">
        <v>163</v>
      </c>
      <c r="AU85" s="226" t="s">
        <v>77</v>
      </c>
      <c r="AY85" s="20" t="s">
        <v>161</v>
      </c>
      <c r="BE85" s="227">
        <f>IF(N85="základní",J85,0)</f>
        <v>0</v>
      </c>
      <c r="BF85" s="227">
        <f>IF(N85="snížená",J85,0)</f>
        <v>0</v>
      </c>
      <c r="BG85" s="227">
        <f>IF(N85="zákl. přenesená",J85,0)</f>
        <v>0</v>
      </c>
      <c r="BH85" s="227">
        <f>IF(N85="sníž. přenesená",J85,0)</f>
        <v>0</v>
      </c>
      <c r="BI85" s="227">
        <f>IF(N85="nulová",J85,0)</f>
        <v>0</v>
      </c>
      <c r="BJ85" s="20" t="s">
        <v>77</v>
      </c>
      <c r="BK85" s="227">
        <f>ROUND(I85*H85,2)</f>
        <v>0</v>
      </c>
      <c r="BL85" s="20" t="s">
        <v>168</v>
      </c>
      <c r="BM85" s="226" t="s">
        <v>4197</v>
      </c>
    </row>
    <row r="86" s="2" customFormat="1" ht="16.5" customHeight="1">
      <c r="A86" s="41"/>
      <c r="B86" s="42"/>
      <c r="C86" s="215" t="s">
        <v>168</v>
      </c>
      <c r="D86" s="215" t="s">
        <v>163</v>
      </c>
      <c r="E86" s="216" t="s">
        <v>4198</v>
      </c>
      <c r="F86" s="217" t="s">
        <v>4199</v>
      </c>
      <c r="G86" s="218" t="s">
        <v>4189</v>
      </c>
      <c r="H86" s="219">
        <v>1</v>
      </c>
      <c r="I86" s="220"/>
      <c r="J86" s="221">
        <f>ROUND(I86*H86,2)</f>
        <v>0</v>
      </c>
      <c r="K86" s="217" t="s">
        <v>19</v>
      </c>
      <c r="L86" s="47"/>
      <c r="M86" s="222" t="s">
        <v>19</v>
      </c>
      <c r="N86" s="223" t="s">
        <v>41</v>
      </c>
      <c r="O86" s="87"/>
      <c r="P86" s="224">
        <f>O86*H86</f>
        <v>0</v>
      </c>
      <c r="Q86" s="224">
        <v>0</v>
      </c>
      <c r="R86" s="224">
        <f>Q86*H86</f>
        <v>0</v>
      </c>
      <c r="S86" s="224">
        <v>0</v>
      </c>
      <c r="T86" s="225">
        <f>S86*H86</f>
        <v>0</v>
      </c>
      <c r="U86" s="41"/>
      <c r="V86" s="41"/>
      <c r="W86" s="41"/>
      <c r="X86" s="41"/>
      <c r="Y86" s="41"/>
      <c r="Z86" s="41"/>
      <c r="AA86" s="41"/>
      <c r="AB86" s="41"/>
      <c r="AC86" s="41"/>
      <c r="AD86" s="41"/>
      <c r="AE86" s="41"/>
      <c r="AR86" s="226" t="s">
        <v>168</v>
      </c>
      <c r="AT86" s="226" t="s">
        <v>163</v>
      </c>
      <c r="AU86" s="226" t="s">
        <v>77</v>
      </c>
      <c r="AY86" s="20" t="s">
        <v>161</v>
      </c>
      <c r="BE86" s="227">
        <f>IF(N86="základní",J86,0)</f>
        <v>0</v>
      </c>
      <c r="BF86" s="227">
        <f>IF(N86="snížená",J86,0)</f>
        <v>0</v>
      </c>
      <c r="BG86" s="227">
        <f>IF(N86="zákl. přenesená",J86,0)</f>
        <v>0</v>
      </c>
      <c r="BH86" s="227">
        <f>IF(N86="sníž. přenesená",J86,0)</f>
        <v>0</v>
      </c>
      <c r="BI86" s="227">
        <f>IF(N86="nulová",J86,0)</f>
        <v>0</v>
      </c>
      <c r="BJ86" s="20" t="s">
        <v>77</v>
      </c>
      <c r="BK86" s="227">
        <f>ROUND(I86*H86,2)</f>
        <v>0</v>
      </c>
      <c r="BL86" s="20" t="s">
        <v>168</v>
      </c>
      <c r="BM86" s="226" t="s">
        <v>4200</v>
      </c>
    </row>
    <row r="87" s="2" customFormat="1" ht="16.5" customHeight="1">
      <c r="A87" s="41"/>
      <c r="B87" s="42"/>
      <c r="C87" s="215" t="s">
        <v>191</v>
      </c>
      <c r="D87" s="215" t="s">
        <v>163</v>
      </c>
      <c r="E87" s="216" t="s">
        <v>4201</v>
      </c>
      <c r="F87" s="217" t="s">
        <v>4202</v>
      </c>
      <c r="G87" s="218" t="s">
        <v>4189</v>
      </c>
      <c r="H87" s="219">
        <v>1</v>
      </c>
      <c r="I87" s="220"/>
      <c r="J87" s="221">
        <f>ROUND(I87*H87,2)</f>
        <v>0</v>
      </c>
      <c r="K87" s="217" t="s">
        <v>19</v>
      </c>
      <c r="L87" s="47"/>
      <c r="M87" s="222" t="s">
        <v>19</v>
      </c>
      <c r="N87" s="223" t="s">
        <v>41</v>
      </c>
      <c r="O87" s="87"/>
      <c r="P87" s="224">
        <f>O87*H87</f>
        <v>0</v>
      </c>
      <c r="Q87" s="224">
        <v>0</v>
      </c>
      <c r="R87" s="224">
        <f>Q87*H87</f>
        <v>0</v>
      </c>
      <c r="S87" s="224">
        <v>0</v>
      </c>
      <c r="T87" s="225">
        <f>S87*H87</f>
        <v>0</v>
      </c>
      <c r="U87" s="41"/>
      <c r="V87" s="41"/>
      <c r="W87" s="41"/>
      <c r="X87" s="41"/>
      <c r="Y87" s="41"/>
      <c r="Z87" s="41"/>
      <c r="AA87" s="41"/>
      <c r="AB87" s="41"/>
      <c r="AC87" s="41"/>
      <c r="AD87" s="41"/>
      <c r="AE87" s="41"/>
      <c r="AR87" s="226" t="s">
        <v>168</v>
      </c>
      <c r="AT87" s="226" t="s">
        <v>163</v>
      </c>
      <c r="AU87" s="226" t="s">
        <v>77</v>
      </c>
      <c r="AY87" s="20" t="s">
        <v>161</v>
      </c>
      <c r="BE87" s="227">
        <f>IF(N87="základní",J87,0)</f>
        <v>0</v>
      </c>
      <c r="BF87" s="227">
        <f>IF(N87="snížená",J87,0)</f>
        <v>0</v>
      </c>
      <c r="BG87" s="227">
        <f>IF(N87="zákl. přenesená",J87,0)</f>
        <v>0</v>
      </c>
      <c r="BH87" s="227">
        <f>IF(N87="sníž. přenesená",J87,0)</f>
        <v>0</v>
      </c>
      <c r="BI87" s="227">
        <f>IF(N87="nulová",J87,0)</f>
        <v>0</v>
      </c>
      <c r="BJ87" s="20" t="s">
        <v>77</v>
      </c>
      <c r="BK87" s="227">
        <f>ROUND(I87*H87,2)</f>
        <v>0</v>
      </c>
      <c r="BL87" s="20" t="s">
        <v>168</v>
      </c>
      <c r="BM87" s="226" t="s">
        <v>4203</v>
      </c>
    </row>
    <row r="88" s="2" customFormat="1" ht="33" customHeight="1">
      <c r="A88" s="41"/>
      <c r="B88" s="42"/>
      <c r="C88" s="215" t="s">
        <v>197</v>
      </c>
      <c r="D88" s="215" t="s">
        <v>163</v>
      </c>
      <c r="E88" s="216" t="s">
        <v>4204</v>
      </c>
      <c r="F88" s="217" t="s">
        <v>4205</v>
      </c>
      <c r="G88" s="218" t="s">
        <v>4189</v>
      </c>
      <c r="H88" s="219">
        <v>1</v>
      </c>
      <c r="I88" s="220"/>
      <c r="J88" s="221">
        <f>ROUND(I88*H88,2)</f>
        <v>0</v>
      </c>
      <c r="K88" s="217" t="s">
        <v>19</v>
      </c>
      <c r="L88" s="47"/>
      <c r="M88" s="222" t="s">
        <v>19</v>
      </c>
      <c r="N88" s="223" t="s">
        <v>41</v>
      </c>
      <c r="O88" s="87"/>
      <c r="P88" s="224">
        <f>O88*H88</f>
        <v>0</v>
      </c>
      <c r="Q88" s="224">
        <v>0</v>
      </c>
      <c r="R88" s="224">
        <f>Q88*H88</f>
        <v>0</v>
      </c>
      <c r="S88" s="224">
        <v>0</v>
      </c>
      <c r="T88" s="225">
        <f>S88*H88</f>
        <v>0</v>
      </c>
      <c r="U88" s="41"/>
      <c r="V88" s="41"/>
      <c r="W88" s="41"/>
      <c r="X88" s="41"/>
      <c r="Y88" s="41"/>
      <c r="Z88" s="41"/>
      <c r="AA88" s="41"/>
      <c r="AB88" s="41"/>
      <c r="AC88" s="41"/>
      <c r="AD88" s="41"/>
      <c r="AE88" s="41"/>
      <c r="AR88" s="226" t="s">
        <v>168</v>
      </c>
      <c r="AT88" s="226" t="s">
        <v>163</v>
      </c>
      <c r="AU88" s="226" t="s">
        <v>77</v>
      </c>
      <c r="AY88" s="20" t="s">
        <v>161</v>
      </c>
      <c r="BE88" s="227">
        <f>IF(N88="základní",J88,0)</f>
        <v>0</v>
      </c>
      <c r="BF88" s="227">
        <f>IF(N88="snížená",J88,0)</f>
        <v>0</v>
      </c>
      <c r="BG88" s="227">
        <f>IF(N88="zákl. přenesená",J88,0)</f>
        <v>0</v>
      </c>
      <c r="BH88" s="227">
        <f>IF(N88="sníž. přenesená",J88,0)</f>
        <v>0</v>
      </c>
      <c r="BI88" s="227">
        <f>IF(N88="nulová",J88,0)</f>
        <v>0</v>
      </c>
      <c r="BJ88" s="20" t="s">
        <v>77</v>
      </c>
      <c r="BK88" s="227">
        <f>ROUND(I88*H88,2)</f>
        <v>0</v>
      </c>
      <c r="BL88" s="20" t="s">
        <v>168</v>
      </c>
      <c r="BM88" s="226" t="s">
        <v>4206</v>
      </c>
    </row>
    <row r="89" s="2" customFormat="1" ht="37.8" customHeight="1">
      <c r="A89" s="41"/>
      <c r="B89" s="42"/>
      <c r="C89" s="215" t="s">
        <v>203</v>
      </c>
      <c r="D89" s="215" t="s">
        <v>163</v>
      </c>
      <c r="E89" s="216" t="s">
        <v>4207</v>
      </c>
      <c r="F89" s="217" t="s">
        <v>4208</v>
      </c>
      <c r="G89" s="218" t="s">
        <v>4189</v>
      </c>
      <c r="H89" s="219">
        <v>1</v>
      </c>
      <c r="I89" s="220"/>
      <c r="J89" s="221">
        <f>ROUND(I89*H89,2)</f>
        <v>0</v>
      </c>
      <c r="K89" s="217" t="s">
        <v>19</v>
      </c>
      <c r="L89" s="47"/>
      <c r="M89" s="222" t="s">
        <v>19</v>
      </c>
      <c r="N89" s="223" t="s">
        <v>41</v>
      </c>
      <c r="O89" s="87"/>
      <c r="P89" s="224">
        <f>O89*H89</f>
        <v>0</v>
      </c>
      <c r="Q89" s="224">
        <v>0</v>
      </c>
      <c r="R89" s="224">
        <f>Q89*H89</f>
        <v>0</v>
      </c>
      <c r="S89" s="224">
        <v>0</v>
      </c>
      <c r="T89" s="225">
        <f>S89*H89</f>
        <v>0</v>
      </c>
      <c r="U89" s="41"/>
      <c r="V89" s="41"/>
      <c r="W89" s="41"/>
      <c r="X89" s="41"/>
      <c r="Y89" s="41"/>
      <c r="Z89" s="41"/>
      <c r="AA89" s="41"/>
      <c r="AB89" s="41"/>
      <c r="AC89" s="41"/>
      <c r="AD89" s="41"/>
      <c r="AE89" s="41"/>
      <c r="AR89" s="226" t="s">
        <v>168</v>
      </c>
      <c r="AT89" s="226" t="s">
        <v>163</v>
      </c>
      <c r="AU89" s="226" t="s">
        <v>77</v>
      </c>
      <c r="AY89" s="20" t="s">
        <v>161</v>
      </c>
      <c r="BE89" s="227">
        <f>IF(N89="základní",J89,0)</f>
        <v>0</v>
      </c>
      <c r="BF89" s="227">
        <f>IF(N89="snížená",J89,0)</f>
        <v>0</v>
      </c>
      <c r="BG89" s="227">
        <f>IF(N89="zákl. přenesená",J89,0)</f>
        <v>0</v>
      </c>
      <c r="BH89" s="227">
        <f>IF(N89="sníž. přenesená",J89,0)</f>
        <v>0</v>
      </c>
      <c r="BI89" s="227">
        <f>IF(N89="nulová",J89,0)</f>
        <v>0</v>
      </c>
      <c r="BJ89" s="20" t="s">
        <v>77</v>
      </c>
      <c r="BK89" s="227">
        <f>ROUND(I89*H89,2)</f>
        <v>0</v>
      </c>
      <c r="BL89" s="20" t="s">
        <v>168</v>
      </c>
      <c r="BM89" s="226" t="s">
        <v>4209</v>
      </c>
    </row>
    <row r="90" s="2" customFormat="1" ht="24.15" customHeight="1">
      <c r="A90" s="41"/>
      <c r="B90" s="42"/>
      <c r="C90" s="215" t="s">
        <v>209</v>
      </c>
      <c r="D90" s="215" t="s">
        <v>163</v>
      </c>
      <c r="E90" s="216" t="s">
        <v>4210</v>
      </c>
      <c r="F90" s="217" t="s">
        <v>4211</v>
      </c>
      <c r="G90" s="218" t="s">
        <v>4189</v>
      </c>
      <c r="H90" s="219">
        <v>1</v>
      </c>
      <c r="I90" s="220"/>
      <c r="J90" s="221">
        <f>ROUND(I90*H90,2)</f>
        <v>0</v>
      </c>
      <c r="K90" s="217" t="s">
        <v>19</v>
      </c>
      <c r="L90" s="47"/>
      <c r="M90" s="222" t="s">
        <v>19</v>
      </c>
      <c r="N90" s="223" t="s">
        <v>41</v>
      </c>
      <c r="O90" s="87"/>
      <c r="P90" s="224">
        <f>O90*H90</f>
        <v>0</v>
      </c>
      <c r="Q90" s="224">
        <v>0</v>
      </c>
      <c r="R90" s="224">
        <f>Q90*H90</f>
        <v>0</v>
      </c>
      <c r="S90" s="224">
        <v>0</v>
      </c>
      <c r="T90" s="225">
        <f>S90*H90</f>
        <v>0</v>
      </c>
      <c r="U90" s="41"/>
      <c r="V90" s="41"/>
      <c r="W90" s="41"/>
      <c r="X90" s="41"/>
      <c r="Y90" s="41"/>
      <c r="Z90" s="41"/>
      <c r="AA90" s="41"/>
      <c r="AB90" s="41"/>
      <c r="AC90" s="41"/>
      <c r="AD90" s="41"/>
      <c r="AE90" s="41"/>
      <c r="AR90" s="226" t="s">
        <v>168</v>
      </c>
      <c r="AT90" s="226" t="s">
        <v>163</v>
      </c>
      <c r="AU90" s="226" t="s">
        <v>77</v>
      </c>
      <c r="AY90" s="20" t="s">
        <v>161</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168</v>
      </c>
      <c r="BM90" s="226" t="s">
        <v>4212</v>
      </c>
    </row>
    <row r="91" s="2" customFormat="1" ht="16.5" customHeight="1">
      <c r="A91" s="41"/>
      <c r="B91" s="42"/>
      <c r="C91" s="215" t="s">
        <v>216</v>
      </c>
      <c r="D91" s="215" t="s">
        <v>163</v>
      </c>
      <c r="E91" s="216" t="s">
        <v>4213</v>
      </c>
      <c r="F91" s="217" t="s">
        <v>4214</v>
      </c>
      <c r="G91" s="218" t="s">
        <v>4189</v>
      </c>
      <c r="H91" s="219">
        <v>1</v>
      </c>
      <c r="I91" s="220"/>
      <c r="J91" s="221">
        <f>ROUND(I91*H91,2)</f>
        <v>0</v>
      </c>
      <c r="K91" s="217" t="s">
        <v>19</v>
      </c>
      <c r="L91" s="47"/>
      <c r="M91" s="222" t="s">
        <v>19</v>
      </c>
      <c r="N91" s="223" t="s">
        <v>41</v>
      </c>
      <c r="O91" s="87"/>
      <c r="P91" s="224">
        <f>O91*H91</f>
        <v>0</v>
      </c>
      <c r="Q91" s="224">
        <v>0</v>
      </c>
      <c r="R91" s="224">
        <f>Q91*H91</f>
        <v>0</v>
      </c>
      <c r="S91" s="224">
        <v>0</v>
      </c>
      <c r="T91" s="225">
        <f>S91*H91</f>
        <v>0</v>
      </c>
      <c r="U91" s="41"/>
      <c r="V91" s="41"/>
      <c r="W91" s="41"/>
      <c r="X91" s="41"/>
      <c r="Y91" s="41"/>
      <c r="Z91" s="41"/>
      <c r="AA91" s="41"/>
      <c r="AB91" s="41"/>
      <c r="AC91" s="41"/>
      <c r="AD91" s="41"/>
      <c r="AE91" s="41"/>
      <c r="AR91" s="226" t="s">
        <v>168</v>
      </c>
      <c r="AT91" s="226" t="s">
        <v>163</v>
      </c>
      <c r="AU91" s="226" t="s">
        <v>77</v>
      </c>
      <c r="AY91" s="20" t="s">
        <v>161</v>
      </c>
      <c r="BE91" s="227">
        <f>IF(N91="základní",J91,0)</f>
        <v>0</v>
      </c>
      <c r="BF91" s="227">
        <f>IF(N91="snížená",J91,0)</f>
        <v>0</v>
      </c>
      <c r="BG91" s="227">
        <f>IF(N91="zákl. přenesená",J91,0)</f>
        <v>0</v>
      </c>
      <c r="BH91" s="227">
        <f>IF(N91="sníž. přenesená",J91,0)</f>
        <v>0</v>
      </c>
      <c r="BI91" s="227">
        <f>IF(N91="nulová",J91,0)</f>
        <v>0</v>
      </c>
      <c r="BJ91" s="20" t="s">
        <v>77</v>
      </c>
      <c r="BK91" s="227">
        <f>ROUND(I91*H91,2)</f>
        <v>0</v>
      </c>
      <c r="BL91" s="20" t="s">
        <v>168</v>
      </c>
      <c r="BM91" s="226" t="s">
        <v>4215</v>
      </c>
    </row>
    <row r="92" s="2" customFormat="1" ht="37.8" customHeight="1">
      <c r="A92" s="41"/>
      <c r="B92" s="42"/>
      <c r="C92" s="215" t="s">
        <v>222</v>
      </c>
      <c r="D92" s="215" t="s">
        <v>163</v>
      </c>
      <c r="E92" s="216" t="s">
        <v>4216</v>
      </c>
      <c r="F92" s="217" t="s">
        <v>4217</v>
      </c>
      <c r="G92" s="218" t="s">
        <v>4189</v>
      </c>
      <c r="H92" s="219">
        <v>1</v>
      </c>
      <c r="I92" s="220"/>
      <c r="J92" s="221">
        <f>ROUND(I92*H92,2)</f>
        <v>0</v>
      </c>
      <c r="K92" s="217" t="s">
        <v>19</v>
      </c>
      <c r="L92" s="47"/>
      <c r="M92" s="222" t="s">
        <v>19</v>
      </c>
      <c r="N92" s="223" t="s">
        <v>41</v>
      </c>
      <c r="O92" s="87"/>
      <c r="P92" s="224">
        <f>O92*H92</f>
        <v>0</v>
      </c>
      <c r="Q92" s="224">
        <v>0</v>
      </c>
      <c r="R92" s="224">
        <f>Q92*H92</f>
        <v>0</v>
      </c>
      <c r="S92" s="224">
        <v>0</v>
      </c>
      <c r="T92" s="225">
        <f>S92*H92</f>
        <v>0</v>
      </c>
      <c r="U92" s="41"/>
      <c r="V92" s="41"/>
      <c r="W92" s="41"/>
      <c r="X92" s="41"/>
      <c r="Y92" s="41"/>
      <c r="Z92" s="41"/>
      <c r="AA92" s="41"/>
      <c r="AB92" s="41"/>
      <c r="AC92" s="41"/>
      <c r="AD92" s="41"/>
      <c r="AE92" s="41"/>
      <c r="AR92" s="226" t="s">
        <v>168</v>
      </c>
      <c r="AT92" s="226" t="s">
        <v>163</v>
      </c>
      <c r="AU92" s="226" t="s">
        <v>77</v>
      </c>
      <c r="AY92" s="20" t="s">
        <v>161</v>
      </c>
      <c r="BE92" s="227">
        <f>IF(N92="základní",J92,0)</f>
        <v>0</v>
      </c>
      <c r="BF92" s="227">
        <f>IF(N92="snížená",J92,0)</f>
        <v>0</v>
      </c>
      <c r="BG92" s="227">
        <f>IF(N92="zákl. přenesená",J92,0)</f>
        <v>0</v>
      </c>
      <c r="BH92" s="227">
        <f>IF(N92="sníž. přenesená",J92,0)</f>
        <v>0</v>
      </c>
      <c r="BI92" s="227">
        <f>IF(N92="nulová",J92,0)</f>
        <v>0</v>
      </c>
      <c r="BJ92" s="20" t="s">
        <v>77</v>
      </c>
      <c r="BK92" s="227">
        <f>ROUND(I92*H92,2)</f>
        <v>0</v>
      </c>
      <c r="BL92" s="20" t="s">
        <v>168</v>
      </c>
      <c r="BM92" s="226" t="s">
        <v>4218</v>
      </c>
    </row>
    <row r="93" s="2" customFormat="1" ht="16.5" customHeight="1">
      <c r="A93" s="41"/>
      <c r="B93" s="42"/>
      <c r="C93" s="215" t="s">
        <v>228</v>
      </c>
      <c r="D93" s="215" t="s">
        <v>163</v>
      </c>
      <c r="E93" s="216" t="s">
        <v>4219</v>
      </c>
      <c r="F93" s="217" t="s">
        <v>4220</v>
      </c>
      <c r="G93" s="218" t="s">
        <v>4189</v>
      </c>
      <c r="H93" s="219">
        <v>1</v>
      </c>
      <c r="I93" s="220"/>
      <c r="J93" s="221">
        <f>ROUND(I93*H93,2)</f>
        <v>0</v>
      </c>
      <c r="K93" s="217" t="s">
        <v>19</v>
      </c>
      <c r="L93" s="47"/>
      <c r="M93" s="222" t="s">
        <v>19</v>
      </c>
      <c r="N93" s="223" t="s">
        <v>41</v>
      </c>
      <c r="O93" s="87"/>
      <c r="P93" s="224">
        <f>O93*H93</f>
        <v>0</v>
      </c>
      <c r="Q93" s="224">
        <v>0</v>
      </c>
      <c r="R93" s="224">
        <f>Q93*H93</f>
        <v>0</v>
      </c>
      <c r="S93" s="224">
        <v>0</v>
      </c>
      <c r="T93" s="225">
        <f>S93*H93</f>
        <v>0</v>
      </c>
      <c r="U93" s="41"/>
      <c r="V93" s="41"/>
      <c r="W93" s="41"/>
      <c r="X93" s="41"/>
      <c r="Y93" s="41"/>
      <c r="Z93" s="41"/>
      <c r="AA93" s="41"/>
      <c r="AB93" s="41"/>
      <c r="AC93" s="41"/>
      <c r="AD93" s="41"/>
      <c r="AE93" s="41"/>
      <c r="AR93" s="226" t="s">
        <v>168</v>
      </c>
      <c r="AT93" s="226" t="s">
        <v>163</v>
      </c>
      <c r="AU93" s="226" t="s">
        <v>77</v>
      </c>
      <c r="AY93" s="20" t="s">
        <v>161</v>
      </c>
      <c r="BE93" s="227">
        <f>IF(N93="základní",J93,0)</f>
        <v>0</v>
      </c>
      <c r="BF93" s="227">
        <f>IF(N93="snížená",J93,0)</f>
        <v>0</v>
      </c>
      <c r="BG93" s="227">
        <f>IF(N93="zákl. přenesená",J93,0)</f>
        <v>0</v>
      </c>
      <c r="BH93" s="227">
        <f>IF(N93="sníž. přenesená",J93,0)</f>
        <v>0</v>
      </c>
      <c r="BI93" s="227">
        <f>IF(N93="nulová",J93,0)</f>
        <v>0</v>
      </c>
      <c r="BJ93" s="20" t="s">
        <v>77</v>
      </c>
      <c r="BK93" s="227">
        <f>ROUND(I93*H93,2)</f>
        <v>0</v>
      </c>
      <c r="BL93" s="20" t="s">
        <v>168</v>
      </c>
      <c r="BM93" s="226" t="s">
        <v>4221</v>
      </c>
    </row>
    <row r="94" s="2" customFormat="1" ht="21.75" customHeight="1">
      <c r="A94" s="41"/>
      <c r="B94" s="42"/>
      <c r="C94" s="215" t="s">
        <v>8</v>
      </c>
      <c r="D94" s="215" t="s">
        <v>163</v>
      </c>
      <c r="E94" s="216" t="s">
        <v>4222</v>
      </c>
      <c r="F94" s="217" t="s">
        <v>4223</v>
      </c>
      <c r="G94" s="218" t="s">
        <v>4189</v>
      </c>
      <c r="H94" s="219">
        <v>1</v>
      </c>
      <c r="I94" s="220"/>
      <c r="J94" s="221">
        <f>ROUND(I94*H94,2)</f>
        <v>0</v>
      </c>
      <c r="K94" s="217" t="s">
        <v>19</v>
      </c>
      <c r="L94" s="47"/>
      <c r="M94" s="222" t="s">
        <v>19</v>
      </c>
      <c r="N94" s="223" t="s">
        <v>41</v>
      </c>
      <c r="O94" s="87"/>
      <c r="P94" s="224">
        <f>O94*H94</f>
        <v>0</v>
      </c>
      <c r="Q94" s="224">
        <v>0</v>
      </c>
      <c r="R94" s="224">
        <f>Q94*H94</f>
        <v>0</v>
      </c>
      <c r="S94" s="224">
        <v>0</v>
      </c>
      <c r="T94" s="225">
        <f>S94*H94</f>
        <v>0</v>
      </c>
      <c r="U94" s="41"/>
      <c r="V94" s="41"/>
      <c r="W94" s="41"/>
      <c r="X94" s="41"/>
      <c r="Y94" s="41"/>
      <c r="Z94" s="41"/>
      <c r="AA94" s="41"/>
      <c r="AB94" s="41"/>
      <c r="AC94" s="41"/>
      <c r="AD94" s="41"/>
      <c r="AE94" s="41"/>
      <c r="AR94" s="226" t="s">
        <v>168</v>
      </c>
      <c r="AT94" s="226" t="s">
        <v>163</v>
      </c>
      <c r="AU94" s="226" t="s">
        <v>77</v>
      </c>
      <c r="AY94" s="20" t="s">
        <v>161</v>
      </c>
      <c r="BE94" s="227">
        <f>IF(N94="základní",J94,0)</f>
        <v>0</v>
      </c>
      <c r="BF94" s="227">
        <f>IF(N94="snížená",J94,0)</f>
        <v>0</v>
      </c>
      <c r="BG94" s="227">
        <f>IF(N94="zákl. přenesená",J94,0)</f>
        <v>0</v>
      </c>
      <c r="BH94" s="227">
        <f>IF(N94="sníž. přenesená",J94,0)</f>
        <v>0</v>
      </c>
      <c r="BI94" s="227">
        <f>IF(N94="nulová",J94,0)</f>
        <v>0</v>
      </c>
      <c r="BJ94" s="20" t="s">
        <v>77</v>
      </c>
      <c r="BK94" s="227">
        <f>ROUND(I94*H94,2)</f>
        <v>0</v>
      </c>
      <c r="BL94" s="20" t="s">
        <v>168</v>
      </c>
      <c r="BM94" s="226" t="s">
        <v>4224</v>
      </c>
    </row>
    <row r="95" s="2" customFormat="1" ht="16.5" customHeight="1">
      <c r="A95" s="41"/>
      <c r="B95" s="42"/>
      <c r="C95" s="215" t="s">
        <v>241</v>
      </c>
      <c r="D95" s="215" t="s">
        <v>163</v>
      </c>
      <c r="E95" s="216" t="s">
        <v>4225</v>
      </c>
      <c r="F95" s="217" t="s">
        <v>4226</v>
      </c>
      <c r="G95" s="218" t="s">
        <v>4189</v>
      </c>
      <c r="H95" s="219">
        <v>1</v>
      </c>
      <c r="I95" s="220"/>
      <c r="J95" s="221">
        <f>ROUND(I95*H95,2)</f>
        <v>0</v>
      </c>
      <c r="K95" s="217" t="s">
        <v>19</v>
      </c>
      <c r="L95" s="47"/>
      <c r="M95" s="222" t="s">
        <v>19</v>
      </c>
      <c r="N95" s="223" t="s">
        <v>41</v>
      </c>
      <c r="O95" s="87"/>
      <c r="P95" s="224">
        <f>O95*H95</f>
        <v>0</v>
      </c>
      <c r="Q95" s="224">
        <v>0</v>
      </c>
      <c r="R95" s="224">
        <f>Q95*H95</f>
        <v>0</v>
      </c>
      <c r="S95" s="224">
        <v>0</v>
      </c>
      <c r="T95" s="225">
        <f>S95*H95</f>
        <v>0</v>
      </c>
      <c r="U95" s="41"/>
      <c r="V95" s="41"/>
      <c r="W95" s="41"/>
      <c r="X95" s="41"/>
      <c r="Y95" s="41"/>
      <c r="Z95" s="41"/>
      <c r="AA95" s="41"/>
      <c r="AB95" s="41"/>
      <c r="AC95" s="41"/>
      <c r="AD95" s="41"/>
      <c r="AE95" s="41"/>
      <c r="AR95" s="226" t="s">
        <v>168</v>
      </c>
      <c r="AT95" s="226" t="s">
        <v>163</v>
      </c>
      <c r="AU95" s="226" t="s">
        <v>77</v>
      </c>
      <c r="AY95" s="20" t="s">
        <v>161</v>
      </c>
      <c r="BE95" s="227">
        <f>IF(N95="základní",J95,0)</f>
        <v>0</v>
      </c>
      <c r="BF95" s="227">
        <f>IF(N95="snížená",J95,0)</f>
        <v>0</v>
      </c>
      <c r="BG95" s="227">
        <f>IF(N95="zákl. přenesená",J95,0)</f>
        <v>0</v>
      </c>
      <c r="BH95" s="227">
        <f>IF(N95="sníž. přenesená",J95,0)</f>
        <v>0</v>
      </c>
      <c r="BI95" s="227">
        <f>IF(N95="nulová",J95,0)</f>
        <v>0</v>
      </c>
      <c r="BJ95" s="20" t="s">
        <v>77</v>
      </c>
      <c r="BK95" s="227">
        <f>ROUND(I95*H95,2)</f>
        <v>0</v>
      </c>
      <c r="BL95" s="20" t="s">
        <v>168</v>
      </c>
      <c r="BM95" s="226" t="s">
        <v>4227</v>
      </c>
    </row>
    <row r="96" s="2" customFormat="1" ht="24.15" customHeight="1">
      <c r="A96" s="41"/>
      <c r="B96" s="42"/>
      <c r="C96" s="215" t="s">
        <v>246</v>
      </c>
      <c r="D96" s="215" t="s">
        <v>163</v>
      </c>
      <c r="E96" s="216" t="s">
        <v>4228</v>
      </c>
      <c r="F96" s="217" t="s">
        <v>4229</v>
      </c>
      <c r="G96" s="218" t="s">
        <v>4189</v>
      </c>
      <c r="H96" s="219">
        <v>1</v>
      </c>
      <c r="I96" s="220"/>
      <c r="J96" s="221">
        <f>ROUND(I96*H96,2)</f>
        <v>0</v>
      </c>
      <c r="K96" s="217" t="s">
        <v>19</v>
      </c>
      <c r="L96" s="47"/>
      <c r="M96" s="222" t="s">
        <v>19</v>
      </c>
      <c r="N96" s="223" t="s">
        <v>41</v>
      </c>
      <c r="O96" s="87"/>
      <c r="P96" s="224">
        <f>O96*H96</f>
        <v>0</v>
      </c>
      <c r="Q96" s="224">
        <v>0</v>
      </c>
      <c r="R96" s="224">
        <f>Q96*H96</f>
        <v>0</v>
      </c>
      <c r="S96" s="224">
        <v>0</v>
      </c>
      <c r="T96" s="225">
        <f>S96*H96</f>
        <v>0</v>
      </c>
      <c r="U96" s="41"/>
      <c r="V96" s="41"/>
      <c r="W96" s="41"/>
      <c r="X96" s="41"/>
      <c r="Y96" s="41"/>
      <c r="Z96" s="41"/>
      <c r="AA96" s="41"/>
      <c r="AB96" s="41"/>
      <c r="AC96" s="41"/>
      <c r="AD96" s="41"/>
      <c r="AE96" s="41"/>
      <c r="AR96" s="226" t="s">
        <v>168</v>
      </c>
      <c r="AT96" s="226" t="s">
        <v>163</v>
      </c>
      <c r="AU96" s="226" t="s">
        <v>77</v>
      </c>
      <c r="AY96" s="20" t="s">
        <v>161</v>
      </c>
      <c r="BE96" s="227">
        <f>IF(N96="základní",J96,0)</f>
        <v>0</v>
      </c>
      <c r="BF96" s="227">
        <f>IF(N96="snížená",J96,0)</f>
        <v>0</v>
      </c>
      <c r="BG96" s="227">
        <f>IF(N96="zákl. přenesená",J96,0)</f>
        <v>0</v>
      </c>
      <c r="BH96" s="227">
        <f>IF(N96="sníž. přenesená",J96,0)</f>
        <v>0</v>
      </c>
      <c r="BI96" s="227">
        <f>IF(N96="nulová",J96,0)</f>
        <v>0</v>
      </c>
      <c r="BJ96" s="20" t="s">
        <v>77</v>
      </c>
      <c r="BK96" s="227">
        <f>ROUND(I96*H96,2)</f>
        <v>0</v>
      </c>
      <c r="BL96" s="20" t="s">
        <v>168</v>
      </c>
      <c r="BM96" s="226" t="s">
        <v>4230</v>
      </c>
    </row>
    <row r="97" s="2" customFormat="1" ht="16.5" customHeight="1">
      <c r="A97" s="41"/>
      <c r="B97" s="42"/>
      <c r="C97" s="215" t="s">
        <v>252</v>
      </c>
      <c r="D97" s="215" t="s">
        <v>163</v>
      </c>
      <c r="E97" s="216" t="s">
        <v>4231</v>
      </c>
      <c r="F97" s="217" t="s">
        <v>4232</v>
      </c>
      <c r="G97" s="218" t="s">
        <v>4189</v>
      </c>
      <c r="H97" s="219">
        <v>1</v>
      </c>
      <c r="I97" s="220"/>
      <c r="J97" s="221">
        <f>ROUND(I97*H97,2)</f>
        <v>0</v>
      </c>
      <c r="K97" s="217" t="s">
        <v>19</v>
      </c>
      <c r="L97" s="47"/>
      <c r="M97" s="222" t="s">
        <v>19</v>
      </c>
      <c r="N97" s="223" t="s">
        <v>41</v>
      </c>
      <c r="O97" s="87"/>
      <c r="P97" s="224">
        <f>O97*H97</f>
        <v>0</v>
      </c>
      <c r="Q97" s="224">
        <v>0</v>
      </c>
      <c r="R97" s="224">
        <f>Q97*H97</f>
        <v>0</v>
      </c>
      <c r="S97" s="224">
        <v>0</v>
      </c>
      <c r="T97" s="225">
        <f>S97*H97</f>
        <v>0</v>
      </c>
      <c r="U97" s="41"/>
      <c r="V97" s="41"/>
      <c r="W97" s="41"/>
      <c r="X97" s="41"/>
      <c r="Y97" s="41"/>
      <c r="Z97" s="41"/>
      <c r="AA97" s="41"/>
      <c r="AB97" s="41"/>
      <c r="AC97" s="41"/>
      <c r="AD97" s="41"/>
      <c r="AE97" s="41"/>
      <c r="AR97" s="226" t="s">
        <v>168</v>
      </c>
      <c r="AT97" s="226" t="s">
        <v>163</v>
      </c>
      <c r="AU97" s="226" t="s">
        <v>77</v>
      </c>
      <c r="AY97" s="20" t="s">
        <v>161</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168</v>
      </c>
      <c r="BM97" s="226" t="s">
        <v>4233</v>
      </c>
    </row>
    <row r="98" s="2" customFormat="1" ht="16.5" customHeight="1">
      <c r="A98" s="41"/>
      <c r="B98" s="42"/>
      <c r="C98" s="215" t="s">
        <v>258</v>
      </c>
      <c r="D98" s="215" t="s">
        <v>163</v>
      </c>
      <c r="E98" s="216" t="s">
        <v>4234</v>
      </c>
      <c r="F98" s="217" t="s">
        <v>4235</v>
      </c>
      <c r="G98" s="218" t="s">
        <v>4189</v>
      </c>
      <c r="H98" s="219">
        <v>1</v>
      </c>
      <c r="I98" s="220"/>
      <c r="J98" s="221">
        <f>ROUND(I98*H98,2)</f>
        <v>0</v>
      </c>
      <c r="K98" s="217" t="s">
        <v>19</v>
      </c>
      <c r="L98" s="47"/>
      <c r="M98" s="222" t="s">
        <v>19</v>
      </c>
      <c r="N98" s="223" t="s">
        <v>41</v>
      </c>
      <c r="O98" s="87"/>
      <c r="P98" s="224">
        <f>O98*H98</f>
        <v>0</v>
      </c>
      <c r="Q98" s="224">
        <v>0</v>
      </c>
      <c r="R98" s="224">
        <f>Q98*H98</f>
        <v>0</v>
      </c>
      <c r="S98" s="224">
        <v>0</v>
      </c>
      <c r="T98" s="225">
        <f>S98*H98</f>
        <v>0</v>
      </c>
      <c r="U98" s="41"/>
      <c r="V98" s="41"/>
      <c r="W98" s="41"/>
      <c r="X98" s="41"/>
      <c r="Y98" s="41"/>
      <c r="Z98" s="41"/>
      <c r="AA98" s="41"/>
      <c r="AB98" s="41"/>
      <c r="AC98" s="41"/>
      <c r="AD98" s="41"/>
      <c r="AE98" s="41"/>
      <c r="AR98" s="226" t="s">
        <v>168</v>
      </c>
      <c r="AT98" s="226" t="s">
        <v>163</v>
      </c>
      <c r="AU98" s="226" t="s">
        <v>77</v>
      </c>
      <c r="AY98" s="20" t="s">
        <v>161</v>
      </c>
      <c r="BE98" s="227">
        <f>IF(N98="základní",J98,0)</f>
        <v>0</v>
      </c>
      <c r="BF98" s="227">
        <f>IF(N98="snížená",J98,0)</f>
        <v>0</v>
      </c>
      <c r="BG98" s="227">
        <f>IF(N98="zákl. přenesená",J98,0)</f>
        <v>0</v>
      </c>
      <c r="BH98" s="227">
        <f>IF(N98="sníž. přenesená",J98,0)</f>
        <v>0</v>
      </c>
      <c r="BI98" s="227">
        <f>IF(N98="nulová",J98,0)</f>
        <v>0</v>
      </c>
      <c r="BJ98" s="20" t="s">
        <v>77</v>
      </c>
      <c r="BK98" s="227">
        <f>ROUND(I98*H98,2)</f>
        <v>0</v>
      </c>
      <c r="BL98" s="20" t="s">
        <v>168</v>
      </c>
      <c r="BM98" s="226" t="s">
        <v>4236</v>
      </c>
    </row>
    <row r="99" s="2" customFormat="1" ht="24.15" customHeight="1">
      <c r="A99" s="41"/>
      <c r="B99" s="42"/>
      <c r="C99" s="215" t="s">
        <v>263</v>
      </c>
      <c r="D99" s="215" t="s">
        <v>163</v>
      </c>
      <c r="E99" s="216" t="s">
        <v>4237</v>
      </c>
      <c r="F99" s="217" t="s">
        <v>4238</v>
      </c>
      <c r="G99" s="218" t="s">
        <v>4189</v>
      </c>
      <c r="H99" s="219">
        <v>1</v>
      </c>
      <c r="I99" s="220"/>
      <c r="J99" s="221">
        <f>ROUND(I99*H99,2)</f>
        <v>0</v>
      </c>
      <c r="K99" s="217" t="s">
        <v>19</v>
      </c>
      <c r="L99" s="47"/>
      <c r="M99" s="222" t="s">
        <v>19</v>
      </c>
      <c r="N99" s="223" t="s">
        <v>41</v>
      </c>
      <c r="O99" s="87"/>
      <c r="P99" s="224">
        <f>O99*H99</f>
        <v>0</v>
      </c>
      <c r="Q99" s="224">
        <v>0</v>
      </c>
      <c r="R99" s="224">
        <f>Q99*H99</f>
        <v>0</v>
      </c>
      <c r="S99" s="224">
        <v>0</v>
      </c>
      <c r="T99" s="225">
        <f>S99*H99</f>
        <v>0</v>
      </c>
      <c r="U99" s="41"/>
      <c r="V99" s="41"/>
      <c r="W99" s="41"/>
      <c r="X99" s="41"/>
      <c r="Y99" s="41"/>
      <c r="Z99" s="41"/>
      <c r="AA99" s="41"/>
      <c r="AB99" s="41"/>
      <c r="AC99" s="41"/>
      <c r="AD99" s="41"/>
      <c r="AE99" s="41"/>
      <c r="AR99" s="226" t="s">
        <v>168</v>
      </c>
      <c r="AT99" s="226" t="s">
        <v>163</v>
      </c>
      <c r="AU99" s="226" t="s">
        <v>77</v>
      </c>
      <c r="AY99" s="20" t="s">
        <v>161</v>
      </c>
      <c r="BE99" s="227">
        <f>IF(N99="základní",J99,0)</f>
        <v>0</v>
      </c>
      <c r="BF99" s="227">
        <f>IF(N99="snížená",J99,0)</f>
        <v>0</v>
      </c>
      <c r="BG99" s="227">
        <f>IF(N99="zákl. přenesená",J99,0)</f>
        <v>0</v>
      </c>
      <c r="BH99" s="227">
        <f>IF(N99="sníž. přenesená",J99,0)</f>
        <v>0</v>
      </c>
      <c r="BI99" s="227">
        <f>IF(N99="nulová",J99,0)</f>
        <v>0</v>
      </c>
      <c r="BJ99" s="20" t="s">
        <v>77</v>
      </c>
      <c r="BK99" s="227">
        <f>ROUND(I99*H99,2)</f>
        <v>0</v>
      </c>
      <c r="BL99" s="20" t="s">
        <v>168</v>
      </c>
      <c r="BM99" s="226" t="s">
        <v>4239</v>
      </c>
    </row>
    <row r="100" s="2" customFormat="1" ht="24.15" customHeight="1">
      <c r="A100" s="41"/>
      <c r="B100" s="42"/>
      <c r="C100" s="215" t="s">
        <v>270</v>
      </c>
      <c r="D100" s="215" t="s">
        <v>163</v>
      </c>
      <c r="E100" s="216" t="s">
        <v>4240</v>
      </c>
      <c r="F100" s="217" t="s">
        <v>4241</v>
      </c>
      <c r="G100" s="218" t="s">
        <v>4189</v>
      </c>
      <c r="H100" s="219">
        <v>1</v>
      </c>
      <c r="I100" s="220"/>
      <c r="J100" s="221">
        <f>ROUND(I100*H100,2)</f>
        <v>0</v>
      </c>
      <c r="K100" s="217" t="s">
        <v>19</v>
      </c>
      <c r="L100" s="47"/>
      <c r="M100" s="222" t="s">
        <v>19</v>
      </c>
      <c r="N100" s="223" t="s">
        <v>41</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168</v>
      </c>
      <c r="AT100" s="226" t="s">
        <v>163</v>
      </c>
      <c r="AU100" s="226" t="s">
        <v>77</v>
      </c>
      <c r="AY100" s="20" t="s">
        <v>161</v>
      </c>
      <c r="BE100" s="227">
        <f>IF(N100="základní",J100,0)</f>
        <v>0</v>
      </c>
      <c r="BF100" s="227">
        <f>IF(N100="snížená",J100,0)</f>
        <v>0</v>
      </c>
      <c r="BG100" s="227">
        <f>IF(N100="zákl. přenesená",J100,0)</f>
        <v>0</v>
      </c>
      <c r="BH100" s="227">
        <f>IF(N100="sníž. přenesená",J100,0)</f>
        <v>0</v>
      </c>
      <c r="BI100" s="227">
        <f>IF(N100="nulová",J100,0)</f>
        <v>0</v>
      </c>
      <c r="BJ100" s="20" t="s">
        <v>77</v>
      </c>
      <c r="BK100" s="227">
        <f>ROUND(I100*H100,2)</f>
        <v>0</v>
      </c>
      <c r="BL100" s="20" t="s">
        <v>168</v>
      </c>
      <c r="BM100" s="226" t="s">
        <v>4242</v>
      </c>
    </row>
    <row r="101" s="2" customFormat="1" ht="24.15" customHeight="1">
      <c r="A101" s="41"/>
      <c r="B101" s="42"/>
      <c r="C101" s="215" t="s">
        <v>276</v>
      </c>
      <c r="D101" s="215" t="s">
        <v>163</v>
      </c>
      <c r="E101" s="216" t="s">
        <v>4243</v>
      </c>
      <c r="F101" s="217" t="s">
        <v>4244</v>
      </c>
      <c r="G101" s="218" t="s">
        <v>4189</v>
      </c>
      <c r="H101" s="219">
        <v>1</v>
      </c>
      <c r="I101" s="220"/>
      <c r="J101" s="221">
        <f>ROUND(I101*H101,2)</f>
        <v>0</v>
      </c>
      <c r="K101" s="217" t="s">
        <v>19</v>
      </c>
      <c r="L101" s="47"/>
      <c r="M101" s="222" t="s">
        <v>19</v>
      </c>
      <c r="N101" s="223" t="s">
        <v>41</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168</v>
      </c>
      <c r="AT101" s="226" t="s">
        <v>163</v>
      </c>
      <c r="AU101" s="226" t="s">
        <v>77</v>
      </c>
      <c r="AY101" s="20" t="s">
        <v>161</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168</v>
      </c>
      <c r="BM101" s="226" t="s">
        <v>4245</v>
      </c>
    </row>
    <row r="102" s="2" customFormat="1" ht="16.5" customHeight="1">
      <c r="A102" s="41"/>
      <c r="B102" s="42"/>
      <c r="C102" s="215" t="s">
        <v>282</v>
      </c>
      <c r="D102" s="215" t="s">
        <v>163</v>
      </c>
      <c r="E102" s="216" t="s">
        <v>4246</v>
      </c>
      <c r="F102" s="217" t="s">
        <v>4247</v>
      </c>
      <c r="G102" s="218" t="s">
        <v>4189</v>
      </c>
      <c r="H102" s="219">
        <v>1</v>
      </c>
      <c r="I102" s="220"/>
      <c r="J102" s="221">
        <f>ROUND(I102*H102,2)</f>
        <v>0</v>
      </c>
      <c r="K102" s="217" t="s">
        <v>19</v>
      </c>
      <c r="L102" s="47"/>
      <c r="M102" s="222" t="s">
        <v>19</v>
      </c>
      <c r="N102" s="223" t="s">
        <v>41</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168</v>
      </c>
      <c r="AT102" s="226" t="s">
        <v>163</v>
      </c>
      <c r="AU102" s="226" t="s">
        <v>77</v>
      </c>
      <c r="AY102" s="20" t="s">
        <v>161</v>
      </c>
      <c r="BE102" s="227">
        <f>IF(N102="základní",J102,0)</f>
        <v>0</v>
      </c>
      <c r="BF102" s="227">
        <f>IF(N102="snížená",J102,0)</f>
        <v>0</v>
      </c>
      <c r="BG102" s="227">
        <f>IF(N102="zákl. přenesená",J102,0)</f>
        <v>0</v>
      </c>
      <c r="BH102" s="227">
        <f>IF(N102="sníž. přenesená",J102,0)</f>
        <v>0</v>
      </c>
      <c r="BI102" s="227">
        <f>IF(N102="nulová",J102,0)</f>
        <v>0</v>
      </c>
      <c r="BJ102" s="20" t="s">
        <v>77</v>
      </c>
      <c r="BK102" s="227">
        <f>ROUND(I102*H102,2)</f>
        <v>0</v>
      </c>
      <c r="BL102" s="20" t="s">
        <v>168</v>
      </c>
      <c r="BM102" s="226" t="s">
        <v>4248</v>
      </c>
    </row>
    <row r="103" s="2" customFormat="1" ht="24.15" customHeight="1">
      <c r="A103" s="41"/>
      <c r="B103" s="42"/>
      <c r="C103" s="215" t="s">
        <v>7</v>
      </c>
      <c r="D103" s="215" t="s">
        <v>163</v>
      </c>
      <c r="E103" s="216" t="s">
        <v>4249</v>
      </c>
      <c r="F103" s="217" t="s">
        <v>4250</v>
      </c>
      <c r="G103" s="218" t="s">
        <v>4189</v>
      </c>
      <c r="H103" s="219">
        <v>1</v>
      </c>
      <c r="I103" s="220"/>
      <c r="J103" s="221">
        <f>ROUND(I103*H103,2)</f>
        <v>0</v>
      </c>
      <c r="K103" s="217" t="s">
        <v>19</v>
      </c>
      <c r="L103" s="47"/>
      <c r="M103" s="222" t="s">
        <v>19</v>
      </c>
      <c r="N103" s="223" t="s">
        <v>41</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168</v>
      </c>
      <c r="AT103" s="226" t="s">
        <v>163</v>
      </c>
      <c r="AU103" s="226" t="s">
        <v>77</v>
      </c>
      <c r="AY103" s="20" t="s">
        <v>161</v>
      </c>
      <c r="BE103" s="227">
        <f>IF(N103="základní",J103,0)</f>
        <v>0</v>
      </c>
      <c r="BF103" s="227">
        <f>IF(N103="snížená",J103,0)</f>
        <v>0</v>
      </c>
      <c r="BG103" s="227">
        <f>IF(N103="zákl. přenesená",J103,0)</f>
        <v>0</v>
      </c>
      <c r="BH103" s="227">
        <f>IF(N103="sníž. přenesená",J103,0)</f>
        <v>0</v>
      </c>
      <c r="BI103" s="227">
        <f>IF(N103="nulová",J103,0)</f>
        <v>0</v>
      </c>
      <c r="BJ103" s="20" t="s">
        <v>77</v>
      </c>
      <c r="BK103" s="227">
        <f>ROUND(I103*H103,2)</f>
        <v>0</v>
      </c>
      <c r="BL103" s="20" t="s">
        <v>168</v>
      </c>
      <c r="BM103" s="226" t="s">
        <v>4251</v>
      </c>
    </row>
    <row r="104" s="2" customFormat="1" ht="24.15" customHeight="1">
      <c r="A104" s="41"/>
      <c r="B104" s="42"/>
      <c r="C104" s="215" t="s">
        <v>294</v>
      </c>
      <c r="D104" s="215" t="s">
        <v>163</v>
      </c>
      <c r="E104" s="216" t="s">
        <v>4252</v>
      </c>
      <c r="F104" s="217" t="s">
        <v>4253</v>
      </c>
      <c r="G104" s="218" t="s">
        <v>4189</v>
      </c>
      <c r="H104" s="219">
        <v>1</v>
      </c>
      <c r="I104" s="220"/>
      <c r="J104" s="221">
        <f>ROUND(I104*H104,2)</f>
        <v>0</v>
      </c>
      <c r="K104" s="217" t="s">
        <v>19</v>
      </c>
      <c r="L104" s="47"/>
      <c r="M104" s="222" t="s">
        <v>19</v>
      </c>
      <c r="N104" s="223" t="s">
        <v>41</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168</v>
      </c>
      <c r="AT104" s="226" t="s">
        <v>163</v>
      </c>
      <c r="AU104" s="226" t="s">
        <v>77</v>
      </c>
      <c r="AY104" s="20" t="s">
        <v>161</v>
      </c>
      <c r="BE104" s="227">
        <f>IF(N104="základní",J104,0)</f>
        <v>0</v>
      </c>
      <c r="BF104" s="227">
        <f>IF(N104="snížená",J104,0)</f>
        <v>0</v>
      </c>
      <c r="BG104" s="227">
        <f>IF(N104="zákl. přenesená",J104,0)</f>
        <v>0</v>
      </c>
      <c r="BH104" s="227">
        <f>IF(N104="sníž. přenesená",J104,0)</f>
        <v>0</v>
      </c>
      <c r="BI104" s="227">
        <f>IF(N104="nulová",J104,0)</f>
        <v>0</v>
      </c>
      <c r="BJ104" s="20" t="s">
        <v>77</v>
      </c>
      <c r="BK104" s="227">
        <f>ROUND(I104*H104,2)</f>
        <v>0</v>
      </c>
      <c r="BL104" s="20" t="s">
        <v>168</v>
      </c>
      <c r="BM104" s="226" t="s">
        <v>4254</v>
      </c>
    </row>
    <row r="105" s="2" customFormat="1" ht="24.15" customHeight="1">
      <c r="A105" s="41"/>
      <c r="B105" s="42"/>
      <c r="C105" s="215" t="s">
        <v>300</v>
      </c>
      <c r="D105" s="215" t="s">
        <v>163</v>
      </c>
      <c r="E105" s="216" t="s">
        <v>4255</v>
      </c>
      <c r="F105" s="217" t="s">
        <v>4256</v>
      </c>
      <c r="G105" s="218" t="s">
        <v>4189</v>
      </c>
      <c r="H105" s="219">
        <v>1</v>
      </c>
      <c r="I105" s="220"/>
      <c r="J105" s="221">
        <f>ROUND(I105*H105,2)</f>
        <v>0</v>
      </c>
      <c r="K105" s="217" t="s">
        <v>19</v>
      </c>
      <c r="L105" s="47"/>
      <c r="M105" s="222" t="s">
        <v>19</v>
      </c>
      <c r="N105" s="223" t="s">
        <v>41</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168</v>
      </c>
      <c r="AT105" s="226" t="s">
        <v>163</v>
      </c>
      <c r="AU105" s="226" t="s">
        <v>77</v>
      </c>
      <c r="AY105" s="20" t="s">
        <v>161</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168</v>
      </c>
      <c r="BM105" s="226" t="s">
        <v>4257</v>
      </c>
    </row>
    <row r="106" s="2" customFormat="1" ht="16.5" customHeight="1">
      <c r="A106" s="41"/>
      <c r="B106" s="42"/>
      <c r="C106" s="215" t="s">
        <v>306</v>
      </c>
      <c r="D106" s="215" t="s">
        <v>163</v>
      </c>
      <c r="E106" s="216" t="s">
        <v>4258</v>
      </c>
      <c r="F106" s="217" t="s">
        <v>4259</v>
      </c>
      <c r="G106" s="218" t="s">
        <v>4189</v>
      </c>
      <c r="H106" s="219">
        <v>1</v>
      </c>
      <c r="I106" s="220"/>
      <c r="J106" s="221">
        <f>ROUND(I106*H106,2)</f>
        <v>0</v>
      </c>
      <c r="K106" s="217" t="s">
        <v>19</v>
      </c>
      <c r="L106" s="47"/>
      <c r="M106" s="222" t="s">
        <v>19</v>
      </c>
      <c r="N106" s="223" t="s">
        <v>41</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168</v>
      </c>
      <c r="AT106" s="226" t="s">
        <v>163</v>
      </c>
      <c r="AU106" s="226" t="s">
        <v>77</v>
      </c>
      <c r="AY106" s="20" t="s">
        <v>161</v>
      </c>
      <c r="BE106" s="227">
        <f>IF(N106="základní",J106,0)</f>
        <v>0</v>
      </c>
      <c r="BF106" s="227">
        <f>IF(N106="snížená",J106,0)</f>
        <v>0</v>
      </c>
      <c r="BG106" s="227">
        <f>IF(N106="zákl. přenesená",J106,0)</f>
        <v>0</v>
      </c>
      <c r="BH106" s="227">
        <f>IF(N106="sníž. přenesená",J106,0)</f>
        <v>0</v>
      </c>
      <c r="BI106" s="227">
        <f>IF(N106="nulová",J106,0)</f>
        <v>0</v>
      </c>
      <c r="BJ106" s="20" t="s">
        <v>77</v>
      </c>
      <c r="BK106" s="227">
        <f>ROUND(I106*H106,2)</f>
        <v>0</v>
      </c>
      <c r="BL106" s="20" t="s">
        <v>168</v>
      </c>
      <c r="BM106" s="226" t="s">
        <v>4260</v>
      </c>
    </row>
    <row r="107" s="2" customFormat="1" ht="16.5" customHeight="1">
      <c r="A107" s="41"/>
      <c r="B107" s="42"/>
      <c r="C107" s="215" t="s">
        <v>311</v>
      </c>
      <c r="D107" s="215" t="s">
        <v>163</v>
      </c>
      <c r="E107" s="216" t="s">
        <v>4261</v>
      </c>
      <c r="F107" s="217" t="s">
        <v>4262</v>
      </c>
      <c r="G107" s="218" t="s">
        <v>4189</v>
      </c>
      <c r="H107" s="219">
        <v>1</v>
      </c>
      <c r="I107" s="220"/>
      <c r="J107" s="221">
        <f>ROUND(I107*H107,2)</f>
        <v>0</v>
      </c>
      <c r="K107" s="217" t="s">
        <v>19</v>
      </c>
      <c r="L107" s="47"/>
      <c r="M107" s="295" t="s">
        <v>19</v>
      </c>
      <c r="N107" s="296" t="s">
        <v>41</v>
      </c>
      <c r="O107" s="280"/>
      <c r="P107" s="297">
        <f>O107*H107</f>
        <v>0</v>
      </c>
      <c r="Q107" s="297">
        <v>0</v>
      </c>
      <c r="R107" s="297">
        <f>Q107*H107</f>
        <v>0</v>
      </c>
      <c r="S107" s="297">
        <v>0</v>
      </c>
      <c r="T107" s="298">
        <f>S107*H107</f>
        <v>0</v>
      </c>
      <c r="U107" s="41"/>
      <c r="V107" s="41"/>
      <c r="W107" s="41"/>
      <c r="X107" s="41"/>
      <c r="Y107" s="41"/>
      <c r="Z107" s="41"/>
      <c r="AA107" s="41"/>
      <c r="AB107" s="41"/>
      <c r="AC107" s="41"/>
      <c r="AD107" s="41"/>
      <c r="AE107" s="41"/>
      <c r="AR107" s="226" t="s">
        <v>168</v>
      </c>
      <c r="AT107" s="226" t="s">
        <v>163</v>
      </c>
      <c r="AU107" s="226" t="s">
        <v>77</v>
      </c>
      <c r="AY107" s="20" t="s">
        <v>161</v>
      </c>
      <c r="BE107" s="227">
        <f>IF(N107="základní",J107,0)</f>
        <v>0</v>
      </c>
      <c r="BF107" s="227">
        <f>IF(N107="snížená",J107,0)</f>
        <v>0</v>
      </c>
      <c r="BG107" s="227">
        <f>IF(N107="zákl. přenesená",J107,0)</f>
        <v>0</v>
      </c>
      <c r="BH107" s="227">
        <f>IF(N107="sníž. přenesená",J107,0)</f>
        <v>0</v>
      </c>
      <c r="BI107" s="227">
        <f>IF(N107="nulová",J107,0)</f>
        <v>0</v>
      </c>
      <c r="BJ107" s="20" t="s">
        <v>77</v>
      </c>
      <c r="BK107" s="227">
        <f>ROUND(I107*H107,2)</f>
        <v>0</v>
      </c>
      <c r="BL107" s="20" t="s">
        <v>168</v>
      </c>
      <c r="BM107" s="226" t="s">
        <v>4263</v>
      </c>
    </row>
    <row r="108" s="2" customFormat="1" ht="6.96" customHeight="1">
      <c r="A108" s="41"/>
      <c r="B108" s="62"/>
      <c r="C108" s="63"/>
      <c r="D108" s="63"/>
      <c r="E108" s="63"/>
      <c r="F108" s="63"/>
      <c r="G108" s="63"/>
      <c r="H108" s="63"/>
      <c r="I108" s="63"/>
      <c r="J108" s="63"/>
      <c r="K108" s="63"/>
      <c r="L108" s="47"/>
      <c r="M108" s="41"/>
      <c r="O108" s="41"/>
      <c r="P108" s="41"/>
      <c r="Q108" s="41"/>
      <c r="R108" s="41"/>
      <c r="S108" s="41"/>
      <c r="T108" s="41"/>
      <c r="U108" s="41"/>
      <c r="V108" s="41"/>
      <c r="W108" s="41"/>
      <c r="X108" s="41"/>
      <c r="Y108" s="41"/>
      <c r="Z108" s="41"/>
      <c r="AA108" s="41"/>
      <c r="AB108" s="41"/>
      <c r="AC108" s="41"/>
      <c r="AD108" s="41"/>
      <c r="AE108" s="41"/>
    </row>
  </sheetData>
  <sheetProtection sheet="1" autoFilter="0" formatColumns="0" formatRows="0" objects="1" scenarios="1" spinCount="100000" saltValue="0yR1k2s3glNbd9sEVkH/6fhVnjYc4vTYsm80gi0hCsXyZsAc9sRpnS5bI9FLHRN+jUuHWPLe0YDNguQer0r7JQ==" hashValue="iqGf7AxodY2pELM8ypKERObVGgnZRqlw6N9bgFrqLI8jpL/5oWgfqvecxx7l3Xlmj8xls5jctAnYX6q0+JRfcg==" algorithmName="SHA-512" password="CC51"/>
  <autoFilter ref="C79:K107"/>
  <mergeCells count="9">
    <mergeCell ref="E7:H7"/>
    <mergeCell ref="E9:H9"/>
    <mergeCell ref="E18:H18"/>
    <mergeCell ref="E27:H27"/>
    <mergeCell ref="E48:H48"/>
    <mergeCell ref="E50:H50"/>
    <mergeCell ref="E70:H70"/>
    <mergeCell ref="E72:H7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301" customWidth="1"/>
    <col min="2" max="2" width="1.667969" style="301" customWidth="1"/>
    <col min="3" max="4" width="5" style="301" customWidth="1"/>
    <col min="5" max="5" width="11.66016" style="301" customWidth="1"/>
    <col min="6" max="6" width="9.160156" style="301" customWidth="1"/>
    <col min="7" max="7" width="5" style="301" customWidth="1"/>
    <col min="8" max="8" width="77.83203" style="301" customWidth="1"/>
    <col min="9" max="10" width="20" style="301" customWidth="1"/>
    <col min="11" max="11" width="1.667969" style="301" customWidth="1"/>
  </cols>
  <sheetData>
    <row r="1" s="1" customFormat="1" ht="37.5" customHeight="1"/>
    <row r="2" s="1" customFormat="1" ht="7.5" customHeight="1">
      <c r="B2" s="302"/>
      <c r="C2" s="303"/>
      <c r="D2" s="303"/>
      <c r="E2" s="303"/>
      <c r="F2" s="303"/>
      <c r="G2" s="303"/>
      <c r="H2" s="303"/>
      <c r="I2" s="303"/>
      <c r="J2" s="303"/>
      <c r="K2" s="304"/>
    </row>
    <row r="3" s="17" customFormat="1" ht="45" customHeight="1">
      <c r="B3" s="305"/>
      <c r="C3" s="306" t="s">
        <v>4264</v>
      </c>
      <c r="D3" s="306"/>
      <c r="E3" s="306"/>
      <c r="F3" s="306"/>
      <c r="G3" s="306"/>
      <c r="H3" s="306"/>
      <c r="I3" s="306"/>
      <c r="J3" s="306"/>
      <c r="K3" s="307"/>
    </row>
    <row r="4" s="1" customFormat="1" ht="25.5" customHeight="1">
      <c r="B4" s="308"/>
      <c r="C4" s="309" t="s">
        <v>4265</v>
      </c>
      <c r="D4" s="309"/>
      <c r="E4" s="309"/>
      <c r="F4" s="309"/>
      <c r="G4" s="309"/>
      <c r="H4" s="309"/>
      <c r="I4" s="309"/>
      <c r="J4" s="309"/>
      <c r="K4" s="310"/>
    </row>
    <row r="5" s="1" customFormat="1" ht="5.25" customHeight="1">
      <c r="B5" s="308"/>
      <c r="C5" s="311"/>
      <c r="D5" s="311"/>
      <c r="E5" s="311"/>
      <c r="F5" s="311"/>
      <c r="G5" s="311"/>
      <c r="H5" s="311"/>
      <c r="I5" s="311"/>
      <c r="J5" s="311"/>
      <c r="K5" s="310"/>
    </row>
    <row r="6" s="1" customFormat="1" ht="15" customHeight="1">
      <c r="B6" s="308"/>
      <c r="C6" s="312" t="s">
        <v>4266</v>
      </c>
      <c r="D6" s="312"/>
      <c r="E6" s="312"/>
      <c r="F6" s="312"/>
      <c r="G6" s="312"/>
      <c r="H6" s="312"/>
      <c r="I6" s="312"/>
      <c r="J6" s="312"/>
      <c r="K6" s="310"/>
    </row>
    <row r="7" s="1" customFormat="1" ht="15" customHeight="1">
      <c r="B7" s="313"/>
      <c r="C7" s="312" t="s">
        <v>4267</v>
      </c>
      <c r="D7" s="312"/>
      <c r="E7" s="312"/>
      <c r="F7" s="312"/>
      <c r="G7" s="312"/>
      <c r="H7" s="312"/>
      <c r="I7" s="312"/>
      <c r="J7" s="312"/>
      <c r="K7" s="310"/>
    </row>
    <row r="8" s="1" customFormat="1" ht="12.75" customHeight="1">
      <c r="B8" s="313"/>
      <c r="C8" s="312"/>
      <c r="D8" s="312"/>
      <c r="E8" s="312"/>
      <c r="F8" s="312"/>
      <c r="G8" s="312"/>
      <c r="H8" s="312"/>
      <c r="I8" s="312"/>
      <c r="J8" s="312"/>
      <c r="K8" s="310"/>
    </row>
    <row r="9" s="1" customFormat="1" ht="15" customHeight="1">
      <c r="B9" s="313"/>
      <c r="C9" s="312" t="s">
        <v>4268</v>
      </c>
      <c r="D9" s="312"/>
      <c r="E9" s="312"/>
      <c r="F9" s="312"/>
      <c r="G9" s="312"/>
      <c r="H9" s="312"/>
      <c r="I9" s="312"/>
      <c r="J9" s="312"/>
      <c r="K9" s="310"/>
    </row>
    <row r="10" s="1" customFormat="1" ht="15" customHeight="1">
      <c r="B10" s="313"/>
      <c r="C10" s="312"/>
      <c r="D10" s="312" t="s">
        <v>4269</v>
      </c>
      <c r="E10" s="312"/>
      <c r="F10" s="312"/>
      <c r="G10" s="312"/>
      <c r="H10" s="312"/>
      <c r="I10" s="312"/>
      <c r="J10" s="312"/>
      <c r="K10" s="310"/>
    </row>
    <row r="11" s="1" customFormat="1" ht="15" customHeight="1">
      <c r="B11" s="313"/>
      <c r="C11" s="314"/>
      <c r="D11" s="312" t="s">
        <v>4270</v>
      </c>
      <c r="E11" s="312"/>
      <c r="F11" s="312"/>
      <c r="G11" s="312"/>
      <c r="H11" s="312"/>
      <c r="I11" s="312"/>
      <c r="J11" s="312"/>
      <c r="K11" s="310"/>
    </row>
    <row r="12" s="1" customFormat="1" ht="15" customHeight="1">
      <c r="B12" s="313"/>
      <c r="C12" s="314"/>
      <c r="D12" s="312"/>
      <c r="E12" s="312"/>
      <c r="F12" s="312"/>
      <c r="G12" s="312"/>
      <c r="H12" s="312"/>
      <c r="I12" s="312"/>
      <c r="J12" s="312"/>
      <c r="K12" s="310"/>
    </row>
    <row r="13" s="1" customFormat="1" ht="15" customHeight="1">
      <c r="B13" s="313"/>
      <c r="C13" s="314"/>
      <c r="D13" s="315" t="s">
        <v>4271</v>
      </c>
      <c r="E13" s="312"/>
      <c r="F13" s="312"/>
      <c r="G13" s="312"/>
      <c r="H13" s="312"/>
      <c r="I13" s="312"/>
      <c r="J13" s="312"/>
      <c r="K13" s="310"/>
    </row>
    <row r="14" s="1" customFormat="1" ht="12.75" customHeight="1">
      <c r="B14" s="313"/>
      <c r="C14" s="314"/>
      <c r="D14" s="314"/>
      <c r="E14" s="314"/>
      <c r="F14" s="314"/>
      <c r="G14" s="314"/>
      <c r="H14" s="314"/>
      <c r="I14" s="314"/>
      <c r="J14" s="314"/>
      <c r="K14" s="310"/>
    </row>
    <row r="15" s="1" customFormat="1" ht="15" customHeight="1">
      <c r="B15" s="313"/>
      <c r="C15" s="314"/>
      <c r="D15" s="312" t="s">
        <v>4272</v>
      </c>
      <c r="E15" s="312"/>
      <c r="F15" s="312"/>
      <c r="G15" s="312"/>
      <c r="H15" s="312"/>
      <c r="I15" s="312"/>
      <c r="J15" s="312"/>
      <c r="K15" s="310"/>
    </row>
    <row r="16" s="1" customFormat="1" ht="15" customHeight="1">
      <c r="B16" s="313"/>
      <c r="C16" s="314"/>
      <c r="D16" s="312" t="s">
        <v>4273</v>
      </c>
      <c r="E16" s="312"/>
      <c r="F16" s="312"/>
      <c r="G16" s="312"/>
      <c r="H16" s="312"/>
      <c r="I16" s="312"/>
      <c r="J16" s="312"/>
      <c r="K16" s="310"/>
    </row>
    <row r="17" s="1" customFormat="1" ht="15" customHeight="1">
      <c r="B17" s="313"/>
      <c r="C17" s="314"/>
      <c r="D17" s="312" t="s">
        <v>4274</v>
      </c>
      <c r="E17" s="312"/>
      <c r="F17" s="312"/>
      <c r="G17" s="312"/>
      <c r="H17" s="312"/>
      <c r="I17" s="312"/>
      <c r="J17" s="312"/>
      <c r="K17" s="310"/>
    </row>
    <row r="18" s="1" customFormat="1" ht="15" customHeight="1">
      <c r="B18" s="313"/>
      <c r="C18" s="314"/>
      <c r="D18" s="314"/>
      <c r="E18" s="316" t="s">
        <v>76</v>
      </c>
      <c r="F18" s="312" t="s">
        <v>4275</v>
      </c>
      <c r="G18" s="312"/>
      <c r="H18" s="312"/>
      <c r="I18" s="312"/>
      <c r="J18" s="312"/>
      <c r="K18" s="310"/>
    </row>
    <row r="19" s="1" customFormat="1" ht="15" customHeight="1">
      <c r="B19" s="313"/>
      <c r="C19" s="314"/>
      <c r="D19" s="314"/>
      <c r="E19" s="316" t="s">
        <v>4276</v>
      </c>
      <c r="F19" s="312" t="s">
        <v>4277</v>
      </c>
      <c r="G19" s="312"/>
      <c r="H19" s="312"/>
      <c r="I19" s="312"/>
      <c r="J19" s="312"/>
      <c r="K19" s="310"/>
    </row>
    <row r="20" s="1" customFormat="1" ht="15" customHeight="1">
      <c r="B20" s="313"/>
      <c r="C20" s="314"/>
      <c r="D20" s="314"/>
      <c r="E20" s="316" t="s">
        <v>4278</v>
      </c>
      <c r="F20" s="312" t="s">
        <v>4279</v>
      </c>
      <c r="G20" s="312"/>
      <c r="H20" s="312"/>
      <c r="I20" s="312"/>
      <c r="J20" s="312"/>
      <c r="K20" s="310"/>
    </row>
    <row r="21" s="1" customFormat="1" ht="15" customHeight="1">
      <c r="B21" s="313"/>
      <c r="C21" s="314"/>
      <c r="D21" s="314"/>
      <c r="E21" s="316" t="s">
        <v>4280</v>
      </c>
      <c r="F21" s="312" t="s">
        <v>4281</v>
      </c>
      <c r="G21" s="312"/>
      <c r="H21" s="312"/>
      <c r="I21" s="312"/>
      <c r="J21" s="312"/>
      <c r="K21" s="310"/>
    </row>
    <row r="22" s="1" customFormat="1" ht="15" customHeight="1">
      <c r="B22" s="313"/>
      <c r="C22" s="314"/>
      <c r="D22" s="314"/>
      <c r="E22" s="316" t="s">
        <v>4282</v>
      </c>
      <c r="F22" s="312" t="s">
        <v>4137</v>
      </c>
      <c r="G22" s="312"/>
      <c r="H22" s="312"/>
      <c r="I22" s="312"/>
      <c r="J22" s="312"/>
      <c r="K22" s="310"/>
    </row>
    <row r="23" s="1" customFormat="1" ht="15" customHeight="1">
      <c r="B23" s="313"/>
      <c r="C23" s="314"/>
      <c r="D23" s="314"/>
      <c r="E23" s="316" t="s">
        <v>83</v>
      </c>
      <c r="F23" s="312" t="s">
        <v>4283</v>
      </c>
      <c r="G23" s="312"/>
      <c r="H23" s="312"/>
      <c r="I23" s="312"/>
      <c r="J23" s="312"/>
      <c r="K23" s="310"/>
    </row>
    <row r="24" s="1" customFormat="1" ht="12.75" customHeight="1">
      <c r="B24" s="313"/>
      <c r="C24" s="314"/>
      <c r="D24" s="314"/>
      <c r="E24" s="314"/>
      <c r="F24" s="314"/>
      <c r="G24" s="314"/>
      <c r="H24" s="314"/>
      <c r="I24" s="314"/>
      <c r="J24" s="314"/>
      <c r="K24" s="310"/>
    </row>
    <row r="25" s="1" customFormat="1" ht="15" customHeight="1">
      <c r="B25" s="313"/>
      <c r="C25" s="312" t="s">
        <v>4284</v>
      </c>
      <c r="D25" s="312"/>
      <c r="E25" s="312"/>
      <c r="F25" s="312"/>
      <c r="G25" s="312"/>
      <c r="H25" s="312"/>
      <c r="I25" s="312"/>
      <c r="J25" s="312"/>
      <c r="K25" s="310"/>
    </row>
    <row r="26" s="1" customFormat="1" ht="15" customHeight="1">
      <c r="B26" s="313"/>
      <c r="C26" s="312" t="s">
        <v>4285</v>
      </c>
      <c r="D26" s="312"/>
      <c r="E26" s="312"/>
      <c r="F26" s="312"/>
      <c r="G26" s="312"/>
      <c r="H26" s="312"/>
      <c r="I26" s="312"/>
      <c r="J26" s="312"/>
      <c r="K26" s="310"/>
    </row>
    <row r="27" s="1" customFormat="1" ht="15" customHeight="1">
      <c r="B27" s="313"/>
      <c r="C27" s="312"/>
      <c r="D27" s="312" t="s">
        <v>4286</v>
      </c>
      <c r="E27" s="312"/>
      <c r="F27" s="312"/>
      <c r="G27" s="312"/>
      <c r="H27" s="312"/>
      <c r="I27" s="312"/>
      <c r="J27" s="312"/>
      <c r="K27" s="310"/>
    </row>
    <row r="28" s="1" customFormat="1" ht="15" customHeight="1">
      <c r="B28" s="313"/>
      <c r="C28" s="314"/>
      <c r="D28" s="312" t="s">
        <v>4287</v>
      </c>
      <c r="E28" s="312"/>
      <c r="F28" s="312"/>
      <c r="G28" s="312"/>
      <c r="H28" s="312"/>
      <c r="I28" s="312"/>
      <c r="J28" s="312"/>
      <c r="K28" s="310"/>
    </row>
    <row r="29" s="1" customFormat="1" ht="12.75" customHeight="1">
      <c r="B29" s="313"/>
      <c r="C29" s="314"/>
      <c r="D29" s="314"/>
      <c r="E29" s="314"/>
      <c r="F29" s="314"/>
      <c r="G29" s="314"/>
      <c r="H29" s="314"/>
      <c r="I29" s="314"/>
      <c r="J29" s="314"/>
      <c r="K29" s="310"/>
    </row>
    <row r="30" s="1" customFormat="1" ht="15" customHeight="1">
      <c r="B30" s="313"/>
      <c r="C30" s="314"/>
      <c r="D30" s="312" t="s">
        <v>4288</v>
      </c>
      <c r="E30" s="312"/>
      <c r="F30" s="312"/>
      <c r="G30" s="312"/>
      <c r="H30" s="312"/>
      <c r="I30" s="312"/>
      <c r="J30" s="312"/>
      <c r="K30" s="310"/>
    </row>
    <row r="31" s="1" customFormat="1" ht="15" customHeight="1">
      <c r="B31" s="313"/>
      <c r="C31" s="314"/>
      <c r="D31" s="312" t="s">
        <v>4289</v>
      </c>
      <c r="E31" s="312"/>
      <c r="F31" s="312"/>
      <c r="G31" s="312"/>
      <c r="H31" s="312"/>
      <c r="I31" s="312"/>
      <c r="J31" s="312"/>
      <c r="K31" s="310"/>
    </row>
    <row r="32" s="1" customFormat="1" ht="12.75" customHeight="1">
      <c r="B32" s="313"/>
      <c r="C32" s="314"/>
      <c r="D32" s="314"/>
      <c r="E32" s="314"/>
      <c r="F32" s="314"/>
      <c r="G32" s="314"/>
      <c r="H32" s="314"/>
      <c r="I32" s="314"/>
      <c r="J32" s="314"/>
      <c r="K32" s="310"/>
    </row>
    <row r="33" s="1" customFormat="1" ht="15" customHeight="1">
      <c r="B33" s="313"/>
      <c r="C33" s="314"/>
      <c r="D33" s="312" t="s">
        <v>4290</v>
      </c>
      <c r="E33" s="312"/>
      <c r="F33" s="312"/>
      <c r="G33" s="312"/>
      <c r="H33" s="312"/>
      <c r="I33" s="312"/>
      <c r="J33" s="312"/>
      <c r="K33" s="310"/>
    </row>
    <row r="34" s="1" customFormat="1" ht="15" customHeight="1">
      <c r="B34" s="313"/>
      <c r="C34" s="314"/>
      <c r="D34" s="312" t="s">
        <v>4291</v>
      </c>
      <c r="E34" s="312"/>
      <c r="F34" s="312"/>
      <c r="G34" s="312"/>
      <c r="H34" s="312"/>
      <c r="I34" s="312"/>
      <c r="J34" s="312"/>
      <c r="K34" s="310"/>
    </row>
    <row r="35" s="1" customFormat="1" ht="15" customHeight="1">
      <c r="B35" s="313"/>
      <c r="C35" s="314"/>
      <c r="D35" s="312" t="s">
        <v>4292</v>
      </c>
      <c r="E35" s="312"/>
      <c r="F35" s="312"/>
      <c r="G35" s="312"/>
      <c r="H35" s="312"/>
      <c r="I35" s="312"/>
      <c r="J35" s="312"/>
      <c r="K35" s="310"/>
    </row>
    <row r="36" s="1" customFormat="1" ht="15" customHeight="1">
      <c r="B36" s="313"/>
      <c r="C36" s="314"/>
      <c r="D36" s="312"/>
      <c r="E36" s="315" t="s">
        <v>147</v>
      </c>
      <c r="F36" s="312"/>
      <c r="G36" s="312" t="s">
        <v>4293</v>
      </c>
      <c r="H36" s="312"/>
      <c r="I36" s="312"/>
      <c r="J36" s="312"/>
      <c r="K36" s="310"/>
    </row>
    <row r="37" s="1" customFormat="1" ht="30.75" customHeight="1">
      <c r="B37" s="313"/>
      <c r="C37" s="314"/>
      <c r="D37" s="312"/>
      <c r="E37" s="315" t="s">
        <v>4294</v>
      </c>
      <c r="F37" s="312"/>
      <c r="G37" s="312" t="s">
        <v>4295</v>
      </c>
      <c r="H37" s="312"/>
      <c r="I37" s="312"/>
      <c r="J37" s="312"/>
      <c r="K37" s="310"/>
    </row>
    <row r="38" s="1" customFormat="1" ht="15" customHeight="1">
      <c r="B38" s="313"/>
      <c r="C38" s="314"/>
      <c r="D38" s="312"/>
      <c r="E38" s="315" t="s">
        <v>51</v>
      </c>
      <c r="F38" s="312"/>
      <c r="G38" s="312" t="s">
        <v>4296</v>
      </c>
      <c r="H38" s="312"/>
      <c r="I38" s="312"/>
      <c r="J38" s="312"/>
      <c r="K38" s="310"/>
    </row>
    <row r="39" s="1" customFormat="1" ht="15" customHeight="1">
      <c r="B39" s="313"/>
      <c r="C39" s="314"/>
      <c r="D39" s="312"/>
      <c r="E39" s="315" t="s">
        <v>52</v>
      </c>
      <c r="F39" s="312"/>
      <c r="G39" s="312" t="s">
        <v>4297</v>
      </c>
      <c r="H39" s="312"/>
      <c r="I39" s="312"/>
      <c r="J39" s="312"/>
      <c r="K39" s="310"/>
    </row>
    <row r="40" s="1" customFormat="1" ht="15" customHeight="1">
      <c r="B40" s="313"/>
      <c r="C40" s="314"/>
      <c r="D40" s="312"/>
      <c r="E40" s="315" t="s">
        <v>148</v>
      </c>
      <c r="F40" s="312"/>
      <c r="G40" s="312" t="s">
        <v>4298</v>
      </c>
      <c r="H40" s="312"/>
      <c r="I40" s="312"/>
      <c r="J40" s="312"/>
      <c r="K40" s="310"/>
    </row>
    <row r="41" s="1" customFormat="1" ht="15" customHeight="1">
      <c r="B41" s="313"/>
      <c r="C41" s="314"/>
      <c r="D41" s="312"/>
      <c r="E41" s="315" t="s">
        <v>149</v>
      </c>
      <c r="F41" s="312"/>
      <c r="G41" s="312" t="s">
        <v>4299</v>
      </c>
      <c r="H41" s="312"/>
      <c r="I41" s="312"/>
      <c r="J41" s="312"/>
      <c r="K41" s="310"/>
    </row>
    <row r="42" s="1" customFormat="1" ht="15" customHeight="1">
      <c r="B42" s="313"/>
      <c r="C42" s="314"/>
      <c r="D42" s="312"/>
      <c r="E42" s="315" t="s">
        <v>4300</v>
      </c>
      <c r="F42" s="312"/>
      <c r="G42" s="312" t="s">
        <v>4301</v>
      </c>
      <c r="H42" s="312"/>
      <c r="I42" s="312"/>
      <c r="J42" s="312"/>
      <c r="K42" s="310"/>
    </row>
    <row r="43" s="1" customFormat="1" ht="15" customHeight="1">
      <c r="B43" s="313"/>
      <c r="C43" s="314"/>
      <c r="D43" s="312"/>
      <c r="E43" s="315"/>
      <c r="F43" s="312"/>
      <c r="G43" s="312" t="s">
        <v>4302</v>
      </c>
      <c r="H43" s="312"/>
      <c r="I43" s="312"/>
      <c r="J43" s="312"/>
      <c r="K43" s="310"/>
    </row>
    <row r="44" s="1" customFormat="1" ht="15" customHeight="1">
      <c r="B44" s="313"/>
      <c r="C44" s="314"/>
      <c r="D44" s="312"/>
      <c r="E44" s="315" t="s">
        <v>4303</v>
      </c>
      <c r="F44" s="312"/>
      <c r="G44" s="312" t="s">
        <v>4304</v>
      </c>
      <c r="H44" s="312"/>
      <c r="I44" s="312"/>
      <c r="J44" s="312"/>
      <c r="K44" s="310"/>
    </row>
    <row r="45" s="1" customFormat="1" ht="15" customHeight="1">
      <c r="B45" s="313"/>
      <c r="C45" s="314"/>
      <c r="D45" s="312"/>
      <c r="E45" s="315" t="s">
        <v>151</v>
      </c>
      <c r="F45" s="312"/>
      <c r="G45" s="312" t="s">
        <v>4305</v>
      </c>
      <c r="H45" s="312"/>
      <c r="I45" s="312"/>
      <c r="J45" s="312"/>
      <c r="K45" s="310"/>
    </row>
    <row r="46" s="1" customFormat="1" ht="12.75" customHeight="1">
      <c r="B46" s="313"/>
      <c r="C46" s="314"/>
      <c r="D46" s="312"/>
      <c r="E46" s="312"/>
      <c r="F46" s="312"/>
      <c r="G46" s="312"/>
      <c r="H46" s="312"/>
      <c r="I46" s="312"/>
      <c r="J46" s="312"/>
      <c r="K46" s="310"/>
    </row>
    <row r="47" s="1" customFormat="1" ht="15" customHeight="1">
      <c r="B47" s="313"/>
      <c r="C47" s="314"/>
      <c r="D47" s="312" t="s">
        <v>4306</v>
      </c>
      <c r="E47" s="312"/>
      <c r="F47" s="312"/>
      <c r="G47" s="312"/>
      <c r="H47" s="312"/>
      <c r="I47" s="312"/>
      <c r="J47" s="312"/>
      <c r="K47" s="310"/>
    </row>
    <row r="48" s="1" customFormat="1" ht="15" customHeight="1">
      <c r="B48" s="313"/>
      <c r="C48" s="314"/>
      <c r="D48" s="314"/>
      <c r="E48" s="312" t="s">
        <v>4307</v>
      </c>
      <c r="F48" s="312"/>
      <c r="G48" s="312"/>
      <c r="H48" s="312"/>
      <c r="I48" s="312"/>
      <c r="J48" s="312"/>
      <c r="K48" s="310"/>
    </row>
    <row r="49" s="1" customFormat="1" ht="15" customHeight="1">
      <c r="B49" s="313"/>
      <c r="C49" s="314"/>
      <c r="D49" s="314"/>
      <c r="E49" s="312" t="s">
        <v>4308</v>
      </c>
      <c r="F49" s="312"/>
      <c r="G49" s="312"/>
      <c r="H49" s="312"/>
      <c r="I49" s="312"/>
      <c r="J49" s="312"/>
      <c r="K49" s="310"/>
    </row>
    <row r="50" s="1" customFormat="1" ht="15" customHeight="1">
      <c r="B50" s="313"/>
      <c r="C50" s="314"/>
      <c r="D50" s="314"/>
      <c r="E50" s="312" t="s">
        <v>4309</v>
      </c>
      <c r="F50" s="312"/>
      <c r="G50" s="312"/>
      <c r="H50" s="312"/>
      <c r="I50" s="312"/>
      <c r="J50" s="312"/>
      <c r="K50" s="310"/>
    </row>
    <row r="51" s="1" customFormat="1" ht="15" customHeight="1">
      <c r="B51" s="313"/>
      <c r="C51" s="314"/>
      <c r="D51" s="312" t="s">
        <v>4310</v>
      </c>
      <c r="E51" s="312"/>
      <c r="F51" s="312"/>
      <c r="G51" s="312"/>
      <c r="H51" s="312"/>
      <c r="I51" s="312"/>
      <c r="J51" s="312"/>
      <c r="K51" s="310"/>
    </row>
    <row r="52" s="1" customFormat="1" ht="25.5" customHeight="1">
      <c r="B52" s="308"/>
      <c r="C52" s="309" t="s">
        <v>4311</v>
      </c>
      <c r="D52" s="309"/>
      <c r="E52" s="309"/>
      <c r="F52" s="309"/>
      <c r="G52" s="309"/>
      <c r="H52" s="309"/>
      <c r="I52" s="309"/>
      <c r="J52" s="309"/>
      <c r="K52" s="310"/>
    </row>
    <row r="53" s="1" customFormat="1" ht="5.25" customHeight="1">
      <c r="B53" s="308"/>
      <c r="C53" s="311"/>
      <c r="D53" s="311"/>
      <c r="E53" s="311"/>
      <c r="F53" s="311"/>
      <c r="G53" s="311"/>
      <c r="H53" s="311"/>
      <c r="I53" s="311"/>
      <c r="J53" s="311"/>
      <c r="K53" s="310"/>
    </row>
    <row r="54" s="1" customFormat="1" ht="15" customHeight="1">
      <c r="B54" s="308"/>
      <c r="C54" s="312" t="s">
        <v>4312</v>
      </c>
      <c r="D54" s="312"/>
      <c r="E54" s="312"/>
      <c r="F54" s="312"/>
      <c r="G54" s="312"/>
      <c r="H54" s="312"/>
      <c r="I54" s="312"/>
      <c r="J54" s="312"/>
      <c r="K54" s="310"/>
    </row>
    <row r="55" s="1" customFormat="1" ht="15" customHeight="1">
      <c r="B55" s="308"/>
      <c r="C55" s="312" t="s">
        <v>4313</v>
      </c>
      <c r="D55" s="312"/>
      <c r="E55" s="312"/>
      <c r="F55" s="312"/>
      <c r="G55" s="312"/>
      <c r="H55" s="312"/>
      <c r="I55" s="312"/>
      <c r="J55" s="312"/>
      <c r="K55" s="310"/>
    </row>
    <row r="56" s="1" customFormat="1" ht="12.75" customHeight="1">
      <c r="B56" s="308"/>
      <c r="C56" s="312"/>
      <c r="D56" s="312"/>
      <c r="E56" s="312"/>
      <c r="F56" s="312"/>
      <c r="G56" s="312"/>
      <c r="H56" s="312"/>
      <c r="I56" s="312"/>
      <c r="J56" s="312"/>
      <c r="K56" s="310"/>
    </row>
    <row r="57" s="1" customFormat="1" ht="15" customHeight="1">
      <c r="B57" s="308"/>
      <c r="C57" s="312" t="s">
        <v>4314</v>
      </c>
      <c r="D57" s="312"/>
      <c r="E57" s="312"/>
      <c r="F57" s="312"/>
      <c r="G57" s="312"/>
      <c r="H57" s="312"/>
      <c r="I57" s="312"/>
      <c r="J57" s="312"/>
      <c r="K57" s="310"/>
    </row>
    <row r="58" s="1" customFormat="1" ht="15" customHeight="1">
      <c r="B58" s="308"/>
      <c r="C58" s="314"/>
      <c r="D58" s="312" t="s">
        <v>4315</v>
      </c>
      <c r="E58" s="312"/>
      <c r="F58" s="312"/>
      <c r="G58" s="312"/>
      <c r="H58" s="312"/>
      <c r="I58" s="312"/>
      <c r="J58" s="312"/>
      <c r="K58" s="310"/>
    </row>
    <row r="59" s="1" customFormat="1" ht="15" customHeight="1">
      <c r="B59" s="308"/>
      <c r="C59" s="314"/>
      <c r="D59" s="312" t="s">
        <v>4316</v>
      </c>
      <c r="E59" s="312"/>
      <c r="F59" s="312"/>
      <c r="G59" s="312"/>
      <c r="H59" s="312"/>
      <c r="I59" s="312"/>
      <c r="J59" s="312"/>
      <c r="K59" s="310"/>
    </row>
    <row r="60" s="1" customFormat="1" ht="15" customHeight="1">
      <c r="B60" s="308"/>
      <c r="C60" s="314"/>
      <c r="D60" s="312" t="s">
        <v>4317</v>
      </c>
      <c r="E60" s="312"/>
      <c r="F60" s="312"/>
      <c r="G60" s="312"/>
      <c r="H60" s="312"/>
      <c r="I60" s="312"/>
      <c r="J60" s="312"/>
      <c r="K60" s="310"/>
    </row>
    <row r="61" s="1" customFormat="1" ht="15" customHeight="1">
      <c r="B61" s="308"/>
      <c r="C61" s="314"/>
      <c r="D61" s="312" t="s">
        <v>4318</v>
      </c>
      <c r="E61" s="312"/>
      <c r="F61" s="312"/>
      <c r="G61" s="312"/>
      <c r="H61" s="312"/>
      <c r="I61" s="312"/>
      <c r="J61" s="312"/>
      <c r="K61" s="310"/>
    </row>
    <row r="62" s="1" customFormat="1" ht="15" customHeight="1">
      <c r="B62" s="308"/>
      <c r="C62" s="314"/>
      <c r="D62" s="317" t="s">
        <v>4319</v>
      </c>
      <c r="E62" s="317"/>
      <c r="F62" s="317"/>
      <c r="G62" s="317"/>
      <c r="H62" s="317"/>
      <c r="I62" s="317"/>
      <c r="J62" s="317"/>
      <c r="K62" s="310"/>
    </row>
    <row r="63" s="1" customFormat="1" ht="15" customHeight="1">
      <c r="B63" s="308"/>
      <c r="C63" s="314"/>
      <c r="D63" s="312" t="s">
        <v>4320</v>
      </c>
      <c r="E63" s="312"/>
      <c r="F63" s="312"/>
      <c r="G63" s="312"/>
      <c r="H63" s="312"/>
      <c r="I63" s="312"/>
      <c r="J63" s="312"/>
      <c r="K63" s="310"/>
    </row>
    <row r="64" s="1" customFormat="1" ht="12.75" customHeight="1">
      <c r="B64" s="308"/>
      <c r="C64" s="314"/>
      <c r="D64" s="314"/>
      <c r="E64" s="318"/>
      <c r="F64" s="314"/>
      <c r="G64" s="314"/>
      <c r="H64" s="314"/>
      <c r="I64" s="314"/>
      <c r="J64" s="314"/>
      <c r="K64" s="310"/>
    </row>
    <row r="65" s="1" customFormat="1" ht="15" customHeight="1">
      <c r="B65" s="308"/>
      <c r="C65" s="314"/>
      <c r="D65" s="312" t="s">
        <v>4321</v>
      </c>
      <c r="E65" s="312"/>
      <c r="F65" s="312"/>
      <c r="G65" s="312"/>
      <c r="H65" s="312"/>
      <c r="I65" s="312"/>
      <c r="J65" s="312"/>
      <c r="K65" s="310"/>
    </row>
    <row r="66" s="1" customFormat="1" ht="15" customHeight="1">
      <c r="B66" s="308"/>
      <c r="C66" s="314"/>
      <c r="D66" s="317" t="s">
        <v>4322</v>
      </c>
      <c r="E66" s="317"/>
      <c r="F66" s="317"/>
      <c r="G66" s="317"/>
      <c r="H66" s="317"/>
      <c r="I66" s="317"/>
      <c r="J66" s="317"/>
      <c r="K66" s="310"/>
    </row>
    <row r="67" s="1" customFormat="1" ht="15" customHeight="1">
      <c r="B67" s="308"/>
      <c r="C67" s="314"/>
      <c r="D67" s="312" t="s">
        <v>4323</v>
      </c>
      <c r="E67" s="312"/>
      <c r="F67" s="312"/>
      <c r="G67" s="312"/>
      <c r="H67" s="312"/>
      <c r="I67" s="312"/>
      <c r="J67" s="312"/>
      <c r="K67" s="310"/>
    </row>
    <row r="68" s="1" customFormat="1" ht="15" customHeight="1">
      <c r="B68" s="308"/>
      <c r="C68" s="314"/>
      <c r="D68" s="312" t="s">
        <v>4324</v>
      </c>
      <c r="E68" s="312"/>
      <c r="F68" s="312"/>
      <c r="G68" s="312"/>
      <c r="H68" s="312"/>
      <c r="I68" s="312"/>
      <c r="J68" s="312"/>
      <c r="K68" s="310"/>
    </row>
    <row r="69" s="1" customFormat="1" ht="15" customHeight="1">
      <c r="B69" s="308"/>
      <c r="C69" s="314"/>
      <c r="D69" s="312" t="s">
        <v>4325</v>
      </c>
      <c r="E69" s="312"/>
      <c r="F69" s="312"/>
      <c r="G69" s="312"/>
      <c r="H69" s="312"/>
      <c r="I69" s="312"/>
      <c r="J69" s="312"/>
      <c r="K69" s="310"/>
    </row>
    <row r="70" s="1" customFormat="1" ht="15" customHeight="1">
      <c r="B70" s="308"/>
      <c r="C70" s="314"/>
      <c r="D70" s="312" t="s">
        <v>4326</v>
      </c>
      <c r="E70" s="312"/>
      <c r="F70" s="312"/>
      <c r="G70" s="312"/>
      <c r="H70" s="312"/>
      <c r="I70" s="312"/>
      <c r="J70" s="312"/>
      <c r="K70" s="310"/>
    </row>
    <row r="71" s="1" customFormat="1" ht="12.75" customHeight="1">
      <c r="B71" s="319"/>
      <c r="C71" s="320"/>
      <c r="D71" s="320"/>
      <c r="E71" s="320"/>
      <c r="F71" s="320"/>
      <c r="G71" s="320"/>
      <c r="H71" s="320"/>
      <c r="I71" s="320"/>
      <c r="J71" s="320"/>
      <c r="K71" s="321"/>
    </row>
    <row r="72" s="1" customFormat="1" ht="18.75" customHeight="1">
      <c r="B72" s="322"/>
      <c r="C72" s="322"/>
      <c r="D72" s="322"/>
      <c r="E72" s="322"/>
      <c r="F72" s="322"/>
      <c r="G72" s="322"/>
      <c r="H72" s="322"/>
      <c r="I72" s="322"/>
      <c r="J72" s="322"/>
      <c r="K72" s="323"/>
    </row>
    <row r="73" s="1" customFormat="1" ht="18.75" customHeight="1">
      <c r="B73" s="323"/>
      <c r="C73" s="323"/>
      <c r="D73" s="323"/>
      <c r="E73" s="323"/>
      <c r="F73" s="323"/>
      <c r="G73" s="323"/>
      <c r="H73" s="323"/>
      <c r="I73" s="323"/>
      <c r="J73" s="323"/>
      <c r="K73" s="323"/>
    </row>
    <row r="74" s="1" customFormat="1" ht="7.5" customHeight="1">
      <c r="B74" s="324"/>
      <c r="C74" s="325"/>
      <c r="D74" s="325"/>
      <c r="E74" s="325"/>
      <c r="F74" s="325"/>
      <c r="G74" s="325"/>
      <c r="H74" s="325"/>
      <c r="I74" s="325"/>
      <c r="J74" s="325"/>
      <c r="K74" s="326"/>
    </row>
    <row r="75" s="1" customFormat="1" ht="45" customHeight="1">
      <c r="B75" s="327"/>
      <c r="C75" s="328" t="s">
        <v>4327</v>
      </c>
      <c r="D75" s="328"/>
      <c r="E75" s="328"/>
      <c r="F75" s="328"/>
      <c r="G75" s="328"/>
      <c r="H75" s="328"/>
      <c r="I75" s="328"/>
      <c r="J75" s="328"/>
      <c r="K75" s="329"/>
    </row>
    <row r="76" s="1" customFormat="1" ht="17.25" customHeight="1">
      <c r="B76" s="327"/>
      <c r="C76" s="330" t="s">
        <v>4328</v>
      </c>
      <c r="D76" s="330"/>
      <c r="E76" s="330"/>
      <c r="F76" s="330" t="s">
        <v>4329</v>
      </c>
      <c r="G76" s="331"/>
      <c r="H76" s="330" t="s">
        <v>52</v>
      </c>
      <c r="I76" s="330" t="s">
        <v>55</v>
      </c>
      <c r="J76" s="330" t="s">
        <v>4330</v>
      </c>
      <c r="K76" s="329"/>
    </row>
    <row r="77" s="1" customFormat="1" ht="17.25" customHeight="1">
      <c r="B77" s="327"/>
      <c r="C77" s="332" t="s">
        <v>4331</v>
      </c>
      <c r="D77" s="332"/>
      <c r="E77" s="332"/>
      <c r="F77" s="333" t="s">
        <v>4332</v>
      </c>
      <c r="G77" s="334"/>
      <c r="H77" s="332"/>
      <c r="I77" s="332"/>
      <c r="J77" s="332" t="s">
        <v>4333</v>
      </c>
      <c r="K77" s="329"/>
    </row>
    <row r="78" s="1" customFormat="1" ht="5.25" customHeight="1">
      <c r="B78" s="327"/>
      <c r="C78" s="335"/>
      <c r="D78" s="335"/>
      <c r="E78" s="335"/>
      <c r="F78" s="335"/>
      <c r="G78" s="336"/>
      <c r="H78" s="335"/>
      <c r="I78" s="335"/>
      <c r="J78" s="335"/>
      <c r="K78" s="329"/>
    </row>
    <row r="79" s="1" customFormat="1" ht="15" customHeight="1">
      <c r="B79" s="327"/>
      <c r="C79" s="315" t="s">
        <v>51</v>
      </c>
      <c r="D79" s="337"/>
      <c r="E79" s="337"/>
      <c r="F79" s="338" t="s">
        <v>4334</v>
      </c>
      <c r="G79" s="339"/>
      <c r="H79" s="315" t="s">
        <v>4335</v>
      </c>
      <c r="I79" s="315" t="s">
        <v>4336</v>
      </c>
      <c r="J79" s="315">
        <v>20</v>
      </c>
      <c r="K79" s="329"/>
    </row>
    <row r="80" s="1" customFormat="1" ht="15" customHeight="1">
      <c r="B80" s="327"/>
      <c r="C80" s="315" t="s">
        <v>4337</v>
      </c>
      <c r="D80" s="315"/>
      <c r="E80" s="315"/>
      <c r="F80" s="338" t="s">
        <v>4334</v>
      </c>
      <c r="G80" s="339"/>
      <c r="H80" s="315" t="s">
        <v>4338</v>
      </c>
      <c r="I80" s="315" t="s">
        <v>4336</v>
      </c>
      <c r="J80" s="315">
        <v>120</v>
      </c>
      <c r="K80" s="329"/>
    </row>
    <row r="81" s="1" customFormat="1" ht="15" customHeight="1">
      <c r="B81" s="340"/>
      <c r="C81" s="315" t="s">
        <v>4339</v>
      </c>
      <c r="D81" s="315"/>
      <c r="E81" s="315"/>
      <c r="F81" s="338" t="s">
        <v>4340</v>
      </c>
      <c r="G81" s="339"/>
      <c r="H81" s="315" t="s">
        <v>4341</v>
      </c>
      <c r="I81" s="315" t="s">
        <v>4336</v>
      </c>
      <c r="J81" s="315">
        <v>50</v>
      </c>
      <c r="K81" s="329"/>
    </row>
    <row r="82" s="1" customFormat="1" ht="15" customHeight="1">
      <c r="B82" s="340"/>
      <c r="C82" s="315" t="s">
        <v>4342</v>
      </c>
      <c r="D82" s="315"/>
      <c r="E82" s="315"/>
      <c r="F82" s="338" t="s">
        <v>4334</v>
      </c>
      <c r="G82" s="339"/>
      <c r="H82" s="315" t="s">
        <v>4343</v>
      </c>
      <c r="I82" s="315" t="s">
        <v>4344</v>
      </c>
      <c r="J82" s="315"/>
      <c r="K82" s="329"/>
    </row>
    <row r="83" s="1" customFormat="1" ht="15" customHeight="1">
      <c r="B83" s="340"/>
      <c r="C83" s="341" t="s">
        <v>4345</v>
      </c>
      <c r="D83" s="341"/>
      <c r="E83" s="341"/>
      <c r="F83" s="342" t="s">
        <v>4340</v>
      </c>
      <c r="G83" s="341"/>
      <c r="H83" s="341" t="s">
        <v>4346</v>
      </c>
      <c r="I83" s="341" t="s">
        <v>4336</v>
      </c>
      <c r="J83" s="341">
        <v>15</v>
      </c>
      <c r="K83" s="329"/>
    </row>
    <row r="84" s="1" customFormat="1" ht="15" customHeight="1">
      <c r="B84" s="340"/>
      <c r="C84" s="341" t="s">
        <v>4347</v>
      </c>
      <c r="D84" s="341"/>
      <c r="E84" s="341"/>
      <c r="F84" s="342" t="s">
        <v>4340</v>
      </c>
      <c r="G84" s="341"/>
      <c r="H84" s="341" t="s">
        <v>4348</v>
      </c>
      <c r="I84" s="341" t="s">
        <v>4336</v>
      </c>
      <c r="J84" s="341">
        <v>15</v>
      </c>
      <c r="K84" s="329"/>
    </row>
    <row r="85" s="1" customFormat="1" ht="15" customHeight="1">
      <c r="B85" s="340"/>
      <c r="C85" s="341" t="s">
        <v>4349</v>
      </c>
      <c r="D85" s="341"/>
      <c r="E85" s="341"/>
      <c r="F85" s="342" t="s">
        <v>4340</v>
      </c>
      <c r="G85" s="341"/>
      <c r="H85" s="341" t="s">
        <v>4350</v>
      </c>
      <c r="I85" s="341" t="s">
        <v>4336</v>
      </c>
      <c r="J85" s="341">
        <v>20</v>
      </c>
      <c r="K85" s="329"/>
    </row>
    <row r="86" s="1" customFormat="1" ht="15" customHeight="1">
      <c r="B86" s="340"/>
      <c r="C86" s="341" t="s">
        <v>4351</v>
      </c>
      <c r="D86" s="341"/>
      <c r="E86" s="341"/>
      <c r="F86" s="342" t="s">
        <v>4340</v>
      </c>
      <c r="G86" s="341"/>
      <c r="H86" s="341" t="s">
        <v>4352</v>
      </c>
      <c r="I86" s="341" t="s">
        <v>4336</v>
      </c>
      <c r="J86" s="341">
        <v>20</v>
      </c>
      <c r="K86" s="329"/>
    </row>
    <row r="87" s="1" customFormat="1" ht="15" customHeight="1">
      <c r="B87" s="340"/>
      <c r="C87" s="315" t="s">
        <v>4353</v>
      </c>
      <c r="D87" s="315"/>
      <c r="E87" s="315"/>
      <c r="F87" s="338" t="s">
        <v>4340</v>
      </c>
      <c r="G87" s="339"/>
      <c r="H87" s="315" t="s">
        <v>4354</v>
      </c>
      <c r="I87" s="315" t="s">
        <v>4336</v>
      </c>
      <c r="J87" s="315">
        <v>50</v>
      </c>
      <c r="K87" s="329"/>
    </row>
    <row r="88" s="1" customFormat="1" ht="15" customHeight="1">
      <c r="B88" s="340"/>
      <c r="C88" s="315" t="s">
        <v>4355</v>
      </c>
      <c r="D88" s="315"/>
      <c r="E88" s="315"/>
      <c r="F88" s="338" t="s">
        <v>4340</v>
      </c>
      <c r="G88" s="339"/>
      <c r="H88" s="315" t="s">
        <v>4356</v>
      </c>
      <c r="I88" s="315" t="s">
        <v>4336</v>
      </c>
      <c r="J88" s="315">
        <v>20</v>
      </c>
      <c r="K88" s="329"/>
    </row>
    <row r="89" s="1" customFormat="1" ht="15" customHeight="1">
      <c r="B89" s="340"/>
      <c r="C89" s="315" t="s">
        <v>4357</v>
      </c>
      <c r="D89" s="315"/>
      <c r="E89" s="315"/>
      <c r="F89" s="338" t="s">
        <v>4340</v>
      </c>
      <c r="G89" s="339"/>
      <c r="H89" s="315" t="s">
        <v>4358</v>
      </c>
      <c r="I89" s="315" t="s">
        <v>4336</v>
      </c>
      <c r="J89" s="315">
        <v>20</v>
      </c>
      <c r="K89" s="329"/>
    </row>
    <row r="90" s="1" customFormat="1" ht="15" customHeight="1">
      <c r="B90" s="340"/>
      <c r="C90" s="315" t="s">
        <v>4359</v>
      </c>
      <c r="D90" s="315"/>
      <c r="E90" s="315"/>
      <c r="F90" s="338" t="s">
        <v>4340</v>
      </c>
      <c r="G90" s="339"/>
      <c r="H90" s="315" t="s">
        <v>4360</v>
      </c>
      <c r="I90" s="315" t="s">
        <v>4336</v>
      </c>
      <c r="J90" s="315">
        <v>50</v>
      </c>
      <c r="K90" s="329"/>
    </row>
    <row r="91" s="1" customFormat="1" ht="15" customHeight="1">
      <c r="B91" s="340"/>
      <c r="C91" s="315" t="s">
        <v>4361</v>
      </c>
      <c r="D91" s="315"/>
      <c r="E91" s="315"/>
      <c r="F91" s="338" t="s">
        <v>4340</v>
      </c>
      <c r="G91" s="339"/>
      <c r="H91" s="315" t="s">
        <v>4361</v>
      </c>
      <c r="I91" s="315" t="s">
        <v>4336</v>
      </c>
      <c r="J91" s="315">
        <v>50</v>
      </c>
      <c r="K91" s="329"/>
    </row>
    <row r="92" s="1" customFormat="1" ht="15" customHeight="1">
      <c r="B92" s="340"/>
      <c r="C92" s="315" t="s">
        <v>4362</v>
      </c>
      <c r="D92" s="315"/>
      <c r="E92" s="315"/>
      <c r="F92" s="338" t="s">
        <v>4340</v>
      </c>
      <c r="G92" s="339"/>
      <c r="H92" s="315" t="s">
        <v>4363</v>
      </c>
      <c r="I92" s="315" t="s">
        <v>4336</v>
      </c>
      <c r="J92" s="315">
        <v>255</v>
      </c>
      <c r="K92" s="329"/>
    </row>
    <row r="93" s="1" customFormat="1" ht="15" customHeight="1">
      <c r="B93" s="340"/>
      <c r="C93" s="315" t="s">
        <v>4364</v>
      </c>
      <c r="D93" s="315"/>
      <c r="E93" s="315"/>
      <c r="F93" s="338" t="s">
        <v>4334</v>
      </c>
      <c r="G93" s="339"/>
      <c r="H93" s="315" t="s">
        <v>4365</v>
      </c>
      <c r="I93" s="315" t="s">
        <v>4366</v>
      </c>
      <c r="J93" s="315"/>
      <c r="K93" s="329"/>
    </row>
    <row r="94" s="1" customFormat="1" ht="15" customHeight="1">
      <c r="B94" s="340"/>
      <c r="C94" s="315" t="s">
        <v>4367</v>
      </c>
      <c r="D94" s="315"/>
      <c r="E94" s="315"/>
      <c r="F94" s="338" t="s">
        <v>4334</v>
      </c>
      <c r="G94" s="339"/>
      <c r="H94" s="315" t="s">
        <v>4368</v>
      </c>
      <c r="I94" s="315" t="s">
        <v>4369</v>
      </c>
      <c r="J94" s="315"/>
      <c r="K94" s="329"/>
    </row>
    <row r="95" s="1" customFormat="1" ht="15" customHeight="1">
      <c r="B95" s="340"/>
      <c r="C95" s="315" t="s">
        <v>4370</v>
      </c>
      <c r="D95" s="315"/>
      <c r="E95" s="315"/>
      <c r="F95" s="338" t="s">
        <v>4334</v>
      </c>
      <c r="G95" s="339"/>
      <c r="H95" s="315" t="s">
        <v>4370</v>
      </c>
      <c r="I95" s="315" t="s">
        <v>4369</v>
      </c>
      <c r="J95" s="315"/>
      <c r="K95" s="329"/>
    </row>
    <row r="96" s="1" customFormat="1" ht="15" customHeight="1">
      <c r="B96" s="340"/>
      <c r="C96" s="315" t="s">
        <v>36</v>
      </c>
      <c r="D96" s="315"/>
      <c r="E96" s="315"/>
      <c r="F96" s="338" t="s">
        <v>4334</v>
      </c>
      <c r="G96" s="339"/>
      <c r="H96" s="315" t="s">
        <v>4371</v>
      </c>
      <c r="I96" s="315" t="s">
        <v>4369</v>
      </c>
      <c r="J96" s="315"/>
      <c r="K96" s="329"/>
    </row>
    <row r="97" s="1" customFormat="1" ht="15" customHeight="1">
      <c r="B97" s="340"/>
      <c r="C97" s="315" t="s">
        <v>46</v>
      </c>
      <c r="D97" s="315"/>
      <c r="E97" s="315"/>
      <c r="F97" s="338" t="s">
        <v>4334</v>
      </c>
      <c r="G97" s="339"/>
      <c r="H97" s="315" t="s">
        <v>4372</v>
      </c>
      <c r="I97" s="315" t="s">
        <v>4369</v>
      </c>
      <c r="J97" s="315"/>
      <c r="K97" s="329"/>
    </row>
    <row r="98" s="1" customFormat="1" ht="15" customHeight="1">
      <c r="B98" s="343"/>
      <c r="C98" s="344"/>
      <c r="D98" s="344"/>
      <c r="E98" s="344"/>
      <c r="F98" s="344"/>
      <c r="G98" s="344"/>
      <c r="H98" s="344"/>
      <c r="I98" s="344"/>
      <c r="J98" s="344"/>
      <c r="K98" s="345"/>
    </row>
    <row r="99" s="1" customFormat="1" ht="18.75" customHeight="1">
      <c r="B99" s="346"/>
      <c r="C99" s="347"/>
      <c r="D99" s="347"/>
      <c r="E99" s="347"/>
      <c r="F99" s="347"/>
      <c r="G99" s="347"/>
      <c r="H99" s="347"/>
      <c r="I99" s="347"/>
      <c r="J99" s="347"/>
      <c r="K99" s="346"/>
    </row>
    <row r="100" s="1" customFormat="1" ht="18.75" customHeight="1">
      <c r="B100" s="323"/>
      <c r="C100" s="323"/>
      <c r="D100" s="323"/>
      <c r="E100" s="323"/>
      <c r="F100" s="323"/>
      <c r="G100" s="323"/>
      <c r="H100" s="323"/>
      <c r="I100" s="323"/>
      <c r="J100" s="323"/>
      <c r="K100" s="323"/>
    </row>
    <row r="101" s="1" customFormat="1" ht="7.5" customHeight="1">
      <c r="B101" s="324"/>
      <c r="C101" s="325"/>
      <c r="D101" s="325"/>
      <c r="E101" s="325"/>
      <c r="F101" s="325"/>
      <c r="G101" s="325"/>
      <c r="H101" s="325"/>
      <c r="I101" s="325"/>
      <c r="J101" s="325"/>
      <c r="K101" s="326"/>
    </row>
    <row r="102" s="1" customFormat="1" ht="45" customHeight="1">
      <c r="B102" s="327"/>
      <c r="C102" s="328" t="s">
        <v>4373</v>
      </c>
      <c r="D102" s="328"/>
      <c r="E102" s="328"/>
      <c r="F102" s="328"/>
      <c r="G102" s="328"/>
      <c r="H102" s="328"/>
      <c r="I102" s="328"/>
      <c r="J102" s="328"/>
      <c r="K102" s="329"/>
    </row>
    <row r="103" s="1" customFormat="1" ht="17.25" customHeight="1">
      <c r="B103" s="327"/>
      <c r="C103" s="330" t="s">
        <v>4328</v>
      </c>
      <c r="D103" s="330"/>
      <c r="E103" s="330"/>
      <c r="F103" s="330" t="s">
        <v>4329</v>
      </c>
      <c r="G103" s="331"/>
      <c r="H103" s="330" t="s">
        <v>52</v>
      </c>
      <c r="I103" s="330" t="s">
        <v>55</v>
      </c>
      <c r="J103" s="330" t="s">
        <v>4330</v>
      </c>
      <c r="K103" s="329"/>
    </row>
    <row r="104" s="1" customFormat="1" ht="17.25" customHeight="1">
      <c r="B104" s="327"/>
      <c r="C104" s="332" t="s">
        <v>4331</v>
      </c>
      <c r="D104" s="332"/>
      <c r="E104" s="332"/>
      <c r="F104" s="333" t="s">
        <v>4332</v>
      </c>
      <c r="G104" s="334"/>
      <c r="H104" s="332"/>
      <c r="I104" s="332"/>
      <c r="J104" s="332" t="s">
        <v>4333</v>
      </c>
      <c r="K104" s="329"/>
    </row>
    <row r="105" s="1" customFormat="1" ht="5.25" customHeight="1">
      <c r="B105" s="327"/>
      <c r="C105" s="330"/>
      <c r="D105" s="330"/>
      <c r="E105" s="330"/>
      <c r="F105" s="330"/>
      <c r="G105" s="348"/>
      <c r="H105" s="330"/>
      <c r="I105" s="330"/>
      <c r="J105" s="330"/>
      <c r="K105" s="329"/>
    </row>
    <row r="106" s="1" customFormat="1" ht="15" customHeight="1">
      <c r="B106" s="327"/>
      <c r="C106" s="315" t="s">
        <v>51</v>
      </c>
      <c r="D106" s="337"/>
      <c r="E106" s="337"/>
      <c r="F106" s="338" t="s">
        <v>4334</v>
      </c>
      <c r="G106" s="315"/>
      <c r="H106" s="315" t="s">
        <v>4374</v>
      </c>
      <c r="I106" s="315" t="s">
        <v>4336</v>
      </c>
      <c r="J106" s="315">
        <v>20</v>
      </c>
      <c r="K106" s="329"/>
    </row>
    <row r="107" s="1" customFormat="1" ht="15" customHeight="1">
      <c r="B107" s="327"/>
      <c r="C107" s="315" t="s">
        <v>4337</v>
      </c>
      <c r="D107" s="315"/>
      <c r="E107" s="315"/>
      <c r="F107" s="338" t="s">
        <v>4334</v>
      </c>
      <c r="G107" s="315"/>
      <c r="H107" s="315" t="s">
        <v>4374</v>
      </c>
      <c r="I107" s="315" t="s">
        <v>4336</v>
      </c>
      <c r="J107" s="315">
        <v>120</v>
      </c>
      <c r="K107" s="329"/>
    </row>
    <row r="108" s="1" customFormat="1" ht="15" customHeight="1">
      <c r="B108" s="340"/>
      <c r="C108" s="315" t="s">
        <v>4339</v>
      </c>
      <c r="D108" s="315"/>
      <c r="E108" s="315"/>
      <c r="F108" s="338" t="s">
        <v>4340</v>
      </c>
      <c r="G108" s="315"/>
      <c r="H108" s="315" t="s">
        <v>4374</v>
      </c>
      <c r="I108" s="315" t="s">
        <v>4336</v>
      </c>
      <c r="J108" s="315">
        <v>50</v>
      </c>
      <c r="K108" s="329"/>
    </row>
    <row r="109" s="1" customFormat="1" ht="15" customHeight="1">
      <c r="B109" s="340"/>
      <c r="C109" s="315" t="s">
        <v>4342</v>
      </c>
      <c r="D109" s="315"/>
      <c r="E109" s="315"/>
      <c r="F109" s="338" t="s">
        <v>4334</v>
      </c>
      <c r="G109" s="315"/>
      <c r="H109" s="315" t="s">
        <v>4374</v>
      </c>
      <c r="I109" s="315" t="s">
        <v>4344</v>
      </c>
      <c r="J109" s="315"/>
      <c r="K109" s="329"/>
    </row>
    <row r="110" s="1" customFormat="1" ht="15" customHeight="1">
      <c r="B110" s="340"/>
      <c r="C110" s="315" t="s">
        <v>4353</v>
      </c>
      <c r="D110" s="315"/>
      <c r="E110" s="315"/>
      <c r="F110" s="338" t="s">
        <v>4340</v>
      </c>
      <c r="G110" s="315"/>
      <c r="H110" s="315" t="s">
        <v>4374</v>
      </c>
      <c r="I110" s="315" t="s">
        <v>4336</v>
      </c>
      <c r="J110" s="315">
        <v>50</v>
      </c>
      <c r="K110" s="329"/>
    </row>
    <row r="111" s="1" customFormat="1" ht="15" customHeight="1">
      <c r="B111" s="340"/>
      <c r="C111" s="315" t="s">
        <v>4361</v>
      </c>
      <c r="D111" s="315"/>
      <c r="E111" s="315"/>
      <c r="F111" s="338" t="s">
        <v>4340</v>
      </c>
      <c r="G111" s="315"/>
      <c r="H111" s="315" t="s">
        <v>4374</v>
      </c>
      <c r="I111" s="315" t="s">
        <v>4336</v>
      </c>
      <c r="J111" s="315">
        <v>50</v>
      </c>
      <c r="K111" s="329"/>
    </row>
    <row r="112" s="1" customFormat="1" ht="15" customHeight="1">
      <c r="B112" s="340"/>
      <c r="C112" s="315" t="s">
        <v>4359</v>
      </c>
      <c r="D112" s="315"/>
      <c r="E112" s="315"/>
      <c r="F112" s="338" t="s">
        <v>4340</v>
      </c>
      <c r="G112" s="315"/>
      <c r="H112" s="315" t="s">
        <v>4374</v>
      </c>
      <c r="I112" s="315" t="s">
        <v>4336</v>
      </c>
      <c r="J112" s="315">
        <v>50</v>
      </c>
      <c r="K112" s="329"/>
    </row>
    <row r="113" s="1" customFormat="1" ht="15" customHeight="1">
      <c r="B113" s="340"/>
      <c r="C113" s="315" t="s">
        <v>51</v>
      </c>
      <c r="D113" s="315"/>
      <c r="E113" s="315"/>
      <c r="F113" s="338" t="s">
        <v>4334</v>
      </c>
      <c r="G113" s="315"/>
      <c r="H113" s="315" t="s">
        <v>4375</v>
      </c>
      <c r="I113" s="315" t="s">
        <v>4336</v>
      </c>
      <c r="J113" s="315">
        <v>20</v>
      </c>
      <c r="K113" s="329"/>
    </row>
    <row r="114" s="1" customFormat="1" ht="15" customHeight="1">
      <c r="B114" s="340"/>
      <c r="C114" s="315" t="s">
        <v>4376</v>
      </c>
      <c r="D114" s="315"/>
      <c r="E114" s="315"/>
      <c r="F114" s="338" t="s">
        <v>4334</v>
      </c>
      <c r="G114" s="315"/>
      <c r="H114" s="315" t="s">
        <v>4377</v>
      </c>
      <c r="I114" s="315" t="s">
        <v>4336</v>
      </c>
      <c r="J114" s="315">
        <v>120</v>
      </c>
      <c r="K114" s="329"/>
    </row>
    <row r="115" s="1" customFormat="1" ht="15" customHeight="1">
      <c r="B115" s="340"/>
      <c r="C115" s="315" t="s">
        <v>36</v>
      </c>
      <c r="D115" s="315"/>
      <c r="E115" s="315"/>
      <c r="F115" s="338" t="s">
        <v>4334</v>
      </c>
      <c r="G115" s="315"/>
      <c r="H115" s="315" t="s">
        <v>4378</v>
      </c>
      <c r="I115" s="315" t="s">
        <v>4369</v>
      </c>
      <c r="J115" s="315"/>
      <c r="K115" s="329"/>
    </row>
    <row r="116" s="1" customFormat="1" ht="15" customHeight="1">
      <c r="B116" s="340"/>
      <c r="C116" s="315" t="s">
        <v>46</v>
      </c>
      <c r="D116" s="315"/>
      <c r="E116" s="315"/>
      <c r="F116" s="338" t="s">
        <v>4334</v>
      </c>
      <c r="G116" s="315"/>
      <c r="H116" s="315" t="s">
        <v>4379</v>
      </c>
      <c r="I116" s="315" t="s">
        <v>4369</v>
      </c>
      <c r="J116" s="315"/>
      <c r="K116" s="329"/>
    </row>
    <row r="117" s="1" customFormat="1" ht="15" customHeight="1">
      <c r="B117" s="340"/>
      <c r="C117" s="315" t="s">
        <v>55</v>
      </c>
      <c r="D117" s="315"/>
      <c r="E117" s="315"/>
      <c r="F117" s="338" t="s">
        <v>4334</v>
      </c>
      <c r="G117" s="315"/>
      <c r="H117" s="315" t="s">
        <v>4380</v>
      </c>
      <c r="I117" s="315" t="s">
        <v>4381</v>
      </c>
      <c r="J117" s="315"/>
      <c r="K117" s="329"/>
    </row>
    <row r="118" s="1" customFormat="1" ht="15" customHeight="1">
      <c r="B118" s="343"/>
      <c r="C118" s="349"/>
      <c r="D118" s="349"/>
      <c r="E118" s="349"/>
      <c r="F118" s="349"/>
      <c r="G118" s="349"/>
      <c r="H118" s="349"/>
      <c r="I118" s="349"/>
      <c r="J118" s="349"/>
      <c r="K118" s="345"/>
    </row>
    <row r="119" s="1" customFormat="1" ht="18.75" customHeight="1">
      <c r="B119" s="350"/>
      <c r="C119" s="351"/>
      <c r="D119" s="351"/>
      <c r="E119" s="351"/>
      <c r="F119" s="352"/>
      <c r="G119" s="351"/>
      <c r="H119" s="351"/>
      <c r="I119" s="351"/>
      <c r="J119" s="351"/>
      <c r="K119" s="350"/>
    </row>
    <row r="120" s="1" customFormat="1" ht="18.75" customHeight="1">
      <c r="B120" s="323"/>
      <c r="C120" s="323"/>
      <c r="D120" s="323"/>
      <c r="E120" s="323"/>
      <c r="F120" s="323"/>
      <c r="G120" s="323"/>
      <c r="H120" s="323"/>
      <c r="I120" s="323"/>
      <c r="J120" s="323"/>
      <c r="K120" s="323"/>
    </row>
    <row r="121" s="1" customFormat="1" ht="7.5" customHeight="1">
      <c r="B121" s="353"/>
      <c r="C121" s="354"/>
      <c r="D121" s="354"/>
      <c r="E121" s="354"/>
      <c r="F121" s="354"/>
      <c r="G121" s="354"/>
      <c r="H121" s="354"/>
      <c r="I121" s="354"/>
      <c r="J121" s="354"/>
      <c r="K121" s="355"/>
    </row>
    <row r="122" s="1" customFormat="1" ht="45" customHeight="1">
      <c r="B122" s="356"/>
      <c r="C122" s="306" t="s">
        <v>4382</v>
      </c>
      <c r="D122" s="306"/>
      <c r="E122" s="306"/>
      <c r="F122" s="306"/>
      <c r="G122" s="306"/>
      <c r="H122" s="306"/>
      <c r="I122" s="306"/>
      <c r="J122" s="306"/>
      <c r="K122" s="357"/>
    </row>
    <row r="123" s="1" customFormat="1" ht="17.25" customHeight="1">
      <c r="B123" s="358"/>
      <c r="C123" s="330" t="s">
        <v>4328</v>
      </c>
      <c r="D123" s="330"/>
      <c r="E123" s="330"/>
      <c r="F123" s="330" t="s">
        <v>4329</v>
      </c>
      <c r="G123" s="331"/>
      <c r="H123" s="330" t="s">
        <v>52</v>
      </c>
      <c r="I123" s="330" t="s">
        <v>55</v>
      </c>
      <c r="J123" s="330" t="s">
        <v>4330</v>
      </c>
      <c r="K123" s="359"/>
    </row>
    <row r="124" s="1" customFormat="1" ht="17.25" customHeight="1">
      <c r="B124" s="358"/>
      <c r="C124" s="332" t="s">
        <v>4331</v>
      </c>
      <c r="D124" s="332"/>
      <c r="E124" s="332"/>
      <c r="F124" s="333" t="s">
        <v>4332</v>
      </c>
      <c r="G124" s="334"/>
      <c r="H124" s="332"/>
      <c r="I124" s="332"/>
      <c r="J124" s="332" t="s">
        <v>4333</v>
      </c>
      <c r="K124" s="359"/>
    </row>
    <row r="125" s="1" customFormat="1" ht="5.25" customHeight="1">
      <c r="B125" s="360"/>
      <c r="C125" s="335"/>
      <c r="D125" s="335"/>
      <c r="E125" s="335"/>
      <c r="F125" s="335"/>
      <c r="G125" s="361"/>
      <c r="H125" s="335"/>
      <c r="I125" s="335"/>
      <c r="J125" s="335"/>
      <c r="K125" s="362"/>
    </row>
    <row r="126" s="1" customFormat="1" ht="15" customHeight="1">
      <c r="B126" s="360"/>
      <c r="C126" s="315" t="s">
        <v>4337</v>
      </c>
      <c r="D126" s="337"/>
      <c r="E126" s="337"/>
      <c r="F126" s="338" t="s">
        <v>4334</v>
      </c>
      <c r="G126" s="315"/>
      <c r="H126" s="315" t="s">
        <v>4374</v>
      </c>
      <c r="I126" s="315" t="s">
        <v>4336</v>
      </c>
      <c r="J126" s="315">
        <v>120</v>
      </c>
      <c r="K126" s="363"/>
    </row>
    <row r="127" s="1" customFormat="1" ht="15" customHeight="1">
      <c r="B127" s="360"/>
      <c r="C127" s="315" t="s">
        <v>4383</v>
      </c>
      <c r="D127" s="315"/>
      <c r="E127" s="315"/>
      <c r="F127" s="338" t="s">
        <v>4334</v>
      </c>
      <c r="G127" s="315"/>
      <c r="H127" s="315" t="s">
        <v>4384</v>
      </c>
      <c r="I127" s="315" t="s">
        <v>4336</v>
      </c>
      <c r="J127" s="315" t="s">
        <v>4385</v>
      </c>
      <c r="K127" s="363"/>
    </row>
    <row r="128" s="1" customFormat="1" ht="15" customHeight="1">
      <c r="B128" s="360"/>
      <c r="C128" s="315" t="s">
        <v>83</v>
      </c>
      <c r="D128" s="315"/>
      <c r="E128" s="315"/>
      <c r="F128" s="338" t="s">
        <v>4334</v>
      </c>
      <c r="G128" s="315"/>
      <c r="H128" s="315" t="s">
        <v>4386</v>
      </c>
      <c r="I128" s="315" t="s">
        <v>4336</v>
      </c>
      <c r="J128" s="315" t="s">
        <v>4385</v>
      </c>
      <c r="K128" s="363"/>
    </row>
    <row r="129" s="1" customFormat="1" ht="15" customHeight="1">
      <c r="B129" s="360"/>
      <c r="C129" s="315" t="s">
        <v>4345</v>
      </c>
      <c r="D129" s="315"/>
      <c r="E129" s="315"/>
      <c r="F129" s="338" t="s">
        <v>4340</v>
      </c>
      <c r="G129" s="315"/>
      <c r="H129" s="315" t="s">
        <v>4346</v>
      </c>
      <c r="I129" s="315" t="s">
        <v>4336</v>
      </c>
      <c r="J129" s="315">
        <v>15</v>
      </c>
      <c r="K129" s="363"/>
    </row>
    <row r="130" s="1" customFormat="1" ht="15" customHeight="1">
      <c r="B130" s="360"/>
      <c r="C130" s="341" t="s">
        <v>4347</v>
      </c>
      <c r="D130" s="341"/>
      <c r="E130" s="341"/>
      <c r="F130" s="342" t="s">
        <v>4340</v>
      </c>
      <c r="G130" s="341"/>
      <c r="H130" s="341" t="s">
        <v>4348</v>
      </c>
      <c r="I130" s="341" t="s">
        <v>4336</v>
      </c>
      <c r="J130" s="341">
        <v>15</v>
      </c>
      <c r="K130" s="363"/>
    </row>
    <row r="131" s="1" customFormat="1" ht="15" customHeight="1">
      <c r="B131" s="360"/>
      <c r="C131" s="341" t="s">
        <v>4349</v>
      </c>
      <c r="D131" s="341"/>
      <c r="E131" s="341"/>
      <c r="F131" s="342" t="s">
        <v>4340</v>
      </c>
      <c r="G131" s="341"/>
      <c r="H131" s="341" t="s">
        <v>4350</v>
      </c>
      <c r="I131" s="341" t="s">
        <v>4336</v>
      </c>
      <c r="J131" s="341">
        <v>20</v>
      </c>
      <c r="K131" s="363"/>
    </row>
    <row r="132" s="1" customFormat="1" ht="15" customHeight="1">
      <c r="B132" s="360"/>
      <c r="C132" s="341" t="s">
        <v>4351</v>
      </c>
      <c r="D132" s="341"/>
      <c r="E132" s="341"/>
      <c r="F132" s="342" t="s">
        <v>4340</v>
      </c>
      <c r="G132" s="341"/>
      <c r="H132" s="341" t="s">
        <v>4352</v>
      </c>
      <c r="I132" s="341" t="s">
        <v>4336</v>
      </c>
      <c r="J132" s="341">
        <v>20</v>
      </c>
      <c r="K132" s="363"/>
    </row>
    <row r="133" s="1" customFormat="1" ht="15" customHeight="1">
      <c r="B133" s="360"/>
      <c r="C133" s="315" t="s">
        <v>4339</v>
      </c>
      <c r="D133" s="315"/>
      <c r="E133" s="315"/>
      <c r="F133" s="338" t="s">
        <v>4340</v>
      </c>
      <c r="G133" s="315"/>
      <c r="H133" s="315" t="s">
        <v>4374</v>
      </c>
      <c r="I133" s="315" t="s">
        <v>4336</v>
      </c>
      <c r="J133" s="315">
        <v>50</v>
      </c>
      <c r="K133" s="363"/>
    </row>
    <row r="134" s="1" customFormat="1" ht="15" customHeight="1">
      <c r="B134" s="360"/>
      <c r="C134" s="315" t="s">
        <v>4353</v>
      </c>
      <c r="D134" s="315"/>
      <c r="E134" s="315"/>
      <c r="F134" s="338" t="s">
        <v>4340</v>
      </c>
      <c r="G134" s="315"/>
      <c r="H134" s="315" t="s">
        <v>4374</v>
      </c>
      <c r="I134" s="315" t="s">
        <v>4336</v>
      </c>
      <c r="J134" s="315">
        <v>50</v>
      </c>
      <c r="K134" s="363"/>
    </row>
    <row r="135" s="1" customFormat="1" ht="15" customHeight="1">
      <c r="B135" s="360"/>
      <c r="C135" s="315" t="s">
        <v>4359</v>
      </c>
      <c r="D135" s="315"/>
      <c r="E135" s="315"/>
      <c r="F135" s="338" t="s">
        <v>4340</v>
      </c>
      <c r="G135" s="315"/>
      <c r="H135" s="315" t="s">
        <v>4374</v>
      </c>
      <c r="I135" s="315" t="s">
        <v>4336</v>
      </c>
      <c r="J135" s="315">
        <v>50</v>
      </c>
      <c r="K135" s="363"/>
    </row>
    <row r="136" s="1" customFormat="1" ht="15" customHeight="1">
      <c r="B136" s="360"/>
      <c r="C136" s="315" t="s">
        <v>4361</v>
      </c>
      <c r="D136" s="315"/>
      <c r="E136" s="315"/>
      <c r="F136" s="338" t="s">
        <v>4340</v>
      </c>
      <c r="G136" s="315"/>
      <c r="H136" s="315" t="s">
        <v>4374</v>
      </c>
      <c r="I136" s="315" t="s">
        <v>4336</v>
      </c>
      <c r="J136" s="315">
        <v>50</v>
      </c>
      <c r="K136" s="363"/>
    </row>
    <row r="137" s="1" customFormat="1" ht="15" customHeight="1">
      <c r="B137" s="360"/>
      <c r="C137" s="315" t="s">
        <v>4362</v>
      </c>
      <c r="D137" s="315"/>
      <c r="E137" s="315"/>
      <c r="F137" s="338" t="s">
        <v>4340</v>
      </c>
      <c r="G137" s="315"/>
      <c r="H137" s="315" t="s">
        <v>4387</v>
      </c>
      <c r="I137" s="315" t="s">
        <v>4336</v>
      </c>
      <c r="J137" s="315">
        <v>255</v>
      </c>
      <c r="K137" s="363"/>
    </row>
    <row r="138" s="1" customFormat="1" ht="15" customHeight="1">
      <c r="B138" s="360"/>
      <c r="C138" s="315" t="s">
        <v>4364</v>
      </c>
      <c r="D138" s="315"/>
      <c r="E138" s="315"/>
      <c r="F138" s="338" t="s">
        <v>4334</v>
      </c>
      <c r="G138" s="315"/>
      <c r="H138" s="315" t="s">
        <v>4388</v>
      </c>
      <c r="I138" s="315" t="s">
        <v>4366</v>
      </c>
      <c r="J138" s="315"/>
      <c r="K138" s="363"/>
    </row>
    <row r="139" s="1" customFormat="1" ht="15" customHeight="1">
      <c r="B139" s="360"/>
      <c r="C139" s="315" t="s">
        <v>4367</v>
      </c>
      <c r="D139" s="315"/>
      <c r="E139" s="315"/>
      <c r="F139" s="338" t="s">
        <v>4334</v>
      </c>
      <c r="G139" s="315"/>
      <c r="H139" s="315" t="s">
        <v>4389</v>
      </c>
      <c r="I139" s="315" t="s">
        <v>4369</v>
      </c>
      <c r="J139" s="315"/>
      <c r="K139" s="363"/>
    </row>
    <row r="140" s="1" customFormat="1" ht="15" customHeight="1">
      <c r="B140" s="360"/>
      <c r="C140" s="315" t="s">
        <v>4370</v>
      </c>
      <c r="D140" s="315"/>
      <c r="E140" s="315"/>
      <c r="F140" s="338" t="s">
        <v>4334</v>
      </c>
      <c r="G140" s="315"/>
      <c r="H140" s="315" t="s">
        <v>4370</v>
      </c>
      <c r="I140" s="315" t="s">
        <v>4369</v>
      </c>
      <c r="J140" s="315"/>
      <c r="K140" s="363"/>
    </row>
    <row r="141" s="1" customFormat="1" ht="15" customHeight="1">
      <c r="B141" s="360"/>
      <c r="C141" s="315" t="s">
        <v>36</v>
      </c>
      <c r="D141" s="315"/>
      <c r="E141" s="315"/>
      <c r="F141" s="338" t="s">
        <v>4334</v>
      </c>
      <c r="G141" s="315"/>
      <c r="H141" s="315" t="s">
        <v>4390</v>
      </c>
      <c r="I141" s="315" t="s">
        <v>4369</v>
      </c>
      <c r="J141" s="315"/>
      <c r="K141" s="363"/>
    </row>
    <row r="142" s="1" customFormat="1" ht="15" customHeight="1">
      <c r="B142" s="360"/>
      <c r="C142" s="315" t="s">
        <v>4391</v>
      </c>
      <c r="D142" s="315"/>
      <c r="E142" s="315"/>
      <c r="F142" s="338" t="s">
        <v>4334</v>
      </c>
      <c r="G142" s="315"/>
      <c r="H142" s="315" t="s">
        <v>4392</v>
      </c>
      <c r="I142" s="315" t="s">
        <v>4369</v>
      </c>
      <c r="J142" s="315"/>
      <c r="K142" s="363"/>
    </row>
    <row r="143" s="1" customFormat="1" ht="15" customHeight="1">
      <c r="B143" s="364"/>
      <c r="C143" s="365"/>
      <c r="D143" s="365"/>
      <c r="E143" s="365"/>
      <c r="F143" s="365"/>
      <c r="G143" s="365"/>
      <c r="H143" s="365"/>
      <c r="I143" s="365"/>
      <c r="J143" s="365"/>
      <c r="K143" s="366"/>
    </row>
    <row r="144" s="1" customFormat="1" ht="18.75" customHeight="1">
      <c r="B144" s="351"/>
      <c r="C144" s="351"/>
      <c r="D144" s="351"/>
      <c r="E144" s="351"/>
      <c r="F144" s="352"/>
      <c r="G144" s="351"/>
      <c r="H144" s="351"/>
      <c r="I144" s="351"/>
      <c r="J144" s="351"/>
      <c r="K144" s="351"/>
    </row>
    <row r="145" s="1" customFormat="1" ht="18.75" customHeight="1">
      <c r="B145" s="323"/>
      <c r="C145" s="323"/>
      <c r="D145" s="323"/>
      <c r="E145" s="323"/>
      <c r="F145" s="323"/>
      <c r="G145" s="323"/>
      <c r="H145" s="323"/>
      <c r="I145" s="323"/>
      <c r="J145" s="323"/>
      <c r="K145" s="323"/>
    </row>
    <row r="146" s="1" customFormat="1" ht="7.5" customHeight="1">
      <c r="B146" s="324"/>
      <c r="C146" s="325"/>
      <c r="D146" s="325"/>
      <c r="E146" s="325"/>
      <c r="F146" s="325"/>
      <c r="G146" s="325"/>
      <c r="H146" s="325"/>
      <c r="I146" s="325"/>
      <c r="J146" s="325"/>
      <c r="K146" s="326"/>
    </row>
    <row r="147" s="1" customFormat="1" ht="45" customHeight="1">
      <c r="B147" s="327"/>
      <c r="C147" s="328" t="s">
        <v>4393</v>
      </c>
      <c r="D147" s="328"/>
      <c r="E147" s="328"/>
      <c r="F147" s="328"/>
      <c r="G147" s="328"/>
      <c r="H147" s="328"/>
      <c r="I147" s="328"/>
      <c r="J147" s="328"/>
      <c r="K147" s="329"/>
    </row>
    <row r="148" s="1" customFormat="1" ht="17.25" customHeight="1">
      <c r="B148" s="327"/>
      <c r="C148" s="330" t="s">
        <v>4328</v>
      </c>
      <c r="D148" s="330"/>
      <c r="E148" s="330"/>
      <c r="F148" s="330" t="s">
        <v>4329</v>
      </c>
      <c r="G148" s="331"/>
      <c r="H148" s="330" t="s">
        <v>52</v>
      </c>
      <c r="I148" s="330" t="s">
        <v>55</v>
      </c>
      <c r="J148" s="330" t="s">
        <v>4330</v>
      </c>
      <c r="K148" s="329"/>
    </row>
    <row r="149" s="1" customFormat="1" ht="17.25" customHeight="1">
      <c r="B149" s="327"/>
      <c r="C149" s="332" t="s">
        <v>4331</v>
      </c>
      <c r="D149" s="332"/>
      <c r="E149" s="332"/>
      <c r="F149" s="333" t="s">
        <v>4332</v>
      </c>
      <c r="G149" s="334"/>
      <c r="H149" s="332"/>
      <c r="I149" s="332"/>
      <c r="J149" s="332" t="s">
        <v>4333</v>
      </c>
      <c r="K149" s="329"/>
    </row>
    <row r="150" s="1" customFormat="1" ht="5.25" customHeight="1">
      <c r="B150" s="340"/>
      <c r="C150" s="335"/>
      <c r="D150" s="335"/>
      <c r="E150" s="335"/>
      <c r="F150" s="335"/>
      <c r="G150" s="336"/>
      <c r="H150" s="335"/>
      <c r="I150" s="335"/>
      <c r="J150" s="335"/>
      <c r="K150" s="363"/>
    </row>
    <row r="151" s="1" customFormat="1" ht="15" customHeight="1">
      <c r="B151" s="340"/>
      <c r="C151" s="367" t="s">
        <v>4337</v>
      </c>
      <c r="D151" s="315"/>
      <c r="E151" s="315"/>
      <c r="F151" s="368" t="s">
        <v>4334</v>
      </c>
      <c r="G151" s="315"/>
      <c r="H151" s="367" t="s">
        <v>4374</v>
      </c>
      <c r="I151" s="367" t="s">
        <v>4336</v>
      </c>
      <c r="J151" s="367">
        <v>120</v>
      </c>
      <c r="K151" s="363"/>
    </row>
    <row r="152" s="1" customFormat="1" ht="15" customHeight="1">
      <c r="B152" s="340"/>
      <c r="C152" s="367" t="s">
        <v>4383</v>
      </c>
      <c r="D152" s="315"/>
      <c r="E152" s="315"/>
      <c r="F152" s="368" t="s">
        <v>4334</v>
      </c>
      <c r="G152" s="315"/>
      <c r="H152" s="367" t="s">
        <v>4394</v>
      </c>
      <c r="I152" s="367" t="s">
        <v>4336</v>
      </c>
      <c r="J152" s="367" t="s">
        <v>4385</v>
      </c>
      <c r="K152" s="363"/>
    </row>
    <row r="153" s="1" customFormat="1" ht="15" customHeight="1">
      <c r="B153" s="340"/>
      <c r="C153" s="367" t="s">
        <v>83</v>
      </c>
      <c r="D153" s="315"/>
      <c r="E153" s="315"/>
      <c r="F153" s="368" t="s">
        <v>4334</v>
      </c>
      <c r="G153" s="315"/>
      <c r="H153" s="367" t="s">
        <v>4395</v>
      </c>
      <c r="I153" s="367" t="s">
        <v>4336</v>
      </c>
      <c r="J153" s="367" t="s">
        <v>4385</v>
      </c>
      <c r="K153" s="363"/>
    </row>
    <row r="154" s="1" customFormat="1" ht="15" customHeight="1">
      <c r="B154" s="340"/>
      <c r="C154" s="367" t="s">
        <v>4339</v>
      </c>
      <c r="D154" s="315"/>
      <c r="E154" s="315"/>
      <c r="F154" s="368" t="s">
        <v>4340</v>
      </c>
      <c r="G154" s="315"/>
      <c r="H154" s="367" t="s">
        <v>4374</v>
      </c>
      <c r="I154" s="367" t="s">
        <v>4336</v>
      </c>
      <c r="J154" s="367">
        <v>50</v>
      </c>
      <c r="K154" s="363"/>
    </row>
    <row r="155" s="1" customFormat="1" ht="15" customHeight="1">
      <c r="B155" s="340"/>
      <c r="C155" s="367" t="s">
        <v>4342</v>
      </c>
      <c r="D155" s="315"/>
      <c r="E155" s="315"/>
      <c r="F155" s="368" t="s">
        <v>4334</v>
      </c>
      <c r="G155" s="315"/>
      <c r="H155" s="367" t="s">
        <v>4374</v>
      </c>
      <c r="I155" s="367" t="s">
        <v>4344</v>
      </c>
      <c r="J155" s="367"/>
      <c r="K155" s="363"/>
    </row>
    <row r="156" s="1" customFormat="1" ht="15" customHeight="1">
      <c r="B156" s="340"/>
      <c r="C156" s="367" t="s">
        <v>4353</v>
      </c>
      <c r="D156" s="315"/>
      <c r="E156" s="315"/>
      <c r="F156" s="368" t="s">
        <v>4340</v>
      </c>
      <c r="G156" s="315"/>
      <c r="H156" s="367" t="s">
        <v>4374</v>
      </c>
      <c r="I156" s="367" t="s">
        <v>4336</v>
      </c>
      <c r="J156" s="367">
        <v>50</v>
      </c>
      <c r="K156" s="363"/>
    </row>
    <row r="157" s="1" customFormat="1" ht="15" customHeight="1">
      <c r="B157" s="340"/>
      <c r="C157" s="367" t="s">
        <v>4361</v>
      </c>
      <c r="D157" s="315"/>
      <c r="E157" s="315"/>
      <c r="F157" s="368" t="s">
        <v>4340</v>
      </c>
      <c r="G157" s="315"/>
      <c r="H157" s="367" t="s">
        <v>4374</v>
      </c>
      <c r="I157" s="367" t="s">
        <v>4336</v>
      </c>
      <c r="J157" s="367">
        <v>50</v>
      </c>
      <c r="K157" s="363"/>
    </row>
    <row r="158" s="1" customFormat="1" ht="15" customHeight="1">
      <c r="B158" s="340"/>
      <c r="C158" s="367" t="s">
        <v>4359</v>
      </c>
      <c r="D158" s="315"/>
      <c r="E158" s="315"/>
      <c r="F158" s="368" t="s">
        <v>4340</v>
      </c>
      <c r="G158" s="315"/>
      <c r="H158" s="367" t="s">
        <v>4374</v>
      </c>
      <c r="I158" s="367" t="s">
        <v>4336</v>
      </c>
      <c r="J158" s="367">
        <v>50</v>
      </c>
      <c r="K158" s="363"/>
    </row>
    <row r="159" s="1" customFormat="1" ht="15" customHeight="1">
      <c r="B159" s="340"/>
      <c r="C159" s="367" t="s">
        <v>125</v>
      </c>
      <c r="D159" s="315"/>
      <c r="E159" s="315"/>
      <c r="F159" s="368" t="s">
        <v>4334</v>
      </c>
      <c r="G159" s="315"/>
      <c r="H159" s="367" t="s">
        <v>4396</v>
      </c>
      <c r="I159" s="367" t="s">
        <v>4336</v>
      </c>
      <c r="J159" s="367" t="s">
        <v>4397</v>
      </c>
      <c r="K159" s="363"/>
    </row>
    <row r="160" s="1" customFormat="1" ht="15" customHeight="1">
      <c r="B160" s="340"/>
      <c r="C160" s="367" t="s">
        <v>4398</v>
      </c>
      <c r="D160" s="315"/>
      <c r="E160" s="315"/>
      <c r="F160" s="368" t="s">
        <v>4334</v>
      </c>
      <c r="G160" s="315"/>
      <c r="H160" s="367" t="s">
        <v>4399</v>
      </c>
      <c r="I160" s="367" t="s">
        <v>4369</v>
      </c>
      <c r="J160" s="367"/>
      <c r="K160" s="363"/>
    </row>
    <row r="161" s="1" customFormat="1" ht="15" customHeight="1">
      <c r="B161" s="369"/>
      <c r="C161" s="349"/>
      <c r="D161" s="349"/>
      <c r="E161" s="349"/>
      <c r="F161" s="349"/>
      <c r="G161" s="349"/>
      <c r="H161" s="349"/>
      <c r="I161" s="349"/>
      <c r="J161" s="349"/>
      <c r="K161" s="370"/>
    </row>
    <row r="162" s="1" customFormat="1" ht="18.75" customHeight="1">
      <c r="B162" s="351"/>
      <c r="C162" s="361"/>
      <c r="D162" s="361"/>
      <c r="E162" s="361"/>
      <c r="F162" s="371"/>
      <c r="G162" s="361"/>
      <c r="H162" s="361"/>
      <c r="I162" s="361"/>
      <c r="J162" s="361"/>
      <c r="K162" s="351"/>
    </row>
    <row r="163" s="1" customFormat="1" ht="18.75" customHeight="1">
      <c r="B163" s="323"/>
      <c r="C163" s="323"/>
      <c r="D163" s="323"/>
      <c r="E163" s="323"/>
      <c r="F163" s="323"/>
      <c r="G163" s="323"/>
      <c r="H163" s="323"/>
      <c r="I163" s="323"/>
      <c r="J163" s="323"/>
      <c r="K163" s="323"/>
    </row>
    <row r="164" s="1" customFormat="1" ht="7.5" customHeight="1">
      <c r="B164" s="302"/>
      <c r="C164" s="303"/>
      <c r="D164" s="303"/>
      <c r="E164" s="303"/>
      <c r="F164" s="303"/>
      <c r="G164" s="303"/>
      <c r="H164" s="303"/>
      <c r="I164" s="303"/>
      <c r="J164" s="303"/>
      <c r="K164" s="304"/>
    </row>
    <row r="165" s="1" customFormat="1" ht="45" customHeight="1">
      <c r="B165" s="305"/>
      <c r="C165" s="306" t="s">
        <v>4400</v>
      </c>
      <c r="D165" s="306"/>
      <c r="E165" s="306"/>
      <c r="F165" s="306"/>
      <c r="G165" s="306"/>
      <c r="H165" s="306"/>
      <c r="I165" s="306"/>
      <c r="J165" s="306"/>
      <c r="K165" s="307"/>
    </row>
    <row r="166" s="1" customFormat="1" ht="17.25" customHeight="1">
      <c r="B166" s="305"/>
      <c r="C166" s="330" t="s">
        <v>4328</v>
      </c>
      <c r="D166" s="330"/>
      <c r="E166" s="330"/>
      <c r="F166" s="330" t="s">
        <v>4329</v>
      </c>
      <c r="G166" s="372"/>
      <c r="H166" s="373" t="s">
        <v>52</v>
      </c>
      <c r="I166" s="373" t="s">
        <v>55</v>
      </c>
      <c r="J166" s="330" t="s">
        <v>4330</v>
      </c>
      <c r="K166" s="307"/>
    </row>
    <row r="167" s="1" customFormat="1" ht="17.25" customHeight="1">
      <c r="B167" s="308"/>
      <c r="C167" s="332" t="s">
        <v>4331</v>
      </c>
      <c r="D167" s="332"/>
      <c r="E167" s="332"/>
      <c r="F167" s="333" t="s">
        <v>4332</v>
      </c>
      <c r="G167" s="374"/>
      <c r="H167" s="375"/>
      <c r="I167" s="375"/>
      <c r="J167" s="332" t="s">
        <v>4333</v>
      </c>
      <c r="K167" s="310"/>
    </row>
    <row r="168" s="1" customFormat="1" ht="5.25" customHeight="1">
      <c r="B168" s="340"/>
      <c r="C168" s="335"/>
      <c r="D168" s="335"/>
      <c r="E168" s="335"/>
      <c r="F168" s="335"/>
      <c r="G168" s="336"/>
      <c r="H168" s="335"/>
      <c r="I168" s="335"/>
      <c r="J168" s="335"/>
      <c r="K168" s="363"/>
    </row>
    <row r="169" s="1" customFormat="1" ht="15" customHeight="1">
      <c r="B169" s="340"/>
      <c r="C169" s="315" t="s">
        <v>4337</v>
      </c>
      <c r="D169" s="315"/>
      <c r="E169" s="315"/>
      <c r="F169" s="338" t="s">
        <v>4334</v>
      </c>
      <c r="G169" s="315"/>
      <c r="H169" s="315" t="s">
        <v>4374</v>
      </c>
      <c r="I169" s="315" t="s">
        <v>4336</v>
      </c>
      <c r="J169" s="315">
        <v>120</v>
      </c>
      <c r="K169" s="363"/>
    </row>
    <row r="170" s="1" customFormat="1" ht="15" customHeight="1">
      <c r="B170" s="340"/>
      <c r="C170" s="315" t="s">
        <v>4383</v>
      </c>
      <c r="D170" s="315"/>
      <c r="E170" s="315"/>
      <c r="F170" s="338" t="s">
        <v>4334</v>
      </c>
      <c r="G170" s="315"/>
      <c r="H170" s="315" t="s">
        <v>4384</v>
      </c>
      <c r="I170" s="315" t="s">
        <v>4336</v>
      </c>
      <c r="J170" s="315" t="s">
        <v>4385</v>
      </c>
      <c r="K170" s="363"/>
    </row>
    <row r="171" s="1" customFormat="1" ht="15" customHeight="1">
      <c r="B171" s="340"/>
      <c r="C171" s="315" t="s">
        <v>83</v>
      </c>
      <c r="D171" s="315"/>
      <c r="E171" s="315"/>
      <c r="F171" s="338" t="s">
        <v>4334</v>
      </c>
      <c r="G171" s="315"/>
      <c r="H171" s="315" t="s">
        <v>4401</v>
      </c>
      <c r="I171" s="315" t="s">
        <v>4336</v>
      </c>
      <c r="J171" s="315" t="s">
        <v>4385</v>
      </c>
      <c r="K171" s="363"/>
    </row>
    <row r="172" s="1" customFormat="1" ht="15" customHeight="1">
      <c r="B172" s="340"/>
      <c r="C172" s="315" t="s">
        <v>4339</v>
      </c>
      <c r="D172" s="315"/>
      <c r="E172" s="315"/>
      <c r="F172" s="338" t="s">
        <v>4340</v>
      </c>
      <c r="G172" s="315"/>
      <c r="H172" s="315" t="s">
        <v>4401</v>
      </c>
      <c r="I172" s="315" t="s">
        <v>4336</v>
      </c>
      <c r="J172" s="315">
        <v>50</v>
      </c>
      <c r="K172" s="363"/>
    </row>
    <row r="173" s="1" customFormat="1" ht="15" customHeight="1">
      <c r="B173" s="340"/>
      <c r="C173" s="315" t="s">
        <v>4342</v>
      </c>
      <c r="D173" s="315"/>
      <c r="E173" s="315"/>
      <c r="F173" s="338" t="s">
        <v>4334</v>
      </c>
      <c r="G173" s="315"/>
      <c r="H173" s="315" t="s">
        <v>4401</v>
      </c>
      <c r="I173" s="315" t="s">
        <v>4344</v>
      </c>
      <c r="J173" s="315"/>
      <c r="K173" s="363"/>
    </row>
    <row r="174" s="1" customFormat="1" ht="15" customHeight="1">
      <c r="B174" s="340"/>
      <c r="C174" s="315" t="s">
        <v>4353</v>
      </c>
      <c r="D174" s="315"/>
      <c r="E174" s="315"/>
      <c r="F174" s="338" t="s">
        <v>4340</v>
      </c>
      <c r="G174" s="315"/>
      <c r="H174" s="315" t="s">
        <v>4401</v>
      </c>
      <c r="I174" s="315" t="s">
        <v>4336</v>
      </c>
      <c r="J174" s="315">
        <v>50</v>
      </c>
      <c r="K174" s="363"/>
    </row>
    <row r="175" s="1" customFormat="1" ht="15" customHeight="1">
      <c r="B175" s="340"/>
      <c r="C175" s="315" t="s">
        <v>4361</v>
      </c>
      <c r="D175" s="315"/>
      <c r="E175" s="315"/>
      <c r="F175" s="338" t="s">
        <v>4340</v>
      </c>
      <c r="G175" s="315"/>
      <c r="H175" s="315" t="s">
        <v>4401</v>
      </c>
      <c r="I175" s="315" t="s">
        <v>4336</v>
      </c>
      <c r="J175" s="315">
        <v>50</v>
      </c>
      <c r="K175" s="363"/>
    </row>
    <row r="176" s="1" customFormat="1" ht="15" customHeight="1">
      <c r="B176" s="340"/>
      <c r="C176" s="315" t="s">
        <v>4359</v>
      </c>
      <c r="D176" s="315"/>
      <c r="E176" s="315"/>
      <c r="F176" s="338" t="s">
        <v>4340</v>
      </c>
      <c r="G176" s="315"/>
      <c r="H176" s="315" t="s">
        <v>4401</v>
      </c>
      <c r="I176" s="315" t="s">
        <v>4336</v>
      </c>
      <c r="J176" s="315">
        <v>50</v>
      </c>
      <c r="K176" s="363"/>
    </row>
    <row r="177" s="1" customFormat="1" ht="15" customHeight="1">
      <c r="B177" s="340"/>
      <c r="C177" s="315" t="s">
        <v>147</v>
      </c>
      <c r="D177" s="315"/>
      <c r="E177" s="315"/>
      <c r="F177" s="338" t="s">
        <v>4334</v>
      </c>
      <c r="G177" s="315"/>
      <c r="H177" s="315" t="s">
        <v>4402</v>
      </c>
      <c r="I177" s="315" t="s">
        <v>4403</v>
      </c>
      <c r="J177" s="315"/>
      <c r="K177" s="363"/>
    </row>
    <row r="178" s="1" customFormat="1" ht="15" customHeight="1">
      <c r="B178" s="340"/>
      <c r="C178" s="315" t="s">
        <v>55</v>
      </c>
      <c r="D178" s="315"/>
      <c r="E178" s="315"/>
      <c r="F178" s="338" t="s">
        <v>4334</v>
      </c>
      <c r="G178" s="315"/>
      <c r="H178" s="315" t="s">
        <v>4404</v>
      </c>
      <c r="I178" s="315" t="s">
        <v>4405</v>
      </c>
      <c r="J178" s="315">
        <v>1</v>
      </c>
      <c r="K178" s="363"/>
    </row>
    <row r="179" s="1" customFormat="1" ht="15" customHeight="1">
      <c r="B179" s="340"/>
      <c r="C179" s="315" t="s">
        <v>51</v>
      </c>
      <c r="D179" s="315"/>
      <c r="E179" s="315"/>
      <c r="F179" s="338" t="s">
        <v>4334</v>
      </c>
      <c r="G179" s="315"/>
      <c r="H179" s="315" t="s">
        <v>4406</v>
      </c>
      <c r="I179" s="315" t="s">
        <v>4336</v>
      </c>
      <c r="J179" s="315">
        <v>20</v>
      </c>
      <c r="K179" s="363"/>
    </row>
    <row r="180" s="1" customFormat="1" ht="15" customHeight="1">
      <c r="B180" s="340"/>
      <c r="C180" s="315" t="s">
        <v>52</v>
      </c>
      <c r="D180" s="315"/>
      <c r="E180" s="315"/>
      <c r="F180" s="338" t="s">
        <v>4334</v>
      </c>
      <c r="G180" s="315"/>
      <c r="H180" s="315" t="s">
        <v>4407</v>
      </c>
      <c r="I180" s="315" t="s">
        <v>4336</v>
      </c>
      <c r="J180" s="315">
        <v>255</v>
      </c>
      <c r="K180" s="363"/>
    </row>
    <row r="181" s="1" customFormat="1" ht="15" customHeight="1">
      <c r="B181" s="340"/>
      <c r="C181" s="315" t="s">
        <v>148</v>
      </c>
      <c r="D181" s="315"/>
      <c r="E181" s="315"/>
      <c r="F181" s="338" t="s">
        <v>4334</v>
      </c>
      <c r="G181" s="315"/>
      <c r="H181" s="315" t="s">
        <v>4298</v>
      </c>
      <c r="I181" s="315" t="s">
        <v>4336</v>
      </c>
      <c r="J181" s="315">
        <v>10</v>
      </c>
      <c r="K181" s="363"/>
    </row>
    <row r="182" s="1" customFormat="1" ht="15" customHeight="1">
      <c r="B182" s="340"/>
      <c r="C182" s="315" t="s">
        <v>149</v>
      </c>
      <c r="D182" s="315"/>
      <c r="E182" s="315"/>
      <c r="F182" s="338" t="s">
        <v>4334</v>
      </c>
      <c r="G182" s="315"/>
      <c r="H182" s="315" t="s">
        <v>4408</v>
      </c>
      <c r="I182" s="315" t="s">
        <v>4369</v>
      </c>
      <c r="J182" s="315"/>
      <c r="K182" s="363"/>
    </row>
    <row r="183" s="1" customFormat="1" ht="15" customHeight="1">
      <c r="B183" s="340"/>
      <c r="C183" s="315" t="s">
        <v>4409</v>
      </c>
      <c r="D183" s="315"/>
      <c r="E183" s="315"/>
      <c r="F183" s="338" t="s">
        <v>4334</v>
      </c>
      <c r="G183" s="315"/>
      <c r="H183" s="315" t="s">
        <v>4410</v>
      </c>
      <c r="I183" s="315" t="s">
        <v>4369</v>
      </c>
      <c r="J183" s="315"/>
      <c r="K183" s="363"/>
    </row>
    <row r="184" s="1" customFormat="1" ht="15" customHeight="1">
      <c r="B184" s="340"/>
      <c r="C184" s="315" t="s">
        <v>4398</v>
      </c>
      <c r="D184" s="315"/>
      <c r="E184" s="315"/>
      <c r="F184" s="338" t="s">
        <v>4334</v>
      </c>
      <c r="G184" s="315"/>
      <c r="H184" s="315" t="s">
        <v>4411</v>
      </c>
      <c r="I184" s="315" t="s">
        <v>4369</v>
      </c>
      <c r="J184" s="315"/>
      <c r="K184" s="363"/>
    </row>
    <row r="185" s="1" customFormat="1" ht="15" customHeight="1">
      <c r="B185" s="340"/>
      <c r="C185" s="315" t="s">
        <v>151</v>
      </c>
      <c r="D185" s="315"/>
      <c r="E185" s="315"/>
      <c r="F185" s="338" t="s">
        <v>4340</v>
      </c>
      <c r="G185" s="315"/>
      <c r="H185" s="315" t="s">
        <v>4412</v>
      </c>
      <c r="I185" s="315" t="s">
        <v>4336</v>
      </c>
      <c r="J185" s="315">
        <v>50</v>
      </c>
      <c r="K185" s="363"/>
    </row>
    <row r="186" s="1" customFormat="1" ht="15" customHeight="1">
      <c r="B186" s="340"/>
      <c r="C186" s="315" t="s">
        <v>4413</v>
      </c>
      <c r="D186" s="315"/>
      <c r="E186" s="315"/>
      <c r="F186" s="338" t="s">
        <v>4340</v>
      </c>
      <c r="G186" s="315"/>
      <c r="H186" s="315" t="s">
        <v>4414</v>
      </c>
      <c r="I186" s="315" t="s">
        <v>4415</v>
      </c>
      <c r="J186" s="315"/>
      <c r="K186" s="363"/>
    </row>
    <row r="187" s="1" customFormat="1" ht="15" customHeight="1">
      <c r="B187" s="340"/>
      <c r="C187" s="315" t="s">
        <v>4416</v>
      </c>
      <c r="D187" s="315"/>
      <c r="E187" s="315"/>
      <c r="F187" s="338" t="s">
        <v>4340</v>
      </c>
      <c r="G187" s="315"/>
      <c r="H187" s="315" t="s">
        <v>4417</v>
      </c>
      <c r="I187" s="315" t="s">
        <v>4415</v>
      </c>
      <c r="J187" s="315"/>
      <c r="K187" s="363"/>
    </row>
    <row r="188" s="1" customFormat="1" ht="15" customHeight="1">
      <c r="B188" s="340"/>
      <c r="C188" s="315" t="s">
        <v>4418</v>
      </c>
      <c r="D188" s="315"/>
      <c r="E188" s="315"/>
      <c r="F188" s="338" t="s">
        <v>4340</v>
      </c>
      <c r="G188" s="315"/>
      <c r="H188" s="315" t="s">
        <v>4419</v>
      </c>
      <c r="I188" s="315" t="s">
        <v>4415</v>
      </c>
      <c r="J188" s="315"/>
      <c r="K188" s="363"/>
    </row>
    <row r="189" s="1" customFormat="1" ht="15" customHeight="1">
      <c r="B189" s="340"/>
      <c r="C189" s="376" t="s">
        <v>4420</v>
      </c>
      <c r="D189" s="315"/>
      <c r="E189" s="315"/>
      <c r="F189" s="338" t="s">
        <v>4340</v>
      </c>
      <c r="G189" s="315"/>
      <c r="H189" s="315" t="s">
        <v>4421</v>
      </c>
      <c r="I189" s="315" t="s">
        <v>4422</v>
      </c>
      <c r="J189" s="377" t="s">
        <v>4423</v>
      </c>
      <c r="K189" s="363"/>
    </row>
    <row r="190" s="18" customFormat="1" ht="15" customHeight="1">
      <c r="B190" s="378"/>
      <c r="C190" s="379" t="s">
        <v>4424</v>
      </c>
      <c r="D190" s="380"/>
      <c r="E190" s="380"/>
      <c r="F190" s="381" t="s">
        <v>4340</v>
      </c>
      <c r="G190" s="380"/>
      <c r="H190" s="380" t="s">
        <v>4425</v>
      </c>
      <c r="I190" s="380" t="s">
        <v>4422</v>
      </c>
      <c r="J190" s="382" t="s">
        <v>4423</v>
      </c>
      <c r="K190" s="383"/>
    </row>
    <row r="191" s="1" customFormat="1" ht="15" customHeight="1">
      <c r="B191" s="340"/>
      <c r="C191" s="376" t="s">
        <v>40</v>
      </c>
      <c r="D191" s="315"/>
      <c r="E191" s="315"/>
      <c r="F191" s="338" t="s">
        <v>4334</v>
      </c>
      <c r="G191" s="315"/>
      <c r="H191" s="312" t="s">
        <v>4426</v>
      </c>
      <c r="I191" s="315" t="s">
        <v>4427</v>
      </c>
      <c r="J191" s="315"/>
      <c r="K191" s="363"/>
    </row>
    <row r="192" s="1" customFormat="1" ht="15" customHeight="1">
      <c r="B192" s="340"/>
      <c r="C192" s="376" t="s">
        <v>4428</v>
      </c>
      <c r="D192" s="315"/>
      <c r="E192" s="315"/>
      <c r="F192" s="338" t="s">
        <v>4334</v>
      </c>
      <c r="G192" s="315"/>
      <c r="H192" s="315" t="s">
        <v>4429</v>
      </c>
      <c r="I192" s="315" t="s">
        <v>4369</v>
      </c>
      <c r="J192" s="315"/>
      <c r="K192" s="363"/>
    </row>
    <row r="193" s="1" customFormat="1" ht="15" customHeight="1">
      <c r="B193" s="340"/>
      <c r="C193" s="376" t="s">
        <v>4430</v>
      </c>
      <c r="D193" s="315"/>
      <c r="E193" s="315"/>
      <c r="F193" s="338" t="s">
        <v>4334</v>
      </c>
      <c r="G193" s="315"/>
      <c r="H193" s="315" t="s">
        <v>4431</v>
      </c>
      <c r="I193" s="315" t="s">
        <v>4369</v>
      </c>
      <c r="J193" s="315"/>
      <c r="K193" s="363"/>
    </row>
    <row r="194" s="1" customFormat="1" ht="15" customHeight="1">
      <c r="B194" s="340"/>
      <c r="C194" s="376" t="s">
        <v>4432</v>
      </c>
      <c r="D194" s="315"/>
      <c r="E194" s="315"/>
      <c r="F194" s="338" t="s">
        <v>4340</v>
      </c>
      <c r="G194" s="315"/>
      <c r="H194" s="315" t="s">
        <v>4433</v>
      </c>
      <c r="I194" s="315" t="s">
        <v>4369</v>
      </c>
      <c r="J194" s="315"/>
      <c r="K194" s="363"/>
    </row>
    <row r="195" s="1" customFormat="1" ht="15" customHeight="1">
      <c r="B195" s="369"/>
      <c r="C195" s="384"/>
      <c r="D195" s="349"/>
      <c r="E195" s="349"/>
      <c r="F195" s="349"/>
      <c r="G195" s="349"/>
      <c r="H195" s="349"/>
      <c r="I195" s="349"/>
      <c r="J195" s="349"/>
      <c r="K195" s="370"/>
    </row>
    <row r="196" s="1" customFormat="1" ht="18.75" customHeight="1">
      <c r="B196" s="351"/>
      <c r="C196" s="361"/>
      <c r="D196" s="361"/>
      <c r="E196" s="361"/>
      <c r="F196" s="371"/>
      <c r="G196" s="361"/>
      <c r="H196" s="361"/>
      <c r="I196" s="361"/>
      <c r="J196" s="361"/>
      <c r="K196" s="351"/>
    </row>
    <row r="197" s="1" customFormat="1" ht="18.75" customHeight="1">
      <c r="B197" s="351"/>
      <c r="C197" s="361"/>
      <c r="D197" s="361"/>
      <c r="E197" s="361"/>
      <c r="F197" s="371"/>
      <c r="G197" s="361"/>
      <c r="H197" s="361"/>
      <c r="I197" s="361"/>
      <c r="J197" s="361"/>
      <c r="K197" s="351"/>
    </row>
    <row r="198" s="1" customFormat="1" ht="18.75" customHeight="1">
      <c r="B198" s="323"/>
      <c r="C198" s="323"/>
      <c r="D198" s="323"/>
      <c r="E198" s="323"/>
      <c r="F198" s="323"/>
      <c r="G198" s="323"/>
      <c r="H198" s="323"/>
      <c r="I198" s="323"/>
      <c r="J198" s="323"/>
      <c r="K198" s="323"/>
    </row>
    <row r="199" s="1" customFormat="1" ht="13.5">
      <c r="B199" s="302"/>
      <c r="C199" s="303"/>
      <c r="D199" s="303"/>
      <c r="E199" s="303"/>
      <c r="F199" s="303"/>
      <c r="G199" s="303"/>
      <c r="H199" s="303"/>
      <c r="I199" s="303"/>
      <c r="J199" s="303"/>
      <c r="K199" s="304"/>
    </row>
    <row r="200" s="1" customFormat="1" ht="21">
      <c r="B200" s="305"/>
      <c r="C200" s="306" t="s">
        <v>4434</v>
      </c>
      <c r="D200" s="306"/>
      <c r="E200" s="306"/>
      <c r="F200" s="306"/>
      <c r="G200" s="306"/>
      <c r="H200" s="306"/>
      <c r="I200" s="306"/>
      <c r="J200" s="306"/>
      <c r="K200" s="307"/>
    </row>
    <row r="201" s="1" customFormat="1" ht="25.5" customHeight="1">
      <c r="B201" s="305"/>
      <c r="C201" s="385" t="s">
        <v>4435</v>
      </c>
      <c r="D201" s="385"/>
      <c r="E201" s="385"/>
      <c r="F201" s="385" t="s">
        <v>4436</v>
      </c>
      <c r="G201" s="386"/>
      <c r="H201" s="385" t="s">
        <v>4437</v>
      </c>
      <c r="I201" s="385"/>
      <c r="J201" s="385"/>
      <c r="K201" s="307"/>
    </row>
    <row r="202" s="1" customFormat="1" ht="5.25" customHeight="1">
      <c r="B202" s="340"/>
      <c r="C202" s="335"/>
      <c r="D202" s="335"/>
      <c r="E202" s="335"/>
      <c r="F202" s="335"/>
      <c r="G202" s="361"/>
      <c r="H202" s="335"/>
      <c r="I202" s="335"/>
      <c r="J202" s="335"/>
      <c r="K202" s="363"/>
    </row>
    <row r="203" s="1" customFormat="1" ht="15" customHeight="1">
      <c r="B203" s="340"/>
      <c r="C203" s="315" t="s">
        <v>4427</v>
      </c>
      <c r="D203" s="315"/>
      <c r="E203" s="315"/>
      <c r="F203" s="338" t="s">
        <v>41</v>
      </c>
      <c r="G203" s="315"/>
      <c r="H203" s="315" t="s">
        <v>4438</v>
      </c>
      <c r="I203" s="315"/>
      <c r="J203" s="315"/>
      <c r="K203" s="363"/>
    </row>
    <row r="204" s="1" customFormat="1" ht="15" customHeight="1">
      <c r="B204" s="340"/>
      <c r="C204" s="315"/>
      <c r="D204" s="315"/>
      <c r="E204" s="315"/>
      <c r="F204" s="338" t="s">
        <v>42</v>
      </c>
      <c r="G204" s="315"/>
      <c r="H204" s="315" t="s">
        <v>4439</v>
      </c>
      <c r="I204" s="315"/>
      <c r="J204" s="315"/>
      <c r="K204" s="363"/>
    </row>
    <row r="205" s="1" customFormat="1" ht="15" customHeight="1">
      <c r="B205" s="340"/>
      <c r="C205" s="315"/>
      <c r="D205" s="315"/>
      <c r="E205" s="315"/>
      <c r="F205" s="338" t="s">
        <v>45</v>
      </c>
      <c r="G205" s="315"/>
      <c r="H205" s="315" t="s">
        <v>4440</v>
      </c>
      <c r="I205" s="315"/>
      <c r="J205" s="315"/>
      <c r="K205" s="363"/>
    </row>
    <row r="206" s="1" customFormat="1" ht="15" customHeight="1">
      <c r="B206" s="340"/>
      <c r="C206" s="315"/>
      <c r="D206" s="315"/>
      <c r="E206" s="315"/>
      <c r="F206" s="338" t="s">
        <v>43</v>
      </c>
      <c r="G206" s="315"/>
      <c r="H206" s="315" t="s">
        <v>4441</v>
      </c>
      <c r="I206" s="315"/>
      <c r="J206" s="315"/>
      <c r="K206" s="363"/>
    </row>
    <row r="207" s="1" customFormat="1" ht="15" customHeight="1">
      <c r="B207" s="340"/>
      <c r="C207" s="315"/>
      <c r="D207" s="315"/>
      <c r="E207" s="315"/>
      <c r="F207" s="338" t="s">
        <v>44</v>
      </c>
      <c r="G207" s="315"/>
      <c r="H207" s="315" t="s">
        <v>4442</v>
      </c>
      <c r="I207" s="315"/>
      <c r="J207" s="315"/>
      <c r="K207" s="363"/>
    </row>
    <row r="208" s="1" customFormat="1" ht="15" customHeight="1">
      <c r="B208" s="340"/>
      <c r="C208" s="315"/>
      <c r="D208" s="315"/>
      <c r="E208" s="315"/>
      <c r="F208" s="338"/>
      <c r="G208" s="315"/>
      <c r="H208" s="315"/>
      <c r="I208" s="315"/>
      <c r="J208" s="315"/>
      <c r="K208" s="363"/>
    </row>
    <row r="209" s="1" customFormat="1" ht="15" customHeight="1">
      <c r="B209" s="340"/>
      <c r="C209" s="315" t="s">
        <v>4381</v>
      </c>
      <c r="D209" s="315"/>
      <c r="E209" s="315"/>
      <c r="F209" s="338" t="s">
        <v>76</v>
      </c>
      <c r="G209" s="315"/>
      <c r="H209" s="315" t="s">
        <v>4443</v>
      </c>
      <c r="I209" s="315"/>
      <c r="J209" s="315"/>
      <c r="K209" s="363"/>
    </row>
    <row r="210" s="1" customFormat="1" ht="15" customHeight="1">
      <c r="B210" s="340"/>
      <c r="C210" s="315"/>
      <c r="D210" s="315"/>
      <c r="E210" s="315"/>
      <c r="F210" s="338" t="s">
        <v>4278</v>
      </c>
      <c r="G210" s="315"/>
      <c r="H210" s="315" t="s">
        <v>4279</v>
      </c>
      <c r="I210" s="315"/>
      <c r="J210" s="315"/>
      <c r="K210" s="363"/>
    </row>
    <row r="211" s="1" customFormat="1" ht="15" customHeight="1">
      <c r="B211" s="340"/>
      <c r="C211" s="315"/>
      <c r="D211" s="315"/>
      <c r="E211" s="315"/>
      <c r="F211" s="338" t="s">
        <v>4276</v>
      </c>
      <c r="G211" s="315"/>
      <c r="H211" s="315" t="s">
        <v>4444</v>
      </c>
      <c r="I211" s="315"/>
      <c r="J211" s="315"/>
      <c r="K211" s="363"/>
    </row>
    <row r="212" s="1" customFormat="1" ht="15" customHeight="1">
      <c r="B212" s="387"/>
      <c r="C212" s="315"/>
      <c r="D212" s="315"/>
      <c r="E212" s="315"/>
      <c r="F212" s="338" t="s">
        <v>4280</v>
      </c>
      <c r="G212" s="376"/>
      <c r="H212" s="367" t="s">
        <v>4281</v>
      </c>
      <c r="I212" s="367"/>
      <c r="J212" s="367"/>
      <c r="K212" s="388"/>
    </row>
    <row r="213" s="1" customFormat="1" ht="15" customHeight="1">
      <c r="B213" s="387"/>
      <c r="C213" s="315"/>
      <c r="D213" s="315"/>
      <c r="E213" s="315"/>
      <c r="F213" s="338" t="s">
        <v>4282</v>
      </c>
      <c r="G213" s="376"/>
      <c r="H213" s="367" t="s">
        <v>4445</v>
      </c>
      <c r="I213" s="367"/>
      <c r="J213" s="367"/>
      <c r="K213" s="388"/>
    </row>
    <row r="214" s="1" customFormat="1" ht="15" customHeight="1">
      <c r="B214" s="387"/>
      <c r="C214" s="315"/>
      <c r="D214" s="315"/>
      <c r="E214" s="315"/>
      <c r="F214" s="338"/>
      <c r="G214" s="376"/>
      <c r="H214" s="367"/>
      <c r="I214" s="367"/>
      <c r="J214" s="367"/>
      <c r="K214" s="388"/>
    </row>
    <row r="215" s="1" customFormat="1" ht="15" customHeight="1">
      <c r="B215" s="387"/>
      <c r="C215" s="315" t="s">
        <v>4405</v>
      </c>
      <c r="D215" s="315"/>
      <c r="E215" s="315"/>
      <c r="F215" s="338">
        <v>1</v>
      </c>
      <c r="G215" s="376"/>
      <c r="H215" s="367" t="s">
        <v>4446</v>
      </c>
      <c r="I215" s="367"/>
      <c r="J215" s="367"/>
      <c r="K215" s="388"/>
    </row>
    <row r="216" s="1" customFormat="1" ht="15" customHeight="1">
      <c r="B216" s="387"/>
      <c r="C216" s="315"/>
      <c r="D216" s="315"/>
      <c r="E216" s="315"/>
      <c r="F216" s="338">
        <v>2</v>
      </c>
      <c r="G216" s="376"/>
      <c r="H216" s="367" t="s">
        <v>4447</v>
      </c>
      <c r="I216" s="367"/>
      <c r="J216" s="367"/>
      <c r="K216" s="388"/>
    </row>
    <row r="217" s="1" customFormat="1" ht="15" customHeight="1">
      <c r="B217" s="387"/>
      <c r="C217" s="315"/>
      <c r="D217" s="315"/>
      <c r="E217" s="315"/>
      <c r="F217" s="338">
        <v>3</v>
      </c>
      <c r="G217" s="376"/>
      <c r="H217" s="367" t="s">
        <v>4448</v>
      </c>
      <c r="I217" s="367"/>
      <c r="J217" s="367"/>
      <c r="K217" s="388"/>
    </row>
    <row r="218" s="1" customFormat="1" ht="15" customHeight="1">
      <c r="B218" s="387"/>
      <c r="C218" s="315"/>
      <c r="D218" s="315"/>
      <c r="E218" s="315"/>
      <c r="F218" s="338">
        <v>4</v>
      </c>
      <c r="G218" s="376"/>
      <c r="H218" s="367" t="s">
        <v>4449</v>
      </c>
      <c r="I218" s="367"/>
      <c r="J218" s="367"/>
      <c r="K218" s="388"/>
    </row>
    <row r="219" s="1" customFormat="1" ht="12.75" customHeight="1">
      <c r="B219" s="389"/>
      <c r="C219" s="390"/>
      <c r="D219" s="390"/>
      <c r="E219" s="390"/>
      <c r="F219" s="390"/>
      <c r="G219" s="390"/>
      <c r="H219" s="390"/>
      <c r="I219" s="390"/>
      <c r="J219" s="390"/>
      <c r="K219" s="391"/>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84</v>
      </c>
    </row>
    <row r="3" s="1" customFormat="1" ht="6.96" customHeight="1">
      <c r="B3" s="141"/>
      <c r="C3" s="142"/>
      <c r="D3" s="142"/>
      <c r="E3" s="142"/>
      <c r="F3" s="142"/>
      <c r="G3" s="142"/>
      <c r="H3" s="142"/>
      <c r="I3" s="142"/>
      <c r="J3" s="142"/>
      <c r="K3" s="142"/>
      <c r="L3" s="23"/>
      <c r="AT3" s="20" t="s">
        <v>79</v>
      </c>
    </row>
    <row r="4" s="1" customFormat="1" ht="24.96" customHeight="1">
      <c r="B4" s="23"/>
      <c r="D4" s="143" t="s">
        <v>119</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VDJ MYSLIVNA 2x4 000 m3 - REKONSTRUKCE STAVEBNÍ ČÁSTI A TECHNOLOGIE</v>
      </c>
      <c r="F7" s="145"/>
      <c r="G7" s="145"/>
      <c r="H7" s="145"/>
      <c r="L7" s="23"/>
    </row>
    <row r="8" s="1" customFormat="1" ht="12" customHeight="1">
      <c r="B8" s="23"/>
      <c r="D8" s="145" t="s">
        <v>120</v>
      </c>
      <c r="L8" s="23"/>
    </row>
    <row r="9" s="2" customFormat="1" ht="16.5" customHeight="1">
      <c r="A9" s="41"/>
      <c r="B9" s="47"/>
      <c r="C9" s="41"/>
      <c r="D9" s="41"/>
      <c r="E9" s="146" t="s">
        <v>121</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122</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123</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5. 3. 2025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 xml:space="preserve"> </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34</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36</v>
      </c>
      <c r="E32" s="41"/>
      <c r="F32" s="41"/>
      <c r="G32" s="41"/>
      <c r="H32" s="41"/>
      <c r="I32" s="41"/>
      <c r="J32" s="156">
        <f>ROUND(J103,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38</v>
      </c>
      <c r="G34" s="41"/>
      <c r="H34" s="41"/>
      <c r="I34" s="157" t="s">
        <v>37</v>
      </c>
      <c r="J34" s="157" t="s">
        <v>39</v>
      </c>
      <c r="K34" s="41"/>
      <c r="L34" s="147"/>
      <c r="S34" s="41"/>
      <c r="T34" s="41"/>
      <c r="U34" s="41"/>
      <c r="V34" s="41"/>
      <c r="W34" s="41"/>
      <c r="X34" s="41"/>
      <c r="Y34" s="41"/>
      <c r="Z34" s="41"/>
      <c r="AA34" s="41"/>
      <c r="AB34" s="41"/>
      <c r="AC34" s="41"/>
      <c r="AD34" s="41"/>
      <c r="AE34" s="41"/>
    </row>
    <row r="35" s="2" customFormat="1" ht="14.4" customHeight="1">
      <c r="A35" s="41"/>
      <c r="B35" s="47"/>
      <c r="C35" s="41"/>
      <c r="D35" s="158" t="s">
        <v>40</v>
      </c>
      <c r="E35" s="145" t="s">
        <v>41</v>
      </c>
      <c r="F35" s="159">
        <f>ROUND((SUM(BE103:BE669)),  2)</f>
        <v>0</v>
      </c>
      <c r="G35" s="41"/>
      <c r="H35" s="41"/>
      <c r="I35" s="160">
        <v>0.20999999999999999</v>
      </c>
      <c r="J35" s="159">
        <f>ROUND(((SUM(BE103:BE669))*I35),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42</v>
      </c>
      <c r="F36" s="159">
        <f>ROUND((SUM(BF103:BF669)),  2)</f>
        <v>0</v>
      </c>
      <c r="G36" s="41"/>
      <c r="H36" s="41"/>
      <c r="I36" s="160">
        <v>0.12</v>
      </c>
      <c r="J36" s="159">
        <f>ROUND(((SUM(BF103:BF669))*I36),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43</v>
      </c>
      <c r="F37" s="159">
        <f>ROUND((SUM(BG103:BG669)),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44</v>
      </c>
      <c r="F38" s="159">
        <f>ROUND((SUM(BH103:BH669)),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45</v>
      </c>
      <c r="F39" s="159">
        <f>ROUND((SUM(BI103:BI669)),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46</v>
      </c>
      <c r="E41" s="163"/>
      <c r="F41" s="163"/>
      <c r="G41" s="164" t="s">
        <v>47</v>
      </c>
      <c r="H41" s="165" t="s">
        <v>48</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124</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BRNO, VDJ MYSLIVNA 2x4 000 m3 - REKONSTRUKCE STAVEBNÍ ČÁSTI A TECHNOLOGIE</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120</v>
      </c>
      <c r="D51" s="25"/>
      <c r="E51" s="25"/>
      <c r="F51" s="25"/>
      <c r="G51" s="25"/>
      <c r="H51" s="25"/>
      <c r="I51" s="25"/>
      <c r="J51" s="25"/>
      <c r="K51" s="25"/>
      <c r="L51" s="23"/>
    </row>
    <row r="52" s="2" customFormat="1" ht="16.5" customHeight="1">
      <c r="A52" s="41"/>
      <c r="B52" s="42"/>
      <c r="C52" s="43"/>
      <c r="D52" s="43"/>
      <c r="E52" s="172" t="s">
        <v>121</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122</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DSO01.1 - Objekt VDJ</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Brno, k.ú. Kohoutovice [610313] </v>
      </c>
      <c r="G56" s="43"/>
      <c r="H56" s="43"/>
      <c r="I56" s="35" t="s">
        <v>23</v>
      </c>
      <c r="J56" s="75" t="str">
        <f>IF(J14="","",J14)</f>
        <v>5. 3. 2025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 xml:space="preserve"> </v>
      </c>
      <c r="G58" s="43"/>
      <c r="H58" s="43"/>
      <c r="I58" s="35" t="s">
        <v>31</v>
      </c>
      <c r="J58" s="39" t="str">
        <f>E23</f>
        <v xml:space="preserve"> </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125</v>
      </c>
      <c r="D61" s="174"/>
      <c r="E61" s="174"/>
      <c r="F61" s="174"/>
      <c r="G61" s="174"/>
      <c r="H61" s="174"/>
      <c r="I61" s="174"/>
      <c r="J61" s="175" t="s">
        <v>126</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68</v>
      </c>
      <c r="D63" s="43"/>
      <c r="E63" s="43"/>
      <c r="F63" s="43"/>
      <c r="G63" s="43"/>
      <c r="H63" s="43"/>
      <c r="I63" s="43"/>
      <c r="J63" s="105">
        <f>J103</f>
        <v>0</v>
      </c>
      <c r="K63" s="43"/>
      <c r="L63" s="147"/>
      <c r="S63" s="41"/>
      <c r="T63" s="41"/>
      <c r="U63" s="41"/>
      <c r="V63" s="41"/>
      <c r="W63" s="41"/>
      <c r="X63" s="41"/>
      <c r="Y63" s="41"/>
      <c r="Z63" s="41"/>
      <c r="AA63" s="41"/>
      <c r="AB63" s="41"/>
      <c r="AC63" s="41"/>
      <c r="AD63" s="41"/>
      <c r="AE63" s="41"/>
      <c r="AU63" s="20" t="s">
        <v>127</v>
      </c>
    </row>
    <row r="64" s="9" customFormat="1" ht="24.96" customHeight="1">
      <c r="A64" s="9"/>
      <c r="B64" s="177"/>
      <c r="C64" s="178"/>
      <c r="D64" s="179" t="s">
        <v>128</v>
      </c>
      <c r="E64" s="180"/>
      <c r="F64" s="180"/>
      <c r="G64" s="180"/>
      <c r="H64" s="180"/>
      <c r="I64" s="180"/>
      <c r="J64" s="181">
        <f>J104</f>
        <v>0</v>
      </c>
      <c r="K64" s="178"/>
      <c r="L64" s="182"/>
      <c r="S64" s="9"/>
      <c r="T64" s="9"/>
      <c r="U64" s="9"/>
      <c r="V64" s="9"/>
      <c r="W64" s="9"/>
      <c r="X64" s="9"/>
      <c r="Y64" s="9"/>
      <c r="Z64" s="9"/>
      <c r="AA64" s="9"/>
      <c r="AB64" s="9"/>
      <c r="AC64" s="9"/>
      <c r="AD64" s="9"/>
      <c r="AE64" s="9"/>
    </row>
    <row r="65" s="10" customFormat="1" ht="19.92" customHeight="1">
      <c r="A65" s="10"/>
      <c r="B65" s="183"/>
      <c r="C65" s="128"/>
      <c r="D65" s="184" t="s">
        <v>129</v>
      </c>
      <c r="E65" s="185"/>
      <c r="F65" s="185"/>
      <c r="G65" s="185"/>
      <c r="H65" s="185"/>
      <c r="I65" s="185"/>
      <c r="J65" s="186">
        <f>J105</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130</v>
      </c>
      <c r="E66" s="185"/>
      <c r="F66" s="185"/>
      <c r="G66" s="185"/>
      <c r="H66" s="185"/>
      <c r="I66" s="185"/>
      <c r="J66" s="186">
        <f>J185</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131</v>
      </c>
      <c r="E67" s="185"/>
      <c r="F67" s="185"/>
      <c r="G67" s="185"/>
      <c r="H67" s="185"/>
      <c r="I67" s="185"/>
      <c r="J67" s="186">
        <f>J194</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132</v>
      </c>
      <c r="E68" s="185"/>
      <c r="F68" s="185"/>
      <c r="G68" s="185"/>
      <c r="H68" s="185"/>
      <c r="I68" s="185"/>
      <c r="J68" s="186">
        <f>J203</f>
        <v>0</v>
      </c>
      <c r="K68" s="128"/>
      <c r="L68" s="187"/>
      <c r="S68" s="10"/>
      <c r="T68" s="10"/>
      <c r="U68" s="10"/>
      <c r="V68" s="10"/>
      <c r="W68" s="10"/>
      <c r="X68" s="10"/>
      <c r="Y68" s="10"/>
      <c r="Z68" s="10"/>
      <c r="AA68" s="10"/>
      <c r="AB68" s="10"/>
      <c r="AC68" s="10"/>
      <c r="AD68" s="10"/>
      <c r="AE68" s="10"/>
    </row>
    <row r="69" s="10" customFormat="1" ht="19.92" customHeight="1">
      <c r="A69" s="10"/>
      <c r="B69" s="183"/>
      <c r="C69" s="128"/>
      <c r="D69" s="184" t="s">
        <v>133</v>
      </c>
      <c r="E69" s="185"/>
      <c r="F69" s="185"/>
      <c r="G69" s="185"/>
      <c r="H69" s="185"/>
      <c r="I69" s="185"/>
      <c r="J69" s="186">
        <f>J434</f>
        <v>0</v>
      </c>
      <c r="K69" s="128"/>
      <c r="L69" s="187"/>
      <c r="S69" s="10"/>
      <c r="T69" s="10"/>
      <c r="U69" s="10"/>
      <c r="V69" s="10"/>
      <c r="W69" s="10"/>
      <c r="X69" s="10"/>
      <c r="Y69" s="10"/>
      <c r="Z69" s="10"/>
      <c r="AA69" s="10"/>
      <c r="AB69" s="10"/>
      <c r="AC69" s="10"/>
      <c r="AD69" s="10"/>
      <c r="AE69" s="10"/>
    </row>
    <row r="70" s="10" customFormat="1" ht="19.92" customHeight="1">
      <c r="A70" s="10"/>
      <c r="B70" s="183"/>
      <c r="C70" s="128"/>
      <c r="D70" s="184" t="s">
        <v>134</v>
      </c>
      <c r="E70" s="185"/>
      <c r="F70" s="185"/>
      <c r="G70" s="185"/>
      <c r="H70" s="185"/>
      <c r="I70" s="185"/>
      <c r="J70" s="186">
        <f>J517</f>
        <v>0</v>
      </c>
      <c r="K70" s="128"/>
      <c r="L70" s="187"/>
      <c r="S70" s="10"/>
      <c r="T70" s="10"/>
      <c r="U70" s="10"/>
      <c r="V70" s="10"/>
      <c r="W70" s="10"/>
      <c r="X70" s="10"/>
      <c r="Y70" s="10"/>
      <c r="Z70" s="10"/>
      <c r="AA70" s="10"/>
      <c r="AB70" s="10"/>
      <c r="AC70" s="10"/>
      <c r="AD70" s="10"/>
      <c r="AE70" s="10"/>
    </row>
    <row r="71" s="9" customFormat="1" ht="24.96" customHeight="1">
      <c r="A71" s="9"/>
      <c r="B71" s="177"/>
      <c r="C71" s="178"/>
      <c r="D71" s="179" t="s">
        <v>135</v>
      </c>
      <c r="E71" s="180"/>
      <c r="F71" s="180"/>
      <c r="G71" s="180"/>
      <c r="H71" s="180"/>
      <c r="I71" s="180"/>
      <c r="J71" s="181">
        <f>J520</f>
        <v>0</v>
      </c>
      <c r="K71" s="178"/>
      <c r="L71" s="182"/>
      <c r="S71" s="9"/>
      <c r="T71" s="9"/>
      <c r="U71" s="9"/>
      <c r="V71" s="9"/>
      <c r="W71" s="9"/>
      <c r="X71" s="9"/>
      <c r="Y71" s="9"/>
      <c r="Z71" s="9"/>
      <c r="AA71" s="9"/>
      <c r="AB71" s="9"/>
      <c r="AC71" s="9"/>
      <c r="AD71" s="9"/>
      <c r="AE71" s="9"/>
    </row>
    <row r="72" s="10" customFormat="1" ht="19.92" customHeight="1">
      <c r="A72" s="10"/>
      <c r="B72" s="183"/>
      <c r="C72" s="128"/>
      <c r="D72" s="184" t="s">
        <v>136</v>
      </c>
      <c r="E72" s="185"/>
      <c r="F72" s="185"/>
      <c r="G72" s="185"/>
      <c r="H72" s="185"/>
      <c r="I72" s="185"/>
      <c r="J72" s="186">
        <f>J521</f>
        <v>0</v>
      </c>
      <c r="K72" s="128"/>
      <c r="L72" s="187"/>
      <c r="S72" s="10"/>
      <c r="T72" s="10"/>
      <c r="U72" s="10"/>
      <c r="V72" s="10"/>
      <c r="W72" s="10"/>
      <c r="X72" s="10"/>
      <c r="Y72" s="10"/>
      <c r="Z72" s="10"/>
      <c r="AA72" s="10"/>
      <c r="AB72" s="10"/>
      <c r="AC72" s="10"/>
      <c r="AD72" s="10"/>
      <c r="AE72" s="10"/>
    </row>
    <row r="73" s="10" customFormat="1" ht="19.92" customHeight="1">
      <c r="A73" s="10"/>
      <c r="B73" s="183"/>
      <c r="C73" s="128"/>
      <c r="D73" s="184" t="s">
        <v>137</v>
      </c>
      <c r="E73" s="185"/>
      <c r="F73" s="185"/>
      <c r="G73" s="185"/>
      <c r="H73" s="185"/>
      <c r="I73" s="185"/>
      <c r="J73" s="186">
        <f>J530</f>
        <v>0</v>
      </c>
      <c r="K73" s="128"/>
      <c r="L73" s="187"/>
      <c r="S73" s="10"/>
      <c r="T73" s="10"/>
      <c r="U73" s="10"/>
      <c r="V73" s="10"/>
      <c r="W73" s="10"/>
      <c r="X73" s="10"/>
      <c r="Y73" s="10"/>
      <c r="Z73" s="10"/>
      <c r="AA73" s="10"/>
      <c r="AB73" s="10"/>
      <c r="AC73" s="10"/>
      <c r="AD73" s="10"/>
      <c r="AE73" s="10"/>
    </row>
    <row r="74" s="10" customFormat="1" ht="19.92" customHeight="1">
      <c r="A74" s="10"/>
      <c r="B74" s="183"/>
      <c r="C74" s="128"/>
      <c r="D74" s="184" t="s">
        <v>138</v>
      </c>
      <c r="E74" s="185"/>
      <c r="F74" s="185"/>
      <c r="G74" s="185"/>
      <c r="H74" s="185"/>
      <c r="I74" s="185"/>
      <c r="J74" s="186">
        <f>J539</f>
        <v>0</v>
      </c>
      <c r="K74" s="128"/>
      <c r="L74" s="187"/>
      <c r="S74" s="10"/>
      <c r="T74" s="10"/>
      <c r="U74" s="10"/>
      <c r="V74" s="10"/>
      <c r="W74" s="10"/>
      <c r="X74" s="10"/>
      <c r="Y74" s="10"/>
      <c r="Z74" s="10"/>
      <c r="AA74" s="10"/>
      <c r="AB74" s="10"/>
      <c r="AC74" s="10"/>
      <c r="AD74" s="10"/>
      <c r="AE74" s="10"/>
    </row>
    <row r="75" s="10" customFormat="1" ht="19.92" customHeight="1">
      <c r="A75" s="10"/>
      <c r="B75" s="183"/>
      <c r="C75" s="128"/>
      <c r="D75" s="184" t="s">
        <v>139</v>
      </c>
      <c r="E75" s="185"/>
      <c r="F75" s="185"/>
      <c r="G75" s="185"/>
      <c r="H75" s="185"/>
      <c r="I75" s="185"/>
      <c r="J75" s="186">
        <f>J552</f>
        <v>0</v>
      </c>
      <c r="K75" s="128"/>
      <c r="L75" s="187"/>
      <c r="S75" s="10"/>
      <c r="T75" s="10"/>
      <c r="U75" s="10"/>
      <c r="V75" s="10"/>
      <c r="W75" s="10"/>
      <c r="X75" s="10"/>
      <c r="Y75" s="10"/>
      <c r="Z75" s="10"/>
      <c r="AA75" s="10"/>
      <c r="AB75" s="10"/>
      <c r="AC75" s="10"/>
      <c r="AD75" s="10"/>
      <c r="AE75" s="10"/>
    </row>
    <row r="76" s="10" customFormat="1" ht="19.92" customHeight="1">
      <c r="A76" s="10"/>
      <c r="B76" s="183"/>
      <c r="C76" s="128"/>
      <c r="D76" s="184" t="s">
        <v>140</v>
      </c>
      <c r="E76" s="185"/>
      <c r="F76" s="185"/>
      <c r="G76" s="185"/>
      <c r="H76" s="185"/>
      <c r="I76" s="185"/>
      <c r="J76" s="186">
        <f>J565</f>
        <v>0</v>
      </c>
      <c r="K76" s="128"/>
      <c r="L76" s="187"/>
      <c r="S76" s="10"/>
      <c r="T76" s="10"/>
      <c r="U76" s="10"/>
      <c r="V76" s="10"/>
      <c r="W76" s="10"/>
      <c r="X76" s="10"/>
      <c r="Y76" s="10"/>
      <c r="Z76" s="10"/>
      <c r="AA76" s="10"/>
      <c r="AB76" s="10"/>
      <c r="AC76" s="10"/>
      <c r="AD76" s="10"/>
      <c r="AE76" s="10"/>
    </row>
    <row r="77" s="10" customFormat="1" ht="19.92" customHeight="1">
      <c r="A77" s="10"/>
      <c r="B77" s="183"/>
      <c r="C77" s="128"/>
      <c r="D77" s="184" t="s">
        <v>141</v>
      </c>
      <c r="E77" s="185"/>
      <c r="F77" s="185"/>
      <c r="G77" s="185"/>
      <c r="H77" s="185"/>
      <c r="I77" s="185"/>
      <c r="J77" s="186">
        <f>J595</f>
        <v>0</v>
      </c>
      <c r="K77" s="128"/>
      <c r="L77" s="187"/>
      <c r="S77" s="10"/>
      <c r="T77" s="10"/>
      <c r="U77" s="10"/>
      <c r="V77" s="10"/>
      <c r="W77" s="10"/>
      <c r="X77" s="10"/>
      <c r="Y77" s="10"/>
      <c r="Z77" s="10"/>
      <c r="AA77" s="10"/>
      <c r="AB77" s="10"/>
      <c r="AC77" s="10"/>
      <c r="AD77" s="10"/>
      <c r="AE77" s="10"/>
    </row>
    <row r="78" s="10" customFormat="1" ht="19.92" customHeight="1">
      <c r="A78" s="10"/>
      <c r="B78" s="183"/>
      <c r="C78" s="128"/>
      <c r="D78" s="184" t="s">
        <v>142</v>
      </c>
      <c r="E78" s="185"/>
      <c r="F78" s="185"/>
      <c r="G78" s="185"/>
      <c r="H78" s="185"/>
      <c r="I78" s="185"/>
      <c r="J78" s="186">
        <f>J634</f>
        <v>0</v>
      </c>
      <c r="K78" s="128"/>
      <c r="L78" s="187"/>
      <c r="S78" s="10"/>
      <c r="T78" s="10"/>
      <c r="U78" s="10"/>
      <c r="V78" s="10"/>
      <c r="W78" s="10"/>
      <c r="X78" s="10"/>
      <c r="Y78" s="10"/>
      <c r="Z78" s="10"/>
      <c r="AA78" s="10"/>
      <c r="AB78" s="10"/>
      <c r="AC78" s="10"/>
      <c r="AD78" s="10"/>
      <c r="AE78" s="10"/>
    </row>
    <row r="79" s="10" customFormat="1" ht="19.92" customHeight="1">
      <c r="A79" s="10"/>
      <c r="B79" s="183"/>
      <c r="C79" s="128"/>
      <c r="D79" s="184" t="s">
        <v>143</v>
      </c>
      <c r="E79" s="185"/>
      <c r="F79" s="185"/>
      <c r="G79" s="185"/>
      <c r="H79" s="185"/>
      <c r="I79" s="185"/>
      <c r="J79" s="186">
        <f>J639</f>
        <v>0</v>
      </c>
      <c r="K79" s="128"/>
      <c r="L79" s="187"/>
      <c r="S79" s="10"/>
      <c r="T79" s="10"/>
      <c r="U79" s="10"/>
      <c r="V79" s="10"/>
      <c r="W79" s="10"/>
      <c r="X79" s="10"/>
      <c r="Y79" s="10"/>
      <c r="Z79" s="10"/>
      <c r="AA79" s="10"/>
      <c r="AB79" s="10"/>
      <c r="AC79" s="10"/>
      <c r="AD79" s="10"/>
      <c r="AE79" s="10"/>
    </row>
    <row r="80" s="10" customFormat="1" ht="19.92" customHeight="1">
      <c r="A80" s="10"/>
      <c r="B80" s="183"/>
      <c r="C80" s="128"/>
      <c r="D80" s="184" t="s">
        <v>144</v>
      </c>
      <c r="E80" s="185"/>
      <c r="F80" s="185"/>
      <c r="G80" s="185"/>
      <c r="H80" s="185"/>
      <c r="I80" s="185"/>
      <c r="J80" s="186">
        <f>J644</f>
        <v>0</v>
      </c>
      <c r="K80" s="128"/>
      <c r="L80" s="187"/>
      <c r="S80" s="10"/>
      <c r="T80" s="10"/>
      <c r="U80" s="10"/>
      <c r="V80" s="10"/>
      <c r="W80" s="10"/>
      <c r="X80" s="10"/>
      <c r="Y80" s="10"/>
      <c r="Z80" s="10"/>
      <c r="AA80" s="10"/>
      <c r="AB80" s="10"/>
      <c r="AC80" s="10"/>
      <c r="AD80" s="10"/>
      <c r="AE80" s="10"/>
    </row>
    <row r="81" s="10" customFormat="1" ht="19.92" customHeight="1">
      <c r="A81" s="10"/>
      <c r="B81" s="183"/>
      <c r="C81" s="128"/>
      <c r="D81" s="184" t="s">
        <v>145</v>
      </c>
      <c r="E81" s="185"/>
      <c r="F81" s="185"/>
      <c r="G81" s="185"/>
      <c r="H81" s="185"/>
      <c r="I81" s="185"/>
      <c r="J81" s="186">
        <f>J657</f>
        <v>0</v>
      </c>
      <c r="K81" s="128"/>
      <c r="L81" s="187"/>
      <c r="S81" s="10"/>
      <c r="T81" s="10"/>
      <c r="U81" s="10"/>
      <c r="V81" s="10"/>
      <c r="W81" s="10"/>
      <c r="X81" s="10"/>
      <c r="Y81" s="10"/>
      <c r="Z81" s="10"/>
      <c r="AA81" s="10"/>
      <c r="AB81" s="10"/>
      <c r="AC81" s="10"/>
      <c r="AD81" s="10"/>
      <c r="AE81" s="10"/>
    </row>
    <row r="82" s="2" customFormat="1" ht="21.84"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6.96" customHeight="1">
      <c r="A83" s="41"/>
      <c r="B83" s="62"/>
      <c r="C83" s="63"/>
      <c r="D83" s="63"/>
      <c r="E83" s="63"/>
      <c r="F83" s="63"/>
      <c r="G83" s="63"/>
      <c r="H83" s="63"/>
      <c r="I83" s="63"/>
      <c r="J83" s="63"/>
      <c r="K83" s="63"/>
      <c r="L83" s="147"/>
      <c r="S83" s="41"/>
      <c r="T83" s="41"/>
      <c r="U83" s="41"/>
      <c r="V83" s="41"/>
      <c r="W83" s="41"/>
      <c r="X83" s="41"/>
      <c r="Y83" s="41"/>
      <c r="Z83" s="41"/>
      <c r="AA83" s="41"/>
      <c r="AB83" s="41"/>
      <c r="AC83" s="41"/>
      <c r="AD83" s="41"/>
      <c r="AE83" s="41"/>
    </row>
    <row r="87" s="2" customFormat="1" ht="6.96" customHeight="1">
      <c r="A87" s="41"/>
      <c r="B87" s="64"/>
      <c r="C87" s="65"/>
      <c r="D87" s="65"/>
      <c r="E87" s="65"/>
      <c r="F87" s="65"/>
      <c r="G87" s="65"/>
      <c r="H87" s="65"/>
      <c r="I87" s="65"/>
      <c r="J87" s="65"/>
      <c r="K87" s="65"/>
      <c r="L87" s="147"/>
      <c r="S87" s="41"/>
      <c r="T87" s="41"/>
      <c r="U87" s="41"/>
      <c r="V87" s="41"/>
      <c r="W87" s="41"/>
      <c r="X87" s="41"/>
      <c r="Y87" s="41"/>
      <c r="Z87" s="41"/>
      <c r="AA87" s="41"/>
      <c r="AB87" s="41"/>
      <c r="AC87" s="41"/>
      <c r="AD87" s="41"/>
      <c r="AE87" s="41"/>
    </row>
    <row r="88" s="2" customFormat="1" ht="24.96" customHeight="1">
      <c r="A88" s="41"/>
      <c r="B88" s="42"/>
      <c r="C88" s="26" t="s">
        <v>146</v>
      </c>
      <c r="D88" s="43"/>
      <c r="E88" s="43"/>
      <c r="F88" s="43"/>
      <c r="G88" s="43"/>
      <c r="H88" s="43"/>
      <c r="I88" s="43"/>
      <c r="J88" s="43"/>
      <c r="K88" s="43"/>
      <c r="L88" s="147"/>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47"/>
      <c r="S89" s="41"/>
      <c r="T89" s="41"/>
      <c r="U89" s="41"/>
      <c r="V89" s="41"/>
      <c r="W89" s="41"/>
      <c r="X89" s="41"/>
      <c r="Y89" s="41"/>
      <c r="Z89" s="41"/>
      <c r="AA89" s="41"/>
      <c r="AB89" s="41"/>
      <c r="AC89" s="41"/>
      <c r="AD89" s="41"/>
      <c r="AE89" s="41"/>
    </row>
    <row r="90" s="2" customFormat="1" ht="12" customHeight="1">
      <c r="A90" s="41"/>
      <c r="B90" s="42"/>
      <c r="C90" s="35" t="s">
        <v>16</v>
      </c>
      <c r="D90" s="43"/>
      <c r="E90" s="43"/>
      <c r="F90" s="43"/>
      <c r="G90" s="43"/>
      <c r="H90" s="43"/>
      <c r="I90" s="43"/>
      <c r="J90" s="43"/>
      <c r="K90" s="43"/>
      <c r="L90" s="147"/>
      <c r="S90" s="41"/>
      <c r="T90" s="41"/>
      <c r="U90" s="41"/>
      <c r="V90" s="41"/>
      <c r="W90" s="41"/>
      <c r="X90" s="41"/>
      <c r="Y90" s="41"/>
      <c r="Z90" s="41"/>
      <c r="AA90" s="41"/>
      <c r="AB90" s="41"/>
      <c r="AC90" s="41"/>
      <c r="AD90" s="41"/>
      <c r="AE90" s="41"/>
    </row>
    <row r="91" s="2" customFormat="1" ht="16.5" customHeight="1">
      <c r="A91" s="41"/>
      <c r="B91" s="42"/>
      <c r="C91" s="43"/>
      <c r="D91" s="43"/>
      <c r="E91" s="172" t="str">
        <f>E7</f>
        <v>BRNO, VDJ MYSLIVNA 2x4 000 m3 - REKONSTRUKCE STAVEBNÍ ČÁSTI A TECHNOLOGIE</v>
      </c>
      <c r="F91" s="35"/>
      <c r="G91" s="35"/>
      <c r="H91" s="35"/>
      <c r="I91" s="43"/>
      <c r="J91" s="43"/>
      <c r="K91" s="43"/>
      <c r="L91" s="147"/>
      <c r="S91" s="41"/>
      <c r="T91" s="41"/>
      <c r="U91" s="41"/>
      <c r="V91" s="41"/>
      <c r="W91" s="41"/>
      <c r="X91" s="41"/>
      <c r="Y91" s="41"/>
      <c r="Z91" s="41"/>
      <c r="AA91" s="41"/>
      <c r="AB91" s="41"/>
      <c r="AC91" s="41"/>
      <c r="AD91" s="41"/>
      <c r="AE91" s="41"/>
    </row>
    <row r="92" s="1" customFormat="1" ht="12" customHeight="1">
      <c r="B92" s="24"/>
      <c r="C92" s="35" t="s">
        <v>120</v>
      </c>
      <c r="D92" s="25"/>
      <c r="E92" s="25"/>
      <c r="F92" s="25"/>
      <c r="G92" s="25"/>
      <c r="H92" s="25"/>
      <c r="I92" s="25"/>
      <c r="J92" s="25"/>
      <c r="K92" s="25"/>
      <c r="L92" s="23"/>
    </row>
    <row r="93" s="2" customFormat="1" ht="16.5" customHeight="1">
      <c r="A93" s="41"/>
      <c r="B93" s="42"/>
      <c r="C93" s="43"/>
      <c r="D93" s="43"/>
      <c r="E93" s="172" t="s">
        <v>121</v>
      </c>
      <c r="F93" s="43"/>
      <c r="G93" s="43"/>
      <c r="H93" s="43"/>
      <c r="I93" s="43"/>
      <c r="J93" s="43"/>
      <c r="K93" s="43"/>
      <c r="L93" s="147"/>
      <c r="S93" s="41"/>
      <c r="T93" s="41"/>
      <c r="U93" s="41"/>
      <c r="V93" s="41"/>
      <c r="W93" s="41"/>
      <c r="X93" s="41"/>
      <c r="Y93" s="41"/>
      <c r="Z93" s="41"/>
      <c r="AA93" s="41"/>
      <c r="AB93" s="41"/>
      <c r="AC93" s="41"/>
      <c r="AD93" s="41"/>
      <c r="AE93" s="41"/>
    </row>
    <row r="94" s="2" customFormat="1" ht="12" customHeight="1">
      <c r="A94" s="41"/>
      <c r="B94" s="42"/>
      <c r="C94" s="35" t="s">
        <v>122</v>
      </c>
      <c r="D94" s="43"/>
      <c r="E94" s="43"/>
      <c r="F94" s="43"/>
      <c r="G94" s="43"/>
      <c r="H94" s="43"/>
      <c r="I94" s="43"/>
      <c r="J94" s="43"/>
      <c r="K94" s="43"/>
      <c r="L94" s="147"/>
      <c r="S94" s="41"/>
      <c r="T94" s="41"/>
      <c r="U94" s="41"/>
      <c r="V94" s="41"/>
      <c r="W94" s="41"/>
      <c r="X94" s="41"/>
      <c r="Y94" s="41"/>
      <c r="Z94" s="41"/>
      <c r="AA94" s="41"/>
      <c r="AB94" s="41"/>
      <c r="AC94" s="41"/>
      <c r="AD94" s="41"/>
      <c r="AE94" s="41"/>
    </row>
    <row r="95" s="2" customFormat="1" ht="16.5" customHeight="1">
      <c r="A95" s="41"/>
      <c r="B95" s="42"/>
      <c r="C95" s="43"/>
      <c r="D95" s="43"/>
      <c r="E95" s="72" t="str">
        <f>E11</f>
        <v>DSO01.1 - Objekt VDJ</v>
      </c>
      <c r="F95" s="43"/>
      <c r="G95" s="43"/>
      <c r="H95" s="43"/>
      <c r="I95" s="43"/>
      <c r="J95" s="43"/>
      <c r="K95" s="43"/>
      <c r="L95" s="147"/>
      <c r="S95" s="41"/>
      <c r="T95" s="41"/>
      <c r="U95" s="41"/>
      <c r="V95" s="41"/>
      <c r="W95" s="41"/>
      <c r="X95" s="41"/>
      <c r="Y95" s="41"/>
      <c r="Z95" s="41"/>
      <c r="AA95" s="41"/>
      <c r="AB95" s="41"/>
      <c r="AC95" s="41"/>
      <c r="AD95" s="41"/>
      <c r="AE95" s="41"/>
    </row>
    <row r="96" s="2" customFormat="1" ht="6.96" customHeight="1">
      <c r="A96" s="41"/>
      <c r="B96" s="42"/>
      <c r="C96" s="43"/>
      <c r="D96" s="43"/>
      <c r="E96" s="43"/>
      <c r="F96" s="43"/>
      <c r="G96" s="43"/>
      <c r="H96" s="43"/>
      <c r="I96" s="43"/>
      <c r="J96" s="43"/>
      <c r="K96" s="43"/>
      <c r="L96" s="147"/>
      <c r="S96" s="41"/>
      <c r="T96" s="41"/>
      <c r="U96" s="41"/>
      <c r="V96" s="41"/>
      <c r="W96" s="41"/>
      <c r="X96" s="41"/>
      <c r="Y96" s="41"/>
      <c r="Z96" s="41"/>
      <c r="AA96" s="41"/>
      <c r="AB96" s="41"/>
      <c r="AC96" s="41"/>
      <c r="AD96" s="41"/>
      <c r="AE96" s="41"/>
    </row>
    <row r="97" s="2" customFormat="1" ht="12" customHeight="1">
      <c r="A97" s="41"/>
      <c r="B97" s="42"/>
      <c r="C97" s="35" t="s">
        <v>21</v>
      </c>
      <c r="D97" s="43"/>
      <c r="E97" s="43"/>
      <c r="F97" s="30" t="str">
        <f>F14</f>
        <v xml:space="preserve">Brno, k.ú. Kohoutovice [610313] </v>
      </c>
      <c r="G97" s="43"/>
      <c r="H97" s="43"/>
      <c r="I97" s="35" t="s">
        <v>23</v>
      </c>
      <c r="J97" s="75" t="str">
        <f>IF(J14="","",J14)</f>
        <v>5. 3. 2025</v>
      </c>
      <c r="K97" s="43"/>
      <c r="L97" s="147"/>
      <c r="S97" s="41"/>
      <c r="T97" s="41"/>
      <c r="U97" s="41"/>
      <c r="V97" s="41"/>
      <c r="W97" s="41"/>
      <c r="X97" s="41"/>
      <c r="Y97" s="41"/>
      <c r="Z97" s="41"/>
      <c r="AA97" s="41"/>
      <c r="AB97" s="41"/>
      <c r="AC97" s="41"/>
      <c r="AD97" s="41"/>
      <c r="AE97" s="41"/>
    </row>
    <row r="98" s="2" customFormat="1" ht="6.96" customHeight="1">
      <c r="A98" s="41"/>
      <c r="B98" s="42"/>
      <c r="C98" s="43"/>
      <c r="D98" s="43"/>
      <c r="E98" s="43"/>
      <c r="F98" s="43"/>
      <c r="G98" s="43"/>
      <c r="H98" s="43"/>
      <c r="I98" s="43"/>
      <c r="J98" s="43"/>
      <c r="K98" s="43"/>
      <c r="L98" s="147"/>
      <c r="S98" s="41"/>
      <c r="T98" s="41"/>
      <c r="U98" s="41"/>
      <c r="V98" s="41"/>
      <c r="W98" s="41"/>
      <c r="X98" s="41"/>
      <c r="Y98" s="41"/>
      <c r="Z98" s="41"/>
      <c r="AA98" s="41"/>
      <c r="AB98" s="41"/>
      <c r="AC98" s="41"/>
      <c r="AD98" s="41"/>
      <c r="AE98" s="41"/>
    </row>
    <row r="99" s="2" customFormat="1" ht="15.15" customHeight="1">
      <c r="A99" s="41"/>
      <c r="B99" s="42"/>
      <c r="C99" s="35" t="s">
        <v>25</v>
      </c>
      <c r="D99" s="43"/>
      <c r="E99" s="43"/>
      <c r="F99" s="30" t="str">
        <f>E17</f>
        <v xml:space="preserve"> </v>
      </c>
      <c r="G99" s="43"/>
      <c r="H99" s="43"/>
      <c r="I99" s="35" t="s">
        <v>31</v>
      </c>
      <c r="J99" s="39" t="str">
        <f>E23</f>
        <v xml:space="preserve"> </v>
      </c>
      <c r="K99" s="43"/>
      <c r="L99" s="147"/>
      <c r="S99" s="41"/>
      <c r="T99" s="41"/>
      <c r="U99" s="41"/>
      <c r="V99" s="41"/>
      <c r="W99" s="41"/>
      <c r="X99" s="41"/>
      <c r="Y99" s="41"/>
      <c r="Z99" s="41"/>
      <c r="AA99" s="41"/>
      <c r="AB99" s="41"/>
      <c r="AC99" s="41"/>
      <c r="AD99" s="41"/>
      <c r="AE99" s="41"/>
    </row>
    <row r="100" s="2" customFormat="1" ht="15.15" customHeight="1">
      <c r="A100" s="41"/>
      <c r="B100" s="42"/>
      <c r="C100" s="35" t="s">
        <v>29</v>
      </c>
      <c r="D100" s="43"/>
      <c r="E100" s="43"/>
      <c r="F100" s="30" t="str">
        <f>IF(E20="","",E20)</f>
        <v>Vyplň údaj</v>
      </c>
      <c r="G100" s="43"/>
      <c r="H100" s="43"/>
      <c r="I100" s="35" t="s">
        <v>33</v>
      </c>
      <c r="J100" s="39" t="str">
        <f>E26</f>
        <v xml:space="preserve"> </v>
      </c>
      <c r="K100" s="43"/>
      <c r="L100" s="147"/>
      <c r="S100" s="41"/>
      <c r="T100" s="41"/>
      <c r="U100" s="41"/>
      <c r="V100" s="41"/>
      <c r="W100" s="41"/>
      <c r="X100" s="41"/>
      <c r="Y100" s="41"/>
      <c r="Z100" s="41"/>
      <c r="AA100" s="41"/>
      <c r="AB100" s="41"/>
      <c r="AC100" s="41"/>
      <c r="AD100" s="41"/>
      <c r="AE100" s="41"/>
    </row>
    <row r="101" s="2" customFormat="1" ht="10.32" customHeight="1">
      <c r="A101" s="41"/>
      <c r="B101" s="42"/>
      <c r="C101" s="43"/>
      <c r="D101" s="43"/>
      <c r="E101" s="43"/>
      <c r="F101" s="43"/>
      <c r="G101" s="43"/>
      <c r="H101" s="43"/>
      <c r="I101" s="43"/>
      <c r="J101" s="43"/>
      <c r="K101" s="43"/>
      <c r="L101" s="147"/>
      <c r="S101" s="41"/>
      <c r="T101" s="41"/>
      <c r="U101" s="41"/>
      <c r="V101" s="41"/>
      <c r="W101" s="41"/>
      <c r="X101" s="41"/>
      <c r="Y101" s="41"/>
      <c r="Z101" s="41"/>
      <c r="AA101" s="41"/>
      <c r="AB101" s="41"/>
      <c r="AC101" s="41"/>
      <c r="AD101" s="41"/>
      <c r="AE101" s="41"/>
    </row>
    <row r="102" s="11" customFormat="1" ht="29.28" customHeight="1">
      <c r="A102" s="188"/>
      <c r="B102" s="189"/>
      <c r="C102" s="190" t="s">
        <v>147</v>
      </c>
      <c r="D102" s="191" t="s">
        <v>55</v>
      </c>
      <c r="E102" s="191" t="s">
        <v>51</v>
      </c>
      <c r="F102" s="191" t="s">
        <v>52</v>
      </c>
      <c r="G102" s="191" t="s">
        <v>148</v>
      </c>
      <c r="H102" s="191" t="s">
        <v>149</v>
      </c>
      <c r="I102" s="191" t="s">
        <v>150</v>
      </c>
      <c r="J102" s="191" t="s">
        <v>126</v>
      </c>
      <c r="K102" s="192" t="s">
        <v>151</v>
      </c>
      <c r="L102" s="193"/>
      <c r="M102" s="95" t="s">
        <v>19</v>
      </c>
      <c r="N102" s="96" t="s">
        <v>40</v>
      </c>
      <c r="O102" s="96" t="s">
        <v>152</v>
      </c>
      <c r="P102" s="96" t="s">
        <v>153</v>
      </c>
      <c r="Q102" s="96" t="s">
        <v>154</v>
      </c>
      <c r="R102" s="96" t="s">
        <v>155</v>
      </c>
      <c r="S102" s="96" t="s">
        <v>156</v>
      </c>
      <c r="T102" s="97" t="s">
        <v>157</v>
      </c>
      <c r="U102" s="188"/>
      <c r="V102" s="188"/>
      <c r="W102" s="188"/>
      <c r="X102" s="188"/>
      <c r="Y102" s="188"/>
      <c r="Z102" s="188"/>
      <c r="AA102" s="188"/>
      <c r="AB102" s="188"/>
      <c r="AC102" s="188"/>
      <c r="AD102" s="188"/>
      <c r="AE102" s="188"/>
    </row>
    <row r="103" s="2" customFormat="1" ht="22.8" customHeight="1">
      <c r="A103" s="41"/>
      <c r="B103" s="42"/>
      <c r="C103" s="102" t="s">
        <v>158</v>
      </c>
      <c r="D103" s="43"/>
      <c r="E103" s="43"/>
      <c r="F103" s="43"/>
      <c r="G103" s="43"/>
      <c r="H103" s="43"/>
      <c r="I103" s="43"/>
      <c r="J103" s="194">
        <f>BK103</f>
        <v>0</v>
      </c>
      <c r="K103" s="43"/>
      <c r="L103" s="47"/>
      <c r="M103" s="98"/>
      <c r="N103" s="195"/>
      <c r="O103" s="99"/>
      <c r="P103" s="196">
        <f>P104+P520</f>
        <v>0</v>
      </c>
      <c r="Q103" s="99"/>
      <c r="R103" s="196">
        <f>R104+R520</f>
        <v>100.2957313</v>
      </c>
      <c r="S103" s="99"/>
      <c r="T103" s="197">
        <f>T104+T520</f>
        <v>1476.182278</v>
      </c>
      <c r="U103" s="41"/>
      <c r="V103" s="41"/>
      <c r="W103" s="41"/>
      <c r="X103" s="41"/>
      <c r="Y103" s="41"/>
      <c r="Z103" s="41"/>
      <c r="AA103" s="41"/>
      <c r="AB103" s="41"/>
      <c r="AC103" s="41"/>
      <c r="AD103" s="41"/>
      <c r="AE103" s="41"/>
      <c r="AT103" s="20" t="s">
        <v>69</v>
      </c>
      <c r="AU103" s="20" t="s">
        <v>127</v>
      </c>
      <c r="BK103" s="198">
        <f>BK104+BK520</f>
        <v>0</v>
      </c>
    </row>
    <row r="104" s="12" customFormat="1" ht="25.92" customHeight="1">
      <c r="A104" s="12"/>
      <c r="B104" s="199"/>
      <c r="C104" s="200"/>
      <c r="D104" s="201" t="s">
        <v>69</v>
      </c>
      <c r="E104" s="202" t="s">
        <v>159</v>
      </c>
      <c r="F104" s="202" t="s">
        <v>160</v>
      </c>
      <c r="G104" s="200"/>
      <c r="H104" s="200"/>
      <c r="I104" s="203"/>
      <c r="J104" s="204">
        <f>BK104</f>
        <v>0</v>
      </c>
      <c r="K104" s="200"/>
      <c r="L104" s="205"/>
      <c r="M104" s="206"/>
      <c r="N104" s="207"/>
      <c r="O104" s="207"/>
      <c r="P104" s="208">
        <f>P105+P185+P194+P203+P434+P517</f>
        <v>0</v>
      </c>
      <c r="Q104" s="207"/>
      <c r="R104" s="208">
        <f>R105+R185+R194+R203+R434+R517</f>
        <v>99.208242499999997</v>
      </c>
      <c r="S104" s="207"/>
      <c r="T104" s="209">
        <f>T105+T185+T194+T203+T434+T517</f>
        <v>1457.5758969999999</v>
      </c>
      <c r="U104" s="12"/>
      <c r="V104" s="12"/>
      <c r="W104" s="12"/>
      <c r="X104" s="12"/>
      <c r="Y104" s="12"/>
      <c r="Z104" s="12"/>
      <c r="AA104" s="12"/>
      <c r="AB104" s="12"/>
      <c r="AC104" s="12"/>
      <c r="AD104" s="12"/>
      <c r="AE104" s="12"/>
      <c r="AR104" s="210" t="s">
        <v>77</v>
      </c>
      <c r="AT104" s="211" t="s">
        <v>69</v>
      </c>
      <c r="AU104" s="211" t="s">
        <v>70</v>
      </c>
      <c r="AY104" s="210" t="s">
        <v>161</v>
      </c>
      <c r="BK104" s="212">
        <f>BK105+BK185+BK194+BK203+BK434+BK517</f>
        <v>0</v>
      </c>
    </row>
    <row r="105" s="12" customFormat="1" ht="22.8" customHeight="1">
      <c r="A105" s="12"/>
      <c r="B105" s="199"/>
      <c r="C105" s="200"/>
      <c r="D105" s="201" t="s">
        <v>69</v>
      </c>
      <c r="E105" s="213" t="s">
        <v>77</v>
      </c>
      <c r="F105" s="213" t="s">
        <v>162</v>
      </c>
      <c r="G105" s="200"/>
      <c r="H105" s="200"/>
      <c r="I105" s="203"/>
      <c r="J105" s="214">
        <f>BK105</f>
        <v>0</v>
      </c>
      <c r="K105" s="200"/>
      <c r="L105" s="205"/>
      <c r="M105" s="206"/>
      <c r="N105" s="207"/>
      <c r="O105" s="207"/>
      <c r="P105" s="208">
        <f>SUM(P106:P184)</f>
        <v>0</v>
      </c>
      <c r="Q105" s="207"/>
      <c r="R105" s="208">
        <f>SUM(R106:R184)</f>
        <v>0</v>
      </c>
      <c r="S105" s="207"/>
      <c r="T105" s="209">
        <f>SUM(T106:T184)</f>
        <v>777.298</v>
      </c>
      <c r="U105" s="12"/>
      <c r="V105" s="12"/>
      <c r="W105" s="12"/>
      <c r="X105" s="12"/>
      <c r="Y105" s="12"/>
      <c r="Z105" s="12"/>
      <c r="AA105" s="12"/>
      <c r="AB105" s="12"/>
      <c r="AC105" s="12"/>
      <c r="AD105" s="12"/>
      <c r="AE105" s="12"/>
      <c r="AR105" s="210" t="s">
        <v>77</v>
      </c>
      <c r="AT105" s="211" t="s">
        <v>69</v>
      </c>
      <c r="AU105" s="211" t="s">
        <v>77</v>
      </c>
      <c r="AY105" s="210" t="s">
        <v>161</v>
      </c>
      <c r="BK105" s="212">
        <f>SUM(BK106:BK184)</f>
        <v>0</v>
      </c>
    </row>
    <row r="106" s="2" customFormat="1" ht="16.5" customHeight="1">
      <c r="A106" s="41"/>
      <c r="B106" s="42"/>
      <c r="C106" s="215" t="s">
        <v>77</v>
      </c>
      <c r="D106" s="215" t="s">
        <v>163</v>
      </c>
      <c r="E106" s="216" t="s">
        <v>164</v>
      </c>
      <c r="F106" s="217" t="s">
        <v>165</v>
      </c>
      <c r="G106" s="218" t="s">
        <v>166</v>
      </c>
      <c r="H106" s="219">
        <v>140</v>
      </c>
      <c r="I106" s="220"/>
      <c r="J106" s="221">
        <f>ROUND(I106*H106,2)</f>
        <v>0</v>
      </c>
      <c r="K106" s="217" t="s">
        <v>167</v>
      </c>
      <c r="L106" s="47"/>
      <c r="M106" s="222" t="s">
        <v>19</v>
      </c>
      <c r="N106" s="223" t="s">
        <v>41</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168</v>
      </c>
      <c r="AT106" s="226" t="s">
        <v>163</v>
      </c>
      <c r="AU106" s="226" t="s">
        <v>79</v>
      </c>
      <c r="AY106" s="20" t="s">
        <v>161</v>
      </c>
      <c r="BE106" s="227">
        <f>IF(N106="základní",J106,0)</f>
        <v>0</v>
      </c>
      <c r="BF106" s="227">
        <f>IF(N106="snížená",J106,0)</f>
        <v>0</v>
      </c>
      <c r="BG106" s="227">
        <f>IF(N106="zákl. přenesená",J106,0)</f>
        <v>0</v>
      </c>
      <c r="BH106" s="227">
        <f>IF(N106="sníž. přenesená",J106,0)</f>
        <v>0</v>
      </c>
      <c r="BI106" s="227">
        <f>IF(N106="nulová",J106,0)</f>
        <v>0</v>
      </c>
      <c r="BJ106" s="20" t="s">
        <v>77</v>
      </c>
      <c r="BK106" s="227">
        <f>ROUND(I106*H106,2)</f>
        <v>0</v>
      </c>
      <c r="BL106" s="20" t="s">
        <v>168</v>
      </c>
      <c r="BM106" s="226" t="s">
        <v>169</v>
      </c>
    </row>
    <row r="107" s="2" customFormat="1">
      <c r="A107" s="41"/>
      <c r="B107" s="42"/>
      <c r="C107" s="43"/>
      <c r="D107" s="228" t="s">
        <v>170</v>
      </c>
      <c r="E107" s="43"/>
      <c r="F107" s="229" t="s">
        <v>171</v>
      </c>
      <c r="G107" s="43"/>
      <c r="H107" s="43"/>
      <c r="I107" s="230"/>
      <c r="J107" s="43"/>
      <c r="K107" s="43"/>
      <c r="L107" s="47"/>
      <c r="M107" s="231"/>
      <c r="N107" s="232"/>
      <c r="O107" s="87"/>
      <c r="P107" s="87"/>
      <c r="Q107" s="87"/>
      <c r="R107" s="87"/>
      <c r="S107" s="87"/>
      <c r="T107" s="88"/>
      <c r="U107" s="41"/>
      <c r="V107" s="41"/>
      <c r="W107" s="41"/>
      <c r="X107" s="41"/>
      <c r="Y107" s="41"/>
      <c r="Z107" s="41"/>
      <c r="AA107" s="41"/>
      <c r="AB107" s="41"/>
      <c r="AC107" s="41"/>
      <c r="AD107" s="41"/>
      <c r="AE107" s="41"/>
      <c r="AT107" s="20" t="s">
        <v>170</v>
      </c>
      <c r="AU107" s="20" t="s">
        <v>79</v>
      </c>
    </row>
    <row r="108" s="13" customFormat="1">
      <c r="A108" s="13"/>
      <c r="B108" s="233"/>
      <c r="C108" s="234"/>
      <c r="D108" s="235" t="s">
        <v>172</v>
      </c>
      <c r="E108" s="236" t="s">
        <v>19</v>
      </c>
      <c r="F108" s="237" t="s">
        <v>173</v>
      </c>
      <c r="G108" s="234"/>
      <c r="H108" s="238">
        <v>140</v>
      </c>
      <c r="I108" s="239"/>
      <c r="J108" s="234"/>
      <c r="K108" s="234"/>
      <c r="L108" s="240"/>
      <c r="M108" s="241"/>
      <c r="N108" s="242"/>
      <c r="O108" s="242"/>
      <c r="P108" s="242"/>
      <c r="Q108" s="242"/>
      <c r="R108" s="242"/>
      <c r="S108" s="242"/>
      <c r="T108" s="243"/>
      <c r="U108" s="13"/>
      <c r="V108" s="13"/>
      <c r="W108" s="13"/>
      <c r="X108" s="13"/>
      <c r="Y108" s="13"/>
      <c r="Z108" s="13"/>
      <c r="AA108" s="13"/>
      <c r="AB108" s="13"/>
      <c r="AC108" s="13"/>
      <c r="AD108" s="13"/>
      <c r="AE108" s="13"/>
      <c r="AT108" s="244" t="s">
        <v>172</v>
      </c>
      <c r="AU108" s="244" t="s">
        <v>79</v>
      </c>
      <c r="AV108" s="13" t="s">
        <v>79</v>
      </c>
      <c r="AW108" s="13" t="s">
        <v>32</v>
      </c>
      <c r="AX108" s="13" t="s">
        <v>70</v>
      </c>
      <c r="AY108" s="244" t="s">
        <v>161</v>
      </c>
    </row>
    <row r="109" s="14" customFormat="1">
      <c r="A109" s="14"/>
      <c r="B109" s="245"/>
      <c r="C109" s="246"/>
      <c r="D109" s="235" t="s">
        <v>172</v>
      </c>
      <c r="E109" s="247" t="s">
        <v>19</v>
      </c>
      <c r="F109" s="248" t="s">
        <v>174</v>
      </c>
      <c r="G109" s="246"/>
      <c r="H109" s="249">
        <v>140</v>
      </c>
      <c r="I109" s="250"/>
      <c r="J109" s="246"/>
      <c r="K109" s="246"/>
      <c r="L109" s="251"/>
      <c r="M109" s="252"/>
      <c r="N109" s="253"/>
      <c r="O109" s="253"/>
      <c r="P109" s="253"/>
      <c r="Q109" s="253"/>
      <c r="R109" s="253"/>
      <c r="S109" s="253"/>
      <c r="T109" s="254"/>
      <c r="U109" s="14"/>
      <c r="V109" s="14"/>
      <c r="W109" s="14"/>
      <c r="X109" s="14"/>
      <c r="Y109" s="14"/>
      <c r="Z109" s="14"/>
      <c r="AA109" s="14"/>
      <c r="AB109" s="14"/>
      <c r="AC109" s="14"/>
      <c r="AD109" s="14"/>
      <c r="AE109" s="14"/>
      <c r="AT109" s="255" t="s">
        <v>172</v>
      </c>
      <c r="AU109" s="255" t="s">
        <v>79</v>
      </c>
      <c r="AV109" s="14" t="s">
        <v>168</v>
      </c>
      <c r="AW109" s="14" t="s">
        <v>32</v>
      </c>
      <c r="AX109" s="14" t="s">
        <v>77</v>
      </c>
      <c r="AY109" s="255" t="s">
        <v>161</v>
      </c>
    </row>
    <row r="110" s="2" customFormat="1" ht="24.15" customHeight="1">
      <c r="A110" s="41"/>
      <c r="B110" s="42"/>
      <c r="C110" s="215" t="s">
        <v>79</v>
      </c>
      <c r="D110" s="215" t="s">
        <v>163</v>
      </c>
      <c r="E110" s="216" t="s">
        <v>175</v>
      </c>
      <c r="F110" s="217" t="s">
        <v>176</v>
      </c>
      <c r="G110" s="218" t="s">
        <v>166</v>
      </c>
      <c r="H110" s="219">
        <v>618</v>
      </c>
      <c r="I110" s="220"/>
      <c r="J110" s="221">
        <f>ROUND(I110*H110,2)</f>
        <v>0</v>
      </c>
      <c r="K110" s="217" t="s">
        <v>167</v>
      </c>
      <c r="L110" s="47"/>
      <c r="M110" s="222" t="s">
        <v>19</v>
      </c>
      <c r="N110" s="223" t="s">
        <v>41</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168</v>
      </c>
      <c r="AT110" s="226" t="s">
        <v>163</v>
      </c>
      <c r="AU110" s="226" t="s">
        <v>79</v>
      </c>
      <c r="AY110" s="20" t="s">
        <v>161</v>
      </c>
      <c r="BE110" s="227">
        <f>IF(N110="základní",J110,0)</f>
        <v>0</v>
      </c>
      <c r="BF110" s="227">
        <f>IF(N110="snížená",J110,0)</f>
        <v>0</v>
      </c>
      <c r="BG110" s="227">
        <f>IF(N110="zákl. přenesená",J110,0)</f>
        <v>0</v>
      </c>
      <c r="BH110" s="227">
        <f>IF(N110="sníž. přenesená",J110,0)</f>
        <v>0</v>
      </c>
      <c r="BI110" s="227">
        <f>IF(N110="nulová",J110,0)</f>
        <v>0</v>
      </c>
      <c r="BJ110" s="20" t="s">
        <v>77</v>
      </c>
      <c r="BK110" s="227">
        <f>ROUND(I110*H110,2)</f>
        <v>0</v>
      </c>
      <c r="BL110" s="20" t="s">
        <v>168</v>
      </c>
      <c r="BM110" s="226" t="s">
        <v>177</v>
      </c>
    </row>
    <row r="111" s="2" customFormat="1">
      <c r="A111" s="41"/>
      <c r="B111" s="42"/>
      <c r="C111" s="43"/>
      <c r="D111" s="228" t="s">
        <v>170</v>
      </c>
      <c r="E111" s="43"/>
      <c r="F111" s="229" t="s">
        <v>178</v>
      </c>
      <c r="G111" s="43"/>
      <c r="H111" s="43"/>
      <c r="I111" s="230"/>
      <c r="J111" s="43"/>
      <c r="K111" s="43"/>
      <c r="L111" s="47"/>
      <c r="M111" s="231"/>
      <c r="N111" s="232"/>
      <c r="O111" s="87"/>
      <c r="P111" s="87"/>
      <c r="Q111" s="87"/>
      <c r="R111" s="87"/>
      <c r="S111" s="87"/>
      <c r="T111" s="88"/>
      <c r="U111" s="41"/>
      <c r="V111" s="41"/>
      <c r="W111" s="41"/>
      <c r="X111" s="41"/>
      <c r="Y111" s="41"/>
      <c r="Z111" s="41"/>
      <c r="AA111" s="41"/>
      <c r="AB111" s="41"/>
      <c r="AC111" s="41"/>
      <c r="AD111" s="41"/>
      <c r="AE111" s="41"/>
      <c r="AT111" s="20" t="s">
        <v>170</v>
      </c>
      <c r="AU111" s="20" t="s">
        <v>79</v>
      </c>
    </row>
    <row r="112" s="13" customFormat="1">
      <c r="A112" s="13"/>
      <c r="B112" s="233"/>
      <c r="C112" s="234"/>
      <c r="D112" s="235" t="s">
        <v>172</v>
      </c>
      <c r="E112" s="236" t="s">
        <v>19</v>
      </c>
      <c r="F112" s="237" t="s">
        <v>179</v>
      </c>
      <c r="G112" s="234"/>
      <c r="H112" s="238">
        <v>618</v>
      </c>
      <c r="I112" s="239"/>
      <c r="J112" s="234"/>
      <c r="K112" s="234"/>
      <c r="L112" s="240"/>
      <c r="M112" s="241"/>
      <c r="N112" s="242"/>
      <c r="O112" s="242"/>
      <c r="P112" s="242"/>
      <c r="Q112" s="242"/>
      <c r="R112" s="242"/>
      <c r="S112" s="242"/>
      <c r="T112" s="243"/>
      <c r="U112" s="13"/>
      <c r="V112" s="13"/>
      <c r="W112" s="13"/>
      <c r="X112" s="13"/>
      <c r="Y112" s="13"/>
      <c r="Z112" s="13"/>
      <c r="AA112" s="13"/>
      <c r="AB112" s="13"/>
      <c r="AC112" s="13"/>
      <c r="AD112" s="13"/>
      <c r="AE112" s="13"/>
      <c r="AT112" s="244" t="s">
        <v>172</v>
      </c>
      <c r="AU112" s="244" t="s">
        <v>79</v>
      </c>
      <c r="AV112" s="13" t="s">
        <v>79</v>
      </c>
      <c r="AW112" s="13" t="s">
        <v>32</v>
      </c>
      <c r="AX112" s="13" t="s">
        <v>70</v>
      </c>
      <c r="AY112" s="244" t="s">
        <v>161</v>
      </c>
    </row>
    <row r="113" s="14" customFormat="1">
      <c r="A113" s="14"/>
      <c r="B113" s="245"/>
      <c r="C113" s="246"/>
      <c r="D113" s="235" t="s">
        <v>172</v>
      </c>
      <c r="E113" s="247" t="s">
        <v>19</v>
      </c>
      <c r="F113" s="248" t="s">
        <v>174</v>
      </c>
      <c r="G113" s="246"/>
      <c r="H113" s="249">
        <v>618</v>
      </c>
      <c r="I113" s="250"/>
      <c r="J113" s="246"/>
      <c r="K113" s="246"/>
      <c r="L113" s="251"/>
      <c r="M113" s="252"/>
      <c r="N113" s="253"/>
      <c r="O113" s="253"/>
      <c r="P113" s="253"/>
      <c r="Q113" s="253"/>
      <c r="R113" s="253"/>
      <c r="S113" s="253"/>
      <c r="T113" s="254"/>
      <c r="U113" s="14"/>
      <c r="V113" s="14"/>
      <c r="W113" s="14"/>
      <c r="X113" s="14"/>
      <c r="Y113" s="14"/>
      <c r="Z113" s="14"/>
      <c r="AA113" s="14"/>
      <c r="AB113" s="14"/>
      <c r="AC113" s="14"/>
      <c r="AD113" s="14"/>
      <c r="AE113" s="14"/>
      <c r="AT113" s="255" t="s">
        <v>172</v>
      </c>
      <c r="AU113" s="255" t="s">
        <v>79</v>
      </c>
      <c r="AV113" s="14" t="s">
        <v>168</v>
      </c>
      <c r="AW113" s="14" t="s">
        <v>32</v>
      </c>
      <c r="AX113" s="14" t="s">
        <v>77</v>
      </c>
      <c r="AY113" s="255" t="s">
        <v>161</v>
      </c>
    </row>
    <row r="114" s="2" customFormat="1" ht="37.8" customHeight="1">
      <c r="A114" s="41"/>
      <c r="B114" s="42"/>
      <c r="C114" s="215" t="s">
        <v>180</v>
      </c>
      <c r="D114" s="215" t="s">
        <v>163</v>
      </c>
      <c r="E114" s="216" t="s">
        <v>181</v>
      </c>
      <c r="F114" s="217" t="s">
        <v>182</v>
      </c>
      <c r="G114" s="218" t="s">
        <v>166</v>
      </c>
      <c r="H114" s="219">
        <v>20</v>
      </c>
      <c r="I114" s="220"/>
      <c r="J114" s="221">
        <f>ROUND(I114*H114,2)</f>
        <v>0</v>
      </c>
      <c r="K114" s="217" t="s">
        <v>167</v>
      </c>
      <c r="L114" s="47"/>
      <c r="M114" s="222" t="s">
        <v>19</v>
      </c>
      <c r="N114" s="223" t="s">
        <v>41</v>
      </c>
      <c r="O114" s="87"/>
      <c r="P114" s="224">
        <f>O114*H114</f>
        <v>0</v>
      </c>
      <c r="Q114" s="224">
        <v>0</v>
      </c>
      <c r="R114" s="224">
        <f>Q114*H114</f>
        <v>0</v>
      </c>
      <c r="S114" s="224">
        <v>0.255</v>
      </c>
      <c r="T114" s="225">
        <f>S114*H114</f>
        <v>5.0999999999999996</v>
      </c>
      <c r="U114" s="41"/>
      <c r="V114" s="41"/>
      <c r="W114" s="41"/>
      <c r="X114" s="41"/>
      <c r="Y114" s="41"/>
      <c r="Z114" s="41"/>
      <c r="AA114" s="41"/>
      <c r="AB114" s="41"/>
      <c r="AC114" s="41"/>
      <c r="AD114" s="41"/>
      <c r="AE114" s="41"/>
      <c r="AR114" s="226" t="s">
        <v>168</v>
      </c>
      <c r="AT114" s="226" t="s">
        <v>163</v>
      </c>
      <c r="AU114" s="226" t="s">
        <v>79</v>
      </c>
      <c r="AY114" s="20" t="s">
        <v>161</v>
      </c>
      <c r="BE114" s="227">
        <f>IF(N114="základní",J114,0)</f>
        <v>0</v>
      </c>
      <c r="BF114" s="227">
        <f>IF(N114="snížená",J114,0)</f>
        <v>0</v>
      </c>
      <c r="BG114" s="227">
        <f>IF(N114="zákl. přenesená",J114,0)</f>
        <v>0</v>
      </c>
      <c r="BH114" s="227">
        <f>IF(N114="sníž. přenesená",J114,0)</f>
        <v>0</v>
      </c>
      <c r="BI114" s="227">
        <f>IF(N114="nulová",J114,0)</f>
        <v>0</v>
      </c>
      <c r="BJ114" s="20" t="s">
        <v>77</v>
      </c>
      <c r="BK114" s="227">
        <f>ROUND(I114*H114,2)</f>
        <v>0</v>
      </c>
      <c r="BL114" s="20" t="s">
        <v>168</v>
      </c>
      <c r="BM114" s="226" t="s">
        <v>183</v>
      </c>
    </row>
    <row r="115" s="2" customFormat="1">
      <c r="A115" s="41"/>
      <c r="B115" s="42"/>
      <c r="C115" s="43"/>
      <c r="D115" s="228" t="s">
        <v>170</v>
      </c>
      <c r="E115" s="43"/>
      <c r="F115" s="229" t="s">
        <v>184</v>
      </c>
      <c r="G115" s="43"/>
      <c r="H115" s="43"/>
      <c r="I115" s="230"/>
      <c r="J115" s="43"/>
      <c r="K115" s="43"/>
      <c r="L115" s="47"/>
      <c r="M115" s="231"/>
      <c r="N115" s="232"/>
      <c r="O115" s="87"/>
      <c r="P115" s="87"/>
      <c r="Q115" s="87"/>
      <c r="R115" s="87"/>
      <c r="S115" s="87"/>
      <c r="T115" s="88"/>
      <c r="U115" s="41"/>
      <c r="V115" s="41"/>
      <c r="W115" s="41"/>
      <c r="X115" s="41"/>
      <c r="Y115" s="41"/>
      <c r="Z115" s="41"/>
      <c r="AA115" s="41"/>
      <c r="AB115" s="41"/>
      <c r="AC115" s="41"/>
      <c r="AD115" s="41"/>
      <c r="AE115" s="41"/>
      <c r="AT115" s="20" t="s">
        <v>170</v>
      </c>
      <c r="AU115" s="20" t="s">
        <v>79</v>
      </c>
    </row>
    <row r="116" s="13" customFormat="1">
      <c r="A116" s="13"/>
      <c r="B116" s="233"/>
      <c r="C116" s="234"/>
      <c r="D116" s="235" t="s">
        <v>172</v>
      </c>
      <c r="E116" s="236" t="s">
        <v>19</v>
      </c>
      <c r="F116" s="237" t="s">
        <v>185</v>
      </c>
      <c r="G116" s="234"/>
      <c r="H116" s="238">
        <v>20</v>
      </c>
      <c r="I116" s="239"/>
      <c r="J116" s="234"/>
      <c r="K116" s="234"/>
      <c r="L116" s="240"/>
      <c r="M116" s="241"/>
      <c r="N116" s="242"/>
      <c r="O116" s="242"/>
      <c r="P116" s="242"/>
      <c r="Q116" s="242"/>
      <c r="R116" s="242"/>
      <c r="S116" s="242"/>
      <c r="T116" s="243"/>
      <c r="U116" s="13"/>
      <c r="V116" s="13"/>
      <c r="W116" s="13"/>
      <c r="X116" s="13"/>
      <c r="Y116" s="13"/>
      <c r="Z116" s="13"/>
      <c r="AA116" s="13"/>
      <c r="AB116" s="13"/>
      <c r="AC116" s="13"/>
      <c r="AD116" s="13"/>
      <c r="AE116" s="13"/>
      <c r="AT116" s="244" t="s">
        <v>172</v>
      </c>
      <c r="AU116" s="244" t="s">
        <v>79</v>
      </c>
      <c r="AV116" s="13" t="s">
        <v>79</v>
      </c>
      <c r="AW116" s="13" t="s">
        <v>32</v>
      </c>
      <c r="AX116" s="13" t="s">
        <v>70</v>
      </c>
      <c r="AY116" s="244" t="s">
        <v>161</v>
      </c>
    </row>
    <row r="117" s="14" customFormat="1">
      <c r="A117" s="14"/>
      <c r="B117" s="245"/>
      <c r="C117" s="246"/>
      <c r="D117" s="235" t="s">
        <v>172</v>
      </c>
      <c r="E117" s="247" t="s">
        <v>19</v>
      </c>
      <c r="F117" s="248" t="s">
        <v>174</v>
      </c>
      <c r="G117" s="246"/>
      <c r="H117" s="249">
        <v>20</v>
      </c>
      <c r="I117" s="250"/>
      <c r="J117" s="246"/>
      <c r="K117" s="246"/>
      <c r="L117" s="251"/>
      <c r="M117" s="252"/>
      <c r="N117" s="253"/>
      <c r="O117" s="253"/>
      <c r="P117" s="253"/>
      <c r="Q117" s="253"/>
      <c r="R117" s="253"/>
      <c r="S117" s="253"/>
      <c r="T117" s="254"/>
      <c r="U117" s="14"/>
      <c r="V117" s="14"/>
      <c r="W117" s="14"/>
      <c r="X117" s="14"/>
      <c r="Y117" s="14"/>
      <c r="Z117" s="14"/>
      <c r="AA117" s="14"/>
      <c r="AB117" s="14"/>
      <c r="AC117" s="14"/>
      <c r="AD117" s="14"/>
      <c r="AE117" s="14"/>
      <c r="AT117" s="255" t="s">
        <v>172</v>
      </c>
      <c r="AU117" s="255" t="s">
        <v>79</v>
      </c>
      <c r="AV117" s="14" t="s">
        <v>168</v>
      </c>
      <c r="AW117" s="14" t="s">
        <v>32</v>
      </c>
      <c r="AX117" s="14" t="s">
        <v>77</v>
      </c>
      <c r="AY117" s="255" t="s">
        <v>161</v>
      </c>
    </row>
    <row r="118" s="2" customFormat="1" ht="37.8" customHeight="1">
      <c r="A118" s="41"/>
      <c r="B118" s="42"/>
      <c r="C118" s="215" t="s">
        <v>168</v>
      </c>
      <c r="D118" s="215" t="s">
        <v>163</v>
      </c>
      <c r="E118" s="216" t="s">
        <v>186</v>
      </c>
      <c r="F118" s="217" t="s">
        <v>187</v>
      </c>
      <c r="G118" s="218" t="s">
        <v>166</v>
      </c>
      <c r="H118" s="219">
        <v>704.54999999999995</v>
      </c>
      <c r="I118" s="220"/>
      <c r="J118" s="221">
        <f>ROUND(I118*H118,2)</f>
        <v>0</v>
      </c>
      <c r="K118" s="217" t="s">
        <v>167</v>
      </c>
      <c r="L118" s="47"/>
      <c r="M118" s="222" t="s">
        <v>19</v>
      </c>
      <c r="N118" s="223" t="s">
        <v>41</v>
      </c>
      <c r="O118" s="87"/>
      <c r="P118" s="224">
        <f>O118*H118</f>
        <v>0</v>
      </c>
      <c r="Q118" s="224">
        <v>0</v>
      </c>
      <c r="R118" s="224">
        <f>Q118*H118</f>
        <v>0</v>
      </c>
      <c r="S118" s="224">
        <v>0.29999999999999999</v>
      </c>
      <c r="T118" s="225">
        <f>S118*H118</f>
        <v>211.36499999999998</v>
      </c>
      <c r="U118" s="41"/>
      <c r="V118" s="41"/>
      <c r="W118" s="41"/>
      <c r="X118" s="41"/>
      <c r="Y118" s="41"/>
      <c r="Z118" s="41"/>
      <c r="AA118" s="41"/>
      <c r="AB118" s="41"/>
      <c r="AC118" s="41"/>
      <c r="AD118" s="41"/>
      <c r="AE118" s="41"/>
      <c r="AR118" s="226" t="s">
        <v>168</v>
      </c>
      <c r="AT118" s="226" t="s">
        <v>163</v>
      </c>
      <c r="AU118" s="226" t="s">
        <v>79</v>
      </c>
      <c r="AY118" s="20" t="s">
        <v>161</v>
      </c>
      <c r="BE118" s="227">
        <f>IF(N118="základní",J118,0)</f>
        <v>0</v>
      </c>
      <c r="BF118" s="227">
        <f>IF(N118="snížená",J118,0)</f>
        <v>0</v>
      </c>
      <c r="BG118" s="227">
        <f>IF(N118="zákl. přenesená",J118,0)</f>
        <v>0</v>
      </c>
      <c r="BH118" s="227">
        <f>IF(N118="sníž. přenesená",J118,0)</f>
        <v>0</v>
      </c>
      <c r="BI118" s="227">
        <f>IF(N118="nulová",J118,0)</f>
        <v>0</v>
      </c>
      <c r="BJ118" s="20" t="s">
        <v>77</v>
      </c>
      <c r="BK118" s="227">
        <f>ROUND(I118*H118,2)</f>
        <v>0</v>
      </c>
      <c r="BL118" s="20" t="s">
        <v>168</v>
      </c>
      <c r="BM118" s="226" t="s">
        <v>188</v>
      </c>
    </row>
    <row r="119" s="2" customFormat="1">
      <c r="A119" s="41"/>
      <c r="B119" s="42"/>
      <c r="C119" s="43"/>
      <c r="D119" s="228" t="s">
        <v>170</v>
      </c>
      <c r="E119" s="43"/>
      <c r="F119" s="229" t="s">
        <v>189</v>
      </c>
      <c r="G119" s="43"/>
      <c r="H119" s="43"/>
      <c r="I119" s="230"/>
      <c r="J119" s="43"/>
      <c r="K119" s="43"/>
      <c r="L119" s="47"/>
      <c r="M119" s="231"/>
      <c r="N119" s="232"/>
      <c r="O119" s="87"/>
      <c r="P119" s="87"/>
      <c r="Q119" s="87"/>
      <c r="R119" s="87"/>
      <c r="S119" s="87"/>
      <c r="T119" s="88"/>
      <c r="U119" s="41"/>
      <c r="V119" s="41"/>
      <c r="W119" s="41"/>
      <c r="X119" s="41"/>
      <c r="Y119" s="41"/>
      <c r="Z119" s="41"/>
      <c r="AA119" s="41"/>
      <c r="AB119" s="41"/>
      <c r="AC119" s="41"/>
      <c r="AD119" s="41"/>
      <c r="AE119" s="41"/>
      <c r="AT119" s="20" t="s">
        <v>170</v>
      </c>
      <c r="AU119" s="20" t="s">
        <v>79</v>
      </c>
    </row>
    <row r="120" s="13" customFormat="1">
      <c r="A120" s="13"/>
      <c r="B120" s="233"/>
      <c r="C120" s="234"/>
      <c r="D120" s="235" t="s">
        <v>172</v>
      </c>
      <c r="E120" s="236" t="s">
        <v>19</v>
      </c>
      <c r="F120" s="237" t="s">
        <v>190</v>
      </c>
      <c r="G120" s="234"/>
      <c r="H120" s="238">
        <v>704.54999999999995</v>
      </c>
      <c r="I120" s="239"/>
      <c r="J120" s="234"/>
      <c r="K120" s="234"/>
      <c r="L120" s="240"/>
      <c r="M120" s="241"/>
      <c r="N120" s="242"/>
      <c r="O120" s="242"/>
      <c r="P120" s="242"/>
      <c r="Q120" s="242"/>
      <c r="R120" s="242"/>
      <c r="S120" s="242"/>
      <c r="T120" s="243"/>
      <c r="U120" s="13"/>
      <c r="V120" s="13"/>
      <c r="W120" s="13"/>
      <c r="X120" s="13"/>
      <c r="Y120" s="13"/>
      <c r="Z120" s="13"/>
      <c r="AA120" s="13"/>
      <c r="AB120" s="13"/>
      <c r="AC120" s="13"/>
      <c r="AD120" s="13"/>
      <c r="AE120" s="13"/>
      <c r="AT120" s="244" t="s">
        <v>172</v>
      </c>
      <c r="AU120" s="244" t="s">
        <v>79</v>
      </c>
      <c r="AV120" s="13" t="s">
        <v>79</v>
      </c>
      <c r="AW120" s="13" t="s">
        <v>32</v>
      </c>
      <c r="AX120" s="13" t="s">
        <v>70</v>
      </c>
      <c r="AY120" s="244" t="s">
        <v>161</v>
      </c>
    </row>
    <row r="121" s="14" customFormat="1">
      <c r="A121" s="14"/>
      <c r="B121" s="245"/>
      <c r="C121" s="246"/>
      <c r="D121" s="235" t="s">
        <v>172</v>
      </c>
      <c r="E121" s="247" t="s">
        <v>19</v>
      </c>
      <c r="F121" s="248" t="s">
        <v>174</v>
      </c>
      <c r="G121" s="246"/>
      <c r="H121" s="249">
        <v>704.54999999999995</v>
      </c>
      <c r="I121" s="250"/>
      <c r="J121" s="246"/>
      <c r="K121" s="246"/>
      <c r="L121" s="251"/>
      <c r="M121" s="252"/>
      <c r="N121" s="253"/>
      <c r="O121" s="253"/>
      <c r="P121" s="253"/>
      <c r="Q121" s="253"/>
      <c r="R121" s="253"/>
      <c r="S121" s="253"/>
      <c r="T121" s="254"/>
      <c r="U121" s="14"/>
      <c r="V121" s="14"/>
      <c r="W121" s="14"/>
      <c r="X121" s="14"/>
      <c r="Y121" s="14"/>
      <c r="Z121" s="14"/>
      <c r="AA121" s="14"/>
      <c r="AB121" s="14"/>
      <c r="AC121" s="14"/>
      <c r="AD121" s="14"/>
      <c r="AE121" s="14"/>
      <c r="AT121" s="255" t="s">
        <v>172</v>
      </c>
      <c r="AU121" s="255" t="s">
        <v>79</v>
      </c>
      <c r="AV121" s="14" t="s">
        <v>168</v>
      </c>
      <c r="AW121" s="14" t="s">
        <v>32</v>
      </c>
      <c r="AX121" s="14" t="s">
        <v>77</v>
      </c>
      <c r="AY121" s="255" t="s">
        <v>161</v>
      </c>
    </row>
    <row r="122" s="2" customFormat="1" ht="37.8" customHeight="1">
      <c r="A122" s="41"/>
      <c r="B122" s="42"/>
      <c r="C122" s="215" t="s">
        <v>191</v>
      </c>
      <c r="D122" s="215" t="s">
        <v>163</v>
      </c>
      <c r="E122" s="216" t="s">
        <v>192</v>
      </c>
      <c r="F122" s="217" t="s">
        <v>193</v>
      </c>
      <c r="G122" s="218" t="s">
        <v>166</v>
      </c>
      <c r="H122" s="219">
        <v>704.54999999999995</v>
      </c>
      <c r="I122" s="220"/>
      <c r="J122" s="221">
        <f>ROUND(I122*H122,2)</f>
        <v>0</v>
      </c>
      <c r="K122" s="217" t="s">
        <v>167</v>
      </c>
      <c r="L122" s="47"/>
      <c r="M122" s="222" t="s">
        <v>19</v>
      </c>
      <c r="N122" s="223" t="s">
        <v>41</v>
      </c>
      <c r="O122" s="87"/>
      <c r="P122" s="224">
        <f>O122*H122</f>
        <v>0</v>
      </c>
      <c r="Q122" s="224">
        <v>0</v>
      </c>
      <c r="R122" s="224">
        <f>Q122*H122</f>
        <v>0</v>
      </c>
      <c r="S122" s="224">
        <v>0.44</v>
      </c>
      <c r="T122" s="225">
        <f>S122*H122</f>
        <v>310.00200000000001</v>
      </c>
      <c r="U122" s="41"/>
      <c r="V122" s="41"/>
      <c r="W122" s="41"/>
      <c r="X122" s="41"/>
      <c r="Y122" s="41"/>
      <c r="Z122" s="41"/>
      <c r="AA122" s="41"/>
      <c r="AB122" s="41"/>
      <c r="AC122" s="41"/>
      <c r="AD122" s="41"/>
      <c r="AE122" s="41"/>
      <c r="AR122" s="226" t="s">
        <v>168</v>
      </c>
      <c r="AT122" s="226" t="s">
        <v>163</v>
      </c>
      <c r="AU122" s="226" t="s">
        <v>79</v>
      </c>
      <c r="AY122" s="20" t="s">
        <v>161</v>
      </c>
      <c r="BE122" s="227">
        <f>IF(N122="základní",J122,0)</f>
        <v>0</v>
      </c>
      <c r="BF122" s="227">
        <f>IF(N122="snížená",J122,0)</f>
        <v>0</v>
      </c>
      <c r="BG122" s="227">
        <f>IF(N122="zákl. přenesená",J122,0)</f>
        <v>0</v>
      </c>
      <c r="BH122" s="227">
        <f>IF(N122="sníž. přenesená",J122,0)</f>
        <v>0</v>
      </c>
      <c r="BI122" s="227">
        <f>IF(N122="nulová",J122,0)</f>
        <v>0</v>
      </c>
      <c r="BJ122" s="20" t="s">
        <v>77</v>
      </c>
      <c r="BK122" s="227">
        <f>ROUND(I122*H122,2)</f>
        <v>0</v>
      </c>
      <c r="BL122" s="20" t="s">
        <v>168</v>
      </c>
      <c r="BM122" s="226" t="s">
        <v>194</v>
      </c>
    </row>
    <row r="123" s="2" customFormat="1">
      <c r="A123" s="41"/>
      <c r="B123" s="42"/>
      <c r="C123" s="43"/>
      <c r="D123" s="228" t="s">
        <v>170</v>
      </c>
      <c r="E123" s="43"/>
      <c r="F123" s="229" t="s">
        <v>195</v>
      </c>
      <c r="G123" s="43"/>
      <c r="H123" s="43"/>
      <c r="I123" s="230"/>
      <c r="J123" s="43"/>
      <c r="K123" s="43"/>
      <c r="L123" s="47"/>
      <c r="M123" s="231"/>
      <c r="N123" s="232"/>
      <c r="O123" s="87"/>
      <c r="P123" s="87"/>
      <c r="Q123" s="87"/>
      <c r="R123" s="87"/>
      <c r="S123" s="87"/>
      <c r="T123" s="88"/>
      <c r="U123" s="41"/>
      <c r="V123" s="41"/>
      <c r="W123" s="41"/>
      <c r="X123" s="41"/>
      <c r="Y123" s="41"/>
      <c r="Z123" s="41"/>
      <c r="AA123" s="41"/>
      <c r="AB123" s="41"/>
      <c r="AC123" s="41"/>
      <c r="AD123" s="41"/>
      <c r="AE123" s="41"/>
      <c r="AT123" s="20" t="s">
        <v>170</v>
      </c>
      <c r="AU123" s="20" t="s">
        <v>79</v>
      </c>
    </row>
    <row r="124" s="13" customFormat="1">
      <c r="A124" s="13"/>
      <c r="B124" s="233"/>
      <c r="C124" s="234"/>
      <c r="D124" s="235" t="s">
        <v>172</v>
      </c>
      <c r="E124" s="236" t="s">
        <v>19</v>
      </c>
      <c r="F124" s="237" t="s">
        <v>196</v>
      </c>
      <c r="G124" s="234"/>
      <c r="H124" s="238">
        <v>704.54999999999995</v>
      </c>
      <c r="I124" s="239"/>
      <c r="J124" s="234"/>
      <c r="K124" s="234"/>
      <c r="L124" s="240"/>
      <c r="M124" s="241"/>
      <c r="N124" s="242"/>
      <c r="O124" s="242"/>
      <c r="P124" s="242"/>
      <c r="Q124" s="242"/>
      <c r="R124" s="242"/>
      <c r="S124" s="242"/>
      <c r="T124" s="243"/>
      <c r="U124" s="13"/>
      <c r="V124" s="13"/>
      <c r="W124" s="13"/>
      <c r="X124" s="13"/>
      <c r="Y124" s="13"/>
      <c r="Z124" s="13"/>
      <c r="AA124" s="13"/>
      <c r="AB124" s="13"/>
      <c r="AC124" s="13"/>
      <c r="AD124" s="13"/>
      <c r="AE124" s="13"/>
      <c r="AT124" s="244" t="s">
        <v>172</v>
      </c>
      <c r="AU124" s="244" t="s">
        <v>79</v>
      </c>
      <c r="AV124" s="13" t="s">
        <v>79</v>
      </c>
      <c r="AW124" s="13" t="s">
        <v>32</v>
      </c>
      <c r="AX124" s="13" t="s">
        <v>70</v>
      </c>
      <c r="AY124" s="244" t="s">
        <v>161</v>
      </c>
    </row>
    <row r="125" s="14" customFormat="1">
      <c r="A125" s="14"/>
      <c r="B125" s="245"/>
      <c r="C125" s="246"/>
      <c r="D125" s="235" t="s">
        <v>172</v>
      </c>
      <c r="E125" s="247" t="s">
        <v>19</v>
      </c>
      <c r="F125" s="248" t="s">
        <v>174</v>
      </c>
      <c r="G125" s="246"/>
      <c r="H125" s="249">
        <v>704.54999999999995</v>
      </c>
      <c r="I125" s="250"/>
      <c r="J125" s="246"/>
      <c r="K125" s="246"/>
      <c r="L125" s="251"/>
      <c r="M125" s="252"/>
      <c r="N125" s="253"/>
      <c r="O125" s="253"/>
      <c r="P125" s="253"/>
      <c r="Q125" s="253"/>
      <c r="R125" s="253"/>
      <c r="S125" s="253"/>
      <c r="T125" s="254"/>
      <c r="U125" s="14"/>
      <c r="V125" s="14"/>
      <c r="W125" s="14"/>
      <c r="X125" s="14"/>
      <c r="Y125" s="14"/>
      <c r="Z125" s="14"/>
      <c r="AA125" s="14"/>
      <c r="AB125" s="14"/>
      <c r="AC125" s="14"/>
      <c r="AD125" s="14"/>
      <c r="AE125" s="14"/>
      <c r="AT125" s="255" t="s">
        <v>172</v>
      </c>
      <c r="AU125" s="255" t="s">
        <v>79</v>
      </c>
      <c r="AV125" s="14" t="s">
        <v>168</v>
      </c>
      <c r="AW125" s="14" t="s">
        <v>32</v>
      </c>
      <c r="AX125" s="14" t="s">
        <v>77</v>
      </c>
      <c r="AY125" s="255" t="s">
        <v>161</v>
      </c>
    </row>
    <row r="126" s="2" customFormat="1" ht="37.8" customHeight="1">
      <c r="A126" s="41"/>
      <c r="B126" s="42"/>
      <c r="C126" s="215" t="s">
        <v>197</v>
      </c>
      <c r="D126" s="215" t="s">
        <v>163</v>
      </c>
      <c r="E126" s="216" t="s">
        <v>198</v>
      </c>
      <c r="F126" s="217" t="s">
        <v>199</v>
      </c>
      <c r="G126" s="218" t="s">
        <v>166</v>
      </c>
      <c r="H126" s="219">
        <v>10</v>
      </c>
      <c r="I126" s="220"/>
      <c r="J126" s="221">
        <f>ROUND(I126*H126,2)</f>
        <v>0</v>
      </c>
      <c r="K126" s="217" t="s">
        <v>167</v>
      </c>
      <c r="L126" s="47"/>
      <c r="M126" s="222" t="s">
        <v>19</v>
      </c>
      <c r="N126" s="223" t="s">
        <v>41</v>
      </c>
      <c r="O126" s="87"/>
      <c r="P126" s="224">
        <f>O126*H126</f>
        <v>0</v>
      </c>
      <c r="Q126" s="224">
        <v>0</v>
      </c>
      <c r="R126" s="224">
        <f>Q126*H126</f>
        <v>0</v>
      </c>
      <c r="S126" s="224">
        <v>0.625</v>
      </c>
      <c r="T126" s="225">
        <f>S126*H126</f>
        <v>6.25</v>
      </c>
      <c r="U126" s="41"/>
      <c r="V126" s="41"/>
      <c r="W126" s="41"/>
      <c r="X126" s="41"/>
      <c r="Y126" s="41"/>
      <c r="Z126" s="41"/>
      <c r="AA126" s="41"/>
      <c r="AB126" s="41"/>
      <c r="AC126" s="41"/>
      <c r="AD126" s="41"/>
      <c r="AE126" s="41"/>
      <c r="AR126" s="226" t="s">
        <v>168</v>
      </c>
      <c r="AT126" s="226" t="s">
        <v>163</v>
      </c>
      <c r="AU126" s="226" t="s">
        <v>79</v>
      </c>
      <c r="AY126" s="20" t="s">
        <v>161</v>
      </c>
      <c r="BE126" s="227">
        <f>IF(N126="základní",J126,0)</f>
        <v>0</v>
      </c>
      <c r="BF126" s="227">
        <f>IF(N126="snížená",J126,0)</f>
        <v>0</v>
      </c>
      <c r="BG126" s="227">
        <f>IF(N126="zákl. přenesená",J126,0)</f>
        <v>0</v>
      </c>
      <c r="BH126" s="227">
        <f>IF(N126="sníž. přenesená",J126,0)</f>
        <v>0</v>
      </c>
      <c r="BI126" s="227">
        <f>IF(N126="nulová",J126,0)</f>
        <v>0</v>
      </c>
      <c r="BJ126" s="20" t="s">
        <v>77</v>
      </c>
      <c r="BK126" s="227">
        <f>ROUND(I126*H126,2)</f>
        <v>0</v>
      </c>
      <c r="BL126" s="20" t="s">
        <v>168</v>
      </c>
      <c r="BM126" s="226" t="s">
        <v>200</v>
      </c>
    </row>
    <row r="127" s="2" customFormat="1">
      <c r="A127" s="41"/>
      <c r="B127" s="42"/>
      <c r="C127" s="43"/>
      <c r="D127" s="228" t="s">
        <v>170</v>
      </c>
      <c r="E127" s="43"/>
      <c r="F127" s="229" t="s">
        <v>201</v>
      </c>
      <c r="G127" s="43"/>
      <c r="H127" s="43"/>
      <c r="I127" s="230"/>
      <c r="J127" s="43"/>
      <c r="K127" s="43"/>
      <c r="L127" s="47"/>
      <c r="M127" s="231"/>
      <c r="N127" s="232"/>
      <c r="O127" s="87"/>
      <c r="P127" s="87"/>
      <c r="Q127" s="87"/>
      <c r="R127" s="87"/>
      <c r="S127" s="87"/>
      <c r="T127" s="88"/>
      <c r="U127" s="41"/>
      <c r="V127" s="41"/>
      <c r="W127" s="41"/>
      <c r="X127" s="41"/>
      <c r="Y127" s="41"/>
      <c r="Z127" s="41"/>
      <c r="AA127" s="41"/>
      <c r="AB127" s="41"/>
      <c r="AC127" s="41"/>
      <c r="AD127" s="41"/>
      <c r="AE127" s="41"/>
      <c r="AT127" s="20" t="s">
        <v>170</v>
      </c>
      <c r="AU127" s="20" t="s">
        <v>79</v>
      </c>
    </row>
    <row r="128" s="13" customFormat="1">
      <c r="A128" s="13"/>
      <c r="B128" s="233"/>
      <c r="C128" s="234"/>
      <c r="D128" s="235" t="s">
        <v>172</v>
      </c>
      <c r="E128" s="236" t="s">
        <v>19</v>
      </c>
      <c r="F128" s="237" t="s">
        <v>202</v>
      </c>
      <c r="G128" s="234"/>
      <c r="H128" s="238">
        <v>10</v>
      </c>
      <c r="I128" s="239"/>
      <c r="J128" s="234"/>
      <c r="K128" s="234"/>
      <c r="L128" s="240"/>
      <c r="M128" s="241"/>
      <c r="N128" s="242"/>
      <c r="O128" s="242"/>
      <c r="P128" s="242"/>
      <c r="Q128" s="242"/>
      <c r="R128" s="242"/>
      <c r="S128" s="242"/>
      <c r="T128" s="243"/>
      <c r="U128" s="13"/>
      <c r="V128" s="13"/>
      <c r="W128" s="13"/>
      <c r="X128" s="13"/>
      <c r="Y128" s="13"/>
      <c r="Z128" s="13"/>
      <c r="AA128" s="13"/>
      <c r="AB128" s="13"/>
      <c r="AC128" s="13"/>
      <c r="AD128" s="13"/>
      <c r="AE128" s="13"/>
      <c r="AT128" s="244" t="s">
        <v>172</v>
      </c>
      <c r="AU128" s="244" t="s">
        <v>79</v>
      </c>
      <c r="AV128" s="13" t="s">
        <v>79</v>
      </c>
      <c r="AW128" s="13" t="s">
        <v>32</v>
      </c>
      <c r="AX128" s="13" t="s">
        <v>70</v>
      </c>
      <c r="AY128" s="244" t="s">
        <v>161</v>
      </c>
    </row>
    <row r="129" s="14" customFormat="1">
      <c r="A129" s="14"/>
      <c r="B129" s="245"/>
      <c r="C129" s="246"/>
      <c r="D129" s="235" t="s">
        <v>172</v>
      </c>
      <c r="E129" s="247" t="s">
        <v>19</v>
      </c>
      <c r="F129" s="248" t="s">
        <v>174</v>
      </c>
      <c r="G129" s="246"/>
      <c r="H129" s="249">
        <v>10</v>
      </c>
      <c r="I129" s="250"/>
      <c r="J129" s="246"/>
      <c r="K129" s="246"/>
      <c r="L129" s="251"/>
      <c r="M129" s="252"/>
      <c r="N129" s="253"/>
      <c r="O129" s="253"/>
      <c r="P129" s="253"/>
      <c r="Q129" s="253"/>
      <c r="R129" s="253"/>
      <c r="S129" s="253"/>
      <c r="T129" s="254"/>
      <c r="U129" s="14"/>
      <c r="V129" s="14"/>
      <c r="W129" s="14"/>
      <c r="X129" s="14"/>
      <c r="Y129" s="14"/>
      <c r="Z129" s="14"/>
      <c r="AA129" s="14"/>
      <c r="AB129" s="14"/>
      <c r="AC129" s="14"/>
      <c r="AD129" s="14"/>
      <c r="AE129" s="14"/>
      <c r="AT129" s="255" t="s">
        <v>172</v>
      </c>
      <c r="AU129" s="255" t="s">
        <v>79</v>
      </c>
      <c r="AV129" s="14" t="s">
        <v>168</v>
      </c>
      <c r="AW129" s="14" t="s">
        <v>32</v>
      </c>
      <c r="AX129" s="14" t="s">
        <v>77</v>
      </c>
      <c r="AY129" s="255" t="s">
        <v>161</v>
      </c>
    </row>
    <row r="130" s="2" customFormat="1" ht="33" customHeight="1">
      <c r="A130" s="41"/>
      <c r="B130" s="42"/>
      <c r="C130" s="215" t="s">
        <v>203</v>
      </c>
      <c r="D130" s="215" t="s">
        <v>163</v>
      </c>
      <c r="E130" s="216" t="s">
        <v>204</v>
      </c>
      <c r="F130" s="217" t="s">
        <v>205</v>
      </c>
      <c r="G130" s="218" t="s">
        <v>166</v>
      </c>
      <c r="H130" s="219">
        <v>671</v>
      </c>
      <c r="I130" s="220"/>
      <c r="J130" s="221">
        <f>ROUND(I130*H130,2)</f>
        <v>0</v>
      </c>
      <c r="K130" s="217" t="s">
        <v>167</v>
      </c>
      <c r="L130" s="47"/>
      <c r="M130" s="222" t="s">
        <v>19</v>
      </c>
      <c r="N130" s="223" t="s">
        <v>41</v>
      </c>
      <c r="O130" s="87"/>
      <c r="P130" s="224">
        <f>O130*H130</f>
        <v>0</v>
      </c>
      <c r="Q130" s="224">
        <v>0</v>
      </c>
      <c r="R130" s="224">
        <f>Q130*H130</f>
        <v>0</v>
      </c>
      <c r="S130" s="224">
        <v>0.316</v>
      </c>
      <c r="T130" s="225">
        <f>S130*H130</f>
        <v>212.036</v>
      </c>
      <c r="U130" s="41"/>
      <c r="V130" s="41"/>
      <c r="W130" s="41"/>
      <c r="X130" s="41"/>
      <c r="Y130" s="41"/>
      <c r="Z130" s="41"/>
      <c r="AA130" s="41"/>
      <c r="AB130" s="41"/>
      <c r="AC130" s="41"/>
      <c r="AD130" s="41"/>
      <c r="AE130" s="41"/>
      <c r="AR130" s="226" t="s">
        <v>168</v>
      </c>
      <c r="AT130" s="226" t="s">
        <v>163</v>
      </c>
      <c r="AU130" s="226" t="s">
        <v>79</v>
      </c>
      <c r="AY130" s="20" t="s">
        <v>161</v>
      </c>
      <c r="BE130" s="227">
        <f>IF(N130="základní",J130,0)</f>
        <v>0</v>
      </c>
      <c r="BF130" s="227">
        <f>IF(N130="snížená",J130,0)</f>
        <v>0</v>
      </c>
      <c r="BG130" s="227">
        <f>IF(N130="zákl. přenesená",J130,0)</f>
        <v>0</v>
      </c>
      <c r="BH130" s="227">
        <f>IF(N130="sníž. přenesená",J130,0)</f>
        <v>0</v>
      </c>
      <c r="BI130" s="227">
        <f>IF(N130="nulová",J130,0)</f>
        <v>0</v>
      </c>
      <c r="BJ130" s="20" t="s">
        <v>77</v>
      </c>
      <c r="BK130" s="227">
        <f>ROUND(I130*H130,2)</f>
        <v>0</v>
      </c>
      <c r="BL130" s="20" t="s">
        <v>168</v>
      </c>
      <c r="BM130" s="226" t="s">
        <v>206</v>
      </c>
    </row>
    <row r="131" s="2" customFormat="1">
      <c r="A131" s="41"/>
      <c r="B131" s="42"/>
      <c r="C131" s="43"/>
      <c r="D131" s="228" t="s">
        <v>170</v>
      </c>
      <c r="E131" s="43"/>
      <c r="F131" s="229" t="s">
        <v>207</v>
      </c>
      <c r="G131" s="43"/>
      <c r="H131" s="43"/>
      <c r="I131" s="230"/>
      <c r="J131" s="43"/>
      <c r="K131" s="43"/>
      <c r="L131" s="47"/>
      <c r="M131" s="231"/>
      <c r="N131" s="232"/>
      <c r="O131" s="87"/>
      <c r="P131" s="87"/>
      <c r="Q131" s="87"/>
      <c r="R131" s="87"/>
      <c r="S131" s="87"/>
      <c r="T131" s="88"/>
      <c r="U131" s="41"/>
      <c r="V131" s="41"/>
      <c r="W131" s="41"/>
      <c r="X131" s="41"/>
      <c r="Y131" s="41"/>
      <c r="Z131" s="41"/>
      <c r="AA131" s="41"/>
      <c r="AB131" s="41"/>
      <c r="AC131" s="41"/>
      <c r="AD131" s="41"/>
      <c r="AE131" s="41"/>
      <c r="AT131" s="20" t="s">
        <v>170</v>
      </c>
      <c r="AU131" s="20" t="s">
        <v>79</v>
      </c>
    </row>
    <row r="132" s="13" customFormat="1">
      <c r="A132" s="13"/>
      <c r="B132" s="233"/>
      <c r="C132" s="234"/>
      <c r="D132" s="235" t="s">
        <v>172</v>
      </c>
      <c r="E132" s="236" t="s">
        <v>19</v>
      </c>
      <c r="F132" s="237" t="s">
        <v>208</v>
      </c>
      <c r="G132" s="234"/>
      <c r="H132" s="238">
        <v>671</v>
      </c>
      <c r="I132" s="239"/>
      <c r="J132" s="234"/>
      <c r="K132" s="234"/>
      <c r="L132" s="240"/>
      <c r="M132" s="241"/>
      <c r="N132" s="242"/>
      <c r="O132" s="242"/>
      <c r="P132" s="242"/>
      <c r="Q132" s="242"/>
      <c r="R132" s="242"/>
      <c r="S132" s="242"/>
      <c r="T132" s="243"/>
      <c r="U132" s="13"/>
      <c r="V132" s="13"/>
      <c r="W132" s="13"/>
      <c r="X132" s="13"/>
      <c r="Y132" s="13"/>
      <c r="Z132" s="13"/>
      <c r="AA132" s="13"/>
      <c r="AB132" s="13"/>
      <c r="AC132" s="13"/>
      <c r="AD132" s="13"/>
      <c r="AE132" s="13"/>
      <c r="AT132" s="244" t="s">
        <v>172</v>
      </c>
      <c r="AU132" s="244" t="s">
        <v>79</v>
      </c>
      <c r="AV132" s="13" t="s">
        <v>79</v>
      </c>
      <c r="AW132" s="13" t="s">
        <v>32</v>
      </c>
      <c r="AX132" s="13" t="s">
        <v>70</v>
      </c>
      <c r="AY132" s="244" t="s">
        <v>161</v>
      </c>
    </row>
    <row r="133" s="14" customFormat="1">
      <c r="A133" s="14"/>
      <c r="B133" s="245"/>
      <c r="C133" s="246"/>
      <c r="D133" s="235" t="s">
        <v>172</v>
      </c>
      <c r="E133" s="247" t="s">
        <v>19</v>
      </c>
      <c r="F133" s="248" t="s">
        <v>174</v>
      </c>
      <c r="G133" s="246"/>
      <c r="H133" s="249">
        <v>671</v>
      </c>
      <c r="I133" s="250"/>
      <c r="J133" s="246"/>
      <c r="K133" s="246"/>
      <c r="L133" s="251"/>
      <c r="M133" s="252"/>
      <c r="N133" s="253"/>
      <c r="O133" s="253"/>
      <c r="P133" s="253"/>
      <c r="Q133" s="253"/>
      <c r="R133" s="253"/>
      <c r="S133" s="253"/>
      <c r="T133" s="254"/>
      <c r="U133" s="14"/>
      <c r="V133" s="14"/>
      <c r="W133" s="14"/>
      <c r="X133" s="14"/>
      <c r="Y133" s="14"/>
      <c r="Z133" s="14"/>
      <c r="AA133" s="14"/>
      <c r="AB133" s="14"/>
      <c r="AC133" s="14"/>
      <c r="AD133" s="14"/>
      <c r="AE133" s="14"/>
      <c r="AT133" s="255" t="s">
        <v>172</v>
      </c>
      <c r="AU133" s="255" t="s">
        <v>79</v>
      </c>
      <c r="AV133" s="14" t="s">
        <v>168</v>
      </c>
      <c r="AW133" s="14" t="s">
        <v>32</v>
      </c>
      <c r="AX133" s="14" t="s">
        <v>77</v>
      </c>
      <c r="AY133" s="255" t="s">
        <v>161</v>
      </c>
    </row>
    <row r="134" s="2" customFormat="1" ht="24.15" customHeight="1">
      <c r="A134" s="41"/>
      <c r="B134" s="42"/>
      <c r="C134" s="215" t="s">
        <v>209</v>
      </c>
      <c r="D134" s="215" t="s">
        <v>163</v>
      </c>
      <c r="E134" s="216" t="s">
        <v>210</v>
      </c>
      <c r="F134" s="217" t="s">
        <v>211</v>
      </c>
      <c r="G134" s="218" t="s">
        <v>212</v>
      </c>
      <c r="H134" s="219">
        <v>79</v>
      </c>
      <c r="I134" s="220"/>
      <c r="J134" s="221">
        <f>ROUND(I134*H134,2)</f>
        <v>0</v>
      </c>
      <c r="K134" s="217" t="s">
        <v>167</v>
      </c>
      <c r="L134" s="47"/>
      <c r="M134" s="222" t="s">
        <v>19</v>
      </c>
      <c r="N134" s="223" t="s">
        <v>41</v>
      </c>
      <c r="O134" s="87"/>
      <c r="P134" s="224">
        <f>O134*H134</f>
        <v>0</v>
      </c>
      <c r="Q134" s="224">
        <v>0</v>
      </c>
      <c r="R134" s="224">
        <f>Q134*H134</f>
        <v>0</v>
      </c>
      <c r="S134" s="224">
        <v>0.28999999999999998</v>
      </c>
      <c r="T134" s="225">
        <f>S134*H134</f>
        <v>22.91</v>
      </c>
      <c r="U134" s="41"/>
      <c r="V134" s="41"/>
      <c r="W134" s="41"/>
      <c r="X134" s="41"/>
      <c r="Y134" s="41"/>
      <c r="Z134" s="41"/>
      <c r="AA134" s="41"/>
      <c r="AB134" s="41"/>
      <c r="AC134" s="41"/>
      <c r="AD134" s="41"/>
      <c r="AE134" s="41"/>
      <c r="AR134" s="226" t="s">
        <v>168</v>
      </c>
      <c r="AT134" s="226" t="s">
        <v>163</v>
      </c>
      <c r="AU134" s="226" t="s">
        <v>79</v>
      </c>
      <c r="AY134" s="20" t="s">
        <v>161</v>
      </c>
      <c r="BE134" s="227">
        <f>IF(N134="základní",J134,0)</f>
        <v>0</v>
      </c>
      <c r="BF134" s="227">
        <f>IF(N134="snížená",J134,0)</f>
        <v>0</v>
      </c>
      <c r="BG134" s="227">
        <f>IF(N134="zákl. přenesená",J134,0)</f>
        <v>0</v>
      </c>
      <c r="BH134" s="227">
        <f>IF(N134="sníž. přenesená",J134,0)</f>
        <v>0</v>
      </c>
      <c r="BI134" s="227">
        <f>IF(N134="nulová",J134,0)</f>
        <v>0</v>
      </c>
      <c r="BJ134" s="20" t="s">
        <v>77</v>
      </c>
      <c r="BK134" s="227">
        <f>ROUND(I134*H134,2)</f>
        <v>0</v>
      </c>
      <c r="BL134" s="20" t="s">
        <v>168</v>
      </c>
      <c r="BM134" s="226" t="s">
        <v>213</v>
      </c>
    </row>
    <row r="135" s="2" customFormat="1">
      <c r="A135" s="41"/>
      <c r="B135" s="42"/>
      <c r="C135" s="43"/>
      <c r="D135" s="228" t="s">
        <v>170</v>
      </c>
      <c r="E135" s="43"/>
      <c r="F135" s="229" t="s">
        <v>214</v>
      </c>
      <c r="G135" s="43"/>
      <c r="H135" s="43"/>
      <c r="I135" s="230"/>
      <c r="J135" s="43"/>
      <c r="K135" s="43"/>
      <c r="L135" s="47"/>
      <c r="M135" s="231"/>
      <c r="N135" s="232"/>
      <c r="O135" s="87"/>
      <c r="P135" s="87"/>
      <c r="Q135" s="87"/>
      <c r="R135" s="87"/>
      <c r="S135" s="87"/>
      <c r="T135" s="88"/>
      <c r="U135" s="41"/>
      <c r="V135" s="41"/>
      <c r="W135" s="41"/>
      <c r="X135" s="41"/>
      <c r="Y135" s="41"/>
      <c r="Z135" s="41"/>
      <c r="AA135" s="41"/>
      <c r="AB135" s="41"/>
      <c r="AC135" s="41"/>
      <c r="AD135" s="41"/>
      <c r="AE135" s="41"/>
      <c r="AT135" s="20" t="s">
        <v>170</v>
      </c>
      <c r="AU135" s="20" t="s">
        <v>79</v>
      </c>
    </row>
    <row r="136" s="13" customFormat="1">
      <c r="A136" s="13"/>
      <c r="B136" s="233"/>
      <c r="C136" s="234"/>
      <c r="D136" s="235" t="s">
        <v>172</v>
      </c>
      <c r="E136" s="236" t="s">
        <v>19</v>
      </c>
      <c r="F136" s="237" t="s">
        <v>215</v>
      </c>
      <c r="G136" s="234"/>
      <c r="H136" s="238">
        <v>79</v>
      </c>
      <c r="I136" s="239"/>
      <c r="J136" s="234"/>
      <c r="K136" s="234"/>
      <c r="L136" s="240"/>
      <c r="M136" s="241"/>
      <c r="N136" s="242"/>
      <c r="O136" s="242"/>
      <c r="P136" s="242"/>
      <c r="Q136" s="242"/>
      <c r="R136" s="242"/>
      <c r="S136" s="242"/>
      <c r="T136" s="243"/>
      <c r="U136" s="13"/>
      <c r="V136" s="13"/>
      <c r="W136" s="13"/>
      <c r="X136" s="13"/>
      <c r="Y136" s="13"/>
      <c r="Z136" s="13"/>
      <c r="AA136" s="13"/>
      <c r="AB136" s="13"/>
      <c r="AC136" s="13"/>
      <c r="AD136" s="13"/>
      <c r="AE136" s="13"/>
      <c r="AT136" s="244" t="s">
        <v>172</v>
      </c>
      <c r="AU136" s="244" t="s">
        <v>79</v>
      </c>
      <c r="AV136" s="13" t="s">
        <v>79</v>
      </c>
      <c r="AW136" s="13" t="s">
        <v>32</v>
      </c>
      <c r="AX136" s="13" t="s">
        <v>70</v>
      </c>
      <c r="AY136" s="244" t="s">
        <v>161</v>
      </c>
    </row>
    <row r="137" s="14" customFormat="1">
      <c r="A137" s="14"/>
      <c r="B137" s="245"/>
      <c r="C137" s="246"/>
      <c r="D137" s="235" t="s">
        <v>172</v>
      </c>
      <c r="E137" s="247" t="s">
        <v>19</v>
      </c>
      <c r="F137" s="248" t="s">
        <v>174</v>
      </c>
      <c r="G137" s="246"/>
      <c r="H137" s="249">
        <v>79</v>
      </c>
      <c r="I137" s="250"/>
      <c r="J137" s="246"/>
      <c r="K137" s="246"/>
      <c r="L137" s="251"/>
      <c r="M137" s="252"/>
      <c r="N137" s="253"/>
      <c r="O137" s="253"/>
      <c r="P137" s="253"/>
      <c r="Q137" s="253"/>
      <c r="R137" s="253"/>
      <c r="S137" s="253"/>
      <c r="T137" s="254"/>
      <c r="U137" s="14"/>
      <c r="V137" s="14"/>
      <c r="W137" s="14"/>
      <c r="X137" s="14"/>
      <c r="Y137" s="14"/>
      <c r="Z137" s="14"/>
      <c r="AA137" s="14"/>
      <c r="AB137" s="14"/>
      <c r="AC137" s="14"/>
      <c r="AD137" s="14"/>
      <c r="AE137" s="14"/>
      <c r="AT137" s="255" t="s">
        <v>172</v>
      </c>
      <c r="AU137" s="255" t="s">
        <v>79</v>
      </c>
      <c r="AV137" s="14" t="s">
        <v>168</v>
      </c>
      <c r="AW137" s="14" t="s">
        <v>32</v>
      </c>
      <c r="AX137" s="14" t="s">
        <v>77</v>
      </c>
      <c r="AY137" s="255" t="s">
        <v>161</v>
      </c>
    </row>
    <row r="138" s="2" customFormat="1" ht="24.15" customHeight="1">
      <c r="A138" s="41"/>
      <c r="B138" s="42"/>
      <c r="C138" s="215" t="s">
        <v>216</v>
      </c>
      <c r="D138" s="215" t="s">
        <v>163</v>
      </c>
      <c r="E138" s="216" t="s">
        <v>217</v>
      </c>
      <c r="F138" s="217" t="s">
        <v>218</v>
      </c>
      <c r="G138" s="218" t="s">
        <v>212</v>
      </c>
      <c r="H138" s="219">
        <v>47</v>
      </c>
      <c r="I138" s="220"/>
      <c r="J138" s="221">
        <f>ROUND(I138*H138,2)</f>
        <v>0</v>
      </c>
      <c r="K138" s="217" t="s">
        <v>167</v>
      </c>
      <c r="L138" s="47"/>
      <c r="M138" s="222" t="s">
        <v>19</v>
      </c>
      <c r="N138" s="223" t="s">
        <v>41</v>
      </c>
      <c r="O138" s="87"/>
      <c r="P138" s="224">
        <f>O138*H138</f>
        <v>0</v>
      </c>
      <c r="Q138" s="224">
        <v>0</v>
      </c>
      <c r="R138" s="224">
        <f>Q138*H138</f>
        <v>0</v>
      </c>
      <c r="S138" s="224">
        <v>0.20499999999999999</v>
      </c>
      <c r="T138" s="225">
        <f>S138*H138</f>
        <v>9.6349999999999998</v>
      </c>
      <c r="U138" s="41"/>
      <c r="V138" s="41"/>
      <c r="W138" s="41"/>
      <c r="X138" s="41"/>
      <c r="Y138" s="41"/>
      <c r="Z138" s="41"/>
      <c r="AA138" s="41"/>
      <c r="AB138" s="41"/>
      <c r="AC138" s="41"/>
      <c r="AD138" s="41"/>
      <c r="AE138" s="41"/>
      <c r="AR138" s="226" t="s">
        <v>168</v>
      </c>
      <c r="AT138" s="226" t="s">
        <v>163</v>
      </c>
      <c r="AU138" s="226" t="s">
        <v>79</v>
      </c>
      <c r="AY138" s="20" t="s">
        <v>161</v>
      </c>
      <c r="BE138" s="227">
        <f>IF(N138="základní",J138,0)</f>
        <v>0</v>
      </c>
      <c r="BF138" s="227">
        <f>IF(N138="snížená",J138,0)</f>
        <v>0</v>
      </c>
      <c r="BG138" s="227">
        <f>IF(N138="zákl. přenesená",J138,0)</f>
        <v>0</v>
      </c>
      <c r="BH138" s="227">
        <f>IF(N138="sníž. přenesená",J138,0)</f>
        <v>0</v>
      </c>
      <c r="BI138" s="227">
        <f>IF(N138="nulová",J138,0)</f>
        <v>0</v>
      </c>
      <c r="BJ138" s="20" t="s">
        <v>77</v>
      </c>
      <c r="BK138" s="227">
        <f>ROUND(I138*H138,2)</f>
        <v>0</v>
      </c>
      <c r="BL138" s="20" t="s">
        <v>168</v>
      </c>
      <c r="BM138" s="226" t="s">
        <v>219</v>
      </c>
    </row>
    <row r="139" s="2" customFormat="1">
      <c r="A139" s="41"/>
      <c r="B139" s="42"/>
      <c r="C139" s="43"/>
      <c r="D139" s="228" t="s">
        <v>170</v>
      </c>
      <c r="E139" s="43"/>
      <c r="F139" s="229" t="s">
        <v>220</v>
      </c>
      <c r="G139" s="43"/>
      <c r="H139" s="43"/>
      <c r="I139" s="230"/>
      <c r="J139" s="43"/>
      <c r="K139" s="43"/>
      <c r="L139" s="47"/>
      <c r="M139" s="231"/>
      <c r="N139" s="232"/>
      <c r="O139" s="87"/>
      <c r="P139" s="87"/>
      <c r="Q139" s="87"/>
      <c r="R139" s="87"/>
      <c r="S139" s="87"/>
      <c r="T139" s="88"/>
      <c r="U139" s="41"/>
      <c r="V139" s="41"/>
      <c r="W139" s="41"/>
      <c r="X139" s="41"/>
      <c r="Y139" s="41"/>
      <c r="Z139" s="41"/>
      <c r="AA139" s="41"/>
      <c r="AB139" s="41"/>
      <c r="AC139" s="41"/>
      <c r="AD139" s="41"/>
      <c r="AE139" s="41"/>
      <c r="AT139" s="20" t="s">
        <v>170</v>
      </c>
      <c r="AU139" s="20" t="s">
        <v>79</v>
      </c>
    </row>
    <row r="140" s="13" customFormat="1">
      <c r="A140" s="13"/>
      <c r="B140" s="233"/>
      <c r="C140" s="234"/>
      <c r="D140" s="235" t="s">
        <v>172</v>
      </c>
      <c r="E140" s="236" t="s">
        <v>19</v>
      </c>
      <c r="F140" s="237" t="s">
        <v>221</v>
      </c>
      <c r="G140" s="234"/>
      <c r="H140" s="238">
        <v>47</v>
      </c>
      <c r="I140" s="239"/>
      <c r="J140" s="234"/>
      <c r="K140" s="234"/>
      <c r="L140" s="240"/>
      <c r="M140" s="241"/>
      <c r="N140" s="242"/>
      <c r="O140" s="242"/>
      <c r="P140" s="242"/>
      <c r="Q140" s="242"/>
      <c r="R140" s="242"/>
      <c r="S140" s="242"/>
      <c r="T140" s="243"/>
      <c r="U140" s="13"/>
      <c r="V140" s="13"/>
      <c r="W140" s="13"/>
      <c r="X140" s="13"/>
      <c r="Y140" s="13"/>
      <c r="Z140" s="13"/>
      <c r="AA140" s="13"/>
      <c r="AB140" s="13"/>
      <c r="AC140" s="13"/>
      <c r="AD140" s="13"/>
      <c r="AE140" s="13"/>
      <c r="AT140" s="244" t="s">
        <v>172</v>
      </c>
      <c r="AU140" s="244" t="s">
        <v>79</v>
      </c>
      <c r="AV140" s="13" t="s">
        <v>79</v>
      </c>
      <c r="AW140" s="13" t="s">
        <v>32</v>
      </c>
      <c r="AX140" s="13" t="s">
        <v>70</v>
      </c>
      <c r="AY140" s="244" t="s">
        <v>161</v>
      </c>
    </row>
    <row r="141" s="14" customFormat="1">
      <c r="A141" s="14"/>
      <c r="B141" s="245"/>
      <c r="C141" s="246"/>
      <c r="D141" s="235" t="s">
        <v>172</v>
      </c>
      <c r="E141" s="247" t="s">
        <v>19</v>
      </c>
      <c r="F141" s="248" t="s">
        <v>174</v>
      </c>
      <c r="G141" s="246"/>
      <c r="H141" s="249">
        <v>47</v>
      </c>
      <c r="I141" s="250"/>
      <c r="J141" s="246"/>
      <c r="K141" s="246"/>
      <c r="L141" s="251"/>
      <c r="M141" s="252"/>
      <c r="N141" s="253"/>
      <c r="O141" s="253"/>
      <c r="P141" s="253"/>
      <c r="Q141" s="253"/>
      <c r="R141" s="253"/>
      <c r="S141" s="253"/>
      <c r="T141" s="254"/>
      <c r="U141" s="14"/>
      <c r="V141" s="14"/>
      <c r="W141" s="14"/>
      <c r="X141" s="14"/>
      <c r="Y141" s="14"/>
      <c r="Z141" s="14"/>
      <c r="AA141" s="14"/>
      <c r="AB141" s="14"/>
      <c r="AC141" s="14"/>
      <c r="AD141" s="14"/>
      <c r="AE141" s="14"/>
      <c r="AT141" s="255" t="s">
        <v>172</v>
      </c>
      <c r="AU141" s="255" t="s">
        <v>79</v>
      </c>
      <c r="AV141" s="14" t="s">
        <v>168</v>
      </c>
      <c r="AW141" s="14" t="s">
        <v>32</v>
      </c>
      <c r="AX141" s="14" t="s">
        <v>77</v>
      </c>
      <c r="AY141" s="255" t="s">
        <v>161</v>
      </c>
    </row>
    <row r="142" s="2" customFormat="1" ht="16.5" customHeight="1">
      <c r="A142" s="41"/>
      <c r="B142" s="42"/>
      <c r="C142" s="215" t="s">
        <v>222</v>
      </c>
      <c r="D142" s="215" t="s">
        <v>163</v>
      </c>
      <c r="E142" s="216" t="s">
        <v>223</v>
      </c>
      <c r="F142" s="217" t="s">
        <v>224</v>
      </c>
      <c r="G142" s="218" t="s">
        <v>166</v>
      </c>
      <c r="H142" s="219">
        <v>300</v>
      </c>
      <c r="I142" s="220"/>
      <c r="J142" s="221">
        <f>ROUND(I142*H142,2)</f>
        <v>0</v>
      </c>
      <c r="K142" s="217" t="s">
        <v>167</v>
      </c>
      <c r="L142" s="47"/>
      <c r="M142" s="222" t="s">
        <v>19</v>
      </c>
      <c r="N142" s="223" t="s">
        <v>41</v>
      </c>
      <c r="O142" s="87"/>
      <c r="P142" s="224">
        <f>O142*H142</f>
        <v>0</v>
      </c>
      <c r="Q142" s="224">
        <v>0</v>
      </c>
      <c r="R142" s="224">
        <f>Q142*H142</f>
        <v>0</v>
      </c>
      <c r="S142" s="224">
        <v>0</v>
      </c>
      <c r="T142" s="225">
        <f>S142*H142</f>
        <v>0</v>
      </c>
      <c r="U142" s="41"/>
      <c r="V142" s="41"/>
      <c r="W142" s="41"/>
      <c r="X142" s="41"/>
      <c r="Y142" s="41"/>
      <c r="Z142" s="41"/>
      <c r="AA142" s="41"/>
      <c r="AB142" s="41"/>
      <c r="AC142" s="41"/>
      <c r="AD142" s="41"/>
      <c r="AE142" s="41"/>
      <c r="AR142" s="226" t="s">
        <v>168</v>
      </c>
      <c r="AT142" s="226" t="s">
        <v>163</v>
      </c>
      <c r="AU142" s="226" t="s">
        <v>79</v>
      </c>
      <c r="AY142" s="20" t="s">
        <v>161</v>
      </c>
      <c r="BE142" s="227">
        <f>IF(N142="základní",J142,0)</f>
        <v>0</v>
      </c>
      <c r="BF142" s="227">
        <f>IF(N142="snížená",J142,0)</f>
        <v>0</v>
      </c>
      <c r="BG142" s="227">
        <f>IF(N142="zákl. přenesená",J142,0)</f>
        <v>0</v>
      </c>
      <c r="BH142" s="227">
        <f>IF(N142="sníž. přenesená",J142,0)</f>
        <v>0</v>
      </c>
      <c r="BI142" s="227">
        <f>IF(N142="nulová",J142,0)</f>
        <v>0</v>
      </c>
      <c r="BJ142" s="20" t="s">
        <v>77</v>
      </c>
      <c r="BK142" s="227">
        <f>ROUND(I142*H142,2)</f>
        <v>0</v>
      </c>
      <c r="BL142" s="20" t="s">
        <v>168</v>
      </c>
      <c r="BM142" s="226" t="s">
        <v>225</v>
      </c>
    </row>
    <row r="143" s="2" customFormat="1">
      <c r="A143" s="41"/>
      <c r="B143" s="42"/>
      <c r="C143" s="43"/>
      <c r="D143" s="228" t="s">
        <v>170</v>
      </c>
      <c r="E143" s="43"/>
      <c r="F143" s="229" t="s">
        <v>226</v>
      </c>
      <c r="G143" s="43"/>
      <c r="H143" s="43"/>
      <c r="I143" s="230"/>
      <c r="J143" s="43"/>
      <c r="K143" s="43"/>
      <c r="L143" s="47"/>
      <c r="M143" s="231"/>
      <c r="N143" s="232"/>
      <c r="O143" s="87"/>
      <c r="P143" s="87"/>
      <c r="Q143" s="87"/>
      <c r="R143" s="87"/>
      <c r="S143" s="87"/>
      <c r="T143" s="88"/>
      <c r="U143" s="41"/>
      <c r="V143" s="41"/>
      <c r="W143" s="41"/>
      <c r="X143" s="41"/>
      <c r="Y143" s="41"/>
      <c r="Z143" s="41"/>
      <c r="AA143" s="41"/>
      <c r="AB143" s="41"/>
      <c r="AC143" s="41"/>
      <c r="AD143" s="41"/>
      <c r="AE143" s="41"/>
      <c r="AT143" s="20" t="s">
        <v>170</v>
      </c>
      <c r="AU143" s="20" t="s">
        <v>79</v>
      </c>
    </row>
    <row r="144" s="13" customFormat="1">
      <c r="A144" s="13"/>
      <c r="B144" s="233"/>
      <c r="C144" s="234"/>
      <c r="D144" s="235" t="s">
        <v>172</v>
      </c>
      <c r="E144" s="236" t="s">
        <v>19</v>
      </c>
      <c r="F144" s="237" t="s">
        <v>227</v>
      </c>
      <c r="G144" s="234"/>
      <c r="H144" s="238">
        <v>300</v>
      </c>
      <c r="I144" s="239"/>
      <c r="J144" s="234"/>
      <c r="K144" s="234"/>
      <c r="L144" s="240"/>
      <c r="M144" s="241"/>
      <c r="N144" s="242"/>
      <c r="O144" s="242"/>
      <c r="P144" s="242"/>
      <c r="Q144" s="242"/>
      <c r="R144" s="242"/>
      <c r="S144" s="242"/>
      <c r="T144" s="243"/>
      <c r="U144" s="13"/>
      <c r="V144" s="13"/>
      <c r="W144" s="13"/>
      <c r="X144" s="13"/>
      <c r="Y144" s="13"/>
      <c r="Z144" s="13"/>
      <c r="AA144" s="13"/>
      <c r="AB144" s="13"/>
      <c r="AC144" s="13"/>
      <c r="AD144" s="13"/>
      <c r="AE144" s="13"/>
      <c r="AT144" s="244" t="s">
        <v>172</v>
      </c>
      <c r="AU144" s="244" t="s">
        <v>79</v>
      </c>
      <c r="AV144" s="13" t="s">
        <v>79</v>
      </c>
      <c r="AW144" s="13" t="s">
        <v>32</v>
      </c>
      <c r="AX144" s="13" t="s">
        <v>70</v>
      </c>
      <c r="AY144" s="244" t="s">
        <v>161</v>
      </c>
    </row>
    <row r="145" s="14" customFormat="1">
      <c r="A145" s="14"/>
      <c r="B145" s="245"/>
      <c r="C145" s="246"/>
      <c r="D145" s="235" t="s">
        <v>172</v>
      </c>
      <c r="E145" s="247" t="s">
        <v>19</v>
      </c>
      <c r="F145" s="248" t="s">
        <v>174</v>
      </c>
      <c r="G145" s="246"/>
      <c r="H145" s="249">
        <v>300</v>
      </c>
      <c r="I145" s="250"/>
      <c r="J145" s="246"/>
      <c r="K145" s="246"/>
      <c r="L145" s="251"/>
      <c r="M145" s="252"/>
      <c r="N145" s="253"/>
      <c r="O145" s="253"/>
      <c r="P145" s="253"/>
      <c r="Q145" s="253"/>
      <c r="R145" s="253"/>
      <c r="S145" s="253"/>
      <c r="T145" s="254"/>
      <c r="U145" s="14"/>
      <c r="V145" s="14"/>
      <c r="W145" s="14"/>
      <c r="X145" s="14"/>
      <c r="Y145" s="14"/>
      <c r="Z145" s="14"/>
      <c r="AA145" s="14"/>
      <c r="AB145" s="14"/>
      <c r="AC145" s="14"/>
      <c r="AD145" s="14"/>
      <c r="AE145" s="14"/>
      <c r="AT145" s="255" t="s">
        <v>172</v>
      </c>
      <c r="AU145" s="255" t="s">
        <v>79</v>
      </c>
      <c r="AV145" s="14" t="s">
        <v>168</v>
      </c>
      <c r="AW145" s="14" t="s">
        <v>32</v>
      </c>
      <c r="AX145" s="14" t="s">
        <v>77</v>
      </c>
      <c r="AY145" s="255" t="s">
        <v>161</v>
      </c>
    </row>
    <row r="146" s="2" customFormat="1" ht="24.15" customHeight="1">
      <c r="A146" s="41"/>
      <c r="B146" s="42"/>
      <c r="C146" s="215" t="s">
        <v>228</v>
      </c>
      <c r="D146" s="215" t="s">
        <v>163</v>
      </c>
      <c r="E146" s="216" t="s">
        <v>229</v>
      </c>
      <c r="F146" s="217" t="s">
        <v>230</v>
      </c>
      <c r="G146" s="218" t="s">
        <v>231</v>
      </c>
      <c r="H146" s="219">
        <v>20.800000000000001</v>
      </c>
      <c r="I146" s="220"/>
      <c r="J146" s="221">
        <f>ROUND(I146*H146,2)</f>
        <v>0</v>
      </c>
      <c r="K146" s="217" t="s">
        <v>167</v>
      </c>
      <c r="L146" s="47"/>
      <c r="M146" s="222" t="s">
        <v>19</v>
      </c>
      <c r="N146" s="223" t="s">
        <v>41</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168</v>
      </c>
      <c r="AT146" s="226" t="s">
        <v>163</v>
      </c>
      <c r="AU146" s="226" t="s">
        <v>79</v>
      </c>
      <c r="AY146" s="20" t="s">
        <v>161</v>
      </c>
      <c r="BE146" s="227">
        <f>IF(N146="základní",J146,0)</f>
        <v>0</v>
      </c>
      <c r="BF146" s="227">
        <f>IF(N146="snížená",J146,0)</f>
        <v>0</v>
      </c>
      <c r="BG146" s="227">
        <f>IF(N146="zákl. přenesená",J146,0)</f>
        <v>0</v>
      </c>
      <c r="BH146" s="227">
        <f>IF(N146="sníž. přenesená",J146,0)</f>
        <v>0</v>
      </c>
      <c r="BI146" s="227">
        <f>IF(N146="nulová",J146,0)</f>
        <v>0</v>
      </c>
      <c r="BJ146" s="20" t="s">
        <v>77</v>
      </c>
      <c r="BK146" s="227">
        <f>ROUND(I146*H146,2)</f>
        <v>0</v>
      </c>
      <c r="BL146" s="20" t="s">
        <v>168</v>
      </c>
      <c r="BM146" s="226" t="s">
        <v>232</v>
      </c>
    </row>
    <row r="147" s="2" customFormat="1">
      <c r="A147" s="41"/>
      <c r="B147" s="42"/>
      <c r="C147" s="43"/>
      <c r="D147" s="228" t="s">
        <v>170</v>
      </c>
      <c r="E147" s="43"/>
      <c r="F147" s="229" t="s">
        <v>233</v>
      </c>
      <c r="G147" s="43"/>
      <c r="H147" s="43"/>
      <c r="I147" s="230"/>
      <c r="J147" s="43"/>
      <c r="K147" s="43"/>
      <c r="L147" s="47"/>
      <c r="M147" s="231"/>
      <c r="N147" s="232"/>
      <c r="O147" s="87"/>
      <c r="P147" s="87"/>
      <c r="Q147" s="87"/>
      <c r="R147" s="87"/>
      <c r="S147" s="87"/>
      <c r="T147" s="88"/>
      <c r="U147" s="41"/>
      <c r="V147" s="41"/>
      <c r="W147" s="41"/>
      <c r="X147" s="41"/>
      <c r="Y147" s="41"/>
      <c r="Z147" s="41"/>
      <c r="AA147" s="41"/>
      <c r="AB147" s="41"/>
      <c r="AC147" s="41"/>
      <c r="AD147" s="41"/>
      <c r="AE147" s="41"/>
      <c r="AT147" s="20" t="s">
        <v>170</v>
      </c>
      <c r="AU147" s="20" t="s">
        <v>79</v>
      </c>
    </row>
    <row r="148" s="13" customFormat="1">
      <c r="A148" s="13"/>
      <c r="B148" s="233"/>
      <c r="C148" s="234"/>
      <c r="D148" s="235" t="s">
        <v>172</v>
      </c>
      <c r="E148" s="236" t="s">
        <v>19</v>
      </c>
      <c r="F148" s="237" t="s">
        <v>234</v>
      </c>
      <c r="G148" s="234"/>
      <c r="H148" s="238">
        <v>19.800000000000001</v>
      </c>
      <c r="I148" s="239"/>
      <c r="J148" s="234"/>
      <c r="K148" s="234"/>
      <c r="L148" s="240"/>
      <c r="M148" s="241"/>
      <c r="N148" s="242"/>
      <c r="O148" s="242"/>
      <c r="P148" s="242"/>
      <c r="Q148" s="242"/>
      <c r="R148" s="242"/>
      <c r="S148" s="242"/>
      <c r="T148" s="243"/>
      <c r="U148" s="13"/>
      <c r="V148" s="13"/>
      <c r="W148" s="13"/>
      <c r="X148" s="13"/>
      <c r="Y148" s="13"/>
      <c r="Z148" s="13"/>
      <c r="AA148" s="13"/>
      <c r="AB148" s="13"/>
      <c r="AC148" s="13"/>
      <c r="AD148" s="13"/>
      <c r="AE148" s="13"/>
      <c r="AT148" s="244" t="s">
        <v>172</v>
      </c>
      <c r="AU148" s="244" t="s">
        <v>79</v>
      </c>
      <c r="AV148" s="13" t="s">
        <v>79</v>
      </c>
      <c r="AW148" s="13" t="s">
        <v>32</v>
      </c>
      <c r="AX148" s="13" t="s">
        <v>70</v>
      </c>
      <c r="AY148" s="244" t="s">
        <v>161</v>
      </c>
    </row>
    <row r="149" s="13" customFormat="1">
      <c r="A149" s="13"/>
      <c r="B149" s="233"/>
      <c r="C149" s="234"/>
      <c r="D149" s="235" t="s">
        <v>172</v>
      </c>
      <c r="E149" s="236" t="s">
        <v>19</v>
      </c>
      <c r="F149" s="237" t="s">
        <v>235</v>
      </c>
      <c r="G149" s="234"/>
      <c r="H149" s="238">
        <v>1</v>
      </c>
      <c r="I149" s="239"/>
      <c r="J149" s="234"/>
      <c r="K149" s="234"/>
      <c r="L149" s="240"/>
      <c r="M149" s="241"/>
      <c r="N149" s="242"/>
      <c r="O149" s="242"/>
      <c r="P149" s="242"/>
      <c r="Q149" s="242"/>
      <c r="R149" s="242"/>
      <c r="S149" s="242"/>
      <c r="T149" s="243"/>
      <c r="U149" s="13"/>
      <c r="V149" s="13"/>
      <c r="W149" s="13"/>
      <c r="X149" s="13"/>
      <c r="Y149" s="13"/>
      <c r="Z149" s="13"/>
      <c r="AA149" s="13"/>
      <c r="AB149" s="13"/>
      <c r="AC149" s="13"/>
      <c r="AD149" s="13"/>
      <c r="AE149" s="13"/>
      <c r="AT149" s="244" t="s">
        <v>172</v>
      </c>
      <c r="AU149" s="244" t="s">
        <v>79</v>
      </c>
      <c r="AV149" s="13" t="s">
        <v>79</v>
      </c>
      <c r="AW149" s="13" t="s">
        <v>32</v>
      </c>
      <c r="AX149" s="13" t="s">
        <v>70</v>
      </c>
      <c r="AY149" s="244" t="s">
        <v>161</v>
      </c>
    </row>
    <row r="150" s="14" customFormat="1">
      <c r="A150" s="14"/>
      <c r="B150" s="245"/>
      <c r="C150" s="246"/>
      <c r="D150" s="235" t="s">
        <v>172</v>
      </c>
      <c r="E150" s="247" t="s">
        <v>19</v>
      </c>
      <c r="F150" s="248" t="s">
        <v>174</v>
      </c>
      <c r="G150" s="246"/>
      <c r="H150" s="249">
        <v>20.800000000000001</v>
      </c>
      <c r="I150" s="250"/>
      <c r="J150" s="246"/>
      <c r="K150" s="246"/>
      <c r="L150" s="251"/>
      <c r="M150" s="252"/>
      <c r="N150" s="253"/>
      <c r="O150" s="253"/>
      <c r="P150" s="253"/>
      <c r="Q150" s="253"/>
      <c r="R150" s="253"/>
      <c r="S150" s="253"/>
      <c r="T150" s="254"/>
      <c r="U150" s="14"/>
      <c r="V150" s="14"/>
      <c r="W150" s="14"/>
      <c r="X150" s="14"/>
      <c r="Y150" s="14"/>
      <c r="Z150" s="14"/>
      <c r="AA150" s="14"/>
      <c r="AB150" s="14"/>
      <c r="AC150" s="14"/>
      <c r="AD150" s="14"/>
      <c r="AE150" s="14"/>
      <c r="AT150" s="255" t="s">
        <v>172</v>
      </c>
      <c r="AU150" s="255" t="s">
        <v>79</v>
      </c>
      <c r="AV150" s="14" t="s">
        <v>168</v>
      </c>
      <c r="AW150" s="14" t="s">
        <v>32</v>
      </c>
      <c r="AX150" s="14" t="s">
        <v>77</v>
      </c>
      <c r="AY150" s="255" t="s">
        <v>161</v>
      </c>
    </row>
    <row r="151" s="2" customFormat="1" ht="24.15" customHeight="1">
      <c r="A151" s="41"/>
      <c r="B151" s="42"/>
      <c r="C151" s="215" t="s">
        <v>8</v>
      </c>
      <c r="D151" s="215" t="s">
        <v>163</v>
      </c>
      <c r="E151" s="216" t="s">
        <v>236</v>
      </c>
      <c r="F151" s="217" t="s">
        <v>237</v>
      </c>
      <c r="G151" s="218" t="s">
        <v>231</v>
      </c>
      <c r="H151" s="219">
        <v>132</v>
      </c>
      <c r="I151" s="220"/>
      <c r="J151" s="221">
        <f>ROUND(I151*H151,2)</f>
        <v>0</v>
      </c>
      <c r="K151" s="217" t="s">
        <v>167</v>
      </c>
      <c r="L151" s="47"/>
      <c r="M151" s="222" t="s">
        <v>19</v>
      </c>
      <c r="N151" s="223" t="s">
        <v>41</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168</v>
      </c>
      <c r="AT151" s="226" t="s">
        <v>163</v>
      </c>
      <c r="AU151" s="226" t="s">
        <v>79</v>
      </c>
      <c r="AY151" s="20" t="s">
        <v>161</v>
      </c>
      <c r="BE151" s="227">
        <f>IF(N151="základní",J151,0)</f>
        <v>0</v>
      </c>
      <c r="BF151" s="227">
        <f>IF(N151="snížená",J151,0)</f>
        <v>0</v>
      </c>
      <c r="BG151" s="227">
        <f>IF(N151="zákl. přenesená",J151,0)</f>
        <v>0</v>
      </c>
      <c r="BH151" s="227">
        <f>IF(N151="sníž. přenesená",J151,0)</f>
        <v>0</v>
      </c>
      <c r="BI151" s="227">
        <f>IF(N151="nulová",J151,0)</f>
        <v>0</v>
      </c>
      <c r="BJ151" s="20" t="s">
        <v>77</v>
      </c>
      <c r="BK151" s="227">
        <f>ROUND(I151*H151,2)</f>
        <v>0</v>
      </c>
      <c r="BL151" s="20" t="s">
        <v>168</v>
      </c>
      <c r="BM151" s="226" t="s">
        <v>238</v>
      </c>
    </row>
    <row r="152" s="2" customFormat="1">
      <c r="A152" s="41"/>
      <c r="B152" s="42"/>
      <c r="C152" s="43"/>
      <c r="D152" s="228" t="s">
        <v>170</v>
      </c>
      <c r="E152" s="43"/>
      <c r="F152" s="229" t="s">
        <v>239</v>
      </c>
      <c r="G152" s="43"/>
      <c r="H152" s="43"/>
      <c r="I152" s="230"/>
      <c r="J152" s="43"/>
      <c r="K152" s="43"/>
      <c r="L152" s="47"/>
      <c r="M152" s="231"/>
      <c r="N152" s="232"/>
      <c r="O152" s="87"/>
      <c r="P152" s="87"/>
      <c r="Q152" s="87"/>
      <c r="R152" s="87"/>
      <c r="S152" s="87"/>
      <c r="T152" s="88"/>
      <c r="U152" s="41"/>
      <c r="V152" s="41"/>
      <c r="W152" s="41"/>
      <c r="X152" s="41"/>
      <c r="Y152" s="41"/>
      <c r="Z152" s="41"/>
      <c r="AA152" s="41"/>
      <c r="AB152" s="41"/>
      <c r="AC152" s="41"/>
      <c r="AD152" s="41"/>
      <c r="AE152" s="41"/>
      <c r="AT152" s="20" t="s">
        <v>170</v>
      </c>
      <c r="AU152" s="20" t="s">
        <v>79</v>
      </c>
    </row>
    <row r="153" s="13" customFormat="1">
      <c r="A153" s="13"/>
      <c r="B153" s="233"/>
      <c r="C153" s="234"/>
      <c r="D153" s="235" t="s">
        <v>172</v>
      </c>
      <c r="E153" s="236" t="s">
        <v>19</v>
      </c>
      <c r="F153" s="237" t="s">
        <v>240</v>
      </c>
      <c r="G153" s="234"/>
      <c r="H153" s="238">
        <v>132</v>
      </c>
      <c r="I153" s="239"/>
      <c r="J153" s="234"/>
      <c r="K153" s="234"/>
      <c r="L153" s="240"/>
      <c r="M153" s="241"/>
      <c r="N153" s="242"/>
      <c r="O153" s="242"/>
      <c r="P153" s="242"/>
      <c r="Q153" s="242"/>
      <c r="R153" s="242"/>
      <c r="S153" s="242"/>
      <c r="T153" s="243"/>
      <c r="U153" s="13"/>
      <c r="V153" s="13"/>
      <c r="W153" s="13"/>
      <c r="X153" s="13"/>
      <c r="Y153" s="13"/>
      <c r="Z153" s="13"/>
      <c r="AA153" s="13"/>
      <c r="AB153" s="13"/>
      <c r="AC153" s="13"/>
      <c r="AD153" s="13"/>
      <c r="AE153" s="13"/>
      <c r="AT153" s="244" t="s">
        <v>172</v>
      </c>
      <c r="AU153" s="244" t="s">
        <v>79</v>
      </c>
      <c r="AV153" s="13" t="s">
        <v>79</v>
      </c>
      <c r="AW153" s="13" t="s">
        <v>32</v>
      </c>
      <c r="AX153" s="13" t="s">
        <v>70</v>
      </c>
      <c r="AY153" s="244" t="s">
        <v>161</v>
      </c>
    </row>
    <row r="154" s="14" customFormat="1">
      <c r="A154" s="14"/>
      <c r="B154" s="245"/>
      <c r="C154" s="246"/>
      <c r="D154" s="235" t="s">
        <v>172</v>
      </c>
      <c r="E154" s="247" t="s">
        <v>19</v>
      </c>
      <c r="F154" s="248" t="s">
        <v>174</v>
      </c>
      <c r="G154" s="246"/>
      <c r="H154" s="249">
        <v>132</v>
      </c>
      <c r="I154" s="250"/>
      <c r="J154" s="246"/>
      <c r="K154" s="246"/>
      <c r="L154" s="251"/>
      <c r="M154" s="252"/>
      <c r="N154" s="253"/>
      <c r="O154" s="253"/>
      <c r="P154" s="253"/>
      <c r="Q154" s="253"/>
      <c r="R154" s="253"/>
      <c r="S154" s="253"/>
      <c r="T154" s="254"/>
      <c r="U154" s="14"/>
      <c r="V154" s="14"/>
      <c r="W154" s="14"/>
      <c r="X154" s="14"/>
      <c r="Y154" s="14"/>
      <c r="Z154" s="14"/>
      <c r="AA154" s="14"/>
      <c r="AB154" s="14"/>
      <c r="AC154" s="14"/>
      <c r="AD154" s="14"/>
      <c r="AE154" s="14"/>
      <c r="AT154" s="255" t="s">
        <v>172</v>
      </c>
      <c r="AU154" s="255" t="s">
        <v>79</v>
      </c>
      <c r="AV154" s="14" t="s">
        <v>168</v>
      </c>
      <c r="AW154" s="14" t="s">
        <v>32</v>
      </c>
      <c r="AX154" s="14" t="s">
        <v>77</v>
      </c>
      <c r="AY154" s="255" t="s">
        <v>161</v>
      </c>
    </row>
    <row r="155" s="2" customFormat="1" ht="21.75" customHeight="1">
      <c r="A155" s="41"/>
      <c r="B155" s="42"/>
      <c r="C155" s="215" t="s">
        <v>241</v>
      </c>
      <c r="D155" s="215" t="s">
        <v>163</v>
      </c>
      <c r="E155" s="216" t="s">
        <v>242</v>
      </c>
      <c r="F155" s="217" t="s">
        <v>243</v>
      </c>
      <c r="G155" s="218" t="s">
        <v>166</v>
      </c>
      <c r="H155" s="219">
        <v>758</v>
      </c>
      <c r="I155" s="220"/>
      <c r="J155" s="221">
        <f>ROUND(I155*H155,2)</f>
        <v>0</v>
      </c>
      <c r="K155" s="217" t="s">
        <v>167</v>
      </c>
      <c r="L155" s="47"/>
      <c r="M155" s="222" t="s">
        <v>19</v>
      </c>
      <c r="N155" s="223" t="s">
        <v>41</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168</v>
      </c>
      <c r="AT155" s="226" t="s">
        <v>163</v>
      </c>
      <c r="AU155" s="226" t="s">
        <v>79</v>
      </c>
      <c r="AY155" s="20" t="s">
        <v>161</v>
      </c>
      <c r="BE155" s="227">
        <f>IF(N155="základní",J155,0)</f>
        <v>0</v>
      </c>
      <c r="BF155" s="227">
        <f>IF(N155="snížená",J155,0)</f>
        <v>0</v>
      </c>
      <c r="BG155" s="227">
        <f>IF(N155="zákl. přenesená",J155,0)</f>
        <v>0</v>
      </c>
      <c r="BH155" s="227">
        <f>IF(N155="sníž. přenesená",J155,0)</f>
        <v>0</v>
      </c>
      <c r="BI155" s="227">
        <f>IF(N155="nulová",J155,0)</f>
        <v>0</v>
      </c>
      <c r="BJ155" s="20" t="s">
        <v>77</v>
      </c>
      <c r="BK155" s="227">
        <f>ROUND(I155*H155,2)</f>
        <v>0</v>
      </c>
      <c r="BL155" s="20" t="s">
        <v>168</v>
      </c>
      <c r="BM155" s="226" t="s">
        <v>244</v>
      </c>
    </row>
    <row r="156" s="2" customFormat="1">
      <c r="A156" s="41"/>
      <c r="B156" s="42"/>
      <c r="C156" s="43"/>
      <c r="D156" s="228" t="s">
        <v>170</v>
      </c>
      <c r="E156" s="43"/>
      <c r="F156" s="229" t="s">
        <v>245</v>
      </c>
      <c r="G156" s="43"/>
      <c r="H156" s="43"/>
      <c r="I156" s="230"/>
      <c r="J156" s="43"/>
      <c r="K156" s="43"/>
      <c r="L156" s="47"/>
      <c r="M156" s="231"/>
      <c r="N156" s="232"/>
      <c r="O156" s="87"/>
      <c r="P156" s="87"/>
      <c r="Q156" s="87"/>
      <c r="R156" s="87"/>
      <c r="S156" s="87"/>
      <c r="T156" s="88"/>
      <c r="U156" s="41"/>
      <c r="V156" s="41"/>
      <c r="W156" s="41"/>
      <c r="X156" s="41"/>
      <c r="Y156" s="41"/>
      <c r="Z156" s="41"/>
      <c r="AA156" s="41"/>
      <c r="AB156" s="41"/>
      <c r="AC156" s="41"/>
      <c r="AD156" s="41"/>
      <c r="AE156" s="41"/>
      <c r="AT156" s="20" t="s">
        <v>170</v>
      </c>
      <c r="AU156" s="20" t="s">
        <v>79</v>
      </c>
    </row>
    <row r="157" s="13" customFormat="1">
      <c r="A157" s="13"/>
      <c r="B157" s="233"/>
      <c r="C157" s="234"/>
      <c r="D157" s="235" t="s">
        <v>172</v>
      </c>
      <c r="E157" s="236" t="s">
        <v>19</v>
      </c>
      <c r="F157" s="237" t="s">
        <v>173</v>
      </c>
      <c r="G157" s="234"/>
      <c r="H157" s="238">
        <v>140</v>
      </c>
      <c r="I157" s="239"/>
      <c r="J157" s="234"/>
      <c r="K157" s="234"/>
      <c r="L157" s="240"/>
      <c r="M157" s="241"/>
      <c r="N157" s="242"/>
      <c r="O157" s="242"/>
      <c r="P157" s="242"/>
      <c r="Q157" s="242"/>
      <c r="R157" s="242"/>
      <c r="S157" s="242"/>
      <c r="T157" s="243"/>
      <c r="U157" s="13"/>
      <c r="V157" s="13"/>
      <c r="W157" s="13"/>
      <c r="X157" s="13"/>
      <c r="Y157" s="13"/>
      <c r="Z157" s="13"/>
      <c r="AA157" s="13"/>
      <c r="AB157" s="13"/>
      <c r="AC157" s="13"/>
      <c r="AD157" s="13"/>
      <c r="AE157" s="13"/>
      <c r="AT157" s="244" t="s">
        <v>172</v>
      </c>
      <c r="AU157" s="244" t="s">
        <v>79</v>
      </c>
      <c r="AV157" s="13" t="s">
        <v>79</v>
      </c>
      <c r="AW157" s="13" t="s">
        <v>32</v>
      </c>
      <c r="AX157" s="13" t="s">
        <v>70</v>
      </c>
      <c r="AY157" s="244" t="s">
        <v>161</v>
      </c>
    </row>
    <row r="158" s="13" customFormat="1">
      <c r="A158" s="13"/>
      <c r="B158" s="233"/>
      <c r="C158" s="234"/>
      <c r="D158" s="235" t="s">
        <v>172</v>
      </c>
      <c r="E158" s="236" t="s">
        <v>19</v>
      </c>
      <c r="F158" s="237" t="s">
        <v>179</v>
      </c>
      <c r="G158" s="234"/>
      <c r="H158" s="238">
        <v>618</v>
      </c>
      <c r="I158" s="239"/>
      <c r="J158" s="234"/>
      <c r="K158" s="234"/>
      <c r="L158" s="240"/>
      <c r="M158" s="241"/>
      <c r="N158" s="242"/>
      <c r="O158" s="242"/>
      <c r="P158" s="242"/>
      <c r="Q158" s="242"/>
      <c r="R158" s="242"/>
      <c r="S158" s="242"/>
      <c r="T158" s="243"/>
      <c r="U158" s="13"/>
      <c r="V158" s="13"/>
      <c r="W158" s="13"/>
      <c r="X158" s="13"/>
      <c r="Y158" s="13"/>
      <c r="Z158" s="13"/>
      <c r="AA158" s="13"/>
      <c r="AB158" s="13"/>
      <c r="AC158" s="13"/>
      <c r="AD158" s="13"/>
      <c r="AE158" s="13"/>
      <c r="AT158" s="244" t="s">
        <v>172</v>
      </c>
      <c r="AU158" s="244" t="s">
        <v>79</v>
      </c>
      <c r="AV158" s="13" t="s">
        <v>79</v>
      </c>
      <c r="AW158" s="13" t="s">
        <v>32</v>
      </c>
      <c r="AX158" s="13" t="s">
        <v>70</v>
      </c>
      <c r="AY158" s="244" t="s">
        <v>161</v>
      </c>
    </row>
    <row r="159" s="14" customFormat="1">
      <c r="A159" s="14"/>
      <c r="B159" s="245"/>
      <c r="C159" s="246"/>
      <c r="D159" s="235" t="s">
        <v>172</v>
      </c>
      <c r="E159" s="247" t="s">
        <v>19</v>
      </c>
      <c r="F159" s="248" t="s">
        <v>174</v>
      </c>
      <c r="G159" s="246"/>
      <c r="H159" s="249">
        <v>758</v>
      </c>
      <c r="I159" s="250"/>
      <c r="J159" s="246"/>
      <c r="K159" s="246"/>
      <c r="L159" s="251"/>
      <c r="M159" s="252"/>
      <c r="N159" s="253"/>
      <c r="O159" s="253"/>
      <c r="P159" s="253"/>
      <c r="Q159" s="253"/>
      <c r="R159" s="253"/>
      <c r="S159" s="253"/>
      <c r="T159" s="254"/>
      <c r="U159" s="14"/>
      <c r="V159" s="14"/>
      <c r="W159" s="14"/>
      <c r="X159" s="14"/>
      <c r="Y159" s="14"/>
      <c r="Z159" s="14"/>
      <c r="AA159" s="14"/>
      <c r="AB159" s="14"/>
      <c r="AC159" s="14"/>
      <c r="AD159" s="14"/>
      <c r="AE159" s="14"/>
      <c r="AT159" s="255" t="s">
        <v>172</v>
      </c>
      <c r="AU159" s="255" t="s">
        <v>79</v>
      </c>
      <c r="AV159" s="14" t="s">
        <v>168</v>
      </c>
      <c r="AW159" s="14" t="s">
        <v>32</v>
      </c>
      <c r="AX159" s="14" t="s">
        <v>77</v>
      </c>
      <c r="AY159" s="255" t="s">
        <v>161</v>
      </c>
    </row>
    <row r="160" s="2" customFormat="1" ht="21.75" customHeight="1">
      <c r="A160" s="41"/>
      <c r="B160" s="42"/>
      <c r="C160" s="215" t="s">
        <v>246</v>
      </c>
      <c r="D160" s="215" t="s">
        <v>163</v>
      </c>
      <c r="E160" s="216" t="s">
        <v>247</v>
      </c>
      <c r="F160" s="217" t="s">
        <v>248</v>
      </c>
      <c r="G160" s="218" t="s">
        <v>166</v>
      </c>
      <c r="H160" s="219">
        <v>11370</v>
      </c>
      <c r="I160" s="220"/>
      <c r="J160" s="221">
        <f>ROUND(I160*H160,2)</f>
        <v>0</v>
      </c>
      <c r="K160" s="217" t="s">
        <v>167</v>
      </c>
      <c r="L160" s="47"/>
      <c r="M160" s="222" t="s">
        <v>19</v>
      </c>
      <c r="N160" s="223" t="s">
        <v>41</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168</v>
      </c>
      <c r="AT160" s="226" t="s">
        <v>163</v>
      </c>
      <c r="AU160" s="226" t="s">
        <v>79</v>
      </c>
      <c r="AY160" s="20" t="s">
        <v>161</v>
      </c>
      <c r="BE160" s="227">
        <f>IF(N160="základní",J160,0)</f>
        <v>0</v>
      </c>
      <c r="BF160" s="227">
        <f>IF(N160="snížená",J160,0)</f>
        <v>0</v>
      </c>
      <c r="BG160" s="227">
        <f>IF(N160="zákl. přenesená",J160,0)</f>
        <v>0</v>
      </c>
      <c r="BH160" s="227">
        <f>IF(N160="sníž. přenesená",J160,0)</f>
        <v>0</v>
      </c>
      <c r="BI160" s="227">
        <f>IF(N160="nulová",J160,0)</f>
        <v>0</v>
      </c>
      <c r="BJ160" s="20" t="s">
        <v>77</v>
      </c>
      <c r="BK160" s="227">
        <f>ROUND(I160*H160,2)</f>
        <v>0</v>
      </c>
      <c r="BL160" s="20" t="s">
        <v>168</v>
      </c>
      <c r="BM160" s="226" t="s">
        <v>249</v>
      </c>
    </row>
    <row r="161" s="2" customFormat="1">
      <c r="A161" s="41"/>
      <c r="B161" s="42"/>
      <c r="C161" s="43"/>
      <c r="D161" s="228" t="s">
        <v>170</v>
      </c>
      <c r="E161" s="43"/>
      <c r="F161" s="229" t="s">
        <v>250</v>
      </c>
      <c r="G161" s="43"/>
      <c r="H161" s="43"/>
      <c r="I161" s="230"/>
      <c r="J161" s="43"/>
      <c r="K161" s="43"/>
      <c r="L161" s="47"/>
      <c r="M161" s="231"/>
      <c r="N161" s="232"/>
      <c r="O161" s="87"/>
      <c r="P161" s="87"/>
      <c r="Q161" s="87"/>
      <c r="R161" s="87"/>
      <c r="S161" s="87"/>
      <c r="T161" s="88"/>
      <c r="U161" s="41"/>
      <c r="V161" s="41"/>
      <c r="W161" s="41"/>
      <c r="X161" s="41"/>
      <c r="Y161" s="41"/>
      <c r="Z161" s="41"/>
      <c r="AA161" s="41"/>
      <c r="AB161" s="41"/>
      <c r="AC161" s="41"/>
      <c r="AD161" s="41"/>
      <c r="AE161" s="41"/>
      <c r="AT161" s="20" t="s">
        <v>170</v>
      </c>
      <c r="AU161" s="20" t="s">
        <v>79</v>
      </c>
    </row>
    <row r="162" s="13" customFormat="1">
      <c r="A162" s="13"/>
      <c r="B162" s="233"/>
      <c r="C162" s="234"/>
      <c r="D162" s="235" t="s">
        <v>172</v>
      </c>
      <c r="E162" s="236" t="s">
        <v>19</v>
      </c>
      <c r="F162" s="237" t="s">
        <v>173</v>
      </c>
      <c r="G162" s="234"/>
      <c r="H162" s="238">
        <v>140</v>
      </c>
      <c r="I162" s="239"/>
      <c r="J162" s="234"/>
      <c r="K162" s="234"/>
      <c r="L162" s="240"/>
      <c r="M162" s="241"/>
      <c r="N162" s="242"/>
      <c r="O162" s="242"/>
      <c r="P162" s="242"/>
      <c r="Q162" s="242"/>
      <c r="R162" s="242"/>
      <c r="S162" s="242"/>
      <c r="T162" s="243"/>
      <c r="U162" s="13"/>
      <c r="V162" s="13"/>
      <c r="W162" s="13"/>
      <c r="X162" s="13"/>
      <c r="Y162" s="13"/>
      <c r="Z162" s="13"/>
      <c r="AA162" s="13"/>
      <c r="AB162" s="13"/>
      <c r="AC162" s="13"/>
      <c r="AD162" s="13"/>
      <c r="AE162" s="13"/>
      <c r="AT162" s="244" t="s">
        <v>172</v>
      </c>
      <c r="AU162" s="244" t="s">
        <v>79</v>
      </c>
      <c r="AV162" s="13" t="s">
        <v>79</v>
      </c>
      <c r="AW162" s="13" t="s">
        <v>32</v>
      </c>
      <c r="AX162" s="13" t="s">
        <v>70</v>
      </c>
      <c r="AY162" s="244" t="s">
        <v>161</v>
      </c>
    </row>
    <row r="163" s="13" customFormat="1">
      <c r="A163" s="13"/>
      <c r="B163" s="233"/>
      <c r="C163" s="234"/>
      <c r="D163" s="235" t="s">
        <v>172</v>
      </c>
      <c r="E163" s="236" t="s">
        <v>19</v>
      </c>
      <c r="F163" s="237" t="s">
        <v>179</v>
      </c>
      <c r="G163" s="234"/>
      <c r="H163" s="238">
        <v>618</v>
      </c>
      <c r="I163" s="239"/>
      <c r="J163" s="234"/>
      <c r="K163" s="234"/>
      <c r="L163" s="240"/>
      <c r="M163" s="241"/>
      <c r="N163" s="242"/>
      <c r="O163" s="242"/>
      <c r="P163" s="242"/>
      <c r="Q163" s="242"/>
      <c r="R163" s="242"/>
      <c r="S163" s="242"/>
      <c r="T163" s="243"/>
      <c r="U163" s="13"/>
      <c r="V163" s="13"/>
      <c r="W163" s="13"/>
      <c r="X163" s="13"/>
      <c r="Y163" s="13"/>
      <c r="Z163" s="13"/>
      <c r="AA163" s="13"/>
      <c r="AB163" s="13"/>
      <c r="AC163" s="13"/>
      <c r="AD163" s="13"/>
      <c r="AE163" s="13"/>
      <c r="AT163" s="244" t="s">
        <v>172</v>
      </c>
      <c r="AU163" s="244" t="s">
        <v>79</v>
      </c>
      <c r="AV163" s="13" t="s">
        <v>79</v>
      </c>
      <c r="AW163" s="13" t="s">
        <v>32</v>
      </c>
      <c r="AX163" s="13" t="s">
        <v>70</v>
      </c>
      <c r="AY163" s="244" t="s">
        <v>161</v>
      </c>
    </row>
    <row r="164" s="14" customFormat="1">
      <c r="A164" s="14"/>
      <c r="B164" s="245"/>
      <c r="C164" s="246"/>
      <c r="D164" s="235" t="s">
        <v>172</v>
      </c>
      <c r="E164" s="247" t="s">
        <v>19</v>
      </c>
      <c r="F164" s="248" t="s">
        <v>174</v>
      </c>
      <c r="G164" s="246"/>
      <c r="H164" s="249">
        <v>758</v>
      </c>
      <c r="I164" s="250"/>
      <c r="J164" s="246"/>
      <c r="K164" s="246"/>
      <c r="L164" s="251"/>
      <c r="M164" s="252"/>
      <c r="N164" s="253"/>
      <c r="O164" s="253"/>
      <c r="P164" s="253"/>
      <c r="Q164" s="253"/>
      <c r="R164" s="253"/>
      <c r="S164" s="253"/>
      <c r="T164" s="254"/>
      <c r="U164" s="14"/>
      <c r="V164" s="14"/>
      <c r="W164" s="14"/>
      <c r="X164" s="14"/>
      <c r="Y164" s="14"/>
      <c r="Z164" s="14"/>
      <c r="AA164" s="14"/>
      <c r="AB164" s="14"/>
      <c r="AC164" s="14"/>
      <c r="AD164" s="14"/>
      <c r="AE164" s="14"/>
      <c r="AT164" s="255" t="s">
        <v>172</v>
      </c>
      <c r="AU164" s="255" t="s">
        <v>79</v>
      </c>
      <c r="AV164" s="14" t="s">
        <v>168</v>
      </c>
      <c r="AW164" s="14" t="s">
        <v>32</v>
      </c>
      <c r="AX164" s="14" t="s">
        <v>77</v>
      </c>
      <c r="AY164" s="255" t="s">
        <v>161</v>
      </c>
    </row>
    <row r="165" s="13" customFormat="1">
      <c r="A165" s="13"/>
      <c r="B165" s="233"/>
      <c r="C165" s="234"/>
      <c r="D165" s="235" t="s">
        <v>172</v>
      </c>
      <c r="E165" s="234"/>
      <c r="F165" s="237" t="s">
        <v>251</v>
      </c>
      <c r="G165" s="234"/>
      <c r="H165" s="238">
        <v>11370</v>
      </c>
      <c r="I165" s="239"/>
      <c r="J165" s="234"/>
      <c r="K165" s="234"/>
      <c r="L165" s="240"/>
      <c r="M165" s="241"/>
      <c r="N165" s="242"/>
      <c r="O165" s="242"/>
      <c r="P165" s="242"/>
      <c r="Q165" s="242"/>
      <c r="R165" s="242"/>
      <c r="S165" s="242"/>
      <c r="T165" s="243"/>
      <c r="U165" s="13"/>
      <c r="V165" s="13"/>
      <c r="W165" s="13"/>
      <c r="X165" s="13"/>
      <c r="Y165" s="13"/>
      <c r="Z165" s="13"/>
      <c r="AA165" s="13"/>
      <c r="AB165" s="13"/>
      <c r="AC165" s="13"/>
      <c r="AD165" s="13"/>
      <c r="AE165" s="13"/>
      <c r="AT165" s="244" t="s">
        <v>172</v>
      </c>
      <c r="AU165" s="244" t="s">
        <v>79</v>
      </c>
      <c r="AV165" s="13" t="s">
        <v>79</v>
      </c>
      <c r="AW165" s="13" t="s">
        <v>4</v>
      </c>
      <c r="AX165" s="13" t="s">
        <v>77</v>
      </c>
      <c r="AY165" s="244" t="s">
        <v>161</v>
      </c>
    </row>
    <row r="166" s="2" customFormat="1" ht="37.8" customHeight="1">
      <c r="A166" s="41"/>
      <c r="B166" s="42"/>
      <c r="C166" s="215" t="s">
        <v>252</v>
      </c>
      <c r="D166" s="215" t="s">
        <v>163</v>
      </c>
      <c r="E166" s="216" t="s">
        <v>253</v>
      </c>
      <c r="F166" s="217" t="s">
        <v>254</v>
      </c>
      <c r="G166" s="218" t="s">
        <v>231</v>
      </c>
      <c r="H166" s="219">
        <v>152.80000000000001</v>
      </c>
      <c r="I166" s="220"/>
      <c r="J166" s="221">
        <f>ROUND(I166*H166,2)</f>
        <v>0</v>
      </c>
      <c r="K166" s="217" t="s">
        <v>167</v>
      </c>
      <c r="L166" s="47"/>
      <c r="M166" s="222" t="s">
        <v>19</v>
      </c>
      <c r="N166" s="223" t="s">
        <v>41</v>
      </c>
      <c r="O166" s="87"/>
      <c r="P166" s="224">
        <f>O166*H166</f>
        <v>0</v>
      </c>
      <c r="Q166" s="224">
        <v>0</v>
      </c>
      <c r="R166" s="224">
        <f>Q166*H166</f>
        <v>0</v>
      </c>
      <c r="S166" s="224">
        <v>0</v>
      </c>
      <c r="T166" s="225">
        <f>S166*H166</f>
        <v>0</v>
      </c>
      <c r="U166" s="41"/>
      <c r="V166" s="41"/>
      <c r="W166" s="41"/>
      <c r="X166" s="41"/>
      <c r="Y166" s="41"/>
      <c r="Z166" s="41"/>
      <c r="AA166" s="41"/>
      <c r="AB166" s="41"/>
      <c r="AC166" s="41"/>
      <c r="AD166" s="41"/>
      <c r="AE166" s="41"/>
      <c r="AR166" s="226" t="s">
        <v>168</v>
      </c>
      <c r="AT166" s="226" t="s">
        <v>163</v>
      </c>
      <c r="AU166" s="226" t="s">
        <v>79</v>
      </c>
      <c r="AY166" s="20" t="s">
        <v>161</v>
      </c>
      <c r="BE166" s="227">
        <f>IF(N166="základní",J166,0)</f>
        <v>0</v>
      </c>
      <c r="BF166" s="227">
        <f>IF(N166="snížená",J166,0)</f>
        <v>0</v>
      </c>
      <c r="BG166" s="227">
        <f>IF(N166="zákl. přenesená",J166,0)</f>
        <v>0</v>
      </c>
      <c r="BH166" s="227">
        <f>IF(N166="sníž. přenesená",J166,0)</f>
        <v>0</v>
      </c>
      <c r="BI166" s="227">
        <f>IF(N166="nulová",J166,0)</f>
        <v>0</v>
      </c>
      <c r="BJ166" s="20" t="s">
        <v>77</v>
      </c>
      <c r="BK166" s="227">
        <f>ROUND(I166*H166,2)</f>
        <v>0</v>
      </c>
      <c r="BL166" s="20" t="s">
        <v>168</v>
      </c>
      <c r="BM166" s="226" t="s">
        <v>255</v>
      </c>
    </row>
    <row r="167" s="2" customFormat="1">
      <c r="A167" s="41"/>
      <c r="B167" s="42"/>
      <c r="C167" s="43"/>
      <c r="D167" s="228" t="s">
        <v>170</v>
      </c>
      <c r="E167" s="43"/>
      <c r="F167" s="229" t="s">
        <v>256</v>
      </c>
      <c r="G167" s="43"/>
      <c r="H167" s="43"/>
      <c r="I167" s="230"/>
      <c r="J167" s="43"/>
      <c r="K167" s="43"/>
      <c r="L167" s="47"/>
      <c r="M167" s="231"/>
      <c r="N167" s="232"/>
      <c r="O167" s="87"/>
      <c r="P167" s="87"/>
      <c r="Q167" s="87"/>
      <c r="R167" s="87"/>
      <c r="S167" s="87"/>
      <c r="T167" s="88"/>
      <c r="U167" s="41"/>
      <c r="V167" s="41"/>
      <c r="W167" s="41"/>
      <c r="X167" s="41"/>
      <c r="Y167" s="41"/>
      <c r="Z167" s="41"/>
      <c r="AA167" s="41"/>
      <c r="AB167" s="41"/>
      <c r="AC167" s="41"/>
      <c r="AD167" s="41"/>
      <c r="AE167" s="41"/>
      <c r="AT167" s="20" t="s">
        <v>170</v>
      </c>
      <c r="AU167" s="20" t="s">
        <v>79</v>
      </c>
    </row>
    <row r="168" s="15" customFormat="1">
      <c r="A168" s="15"/>
      <c r="B168" s="256"/>
      <c r="C168" s="257"/>
      <c r="D168" s="235" t="s">
        <v>172</v>
      </c>
      <c r="E168" s="258" t="s">
        <v>19</v>
      </c>
      <c r="F168" s="259" t="s">
        <v>257</v>
      </c>
      <c r="G168" s="257"/>
      <c r="H168" s="258" t="s">
        <v>19</v>
      </c>
      <c r="I168" s="260"/>
      <c r="J168" s="257"/>
      <c r="K168" s="257"/>
      <c r="L168" s="261"/>
      <c r="M168" s="262"/>
      <c r="N168" s="263"/>
      <c r="O168" s="263"/>
      <c r="P168" s="263"/>
      <c r="Q168" s="263"/>
      <c r="R168" s="263"/>
      <c r="S168" s="263"/>
      <c r="T168" s="264"/>
      <c r="U168" s="15"/>
      <c r="V168" s="15"/>
      <c r="W168" s="15"/>
      <c r="X168" s="15"/>
      <c r="Y168" s="15"/>
      <c r="Z168" s="15"/>
      <c r="AA168" s="15"/>
      <c r="AB168" s="15"/>
      <c r="AC168" s="15"/>
      <c r="AD168" s="15"/>
      <c r="AE168" s="15"/>
      <c r="AT168" s="265" t="s">
        <v>172</v>
      </c>
      <c r="AU168" s="265" t="s">
        <v>79</v>
      </c>
      <c r="AV168" s="15" t="s">
        <v>77</v>
      </c>
      <c r="AW168" s="15" t="s">
        <v>32</v>
      </c>
      <c r="AX168" s="15" t="s">
        <v>70</v>
      </c>
      <c r="AY168" s="265" t="s">
        <v>161</v>
      </c>
    </row>
    <row r="169" s="13" customFormat="1">
      <c r="A169" s="13"/>
      <c r="B169" s="233"/>
      <c r="C169" s="234"/>
      <c r="D169" s="235" t="s">
        <v>172</v>
      </c>
      <c r="E169" s="236" t="s">
        <v>19</v>
      </c>
      <c r="F169" s="237" t="s">
        <v>234</v>
      </c>
      <c r="G169" s="234"/>
      <c r="H169" s="238">
        <v>19.800000000000001</v>
      </c>
      <c r="I169" s="239"/>
      <c r="J169" s="234"/>
      <c r="K169" s="234"/>
      <c r="L169" s="240"/>
      <c r="M169" s="241"/>
      <c r="N169" s="242"/>
      <c r="O169" s="242"/>
      <c r="P169" s="242"/>
      <c r="Q169" s="242"/>
      <c r="R169" s="242"/>
      <c r="S169" s="242"/>
      <c r="T169" s="243"/>
      <c r="U169" s="13"/>
      <c r="V169" s="13"/>
      <c r="W169" s="13"/>
      <c r="X169" s="13"/>
      <c r="Y169" s="13"/>
      <c r="Z169" s="13"/>
      <c r="AA169" s="13"/>
      <c r="AB169" s="13"/>
      <c r="AC169" s="13"/>
      <c r="AD169" s="13"/>
      <c r="AE169" s="13"/>
      <c r="AT169" s="244" t="s">
        <v>172</v>
      </c>
      <c r="AU169" s="244" t="s">
        <v>79</v>
      </c>
      <c r="AV169" s="13" t="s">
        <v>79</v>
      </c>
      <c r="AW169" s="13" t="s">
        <v>32</v>
      </c>
      <c r="AX169" s="13" t="s">
        <v>70</v>
      </c>
      <c r="AY169" s="244" t="s">
        <v>161</v>
      </c>
    </row>
    <row r="170" s="13" customFormat="1">
      <c r="A170" s="13"/>
      <c r="B170" s="233"/>
      <c r="C170" s="234"/>
      <c r="D170" s="235" t="s">
        <v>172</v>
      </c>
      <c r="E170" s="236" t="s">
        <v>19</v>
      </c>
      <c r="F170" s="237" t="s">
        <v>235</v>
      </c>
      <c r="G170" s="234"/>
      <c r="H170" s="238">
        <v>1</v>
      </c>
      <c r="I170" s="239"/>
      <c r="J170" s="234"/>
      <c r="K170" s="234"/>
      <c r="L170" s="240"/>
      <c r="M170" s="241"/>
      <c r="N170" s="242"/>
      <c r="O170" s="242"/>
      <c r="P170" s="242"/>
      <c r="Q170" s="242"/>
      <c r="R170" s="242"/>
      <c r="S170" s="242"/>
      <c r="T170" s="243"/>
      <c r="U170" s="13"/>
      <c r="V170" s="13"/>
      <c r="W170" s="13"/>
      <c r="X170" s="13"/>
      <c r="Y170" s="13"/>
      <c r="Z170" s="13"/>
      <c r="AA170" s="13"/>
      <c r="AB170" s="13"/>
      <c r="AC170" s="13"/>
      <c r="AD170" s="13"/>
      <c r="AE170" s="13"/>
      <c r="AT170" s="244" t="s">
        <v>172</v>
      </c>
      <c r="AU170" s="244" t="s">
        <v>79</v>
      </c>
      <c r="AV170" s="13" t="s">
        <v>79</v>
      </c>
      <c r="AW170" s="13" t="s">
        <v>32</v>
      </c>
      <c r="AX170" s="13" t="s">
        <v>70</v>
      </c>
      <c r="AY170" s="244" t="s">
        <v>161</v>
      </c>
    </row>
    <row r="171" s="13" customFormat="1">
      <c r="A171" s="13"/>
      <c r="B171" s="233"/>
      <c r="C171" s="234"/>
      <c r="D171" s="235" t="s">
        <v>172</v>
      </c>
      <c r="E171" s="236" t="s">
        <v>19</v>
      </c>
      <c r="F171" s="237" t="s">
        <v>240</v>
      </c>
      <c r="G171" s="234"/>
      <c r="H171" s="238">
        <v>132</v>
      </c>
      <c r="I171" s="239"/>
      <c r="J171" s="234"/>
      <c r="K171" s="234"/>
      <c r="L171" s="240"/>
      <c r="M171" s="241"/>
      <c r="N171" s="242"/>
      <c r="O171" s="242"/>
      <c r="P171" s="242"/>
      <c r="Q171" s="242"/>
      <c r="R171" s="242"/>
      <c r="S171" s="242"/>
      <c r="T171" s="243"/>
      <c r="U171" s="13"/>
      <c r="V171" s="13"/>
      <c r="W171" s="13"/>
      <c r="X171" s="13"/>
      <c r="Y171" s="13"/>
      <c r="Z171" s="13"/>
      <c r="AA171" s="13"/>
      <c r="AB171" s="13"/>
      <c r="AC171" s="13"/>
      <c r="AD171" s="13"/>
      <c r="AE171" s="13"/>
      <c r="AT171" s="244" t="s">
        <v>172</v>
      </c>
      <c r="AU171" s="244" t="s">
        <v>79</v>
      </c>
      <c r="AV171" s="13" t="s">
        <v>79</v>
      </c>
      <c r="AW171" s="13" t="s">
        <v>32</v>
      </c>
      <c r="AX171" s="13" t="s">
        <v>70</v>
      </c>
      <c r="AY171" s="244" t="s">
        <v>161</v>
      </c>
    </row>
    <row r="172" s="14" customFormat="1">
      <c r="A172" s="14"/>
      <c r="B172" s="245"/>
      <c r="C172" s="246"/>
      <c r="D172" s="235" t="s">
        <v>172</v>
      </c>
      <c r="E172" s="247" t="s">
        <v>19</v>
      </c>
      <c r="F172" s="248" t="s">
        <v>174</v>
      </c>
      <c r="G172" s="246"/>
      <c r="H172" s="249">
        <v>152.80000000000001</v>
      </c>
      <c r="I172" s="250"/>
      <c r="J172" s="246"/>
      <c r="K172" s="246"/>
      <c r="L172" s="251"/>
      <c r="M172" s="252"/>
      <c r="N172" s="253"/>
      <c r="O172" s="253"/>
      <c r="P172" s="253"/>
      <c r="Q172" s="253"/>
      <c r="R172" s="253"/>
      <c r="S172" s="253"/>
      <c r="T172" s="254"/>
      <c r="U172" s="14"/>
      <c r="V172" s="14"/>
      <c r="W172" s="14"/>
      <c r="X172" s="14"/>
      <c r="Y172" s="14"/>
      <c r="Z172" s="14"/>
      <c r="AA172" s="14"/>
      <c r="AB172" s="14"/>
      <c r="AC172" s="14"/>
      <c r="AD172" s="14"/>
      <c r="AE172" s="14"/>
      <c r="AT172" s="255" t="s">
        <v>172</v>
      </c>
      <c r="AU172" s="255" t="s">
        <v>79</v>
      </c>
      <c r="AV172" s="14" t="s">
        <v>168</v>
      </c>
      <c r="AW172" s="14" t="s">
        <v>32</v>
      </c>
      <c r="AX172" s="14" t="s">
        <v>77</v>
      </c>
      <c r="AY172" s="255" t="s">
        <v>161</v>
      </c>
    </row>
    <row r="173" s="2" customFormat="1" ht="24.15" customHeight="1">
      <c r="A173" s="41"/>
      <c r="B173" s="42"/>
      <c r="C173" s="215" t="s">
        <v>258</v>
      </c>
      <c r="D173" s="215" t="s">
        <v>163</v>
      </c>
      <c r="E173" s="216" t="s">
        <v>259</v>
      </c>
      <c r="F173" s="217" t="s">
        <v>260</v>
      </c>
      <c r="G173" s="218" t="s">
        <v>231</v>
      </c>
      <c r="H173" s="219">
        <v>152.80000000000001</v>
      </c>
      <c r="I173" s="220"/>
      <c r="J173" s="221">
        <f>ROUND(I173*H173,2)</f>
        <v>0</v>
      </c>
      <c r="K173" s="217" t="s">
        <v>167</v>
      </c>
      <c r="L173" s="47"/>
      <c r="M173" s="222" t="s">
        <v>19</v>
      </c>
      <c r="N173" s="223" t="s">
        <v>41</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168</v>
      </c>
      <c r="AT173" s="226" t="s">
        <v>163</v>
      </c>
      <c r="AU173" s="226" t="s">
        <v>79</v>
      </c>
      <c r="AY173" s="20" t="s">
        <v>161</v>
      </c>
      <c r="BE173" s="227">
        <f>IF(N173="základní",J173,0)</f>
        <v>0</v>
      </c>
      <c r="BF173" s="227">
        <f>IF(N173="snížená",J173,0)</f>
        <v>0</v>
      </c>
      <c r="BG173" s="227">
        <f>IF(N173="zákl. přenesená",J173,0)</f>
        <v>0</v>
      </c>
      <c r="BH173" s="227">
        <f>IF(N173="sníž. přenesená",J173,0)</f>
        <v>0</v>
      </c>
      <c r="BI173" s="227">
        <f>IF(N173="nulová",J173,0)</f>
        <v>0</v>
      </c>
      <c r="BJ173" s="20" t="s">
        <v>77</v>
      </c>
      <c r="BK173" s="227">
        <f>ROUND(I173*H173,2)</f>
        <v>0</v>
      </c>
      <c r="BL173" s="20" t="s">
        <v>168</v>
      </c>
      <c r="BM173" s="226" t="s">
        <v>261</v>
      </c>
    </row>
    <row r="174" s="2" customFormat="1">
      <c r="A174" s="41"/>
      <c r="B174" s="42"/>
      <c r="C174" s="43"/>
      <c r="D174" s="228" t="s">
        <v>170</v>
      </c>
      <c r="E174" s="43"/>
      <c r="F174" s="229" t="s">
        <v>262</v>
      </c>
      <c r="G174" s="43"/>
      <c r="H174" s="43"/>
      <c r="I174" s="230"/>
      <c r="J174" s="43"/>
      <c r="K174" s="43"/>
      <c r="L174" s="47"/>
      <c r="M174" s="231"/>
      <c r="N174" s="232"/>
      <c r="O174" s="87"/>
      <c r="P174" s="87"/>
      <c r="Q174" s="87"/>
      <c r="R174" s="87"/>
      <c r="S174" s="87"/>
      <c r="T174" s="88"/>
      <c r="U174" s="41"/>
      <c r="V174" s="41"/>
      <c r="W174" s="41"/>
      <c r="X174" s="41"/>
      <c r="Y174" s="41"/>
      <c r="Z174" s="41"/>
      <c r="AA174" s="41"/>
      <c r="AB174" s="41"/>
      <c r="AC174" s="41"/>
      <c r="AD174" s="41"/>
      <c r="AE174" s="41"/>
      <c r="AT174" s="20" t="s">
        <v>170</v>
      </c>
      <c r="AU174" s="20" t="s">
        <v>79</v>
      </c>
    </row>
    <row r="175" s="15" customFormat="1">
      <c r="A175" s="15"/>
      <c r="B175" s="256"/>
      <c r="C175" s="257"/>
      <c r="D175" s="235" t="s">
        <v>172</v>
      </c>
      <c r="E175" s="258" t="s">
        <v>19</v>
      </c>
      <c r="F175" s="259" t="s">
        <v>257</v>
      </c>
      <c r="G175" s="257"/>
      <c r="H175" s="258" t="s">
        <v>19</v>
      </c>
      <c r="I175" s="260"/>
      <c r="J175" s="257"/>
      <c r="K175" s="257"/>
      <c r="L175" s="261"/>
      <c r="M175" s="262"/>
      <c r="N175" s="263"/>
      <c r="O175" s="263"/>
      <c r="P175" s="263"/>
      <c r="Q175" s="263"/>
      <c r="R175" s="263"/>
      <c r="S175" s="263"/>
      <c r="T175" s="264"/>
      <c r="U175" s="15"/>
      <c r="V175" s="15"/>
      <c r="W175" s="15"/>
      <c r="X175" s="15"/>
      <c r="Y175" s="15"/>
      <c r="Z175" s="15"/>
      <c r="AA175" s="15"/>
      <c r="AB175" s="15"/>
      <c r="AC175" s="15"/>
      <c r="AD175" s="15"/>
      <c r="AE175" s="15"/>
      <c r="AT175" s="265" t="s">
        <v>172</v>
      </c>
      <c r="AU175" s="265" t="s">
        <v>79</v>
      </c>
      <c r="AV175" s="15" t="s">
        <v>77</v>
      </c>
      <c r="AW175" s="15" t="s">
        <v>32</v>
      </c>
      <c r="AX175" s="15" t="s">
        <v>70</v>
      </c>
      <c r="AY175" s="265" t="s">
        <v>161</v>
      </c>
    </row>
    <row r="176" s="13" customFormat="1">
      <c r="A176" s="13"/>
      <c r="B176" s="233"/>
      <c r="C176" s="234"/>
      <c r="D176" s="235" t="s">
        <v>172</v>
      </c>
      <c r="E176" s="236" t="s">
        <v>19</v>
      </c>
      <c r="F176" s="237" t="s">
        <v>234</v>
      </c>
      <c r="G176" s="234"/>
      <c r="H176" s="238">
        <v>19.800000000000001</v>
      </c>
      <c r="I176" s="239"/>
      <c r="J176" s="234"/>
      <c r="K176" s="234"/>
      <c r="L176" s="240"/>
      <c r="M176" s="241"/>
      <c r="N176" s="242"/>
      <c r="O176" s="242"/>
      <c r="P176" s="242"/>
      <c r="Q176" s="242"/>
      <c r="R176" s="242"/>
      <c r="S176" s="242"/>
      <c r="T176" s="243"/>
      <c r="U176" s="13"/>
      <c r="V176" s="13"/>
      <c r="W176" s="13"/>
      <c r="X176" s="13"/>
      <c r="Y176" s="13"/>
      <c r="Z176" s="13"/>
      <c r="AA176" s="13"/>
      <c r="AB176" s="13"/>
      <c r="AC176" s="13"/>
      <c r="AD176" s="13"/>
      <c r="AE176" s="13"/>
      <c r="AT176" s="244" t="s">
        <v>172</v>
      </c>
      <c r="AU176" s="244" t="s">
        <v>79</v>
      </c>
      <c r="AV176" s="13" t="s">
        <v>79</v>
      </c>
      <c r="AW176" s="13" t="s">
        <v>32</v>
      </c>
      <c r="AX176" s="13" t="s">
        <v>70</v>
      </c>
      <c r="AY176" s="244" t="s">
        <v>161</v>
      </c>
    </row>
    <row r="177" s="13" customFormat="1">
      <c r="A177" s="13"/>
      <c r="B177" s="233"/>
      <c r="C177" s="234"/>
      <c r="D177" s="235" t="s">
        <v>172</v>
      </c>
      <c r="E177" s="236" t="s">
        <v>19</v>
      </c>
      <c r="F177" s="237" t="s">
        <v>235</v>
      </c>
      <c r="G177" s="234"/>
      <c r="H177" s="238">
        <v>1</v>
      </c>
      <c r="I177" s="239"/>
      <c r="J177" s="234"/>
      <c r="K177" s="234"/>
      <c r="L177" s="240"/>
      <c r="M177" s="241"/>
      <c r="N177" s="242"/>
      <c r="O177" s="242"/>
      <c r="P177" s="242"/>
      <c r="Q177" s="242"/>
      <c r="R177" s="242"/>
      <c r="S177" s="242"/>
      <c r="T177" s="243"/>
      <c r="U177" s="13"/>
      <c r="V177" s="13"/>
      <c r="W177" s="13"/>
      <c r="X177" s="13"/>
      <c r="Y177" s="13"/>
      <c r="Z177" s="13"/>
      <c r="AA177" s="13"/>
      <c r="AB177" s="13"/>
      <c r="AC177" s="13"/>
      <c r="AD177" s="13"/>
      <c r="AE177" s="13"/>
      <c r="AT177" s="244" t="s">
        <v>172</v>
      </c>
      <c r="AU177" s="244" t="s">
        <v>79</v>
      </c>
      <c r="AV177" s="13" t="s">
        <v>79</v>
      </c>
      <c r="AW177" s="13" t="s">
        <v>32</v>
      </c>
      <c r="AX177" s="13" t="s">
        <v>70</v>
      </c>
      <c r="AY177" s="244" t="s">
        <v>161</v>
      </c>
    </row>
    <row r="178" s="13" customFormat="1">
      <c r="A178" s="13"/>
      <c r="B178" s="233"/>
      <c r="C178" s="234"/>
      <c r="D178" s="235" t="s">
        <v>172</v>
      </c>
      <c r="E178" s="236" t="s">
        <v>19</v>
      </c>
      <c r="F178" s="237" t="s">
        <v>240</v>
      </c>
      <c r="G178" s="234"/>
      <c r="H178" s="238">
        <v>132</v>
      </c>
      <c r="I178" s="239"/>
      <c r="J178" s="234"/>
      <c r="K178" s="234"/>
      <c r="L178" s="240"/>
      <c r="M178" s="241"/>
      <c r="N178" s="242"/>
      <c r="O178" s="242"/>
      <c r="P178" s="242"/>
      <c r="Q178" s="242"/>
      <c r="R178" s="242"/>
      <c r="S178" s="242"/>
      <c r="T178" s="243"/>
      <c r="U178" s="13"/>
      <c r="V178" s="13"/>
      <c r="W178" s="13"/>
      <c r="X178" s="13"/>
      <c r="Y178" s="13"/>
      <c r="Z178" s="13"/>
      <c r="AA178" s="13"/>
      <c r="AB178" s="13"/>
      <c r="AC178" s="13"/>
      <c r="AD178" s="13"/>
      <c r="AE178" s="13"/>
      <c r="AT178" s="244" t="s">
        <v>172</v>
      </c>
      <c r="AU178" s="244" t="s">
        <v>79</v>
      </c>
      <c r="AV178" s="13" t="s">
        <v>79</v>
      </c>
      <c r="AW178" s="13" t="s">
        <v>32</v>
      </c>
      <c r="AX178" s="13" t="s">
        <v>70</v>
      </c>
      <c r="AY178" s="244" t="s">
        <v>161</v>
      </c>
    </row>
    <row r="179" s="14" customFormat="1">
      <c r="A179" s="14"/>
      <c r="B179" s="245"/>
      <c r="C179" s="246"/>
      <c r="D179" s="235" t="s">
        <v>172</v>
      </c>
      <c r="E179" s="247" t="s">
        <v>19</v>
      </c>
      <c r="F179" s="248" t="s">
        <v>174</v>
      </c>
      <c r="G179" s="246"/>
      <c r="H179" s="249">
        <v>152.80000000000001</v>
      </c>
      <c r="I179" s="250"/>
      <c r="J179" s="246"/>
      <c r="K179" s="246"/>
      <c r="L179" s="251"/>
      <c r="M179" s="252"/>
      <c r="N179" s="253"/>
      <c r="O179" s="253"/>
      <c r="P179" s="253"/>
      <c r="Q179" s="253"/>
      <c r="R179" s="253"/>
      <c r="S179" s="253"/>
      <c r="T179" s="254"/>
      <c r="U179" s="14"/>
      <c r="V179" s="14"/>
      <c r="W179" s="14"/>
      <c r="X179" s="14"/>
      <c r="Y179" s="14"/>
      <c r="Z179" s="14"/>
      <c r="AA179" s="14"/>
      <c r="AB179" s="14"/>
      <c r="AC179" s="14"/>
      <c r="AD179" s="14"/>
      <c r="AE179" s="14"/>
      <c r="AT179" s="255" t="s">
        <v>172</v>
      </c>
      <c r="AU179" s="255" t="s">
        <v>79</v>
      </c>
      <c r="AV179" s="14" t="s">
        <v>168</v>
      </c>
      <c r="AW179" s="14" t="s">
        <v>32</v>
      </c>
      <c r="AX179" s="14" t="s">
        <v>77</v>
      </c>
      <c r="AY179" s="255" t="s">
        <v>161</v>
      </c>
    </row>
    <row r="180" s="2" customFormat="1" ht="16.5" customHeight="1">
      <c r="A180" s="41"/>
      <c r="B180" s="42"/>
      <c r="C180" s="215" t="s">
        <v>263</v>
      </c>
      <c r="D180" s="215" t="s">
        <v>163</v>
      </c>
      <c r="E180" s="216" t="s">
        <v>264</v>
      </c>
      <c r="F180" s="217" t="s">
        <v>265</v>
      </c>
      <c r="G180" s="218" t="s">
        <v>166</v>
      </c>
      <c r="H180" s="219">
        <v>724.54999999999995</v>
      </c>
      <c r="I180" s="220"/>
      <c r="J180" s="221">
        <f>ROUND(I180*H180,2)</f>
        <v>0</v>
      </c>
      <c r="K180" s="217" t="s">
        <v>167</v>
      </c>
      <c r="L180" s="47"/>
      <c r="M180" s="222" t="s">
        <v>19</v>
      </c>
      <c r="N180" s="223" t="s">
        <v>41</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168</v>
      </c>
      <c r="AT180" s="226" t="s">
        <v>163</v>
      </c>
      <c r="AU180" s="226" t="s">
        <v>79</v>
      </c>
      <c r="AY180" s="20" t="s">
        <v>161</v>
      </c>
      <c r="BE180" s="227">
        <f>IF(N180="základní",J180,0)</f>
        <v>0</v>
      </c>
      <c r="BF180" s="227">
        <f>IF(N180="snížená",J180,0)</f>
        <v>0</v>
      </c>
      <c r="BG180" s="227">
        <f>IF(N180="zákl. přenesená",J180,0)</f>
        <v>0</v>
      </c>
      <c r="BH180" s="227">
        <f>IF(N180="sníž. přenesená",J180,0)</f>
        <v>0</v>
      </c>
      <c r="BI180" s="227">
        <f>IF(N180="nulová",J180,0)</f>
        <v>0</v>
      </c>
      <c r="BJ180" s="20" t="s">
        <v>77</v>
      </c>
      <c r="BK180" s="227">
        <f>ROUND(I180*H180,2)</f>
        <v>0</v>
      </c>
      <c r="BL180" s="20" t="s">
        <v>168</v>
      </c>
      <c r="BM180" s="226" t="s">
        <v>266</v>
      </c>
    </row>
    <row r="181" s="2" customFormat="1">
      <c r="A181" s="41"/>
      <c r="B181" s="42"/>
      <c r="C181" s="43"/>
      <c r="D181" s="228" t="s">
        <v>170</v>
      </c>
      <c r="E181" s="43"/>
      <c r="F181" s="229" t="s">
        <v>267</v>
      </c>
      <c r="G181" s="43"/>
      <c r="H181" s="43"/>
      <c r="I181" s="230"/>
      <c r="J181" s="43"/>
      <c r="K181" s="43"/>
      <c r="L181" s="47"/>
      <c r="M181" s="231"/>
      <c r="N181" s="232"/>
      <c r="O181" s="87"/>
      <c r="P181" s="87"/>
      <c r="Q181" s="87"/>
      <c r="R181" s="87"/>
      <c r="S181" s="87"/>
      <c r="T181" s="88"/>
      <c r="U181" s="41"/>
      <c r="V181" s="41"/>
      <c r="W181" s="41"/>
      <c r="X181" s="41"/>
      <c r="Y181" s="41"/>
      <c r="Z181" s="41"/>
      <c r="AA181" s="41"/>
      <c r="AB181" s="41"/>
      <c r="AC181" s="41"/>
      <c r="AD181" s="41"/>
      <c r="AE181" s="41"/>
      <c r="AT181" s="20" t="s">
        <v>170</v>
      </c>
      <c r="AU181" s="20" t="s">
        <v>79</v>
      </c>
    </row>
    <row r="182" s="13" customFormat="1">
      <c r="A182" s="13"/>
      <c r="B182" s="233"/>
      <c r="C182" s="234"/>
      <c r="D182" s="235" t="s">
        <v>172</v>
      </c>
      <c r="E182" s="236" t="s">
        <v>19</v>
      </c>
      <c r="F182" s="237" t="s">
        <v>185</v>
      </c>
      <c r="G182" s="234"/>
      <c r="H182" s="238">
        <v>20</v>
      </c>
      <c r="I182" s="239"/>
      <c r="J182" s="234"/>
      <c r="K182" s="234"/>
      <c r="L182" s="240"/>
      <c r="M182" s="241"/>
      <c r="N182" s="242"/>
      <c r="O182" s="242"/>
      <c r="P182" s="242"/>
      <c r="Q182" s="242"/>
      <c r="R182" s="242"/>
      <c r="S182" s="242"/>
      <c r="T182" s="243"/>
      <c r="U182" s="13"/>
      <c r="V182" s="13"/>
      <c r="W182" s="13"/>
      <c r="X182" s="13"/>
      <c r="Y182" s="13"/>
      <c r="Z182" s="13"/>
      <c r="AA182" s="13"/>
      <c r="AB182" s="13"/>
      <c r="AC182" s="13"/>
      <c r="AD182" s="13"/>
      <c r="AE182" s="13"/>
      <c r="AT182" s="244" t="s">
        <v>172</v>
      </c>
      <c r="AU182" s="244" t="s">
        <v>79</v>
      </c>
      <c r="AV182" s="13" t="s">
        <v>79</v>
      </c>
      <c r="AW182" s="13" t="s">
        <v>32</v>
      </c>
      <c r="AX182" s="13" t="s">
        <v>70</v>
      </c>
      <c r="AY182" s="244" t="s">
        <v>161</v>
      </c>
    </row>
    <row r="183" s="13" customFormat="1">
      <c r="A183" s="13"/>
      <c r="B183" s="233"/>
      <c r="C183" s="234"/>
      <c r="D183" s="235" t="s">
        <v>172</v>
      </c>
      <c r="E183" s="236" t="s">
        <v>19</v>
      </c>
      <c r="F183" s="237" t="s">
        <v>268</v>
      </c>
      <c r="G183" s="234"/>
      <c r="H183" s="238">
        <v>704.54999999999995</v>
      </c>
      <c r="I183" s="239"/>
      <c r="J183" s="234"/>
      <c r="K183" s="234"/>
      <c r="L183" s="240"/>
      <c r="M183" s="241"/>
      <c r="N183" s="242"/>
      <c r="O183" s="242"/>
      <c r="P183" s="242"/>
      <c r="Q183" s="242"/>
      <c r="R183" s="242"/>
      <c r="S183" s="242"/>
      <c r="T183" s="243"/>
      <c r="U183" s="13"/>
      <c r="V183" s="13"/>
      <c r="W183" s="13"/>
      <c r="X183" s="13"/>
      <c r="Y183" s="13"/>
      <c r="Z183" s="13"/>
      <c r="AA183" s="13"/>
      <c r="AB183" s="13"/>
      <c r="AC183" s="13"/>
      <c r="AD183" s="13"/>
      <c r="AE183" s="13"/>
      <c r="AT183" s="244" t="s">
        <v>172</v>
      </c>
      <c r="AU183" s="244" t="s">
        <v>79</v>
      </c>
      <c r="AV183" s="13" t="s">
        <v>79</v>
      </c>
      <c r="AW183" s="13" t="s">
        <v>32</v>
      </c>
      <c r="AX183" s="13" t="s">
        <v>70</v>
      </c>
      <c r="AY183" s="244" t="s">
        <v>161</v>
      </c>
    </row>
    <row r="184" s="14" customFormat="1">
      <c r="A184" s="14"/>
      <c r="B184" s="245"/>
      <c r="C184" s="246"/>
      <c r="D184" s="235" t="s">
        <v>172</v>
      </c>
      <c r="E184" s="247" t="s">
        <v>19</v>
      </c>
      <c r="F184" s="248" t="s">
        <v>174</v>
      </c>
      <c r="G184" s="246"/>
      <c r="H184" s="249">
        <v>724.54999999999995</v>
      </c>
      <c r="I184" s="250"/>
      <c r="J184" s="246"/>
      <c r="K184" s="246"/>
      <c r="L184" s="251"/>
      <c r="M184" s="252"/>
      <c r="N184" s="253"/>
      <c r="O184" s="253"/>
      <c r="P184" s="253"/>
      <c r="Q184" s="253"/>
      <c r="R184" s="253"/>
      <c r="S184" s="253"/>
      <c r="T184" s="254"/>
      <c r="U184" s="14"/>
      <c r="V184" s="14"/>
      <c r="W184" s="14"/>
      <c r="X184" s="14"/>
      <c r="Y184" s="14"/>
      <c r="Z184" s="14"/>
      <c r="AA184" s="14"/>
      <c r="AB184" s="14"/>
      <c r="AC184" s="14"/>
      <c r="AD184" s="14"/>
      <c r="AE184" s="14"/>
      <c r="AT184" s="255" t="s">
        <v>172</v>
      </c>
      <c r="AU184" s="255" t="s">
        <v>79</v>
      </c>
      <c r="AV184" s="14" t="s">
        <v>168</v>
      </c>
      <c r="AW184" s="14" t="s">
        <v>32</v>
      </c>
      <c r="AX184" s="14" t="s">
        <v>77</v>
      </c>
      <c r="AY184" s="255" t="s">
        <v>161</v>
      </c>
    </row>
    <row r="185" s="12" customFormat="1" ht="22.8" customHeight="1">
      <c r="A185" s="12"/>
      <c r="B185" s="199"/>
      <c r="C185" s="200"/>
      <c r="D185" s="201" t="s">
        <v>69</v>
      </c>
      <c r="E185" s="213" t="s">
        <v>180</v>
      </c>
      <c r="F185" s="213" t="s">
        <v>269</v>
      </c>
      <c r="G185" s="200"/>
      <c r="H185" s="200"/>
      <c r="I185" s="203"/>
      <c r="J185" s="214">
        <f>BK185</f>
        <v>0</v>
      </c>
      <c r="K185" s="200"/>
      <c r="L185" s="205"/>
      <c r="M185" s="206"/>
      <c r="N185" s="207"/>
      <c r="O185" s="207"/>
      <c r="P185" s="208">
        <f>SUM(P186:P193)</f>
        <v>0</v>
      </c>
      <c r="Q185" s="207"/>
      <c r="R185" s="208">
        <f>SUM(R186:R193)</f>
        <v>0</v>
      </c>
      <c r="S185" s="207"/>
      <c r="T185" s="209">
        <f>SUM(T186:T193)</f>
        <v>0</v>
      </c>
      <c r="U185" s="12"/>
      <c r="V185" s="12"/>
      <c r="W185" s="12"/>
      <c r="X185" s="12"/>
      <c r="Y185" s="12"/>
      <c r="Z185" s="12"/>
      <c r="AA185" s="12"/>
      <c r="AB185" s="12"/>
      <c r="AC185" s="12"/>
      <c r="AD185" s="12"/>
      <c r="AE185" s="12"/>
      <c r="AR185" s="210" t="s">
        <v>77</v>
      </c>
      <c r="AT185" s="211" t="s">
        <v>69</v>
      </c>
      <c r="AU185" s="211" t="s">
        <v>77</v>
      </c>
      <c r="AY185" s="210" t="s">
        <v>161</v>
      </c>
      <c r="BK185" s="212">
        <f>SUM(BK186:BK193)</f>
        <v>0</v>
      </c>
    </row>
    <row r="186" s="2" customFormat="1" ht="16.5" customHeight="1">
      <c r="A186" s="41"/>
      <c r="B186" s="42"/>
      <c r="C186" s="215" t="s">
        <v>270</v>
      </c>
      <c r="D186" s="215" t="s">
        <v>163</v>
      </c>
      <c r="E186" s="216" t="s">
        <v>271</v>
      </c>
      <c r="F186" s="217" t="s">
        <v>272</v>
      </c>
      <c r="G186" s="218" t="s">
        <v>212</v>
      </c>
      <c r="H186" s="219">
        <v>24</v>
      </c>
      <c r="I186" s="220"/>
      <c r="J186" s="221">
        <f>ROUND(I186*H186,2)</f>
        <v>0</v>
      </c>
      <c r="K186" s="217" t="s">
        <v>167</v>
      </c>
      <c r="L186" s="47"/>
      <c r="M186" s="222" t="s">
        <v>19</v>
      </c>
      <c r="N186" s="223" t="s">
        <v>41</v>
      </c>
      <c r="O186" s="87"/>
      <c r="P186" s="224">
        <f>O186*H186</f>
        <v>0</v>
      </c>
      <c r="Q186" s="224">
        <v>0</v>
      </c>
      <c r="R186" s="224">
        <f>Q186*H186</f>
        <v>0</v>
      </c>
      <c r="S186" s="224">
        <v>0</v>
      </c>
      <c r="T186" s="225">
        <f>S186*H186</f>
        <v>0</v>
      </c>
      <c r="U186" s="41"/>
      <c r="V186" s="41"/>
      <c r="W186" s="41"/>
      <c r="X186" s="41"/>
      <c r="Y186" s="41"/>
      <c r="Z186" s="41"/>
      <c r="AA186" s="41"/>
      <c r="AB186" s="41"/>
      <c r="AC186" s="41"/>
      <c r="AD186" s="41"/>
      <c r="AE186" s="41"/>
      <c r="AR186" s="226" t="s">
        <v>168</v>
      </c>
      <c r="AT186" s="226" t="s">
        <v>163</v>
      </c>
      <c r="AU186" s="226" t="s">
        <v>79</v>
      </c>
      <c r="AY186" s="20" t="s">
        <v>161</v>
      </c>
      <c r="BE186" s="227">
        <f>IF(N186="základní",J186,0)</f>
        <v>0</v>
      </c>
      <c r="BF186" s="227">
        <f>IF(N186="snížená",J186,0)</f>
        <v>0</v>
      </c>
      <c r="BG186" s="227">
        <f>IF(N186="zákl. přenesená",J186,0)</f>
        <v>0</v>
      </c>
      <c r="BH186" s="227">
        <f>IF(N186="sníž. přenesená",J186,0)</f>
        <v>0</v>
      </c>
      <c r="BI186" s="227">
        <f>IF(N186="nulová",J186,0)</f>
        <v>0</v>
      </c>
      <c r="BJ186" s="20" t="s">
        <v>77</v>
      </c>
      <c r="BK186" s="227">
        <f>ROUND(I186*H186,2)</f>
        <v>0</v>
      </c>
      <c r="BL186" s="20" t="s">
        <v>168</v>
      </c>
      <c r="BM186" s="226" t="s">
        <v>273</v>
      </c>
    </row>
    <row r="187" s="2" customFormat="1">
      <c r="A187" s="41"/>
      <c r="B187" s="42"/>
      <c r="C187" s="43"/>
      <c r="D187" s="228" t="s">
        <v>170</v>
      </c>
      <c r="E187" s="43"/>
      <c r="F187" s="229" t="s">
        <v>274</v>
      </c>
      <c r="G187" s="43"/>
      <c r="H187" s="43"/>
      <c r="I187" s="230"/>
      <c r="J187" s="43"/>
      <c r="K187" s="43"/>
      <c r="L187" s="47"/>
      <c r="M187" s="231"/>
      <c r="N187" s="232"/>
      <c r="O187" s="87"/>
      <c r="P187" s="87"/>
      <c r="Q187" s="87"/>
      <c r="R187" s="87"/>
      <c r="S187" s="87"/>
      <c r="T187" s="88"/>
      <c r="U187" s="41"/>
      <c r="V187" s="41"/>
      <c r="W187" s="41"/>
      <c r="X187" s="41"/>
      <c r="Y187" s="41"/>
      <c r="Z187" s="41"/>
      <c r="AA187" s="41"/>
      <c r="AB187" s="41"/>
      <c r="AC187" s="41"/>
      <c r="AD187" s="41"/>
      <c r="AE187" s="41"/>
      <c r="AT187" s="20" t="s">
        <v>170</v>
      </c>
      <c r="AU187" s="20" t="s">
        <v>79</v>
      </c>
    </row>
    <row r="188" s="13" customFormat="1">
      <c r="A188" s="13"/>
      <c r="B188" s="233"/>
      <c r="C188" s="234"/>
      <c r="D188" s="235" t="s">
        <v>172</v>
      </c>
      <c r="E188" s="236" t="s">
        <v>19</v>
      </c>
      <c r="F188" s="237" t="s">
        <v>275</v>
      </c>
      <c r="G188" s="234"/>
      <c r="H188" s="238">
        <v>24</v>
      </c>
      <c r="I188" s="239"/>
      <c r="J188" s="234"/>
      <c r="K188" s="234"/>
      <c r="L188" s="240"/>
      <c r="M188" s="241"/>
      <c r="N188" s="242"/>
      <c r="O188" s="242"/>
      <c r="P188" s="242"/>
      <c r="Q188" s="242"/>
      <c r="R188" s="242"/>
      <c r="S188" s="242"/>
      <c r="T188" s="243"/>
      <c r="U188" s="13"/>
      <c r="V188" s="13"/>
      <c r="W188" s="13"/>
      <c r="X188" s="13"/>
      <c r="Y188" s="13"/>
      <c r="Z188" s="13"/>
      <c r="AA188" s="13"/>
      <c r="AB188" s="13"/>
      <c r="AC188" s="13"/>
      <c r="AD188" s="13"/>
      <c r="AE188" s="13"/>
      <c r="AT188" s="244" t="s">
        <v>172</v>
      </c>
      <c r="AU188" s="244" t="s">
        <v>79</v>
      </c>
      <c r="AV188" s="13" t="s">
        <v>79</v>
      </c>
      <c r="AW188" s="13" t="s">
        <v>32</v>
      </c>
      <c r="AX188" s="13" t="s">
        <v>70</v>
      </c>
      <c r="AY188" s="244" t="s">
        <v>161</v>
      </c>
    </row>
    <row r="189" s="14" customFormat="1">
      <c r="A189" s="14"/>
      <c r="B189" s="245"/>
      <c r="C189" s="246"/>
      <c r="D189" s="235" t="s">
        <v>172</v>
      </c>
      <c r="E189" s="247" t="s">
        <v>19</v>
      </c>
      <c r="F189" s="248" t="s">
        <v>174</v>
      </c>
      <c r="G189" s="246"/>
      <c r="H189" s="249">
        <v>24</v>
      </c>
      <c r="I189" s="250"/>
      <c r="J189" s="246"/>
      <c r="K189" s="246"/>
      <c r="L189" s="251"/>
      <c r="M189" s="252"/>
      <c r="N189" s="253"/>
      <c r="O189" s="253"/>
      <c r="P189" s="253"/>
      <c r="Q189" s="253"/>
      <c r="R189" s="253"/>
      <c r="S189" s="253"/>
      <c r="T189" s="254"/>
      <c r="U189" s="14"/>
      <c r="V189" s="14"/>
      <c r="W189" s="14"/>
      <c r="X189" s="14"/>
      <c r="Y189" s="14"/>
      <c r="Z189" s="14"/>
      <c r="AA189" s="14"/>
      <c r="AB189" s="14"/>
      <c r="AC189" s="14"/>
      <c r="AD189" s="14"/>
      <c r="AE189" s="14"/>
      <c r="AT189" s="255" t="s">
        <v>172</v>
      </c>
      <c r="AU189" s="255" t="s">
        <v>79</v>
      </c>
      <c r="AV189" s="14" t="s">
        <v>168</v>
      </c>
      <c r="AW189" s="14" t="s">
        <v>32</v>
      </c>
      <c r="AX189" s="14" t="s">
        <v>77</v>
      </c>
      <c r="AY189" s="255" t="s">
        <v>161</v>
      </c>
    </row>
    <row r="190" s="2" customFormat="1" ht="16.5" customHeight="1">
      <c r="A190" s="41"/>
      <c r="B190" s="42"/>
      <c r="C190" s="215" t="s">
        <v>276</v>
      </c>
      <c r="D190" s="215" t="s">
        <v>163</v>
      </c>
      <c r="E190" s="216" t="s">
        <v>277</v>
      </c>
      <c r="F190" s="217" t="s">
        <v>278</v>
      </c>
      <c r="G190" s="218" t="s">
        <v>212</v>
      </c>
      <c r="H190" s="219">
        <v>24</v>
      </c>
      <c r="I190" s="220"/>
      <c r="J190" s="221">
        <f>ROUND(I190*H190,2)</f>
        <v>0</v>
      </c>
      <c r="K190" s="217" t="s">
        <v>167</v>
      </c>
      <c r="L190" s="47"/>
      <c r="M190" s="222" t="s">
        <v>19</v>
      </c>
      <c r="N190" s="223" t="s">
        <v>41</v>
      </c>
      <c r="O190" s="87"/>
      <c r="P190" s="224">
        <f>O190*H190</f>
        <v>0</v>
      </c>
      <c r="Q190" s="224">
        <v>0</v>
      </c>
      <c r="R190" s="224">
        <f>Q190*H190</f>
        <v>0</v>
      </c>
      <c r="S190" s="224">
        <v>0</v>
      </c>
      <c r="T190" s="225">
        <f>S190*H190</f>
        <v>0</v>
      </c>
      <c r="U190" s="41"/>
      <c r="V190" s="41"/>
      <c r="W190" s="41"/>
      <c r="X190" s="41"/>
      <c r="Y190" s="41"/>
      <c r="Z190" s="41"/>
      <c r="AA190" s="41"/>
      <c r="AB190" s="41"/>
      <c r="AC190" s="41"/>
      <c r="AD190" s="41"/>
      <c r="AE190" s="41"/>
      <c r="AR190" s="226" t="s">
        <v>168</v>
      </c>
      <c r="AT190" s="226" t="s">
        <v>163</v>
      </c>
      <c r="AU190" s="226" t="s">
        <v>79</v>
      </c>
      <c r="AY190" s="20" t="s">
        <v>161</v>
      </c>
      <c r="BE190" s="227">
        <f>IF(N190="základní",J190,0)</f>
        <v>0</v>
      </c>
      <c r="BF190" s="227">
        <f>IF(N190="snížená",J190,0)</f>
        <v>0</v>
      </c>
      <c r="BG190" s="227">
        <f>IF(N190="zákl. přenesená",J190,0)</f>
        <v>0</v>
      </c>
      <c r="BH190" s="227">
        <f>IF(N190="sníž. přenesená",J190,0)</f>
        <v>0</v>
      </c>
      <c r="BI190" s="227">
        <f>IF(N190="nulová",J190,0)</f>
        <v>0</v>
      </c>
      <c r="BJ190" s="20" t="s">
        <v>77</v>
      </c>
      <c r="BK190" s="227">
        <f>ROUND(I190*H190,2)</f>
        <v>0</v>
      </c>
      <c r="BL190" s="20" t="s">
        <v>168</v>
      </c>
      <c r="BM190" s="226" t="s">
        <v>279</v>
      </c>
    </row>
    <row r="191" s="2" customFormat="1">
      <c r="A191" s="41"/>
      <c r="B191" s="42"/>
      <c r="C191" s="43"/>
      <c r="D191" s="228" t="s">
        <v>170</v>
      </c>
      <c r="E191" s="43"/>
      <c r="F191" s="229" t="s">
        <v>280</v>
      </c>
      <c r="G191" s="43"/>
      <c r="H191" s="43"/>
      <c r="I191" s="230"/>
      <c r="J191" s="43"/>
      <c r="K191" s="43"/>
      <c r="L191" s="47"/>
      <c r="M191" s="231"/>
      <c r="N191" s="232"/>
      <c r="O191" s="87"/>
      <c r="P191" s="87"/>
      <c r="Q191" s="87"/>
      <c r="R191" s="87"/>
      <c r="S191" s="87"/>
      <c r="T191" s="88"/>
      <c r="U191" s="41"/>
      <c r="V191" s="41"/>
      <c r="W191" s="41"/>
      <c r="X191" s="41"/>
      <c r="Y191" s="41"/>
      <c r="Z191" s="41"/>
      <c r="AA191" s="41"/>
      <c r="AB191" s="41"/>
      <c r="AC191" s="41"/>
      <c r="AD191" s="41"/>
      <c r="AE191" s="41"/>
      <c r="AT191" s="20" t="s">
        <v>170</v>
      </c>
      <c r="AU191" s="20" t="s">
        <v>79</v>
      </c>
    </row>
    <row r="192" s="13" customFormat="1">
      <c r="A192" s="13"/>
      <c r="B192" s="233"/>
      <c r="C192" s="234"/>
      <c r="D192" s="235" t="s">
        <v>172</v>
      </c>
      <c r="E192" s="236" t="s">
        <v>19</v>
      </c>
      <c r="F192" s="237" t="s">
        <v>275</v>
      </c>
      <c r="G192" s="234"/>
      <c r="H192" s="238">
        <v>24</v>
      </c>
      <c r="I192" s="239"/>
      <c r="J192" s="234"/>
      <c r="K192" s="234"/>
      <c r="L192" s="240"/>
      <c r="M192" s="241"/>
      <c r="N192" s="242"/>
      <c r="O192" s="242"/>
      <c r="P192" s="242"/>
      <c r="Q192" s="242"/>
      <c r="R192" s="242"/>
      <c r="S192" s="242"/>
      <c r="T192" s="243"/>
      <c r="U192" s="13"/>
      <c r="V192" s="13"/>
      <c r="W192" s="13"/>
      <c r="X192" s="13"/>
      <c r="Y192" s="13"/>
      <c r="Z192" s="13"/>
      <c r="AA192" s="13"/>
      <c r="AB192" s="13"/>
      <c r="AC192" s="13"/>
      <c r="AD192" s="13"/>
      <c r="AE192" s="13"/>
      <c r="AT192" s="244" t="s">
        <v>172</v>
      </c>
      <c r="AU192" s="244" t="s">
        <v>79</v>
      </c>
      <c r="AV192" s="13" t="s">
        <v>79</v>
      </c>
      <c r="AW192" s="13" t="s">
        <v>32</v>
      </c>
      <c r="AX192" s="13" t="s">
        <v>70</v>
      </c>
      <c r="AY192" s="244" t="s">
        <v>161</v>
      </c>
    </row>
    <row r="193" s="14" customFormat="1">
      <c r="A193" s="14"/>
      <c r="B193" s="245"/>
      <c r="C193" s="246"/>
      <c r="D193" s="235" t="s">
        <v>172</v>
      </c>
      <c r="E193" s="247" t="s">
        <v>19</v>
      </c>
      <c r="F193" s="248" t="s">
        <v>174</v>
      </c>
      <c r="G193" s="246"/>
      <c r="H193" s="249">
        <v>24</v>
      </c>
      <c r="I193" s="250"/>
      <c r="J193" s="246"/>
      <c r="K193" s="246"/>
      <c r="L193" s="251"/>
      <c r="M193" s="252"/>
      <c r="N193" s="253"/>
      <c r="O193" s="253"/>
      <c r="P193" s="253"/>
      <c r="Q193" s="253"/>
      <c r="R193" s="253"/>
      <c r="S193" s="253"/>
      <c r="T193" s="254"/>
      <c r="U193" s="14"/>
      <c r="V193" s="14"/>
      <c r="W193" s="14"/>
      <c r="X193" s="14"/>
      <c r="Y193" s="14"/>
      <c r="Z193" s="14"/>
      <c r="AA193" s="14"/>
      <c r="AB193" s="14"/>
      <c r="AC193" s="14"/>
      <c r="AD193" s="14"/>
      <c r="AE193" s="14"/>
      <c r="AT193" s="255" t="s">
        <v>172</v>
      </c>
      <c r="AU193" s="255" t="s">
        <v>79</v>
      </c>
      <c r="AV193" s="14" t="s">
        <v>168</v>
      </c>
      <c r="AW193" s="14" t="s">
        <v>32</v>
      </c>
      <c r="AX193" s="14" t="s">
        <v>77</v>
      </c>
      <c r="AY193" s="255" t="s">
        <v>161</v>
      </c>
    </row>
    <row r="194" s="12" customFormat="1" ht="22.8" customHeight="1">
      <c r="A194" s="12"/>
      <c r="B194" s="199"/>
      <c r="C194" s="200"/>
      <c r="D194" s="201" t="s">
        <v>69</v>
      </c>
      <c r="E194" s="213" t="s">
        <v>209</v>
      </c>
      <c r="F194" s="213" t="s">
        <v>281</v>
      </c>
      <c r="G194" s="200"/>
      <c r="H194" s="200"/>
      <c r="I194" s="203"/>
      <c r="J194" s="214">
        <f>BK194</f>
        <v>0</v>
      </c>
      <c r="K194" s="200"/>
      <c r="L194" s="205"/>
      <c r="M194" s="206"/>
      <c r="N194" s="207"/>
      <c r="O194" s="207"/>
      <c r="P194" s="208">
        <f>SUM(P195:P202)</f>
        <v>0</v>
      </c>
      <c r="Q194" s="207"/>
      <c r="R194" s="208">
        <f>SUM(R195:R202)</f>
        <v>0.00013000000000000002</v>
      </c>
      <c r="S194" s="207"/>
      <c r="T194" s="209">
        <f>SUM(T195:T202)</f>
        <v>0</v>
      </c>
      <c r="U194" s="12"/>
      <c r="V194" s="12"/>
      <c r="W194" s="12"/>
      <c r="X194" s="12"/>
      <c r="Y194" s="12"/>
      <c r="Z194" s="12"/>
      <c r="AA194" s="12"/>
      <c r="AB194" s="12"/>
      <c r="AC194" s="12"/>
      <c r="AD194" s="12"/>
      <c r="AE194" s="12"/>
      <c r="AR194" s="210" t="s">
        <v>77</v>
      </c>
      <c r="AT194" s="211" t="s">
        <v>69</v>
      </c>
      <c r="AU194" s="211" t="s">
        <v>77</v>
      </c>
      <c r="AY194" s="210" t="s">
        <v>161</v>
      </c>
      <c r="BK194" s="212">
        <f>SUM(BK195:BK202)</f>
        <v>0</v>
      </c>
    </row>
    <row r="195" s="2" customFormat="1" ht="16.5" customHeight="1">
      <c r="A195" s="41"/>
      <c r="B195" s="42"/>
      <c r="C195" s="215" t="s">
        <v>282</v>
      </c>
      <c r="D195" s="215" t="s">
        <v>163</v>
      </c>
      <c r="E195" s="216" t="s">
        <v>283</v>
      </c>
      <c r="F195" s="217" t="s">
        <v>284</v>
      </c>
      <c r="G195" s="218" t="s">
        <v>212</v>
      </c>
      <c r="H195" s="219">
        <v>11</v>
      </c>
      <c r="I195" s="220"/>
      <c r="J195" s="221">
        <f>ROUND(I195*H195,2)</f>
        <v>0</v>
      </c>
      <c r="K195" s="217" t="s">
        <v>167</v>
      </c>
      <c r="L195" s="47"/>
      <c r="M195" s="222" t="s">
        <v>19</v>
      </c>
      <c r="N195" s="223" t="s">
        <v>41</v>
      </c>
      <c r="O195" s="87"/>
      <c r="P195" s="224">
        <f>O195*H195</f>
        <v>0</v>
      </c>
      <c r="Q195" s="224">
        <v>0</v>
      </c>
      <c r="R195" s="224">
        <f>Q195*H195</f>
        <v>0</v>
      </c>
      <c r="S195" s="224">
        <v>0</v>
      </c>
      <c r="T195" s="225">
        <f>S195*H195</f>
        <v>0</v>
      </c>
      <c r="U195" s="41"/>
      <c r="V195" s="41"/>
      <c r="W195" s="41"/>
      <c r="X195" s="41"/>
      <c r="Y195" s="41"/>
      <c r="Z195" s="41"/>
      <c r="AA195" s="41"/>
      <c r="AB195" s="41"/>
      <c r="AC195" s="41"/>
      <c r="AD195" s="41"/>
      <c r="AE195" s="41"/>
      <c r="AR195" s="226" t="s">
        <v>168</v>
      </c>
      <c r="AT195" s="226" t="s">
        <v>163</v>
      </c>
      <c r="AU195" s="226" t="s">
        <v>79</v>
      </c>
      <c r="AY195" s="20" t="s">
        <v>161</v>
      </c>
      <c r="BE195" s="227">
        <f>IF(N195="základní",J195,0)</f>
        <v>0</v>
      </c>
      <c r="BF195" s="227">
        <f>IF(N195="snížená",J195,0)</f>
        <v>0</v>
      </c>
      <c r="BG195" s="227">
        <f>IF(N195="zákl. přenesená",J195,0)</f>
        <v>0</v>
      </c>
      <c r="BH195" s="227">
        <f>IF(N195="sníž. přenesená",J195,0)</f>
        <v>0</v>
      </c>
      <c r="BI195" s="227">
        <f>IF(N195="nulová",J195,0)</f>
        <v>0</v>
      </c>
      <c r="BJ195" s="20" t="s">
        <v>77</v>
      </c>
      <c r="BK195" s="227">
        <f>ROUND(I195*H195,2)</f>
        <v>0</v>
      </c>
      <c r="BL195" s="20" t="s">
        <v>168</v>
      </c>
      <c r="BM195" s="226" t="s">
        <v>285</v>
      </c>
    </row>
    <row r="196" s="2" customFormat="1">
      <c r="A196" s="41"/>
      <c r="B196" s="42"/>
      <c r="C196" s="43"/>
      <c r="D196" s="228" t="s">
        <v>170</v>
      </c>
      <c r="E196" s="43"/>
      <c r="F196" s="229" t="s">
        <v>286</v>
      </c>
      <c r="G196" s="43"/>
      <c r="H196" s="43"/>
      <c r="I196" s="230"/>
      <c r="J196" s="43"/>
      <c r="K196" s="43"/>
      <c r="L196" s="47"/>
      <c r="M196" s="231"/>
      <c r="N196" s="232"/>
      <c r="O196" s="87"/>
      <c r="P196" s="87"/>
      <c r="Q196" s="87"/>
      <c r="R196" s="87"/>
      <c r="S196" s="87"/>
      <c r="T196" s="88"/>
      <c r="U196" s="41"/>
      <c r="V196" s="41"/>
      <c r="W196" s="41"/>
      <c r="X196" s="41"/>
      <c r="Y196" s="41"/>
      <c r="Z196" s="41"/>
      <c r="AA196" s="41"/>
      <c r="AB196" s="41"/>
      <c r="AC196" s="41"/>
      <c r="AD196" s="41"/>
      <c r="AE196" s="41"/>
      <c r="AT196" s="20" t="s">
        <v>170</v>
      </c>
      <c r="AU196" s="20" t="s">
        <v>79</v>
      </c>
    </row>
    <row r="197" s="13" customFormat="1">
      <c r="A197" s="13"/>
      <c r="B197" s="233"/>
      <c r="C197" s="234"/>
      <c r="D197" s="235" t="s">
        <v>172</v>
      </c>
      <c r="E197" s="236" t="s">
        <v>19</v>
      </c>
      <c r="F197" s="237" t="s">
        <v>287</v>
      </c>
      <c r="G197" s="234"/>
      <c r="H197" s="238">
        <v>11</v>
      </c>
      <c r="I197" s="239"/>
      <c r="J197" s="234"/>
      <c r="K197" s="234"/>
      <c r="L197" s="240"/>
      <c r="M197" s="241"/>
      <c r="N197" s="242"/>
      <c r="O197" s="242"/>
      <c r="P197" s="242"/>
      <c r="Q197" s="242"/>
      <c r="R197" s="242"/>
      <c r="S197" s="242"/>
      <c r="T197" s="243"/>
      <c r="U197" s="13"/>
      <c r="V197" s="13"/>
      <c r="W197" s="13"/>
      <c r="X197" s="13"/>
      <c r="Y197" s="13"/>
      <c r="Z197" s="13"/>
      <c r="AA197" s="13"/>
      <c r="AB197" s="13"/>
      <c r="AC197" s="13"/>
      <c r="AD197" s="13"/>
      <c r="AE197" s="13"/>
      <c r="AT197" s="244" t="s">
        <v>172</v>
      </c>
      <c r="AU197" s="244" t="s">
        <v>79</v>
      </c>
      <c r="AV197" s="13" t="s">
        <v>79</v>
      </c>
      <c r="AW197" s="13" t="s">
        <v>32</v>
      </c>
      <c r="AX197" s="13" t="s">
        <v>70</v>
      </c>
      <c r="AY197" s="244" t="s">
        <v>161</v>
      </c>
    </row>
    <row r="198" s="14" customFormat="1">
      <c r="A198" s="14"/>
      <c r="B198" s="245"/>
      <c r="C198" s="246"/>
      <c r="D198" s="235" t="s">
        <v>172</v>
      </c>
      <c r="E198" s="247" t="s">
        <v>19</v>
      </c>
      <c r="F198" s="248" t="s">
        <v>174</v>
      </c>
      <c r="G198" s="246"/>
      <c r="H198" s="249">
        <v>11</v>
      </c>
      <c r="I198" s="250"/>
      <c r="J198" s="246"/>
      <c r="K198" s="246"/>
      <c r="L198" s="251"/>
      <c r="M198" s="252"/>
      <c r="N198" s="253"/>
      <c r="O198" s="253"/>
      <c r="P198" s="253"/>
      <c r="Q198" s="253"/>
      <c r="R198" s="253"/>
      <c r="S198" s="253"/>
      <c r="T198" s="254"/>
      <c r="U198" s="14"/>
      <c r="V198" s="14"/>
      <c r="W198" s="14"/>
      <c r="X198" s="14"/>
      <c r="Y198" s="14"/>
      <c r="Z198" s="14"/>
      <c r="AA198" s="14"/>
      <c r="AB198" s="14"/>
      <c r="AC198" s="14"/>
      <c r="AD198" s="14"/>
      <c r="AE198" s="14"/>
      <c r="AT198" s="255" t="s">
        <v>172</v>
      </c>
      <c r="AU198" s="255" t="s">
        <v>79</v>
      </c>
      <c r="AV198" s="14" t="s">
        <v>168</v>
      </c>
      <c r="AW198" s="14" t="s">
        <v>32</v>
      </c>
      <c r="AX198" s="14" t="s">
        <v>77</v>
      </c>
      <c r="AY198" s="255" t="s">
        <v>161</v>
      </c>
    </row>
    <row r="199" s="2" customFormat="1" ht="16.5" customHeight="1">
      <c r="A199" s="41"/>
      <c r="B199" s="42"/>
      <c r="C199" s="215" t="s">
        <v>7</v>
      </c>
      <c r="D199" s="215" t="s">
        <v>163</v>
      </c>
      <c r="E199" s="216" t="s">
        <v>288</v>
      </c>
      <c r="F199" s="217" t="s">
        <v>289</v>
      </c>
      <c r="G199" s="218" t="s">
        <v>212</v>
      </c>
      <c r="H199" s="219">
        <v>13</v>
      </c>
      <c r="I199" s="220"/>
      <c r="J199" s="221">
        <f>ROUND(I199*H199,2)</f>
        <v>0</v>
      </c>
      <c r="K199" s="217" t="s">
        <v>167</v>
      </c>
      <c r="L199" s="47"/>
      <c r="M199" s="222" t="s">
        <v>19</v>
      </c>
      <c r="N199" s="223" t="s">
        <v>41</v>
      </c>
      <c r="O199" s="87"/>
      <c r="P199" s="224">
        <f>O199*H199</f>
        <v>0</v>
      </c>
      <c r="Q199" s="224">
        <v>1.0000000000000001E-05</v>
      </c>
      <c r="R199" s="224">
        <f>Q199*H199</f>
        <v>0.00013000000000000002</v>
      </c>
      <c r="S199" s="224">
        <v>0</v>
      </c>
      <c r="T199" s="225">
        <f>S199*H199</f>
        <v>0</v>
      </c>
      <c r="U199" s="41"/>
      <c r="V199" s="41"/>
      <c r="W199" s="41"/>
      <c r="X199" s="41"/>
      <c r="Y199" s="41"/>
      <c r="Z199" s="41"/>
      <c r="AA199" s="41"/>
      <c r="AB199" s="41"/>
      <c r="AC199" s="41"/>
      <c r="AD199" s="41"/>
      <c r="AE199" s="41"/>
      <c r="AR199" s="226" t="s">
        <v>168</v>
      </c>
      <c r="AT199" s="226" t="s">
        <v>163</v>
      </c>
      <c r="AU199" s="226" t="s">
        <v>79</v>
      </c>
      <c r="AY199" s="20" t="s">
        <v>161</v>
      </c>
      <c r="BE199" s="227">
        <f>IF(N199="základní",J199,0)</f>
        <v>0</v>
      </c>
      <c r="BF199" s="227">
        <f>IF(N199="snížená",J199,0)</f>
        <v>0</v>
      </c>
      <c r="BG199" s="227">
        <f>IF(N199="zákl. přenesená",J199,0)</f>
        <v>0</v>
      </c>
      <c r="BH199" s="227">
        <f>IF(N199="sníž. přenesená",J199,0)</f>
        <v>0</v>
      </c>
      <c r="BI199" s="227">
        <f>IF(N199="nulová",J199,0)</f>
        <v>0</v>
      </c>
      <c r="BJ199" s="20" t="s">
        <v>77</v>
      </c>
      <c r="BK199" s="227">
        <f>ROUND(I199*H199,2)</f>
        <v>0</v>
      </c>
      <c r="BL199" s="20" t="s">
        <v>168</v>
      </c>
      <c r="BM199" s="226" t="s">
        <v>290</v>
      </c>
    </row>
    <row r="200" s="2" customFormat="1">
      <c r="A200" s="41"/>
      <c r="B200" s="42"/>
      <c r="C200" s="43"/>
      <c r="D200" s="228" t="s">
        <v>170</v>
      </c>
      <c r="E200" s="43"/>
      <c r="F200" s="229" t="s">
        <v>291</v>
      </c>
      <c r="G200" s="43"/>
      <c r="H200" s="43"/>
      <c r="I200" s="230"/>
      <c r="J200" s="43"/>
      <c r="K200" s="43"/>
      <c r="L200" s="47"/>
      <c r="M200" s="231"/>
      <c r="N200" s="232"/>
      <c r="O200" s="87"/>
      <c r="P200" s="87"/>
      <c r="Q200" s="87"/>
      <c r="R200" s="87"/>
      <c r="S200" s="87"/>
      <c r="T200" s="88"/>
      <c r="U200" s="41"/>
      <c r="V200" s="41"/>
      <c r="W200" s="41"/>
      <c r="X200" s="41"/>
      <c r="Y200" s="41"/>
      <c r="Z200" s="41"/>
      <c r="AA200" s="41"/>
      <c r="AB200" s="41"/>
      <c r="AC200" s="41"/>
      <c r="AD200" s="41"/>
      <c r="AE200" s="41"/>
      <c r="AT200" s="20" t="s">
        <v>170</v>
      </c>
      <c r="AU200" s="20" t="s">
        <v>79</v>
      </c>
    </row>
    <row r="201" s="13" customFormat="1">
      <c r="A201" s="13"/>
      <c r="B201" s="233"/>
      <c r="C201" s="234"/>
      <c r="D201" s="235" t="s">
        <v>172</v>
      </c>
      <c r="E201" s="236" t="s">
        <v>19</v>
      </c>
      <c r="F201" s="237" t="s">
        <v>292</v>
      </c>
      <c r="G201" s="234"/>
      <c r="H201" s="238">
        <v>13</v>
      </c>
      <c r="I201" s="239"/>
      <c r="J201" s="234"/>
      <c r="K201" s="234"/>
      <c r="L201" s="240"/>
      <c r="M201" s="241"/>
      <c r="N201" s="242"/>
      <c r="O201" s="242"/>
      <c r="P201" s="242"/>
      <c r="Q201" s="242"/>
      <c r="R201" s="242"/>
      <c r="S201" s="242"/>
      <c r="T201" s="243"/>
      <c r="U201" s="13"/>
      <c r="V201" s="13"/>
      <c r="W201" s="13"/>
      <c r="X201" s="13"/>
      <c r="Y201" s="13"/>
      <c r="Z201" s="13"/>
      <c r="AA201" s="13"/>
      <c r="AB201" s="13"/>
      <c r="AC201" s="13"/>
      <c r="AD201" s="13"/>
      <c r="AE201" s="13"/>
      <c r="AT201" s="244" t="s">
        <v>172</v>
      </c>
      <c r="AU201" s="244" t="s">
        <v>79</v>
      </c>
      <c r="AV201" s="13" t="s">
        <v>79</v>
      </c>
      <c r="AW201" s="13" t="s">
        <v>32</v>
      </c>
      <c r="AX201" s="13" t="s">
        <v>70</v>
      </c>
      <c r="AY201" s="244" t="s">
        <v>161</v>
      </c>
    </row>
    <row r="202" s="14" customFormat="1">
      <c r="A202" s="14"/>
      <c r="B202" s="245"/>
      <c r="C202" s="246"/>
      <c r="D202" s="235" t="s">
        <v>172</v>
      </c>
      <c r="E202" s="247" t="s">
        <v>19</v>
      </c>
      <c r="F202" s="248" t="s">
        <v>174</v>
      </c>
      <c r="G202" s="246"/>
      <c r="H202" s="249">
        <v>13</v>
      </c>
      <c r="I202" s="250"/>
      <c r="J202" s="246"/>
      <c r="K202" s="246"/>
      <c r="L202" s="251"/>
      <c r="M202" s="252"/>
      <c r="N202" s="253"/>
      <c r="O202" s="253"/>
      <c r="P202" s="253"/>
      <c r="Q202" s="253"/>
      <c r="R202" s="253"/>
      <c r="S202" s="253"/>
      <c r="T202" s="254"/>
      <c r="U202" s="14"/>
      <c r="V202" s="14"/>
      <c r="W202" s="14"/>
      <c r="X202" s="14"/>
      <c r="Y202" s="14"/>
      <c r="Z202" s="14"/>
      <c r="AA202" s="14"/>
      <c r="AB202" s="14"/>
      <c r="AC202" s="14"/>
      <c r="AD202" s="14"/>
      <c r="AE202" s="14"/>
      <c r="AT202" s="255" t="s">
        <v>172</v>
      </c>
      <c r="AU202" s="255" t="s">
        <v>79</v>
      </c>
      <c r="AV202" s="14" t="s">
        <v>168</v>
      </c>
      <c r="AW202" s="14" t="s">
        <v>32</v>
      </c>
      <c r="AX202" s="14" t="s">
        <v>77</v>
      </c>
      <c r="AY202" s="255" t="s">
        <v>161</v>
      </c>
    </row>
    <row r="203" s="12" customFormat="1" ht="22.8" customHeight="1">
      <c r="A203" s="12"/>
      <c r="B203" s="199"/>
      <c r="C203" s="200"/>
      <c r="D203" s="201" t="s">
        <v>69</v>
      </c>
      <c r="E203" s="213" t="s">
        <v>216</v>
      </c>
      <c r="F203" s="213" t="s">
        <v>293</v>
      </c>
      <c r="G203" s="200"/>
      <c r="H203" s="200"/>
      <c r="I203" s="203"/>
      <c r="J203" s="214">
        <f>BK203</f>
        <v>0</v>
      </c>
      <c r="K203" s="200"/>
      <c r="L203" s="205"/>
      <c r="M203" s="206"/>
      <c r="N203" s="207"/>
      <c r="O203" s="207"/>
      <c r="P203" s="208">
        <f>SUM(P204:P433)</f>
        <v>0</v>
      </c>
      <c r="Q203" s="207"/>
      <c r="R203" s="208">
        <f>SUM(R204:R433)</f>
        <v>99.208112499999999</v>
      </c>
      <c r="S203" s="207"/>
      <c r="T203" s="209">
        <f>SUM(T204:T433)</f>
        <v>680.27789699999994</v>
      </c>
      <c r="U203" s="12"/>
      <c r="V203" s="12"/>
      <c r="W203" s="12"/>
      <c r="X203" s="12"/>
      <c r="Y203" s="12"/>
      <c r="Z203" s="12"/>
      <c r="AA203" s="12"/>
      <c r="AB203" s="12"/>
      <c r="AC203" s="12"/>
      <c r="AD203" s="12"/>
      <c r="AE203" s="12"/>
      <c r="AR203" s="210" t="s">
        <v>77</v>
      </c>
      <c r="AT203" s="211" t="s">
        <v>69</v>
      </c>
      <c r="AU203" s="211" t="s">
        <v>77</v>
      </c>
      <c r="AY203" s="210" t="s">
        <v>161</v>
      </c>
      <c r="BK203" s="212">
        <f>SUM(BK204:BK433)</f>
        <v>0</v>
      </c>
    </row>
    <row r="204" s="2" customFormat="1" ht="24.15" customHeight="1">
      <c r="A204" s="41"/>
      <c r="B204" s="42"/>
      <c r="C204" s="215" t="s">
        <v>294</v>
      </c>
      <c r="D204" s="215" t="s">
        <v>163</v>
      </c>
      <c r="E204" s="216" t="s">
        <v>295</v>
      </c>
      <c r="F204" s="217" t="s">
        <v>296</v>
      </c>
      <c r="G204" s="218" t="s">
        <v>166</v>
      </c>
      <c r="H204" s="219">
        <v>385</v>
      </c>
      <c r="I204" s="220"/>
      <c r="J204" s="221">
        <f>ROUND(I204*H204,2)</f>
        <v>0</v>
      </c>
      <c r="K204" s="217" t="s">
        <v>167</v>
      </c>
      <c r="L204" s="47"/>
      <c r="M204" s="222" t="s">
        <v>19</v>
      </c>
      <c r="N204" s="223" t="s">
        <v>41</v>
      </c>
      <c r="O204" s="87"/>
      <c r="P204" s="224">
        <f>O204*H204</f>
        <v>0</v>
      </c>
      <c r="Q204" s="224">
        <v>0</v>
      </c>
      <c r="R204" s="224">
        <f>Q204*H204</f>
        <v>0</v>
      </c>
      <c r="S204" s="224">
        <v>0</v>
      </c>
      <c r="T204" s="225">
        <f>S204*H204</f>
        <v>0</v>
      </c>
      <c r="U204" s="41"/>
      <c r="V204" s="41"/>
      <c r="W204" s="41"/>
      <c r="X204" s="41"/>
      <c r="Y204" s="41"/>
      <c r="Z204" s="41"/>
      <c r="AA204" s="41"/>
      <c r="AB204" s="41"/>
      <c r="AC204" s="41"/>
      <c r="AD204" s="41"/>
      <c r="AE204" s="41"/>
      <c r="AR204" s="226" t="s">
        <v>168</v>
      </c>
      <c r="AT204" s="226" t="s">
        <v>163</v>
      </c>
      <c r="AU204" s="226" t="s">
        <v>79</v>
      </c>
      <c r="AY204" s="20" t="s">
        <v>161</v>
      </c>
      <c r="BE204" s="227">
        <f>IF(N204="základní",J204,0)</f>
        <v>0</v>
      </c>
      <c r="BF204" s="227">
        <f>IF(N204="snížená",J204,0)</f>
        <v>0</v>
      </c>
      <c r="BG204" s="227">
        <f>IF(N204="zákl. přenesená",J204,0)</f>
        <v>0</v>
      </c>
      <c r="BH204" s="227">
        <f>IF(N204="sníž. přenesená",J204,0)</f>
        <v>0</v>
      </c>
      <c r="BI204" s="227">
        <f>IF(N204="nulová",J204,0)</f>
        <v>0</v>
      </c>
      <c r="BJ204" s="20" t="s">
        <v>77</v>
      </c>
      <c r="BK204" s="227">
        <f>ROUND(I204*H204,2)</f>
        <v>0</v>
      </c>
      <c r="BL204" s="20" t="s">
        <v>168</v>
      </c>
      <c r="BM204" s="226" t="s">
        <v>297</v>
      </c>
    </row>
    <row r="205" s="2" customFormat="1">
      <c r="A205" s="41"/>
      <c r="B205" s="42"/>
      <c r="C205" s="43"/>
      <c r="D205" s="228" t="s">
        <v>170</v>
      </c>
      <c r="E205" s="43"/>
      <c r="F205" s="229" t="s">
        <v>298</v>
      </c>
      <c r="G205" s="43"/>
      <c r="H205" s="43"/>
      <c r="I205" s="230"/>
      <c r="J205" s="43"/>
      <c r="K205" s="43"/>
      <c r="L205" s="47"/>
      <c r="M205" s="231"/>
      <c r="N205" s="232"/>
      <c r="O205" s="87"/>
      <c r="P205" s="87"/>
      <c r="Q205" s="87"/>
      <c r="R205" s="87"/>
      <c r="S205" s="87"/>
      <c r="T205" s="88"/>
      <c r="U205" s="41"/>
      <c r="V205" s="41"/>
      <c r="W205" s="41"/>
      <c r="X205" s="41"/>
      <c r="Y205" s="41"/>
      <c r="Z205" s="41"/>
      <c r="AA205" s="41"/>
      <c r="AB205" s="41"/>
      <c r="AC205" s="41"/>
      <c r="AD205" s="41"/>
      <c r="AE205" s="41"/>
      <c r="AT205" s="20" t="s">
        <v>170</v>
      </c>
      <c r="AU205" s="20" t="s">
        <v>79</v>
      </c>
    </row>
    <row r="206" s="13" customFormat="1">
      <c r="A206" s="13"/>
      <c r="B206" s="233"/>
      <c r="C206" s="234"/>
      <c r="D206" s="235" t="s">
        <v>172</v>
      </c>
      <c r="E206" s="236" t="s">
        <v>19</v>
      </c>
      <c r="F206" s="237" t="s">
        <v>299</v>
      </c>
      <c r="G206" s="234"/>
      <c r="H206" s="238">
        <v>385</v>
      </c>
      <c r="I206" s="239"/>
      <c r="J206" s="234"/>
      <c r="K206" s="234"/>
      <c r="L206" s="240"/>
      <c r="M206" s="241"/>
      <c r="N206" s="242"/>
      <c r="O206" s="242"/>
      <c r="P206" s="242"/>
      <c r="Q206" s="242"/>
      <c r="R206" s="242"/>
      <c r="S206" s="242"/>
      <c r="T206" s="243"/>
      <c r="U206" s="13"/>
      <c r="V206" s="13"/>
      <c r="W206" s="13"/>
      <c r="X206" s="13"/>
      <c r="Y206" s="13"/>
      <c r="Z206" s="13"/>
      <c r="AA206" s="13"/>
      <c r="AB206" s="13"/>
      <c r="AC206" s="13"/>
      <c r="AD206" s="13"/>
      <c r="AE206" s="13"/>
      <c r="AT206" s="244" t="s">
        <v>172</v>
      </c>
      <c r="AU206" s="244" t="s">
        <v>79</v>
      </c>
      <c r="AV206" s="13" t="s">
        <v>79</v>
      </c>
      <c r="AW206" s="13" t="s">
        <v>32</v>
      </c>
      <c r="AX206" s="13" t="s">
        <v>70</v>
      </c>
      <c r="AY206" s="244" t="s">
        <v>161</v>
      </c>
    </row>
    <row r="207" s="14" customFormat="1">
      <c r="A207" s="14"/>
      <c r="B207" s="245"/>
      <c r="C207" s="246"/>
      <c r="D207" s="235" t="s">
        <v>172</v>
      </c>
      <c r="E207" s="247" t="s">
        <v>19</v>
      </c>
      <c r="F207" s="248" t="s">
        <v>174</v>
      </c>
      <c r="G207" s="246"/>
      <c r="H207" s="249">
        <v>385</v>
      </c>
      <c r="I207" s="250"/>
      <c r="J207" s="246"/>
      <c r="K207" s="246"/>
      <c r="L207" s="251"/>
      <c r="M207" s="252"/>
      <c r="N207" s="253"/>
      <c r="O207" s="253"/>
      <c r="P207" s="253"/>
      <c r="Q207" s="253"/>
      <c r="R207" s="253"/>
      <c r="S207" s="253"/>
      <c r="T207" s="254"/>
      <c r="U207" s="14"/>
      <c r="V207" s="14"/>
      <c r="W207" s="14"/>
      <c r="X207" s="14"/>
      <c r="Y207" s="14"/>
      <c r="Z207" s="14"/>
      <c r="AA207" s="14"/>
      <c r="AB207" s="14"/>
      <c r="AC207" s="14"/>
      <c r="AD207" s="14"/>
      <c r="AE207" s="14"/>
      <c r="AT207" s="255" t="s">
        <v>172</v>
      </c>
      <c r="AU207" s="255" t="s">
        <v>79</v>
      </c>
      <c r="AV207" s="14" t="s">
        <v>168</v>
      </c>
      <c r="AW207" s="14" t="s">
        <v>32</v>
      </c>
      <c r="AX207" s="14" t="s">
        <v>77</v>
      </c>
      <c r="AY207" s="255" t="s">
        <v>161</v>
      </c>
    </row>
    <row r="208" s="2" customFormat="1" ht="24.15" customHeight="1">
      <c r="A208" s="41"/>
      <c r="B208" s="42"/>
      <c r="C208" s="215" t="s">
        <v>300</v>
      </c>
      <c r="D208" s="215" t="s">
        <v>163</v>
      </c>
      <c r="E208" s="216" t="s">
        <v>301</v>
      </c>
      <c r="F208" s="217" t="s">
        <v>302</v>
      </c>
      <c r="G208" s="218" t="s">
        <v>166</v>
      </c>
      <c r="H208" s="219">
        <v>23100</v>
      </c>
      <c r="I208" s="220"/>
      <c r="J208" s="221">
        <f>ROUND(I208*H208,2)</f>
        <v>0</v>
      </c>
      <c r="K208" s="217" t="s">
        <v>167</v>
      </c>
      <c r="L208" s="47"/>
      <c r="M208" s="222" t="s">
        <v>19</v>
      </c>
      <c r="N208" s="223" t="s">
        <v>41</v>
      </c>
      <c r="O208" s="87"/>
      <c r="P208" s="224">
        <f>O208*H208</f>
        <v>0</v>
      </c>
      <c r="Q208" s="224">
        <v>0</v>
      </c>
      <c r="R208" s="224">
        <f>Q208*H208</f>
        <v>0</v>
      </c>
      <c r="S208" s="224">
        <v>0</v>
      </c>
      <c r="T208" s="225">
        <f>S208*H208</f>
        <v>0</v>
      </c>
      <c r="U208" s="41"/>
      <c r="V208" s="41"/>
      <c r="W208" s="41"/>
      <c r="X208" s="41"/>
      <c r="Y208" s="41"/>
      <c r="Z208" s="41"/>
      <c r="AA208" s="41"/>
      <c r="AB208" s="41"/>
      <c r="AC208" s="41"/>
      <c r="AD208" s="41"/>
      <c r="AE208" s="41"/>
      <c r="AR208" s="226" t="s">
        <v>168</v>
      </c>
      <c r="AT208" s="226" t="s">
        <v>163</v>
      </c>
      <c r="AU208" s="226" t="s">
        <v>79</v>
      </c>
      <c r="AY208" s="20" t="s">
        <v>161</v>
      </c>
      <c r="BE208" s="227">
        <f>IF(N208="základní",J208,0)</f>
        <v>0</v>
      </c>
      <c r="BF208" s="227">
        <f>IF(N208="snížená",J208,0)</f>
        <v>0</v>
      </c>
      <c r="BG208" s="227">
        <f>IF(N208="zákl. přenesená",J208,0)</f>
        <v>0</v>
      </c>
      <c r="BH208" s="227">
        <f>IF(N208="sníž. přenesená",J208,0)</f>
        <v>0</v>
      </c>
      <c r="BI208" s="227">
        <f>IF(N208="nulová",J208,0)</f>
        <v>0</v>
      </c>
      <c r="BJ208" s="20" t="s">
        <v>77</v>
      </c>
      <c r="BK208" s="227">
        <f>ROUND(I208*H208,2)</f>
        <v>0</v>
      </c>
      <c r="BL208" s="20" t="s">
        <v>168</v>
      </c>
      <c r="BM208" s="226" t="s">
        <v>303</v>
      </c>
    </row>
    <row r="209" s="2" customFormat="1">
      <c r="A209" s="41"/>
      <c r="B209" s="42"/>
      <c r="C209" s="43"/>
      <c r="D209" s="228" t="s">
        <v>170</v>
      </c>
      <c r="E209" s="43"/>
      <c r="F209" s="229" t="s">
        <v>304</v>
      </c>
      <c r="G209" s="43"/>
      <c r="H209" s="43"/>
      <c r="I209" s="230"/>
      <c r="J209" s="43"/>
      <c r="K209" s="43"/>
      <c r="L209" s="47"/>
      <c r="M209" s="231"/>
      <c r="N209" s="232"/>
      <c r="O209" s="87"/>
      <c r="P209" s="87"/>
      <c r="Q209" s="87"/>
      <c r="R209" s="87"/>
      <c r="S209" s="87"/>
      <c r="T209" s="88"/>
      <c r="U209" s="41"/>
      <c r="V209" s="41"/>
      <c r="W209" s="41"/>
      <c r="X209" s="41"/>
      <c r="Y209" s="41"/>
      <c r="Z209" s="41"/>
      <c r="AA209" s="41"/>
      <c r="AB209" s="41"/>
      <c r="AC209" s="41"/>
      <c r="AD209" s="41"/>
      <c r="AE209" s="41"/>
      <c r="AT209" s="20" t="s">
        <v>170</v>
      </c>
      <c r="AU209" s="20" t="s">
        <v>79</v>
      </c>
    </row>
    <row r="210" s="13" customFormat="1">
      <c r="A210" s="13"/>
      <c r="B210" s="233"/>
      <c r="C210" s="234"/>
      <c r="D210" s="235" t="s">
        <v>172</v>
      </c>
      <c r="E210" s="236" t="s">
        <v>19</v>
      </c>
      <c r="F210" s="237" t="s">
        <v>305</v>
      </c>
      <c r="G210" s="234"/>
      <c r="H210" s="238">
        <v>23100</v>
      </c>
      <c r="I210" s="239"/>
      <c r="J210" s="234"/>
      <c r="K210" s="234"/>
      <c r="L210" s="240"/>
      <c r="M210" s="241"/>
      <c r="N210" s="242"/>
      <c r="O210" s="242"/>
      <c r="P210" s="242"/>
      <c r="Q210" s="242"/>
      <c r="R210" s="242"/>
      <c r="S210" s="242"/>
      <c r="T210" s="243"/>
      <c r="U210" s="13"/>
      <c r="V210" s="13"/>
      <c r="W210" s="13"/>
      <c r="X210" s="13"/>
      <c r="Y210" s="13"/>
      <c r="Z210" s="13"/>
      <c r="AA210" s="13"/>
      <c r="AB210" s="13"/>
      <c r="AC210" s="13"/>
      <c r="AD210" s="13"/>
      <c r="AE210" s="13"/>
      <c r="AT210" s="244" t="s">
        <v>172</v>
      </c>
      <c r="AU210" s="244" t="s">
        <v>79</v>
      </c>
      <c r="AV210" s="13" t="s">
        <v>79</v>
      </c>
      <c r="AW210" s="13" t="s">
        <v>32</v>
      </c>
      <c r="AX210" s="13" t="s">
        <v>70</v>
      </c>
      <c r="AY210" s="244" t="s">
        <v>161</v>
      </c>
    </row>
    <row r="211" s="14" customFormat="1">
      <c r="A211" s="14"/>
      <c r="B211" s="245"/>
      <c r="C211" s="246"/>
      <c r="D211" s="235" t="s">
        <v>172</v>
      </c>
      <c r="E211" s="247" t="s">
        <v>19</v>
      </c>
      <c r="F211" s="248" t="s">
        <v>174</v>
      </c>
      <c r="G211" s="246"/>
      <c r="H211" s="249">
        <v>23100</v>
      </c>
      <c r="I211" s="250"/>
      <c r="J211" s="246"/>
      <c r="K211" s="246"/>
      <c r="L211" s="251"/>
      <c r="M211" s="252"/>
      <c r="N211" s="253"/>
      <c r="O211" s="253"/>
      <c r="P211" s="253"/>
      <c r="Q211" s="253"/>
      <c r="R211" s="253"/>
      <c r="S211" s="253"/>
      <c r="T211" s="254"/>
      <c r="U211" s="14"/>
      <c r="V211" s="14"/>
      <c r="W211" s="14"/>
      <c r="X211" s="14"/>
      <c r="Y211" s="14"/>
      <c r="Z211" s="14"/>
      <c r="AA211" s="14"/>
      <c r="AB211" s="14"/>
      <c r="AC211" s="14"/>
      <c r="AD211" s="14"/>
      <c r="AE211" s="14"/>
      <c r="AT211" s="255" t="s">
        <v>172</v>
      </c>
      <c r="AU211" s="255" t="s">
        <v>79</v>
      </c>
      <c r="AV211" s="14" t="s">
        <v>168</v>
      </c>
      <c r="AW211" s="14" t="s">
        <v>32</v>
      </c>
      <c r="AX211" s="14" t="s">
        <v>77</v>
      </c>
      <c r="AY211" s="255" t="s">
        <v>161</v>
      </c>
    </row>
    <row r="212" s="2" customFormat="1" ht="24.15" customHeight="1">
      <c r="A212" s="41"/>
      <c r="B212" s="42"/>
      <c r="C212" s="215" t="s">
        <v>306</v>
      </c>
      <c r="D212" s="215" t="s">
        <v>163</v>
      </c>
      <c r="E212" s="216" t="s">
        <v>307</v>
      </c>
      <c r="F212" s="217" t="s">
        <v>308</v>
      </c>
      <c r="G212" s="218" t="s">
        <v>166</v>
      </c>
      <c r="H212" s="219">
        <v>385</v>
      </c>
      <c r="I212" s="220"/>
      <c r="J212" s="221">
        <f>ROUND(I212*H212,2)</f>
        <v>0</v>
      </c>
      <c r="K212" s="217" t="s">
        <v>167</v>
      </c>
      <c r="L212" s="47"/>
      <c r="M212" s="222" t="s">
        <v>19</v>
      </c>
      <c r="N212" s="223" t="s">
        <v>41</v>
      </c>
      <c r="O212" s="87"/>
      <c r="P212" s="224">
        <f>O212*H212</f>
        <v>0</v>
      </c>
      <c r="Q212" s="224">
        <v>0</v>
      </c>
      <c r="R212" s="224">
        <f>Q212*H212</f>
        <v>0</v>
      </c>
      <c r="S212" s="224">
        <v>0</v>
      </c>
      <c r="T212" s="225">
        <f>S212*H212</f>
        <v>0</v>
      </c>
      <c r="U212" s="41"/>
      <c r="V212" s="41"/>
      <c r="W212" s="41"/>
      <c r="X212" s="41"/>
      <c r="Y212" s="41"/>
      <c r="Z212" s="41"/>
      <c r="AA212" s="41"/>
      <c r="AB212" s="41"/>
      <c r="AC212" s="41"/>
      <c r="AD212" s="41"/>
      <c r="AE212" s="41"/>
      <c r="AR212" s="226" t="s">
        <v>168</v>
      </c>
      <c r="AT212" s="226" t="s">
        <v>163</v>
      </c>
      <c r="AU212" s="226" t="s">
        <v>79</v>
      </c>
      <c r="AY212" s="20" t="s">
        <v>161</v>
      </c>
      <c r="BE212" s="227">
        <f>IF(N212="základní",J212,0)</f>
        <v>0</v>
      </c>
      <c r="BF212" s="227">
        <f>IF(N212="snížená",J212,0)</f>
        <v>0</v>
      </c>
      <c r="BG212" s="227">
        <f>IF(N212="zákl. přenesená",J212,0)</f>
        <v>0</v>
      </c>
      <c r="BH212" s="227">
        <f>IF(N212="sníž. přenesená",J212,0)</f>
        <v>0</v>
      </c>
      <c r="BI212" s="227">
        <f>IF(N212="nulová",J212,0)</f>
        <v>0</v>
      </c>
      <c r="BJ212" s="20" t="s">
        <v>77</v>
      </c>
      <c r="BK212" s="227">
        <f>ROUND(I212*H212,2)</f>
        <v>0</v>
      </c>
      <c r="BL212" s="20" t="s">
        <v>168</v>
      </c>
      <c r="BM212" s="226" t="s">
        <v>309</v>
      </c>
    </row>
    <row r="213" s="2" customFormat="1">
      <c r="A213" s="41"/>
      <c r="B213" s="42"/>
      <c r="C213" s="43"/>
      <c r="D213" s="228" t="s">
        <v>170</v>
      </c>
      <c r="E213" s="43"/>
      <c r="F213" s="229" t="s">
        <v>310</v>
      </c>
      <c r="G213" s="43"/>
      <c r="H213" s="43"/>
      <c r="I213" s="230"/>
      <c r="J213" s="43"/>
      <c r="K213" s="43"/>
      <c r="L213" s="47"/>
      <c r="M213" s="231"/>
      <c r="N213" s="232"/>
      <c r="O213" s="87"/>
      <c r="P213" s="87"/>
      <c r="Q213" s="87"/>
      <c r="R213" s="87"/>
      <c r="S213" s="87"/>
      <c r="T213" s="88"/>
      <c r="U213" s="41"/>
      <c r="V213" s="41"/>
      <c r="W213" s="41"/>
      <c r="X213" s="41"/>
      <c r="Y213" s="41"/>
      <c r="Z213" s="41"/>
      <c r="AA213" s="41"/>
      <c r="AB213" s="41"/>
      <c r="AC213" s="41"/>
      <c r="AD213" s="41"/>
      <c r="AE213" s="41"/>
      <c r="AT213" s="20" t="s">
        <v>170</v>
      </c>
      <c r="AU213" s="20" t="s">
        <v>79</v>
      </c>
    </row>
    <row r="214" s="2" customFormat="1" ht="24.15" customHeight="1">
      <c r="A214" s="41"/>
      <c r="B214" s="42"/>
      <c r="C214" s="215" t="s">
        <v>311</v>
      </c>
      <c r="D214" s="215" t="s">
        <v>163</v>
      </c>
      <c r="E214" s="216" t="s">
        <v>312</v>
      </c>
      <c r="F214" s="217" t="s">
        <v>313</v>
      </c>
      <c r="G214" s="218" t="s">
        <v>314</v>
      </c>
      <c r="H214" s="219">
        <v>5</v>
      </c>
      <c r="I214" s="220"/>
      <c r="J214" s="221">
        <f>ROUND(I214*H214,2)</f>
        <v>0</v>
      </c>
      <c r="K214" s="217" t="s">
        <v>167</v>
      </c>
      <c r="L214" s="47"/>
      <c r="M214" s="222" t="s">
        <v>19</v>
      </c>
      <c r="N214" s="223" t="s">
        <v>41</v>
      </c>
      <c r="O214" s="87"/>
      <c r="P214" s="224">
        <f>O214*H214</f>
        <v>0</v>
      </c>
      <c r="Q214" s="224">
        <v>0</v>
      </c>
      <c r="R214" s="224">
        <f>Q214*H214</f>
        <v>0</v>
      </c>
      <c r="S214" s="224">
        <v>0</v>
      </c>
      <c r="T214" s="225">
        <f>S214*H214</f>
        <v>0</v>
      </c>
      <c r="U214" s="41"/>
      <c r="V214" s="41"/>
      <c r="W214" s="41"/>
      <c r="X214" s="41"/>
      <c r="Y214" s="41"/>
      <c r="Z214" s="41"/>
      <c r="AA214" s="41"/>
      <c r="AB214" s="41"/>
      <c r="AC214" s="41"/>
      <c r="AD214" s="41"/>
      <c r="AE214" s="41"/>
      <c r="AR214" s="226" t="s">
        <v>168</v>
      </c>
      <c r="AT214" s="226" t="s">
        <v>163</v>
      </c>
      <c r="AU214" s="226" t="s">
        <v>79</v>
      </c>
      <c r="AY214" s="20" t="s">
        <v>161</v>
      </c>
      <c r="BE214" s="227">
        <f>IF(N214="základní",J214,0)</f>
        <v>0</v>
      </c>
      <c r="BF214" s="227">
        <f>IF(N214="snížená",J214,0)</f>
        <v>0</v>
      </c>
      <c r="BG214" s="227">
        <f>IF(N214="zákl. přenesená",J214,0)</f>
        <v>0</v>
      </c>
      <c r="BH214" s="227">
        <f>IF(N214="sníž. přenesená",J214,0)</f>
        <v>0</v>
      </c>
      <c r="BI214" s="227">
        <f>IF(N214="nulová",J214,0)</f>
        <v>0</v>
      </c>
      <c r="BJ214" s="20" t="s">
        <v>77</v>
      </c>
      <c r="BK214" s="227">
        <f>ROUND(I214*H214,2)</f>
        <v>0</v>
      </c>
      <c r="BL214" s="20" t="s">
        <v>168</v>
      </c>
      <c r="BM214" s="226" t="s">
        <v>315</v>
      </c>
    </row>
    <row r="215" s="2" customFormat="1">
      <c r="A215" s="41"/>
      <c r="B215" s="42"/>
      <c r="C215" s="43"/>
      <c r="D215" s="228" t="s">
        <v>170</v>
      </c>
      <c r="E215" s="43"/>
      <c r="F215" s="229" t="s">
        <v>316</v>
      </c>
      <c r="G215" s="43"/>
      <c r="H215" s="43"/>
      <c r="I215" s="230"/>
      <c r="J215" s="43"/>
      <c r="K215" s="43"/>
      <c r="L215" s="47"/>
      <c r="M215" s="231"/>
      <c r="N215" s="232"/>
      <c r="O215" s="87"/>
      <c r="P215" s="87"/>
      <c r="Q215" s="87"/>
      <c r="R215" s="87"/>
      <c r="S215" s="87"/>
      <c r="T215" s="88"/>
      <c r="U215" s="41"/>
      <c r="V215" s="41"/>
      <c r="W215" s="41"/>
      <c r="X215" s="41"/>
      <c r="Y215" s="41"/>
      <c r="Z215" s="41"/>
      <c r="AA215" s="41"/>
      <c r="AB215" s="41"/>
      <c r="AC215" s="41"/>
      <c r="AD215" s="41"/>
      <c r="AE215" s="41"/>
      <c r="AT215" s="20" t="s">
        <v>170</v>
      </c>
      <c r="AU215" s="20" t="s">
        <v>79</v>
      </c>
    </row>
    <row r="216" s="13" customFormat="1">
      <c r="A216" s="13"/>
      <c r="B216" s="233"/>
      <c r="C216" s="234"/>
      <c r="D216" s="235" t="s">
        <v>172</v>
      </c>
      <c r="E216" s="236" t="s">
        <v>19</v>
      </c>
      <c r="F216" s="237" t="s">
        <v>317</v>
      </c>
      <c r="G216" s="234"/>
      <c r="H216" s="238">
        <v>5</v>
      </c>
      <c r="I216" s="239"/>
      <c r="J216" s="234"/>
      <c r="K216" s="234"/>
      <c r="L216" s="240"/>
      <c r="M216" s="241"/>
      <c r="N216" s="242"/>
      <c r="O216" s="242"/>
      <c r="P216" s="242"/>
      <c r="Q216" s="242"/>
      <c r="R216" s="242"/>
      <c r="S216" s="242"/>
      <c r="T216" s="243"/>
      <c r="U216" s="13"/>
      <c r="V216" s="13"/>
      <c r="W216" s="13"/>
      <c r="X216" s="13"/>
      <c r="Y216" s="13"/>
      <c r="Z216" s="13"/>
      <c r="AA216" s="13"/>
      <c r="AB216" s="13"/>
      <c r="AC216" s="13"/>
      <c r="AD216" s="13"/>
      <c r="AE216" s="13"/>
      <c r="AT216" s="244" t="s">
        <v>172</v>
      </c>
      <c r="AU216" s="244" t="s">
        <v>79</v>
      </c>
      <c r="AV216" s="13" t="s">
        <v>79</v>
      </c>
      <c r="AW216" s="13" t="s">
        <v>32</v>
      </c>
      <c r="AX216" s="13" t="s">
        <v>70</v>
      </c>
      <c r="AY216" s="244" t="s">
        <v>161</v>
      </c>
    </row>
    <row r="217" s="14" customFormat="1">
      <c r="A217" s="14"/>
      <c r="B217" s="245"/>
      <c r="C217" s="246"/>
      <c r="D217" s="235" t="s">
        <v>172</v>
      </c>
      <c r="E217" s="247" t="s">
        <v>19</v>
      </c>
      <c r="F217" s="248" t="s">
        <v>174</v>
      </c>
      <c r="G217" s="246"/>
      <c r="H217" s="249">
        <v>5</v>
      </c>
      <c r="I217" s="250"/>
      <c r="J217" s="246"/>
      <c r="K217" s="246"/>
      <c r="L217" s="251"/>
      <c r="M217" s="252"/>
      <c r="N217" s="253"/>
      <c r="O217" s="253"/>
      <c r="P217" s="253"/>
      <c r="Q217" s="253"/>
      <c r="R217" s="253"/>
      <c r="S217" s="253"/>
      <c r="T217" s="254"/>
      <c r="U217" s="14"/>
      <c r="V217" s="14"/>
      <c r="W217" s="14"/>
      <c r="X217" s="14"/>
      <c r="Y217" s="14"/>
      <c r="Z217" s="14"/>
      <c r="AA217" s="14"/>
      <c r="AB217" s="14"/>
      <c r="AC217" s="14"/>
      <c r="AD217" s="14"/>
      <c r="AE217" s="14"/>
      <c r="AT217" s="255" t="s">
        <v>172</v>
      </c>
      <c r="AU217" s="255" t="s">
        <v>79</v>
      </c>
      <c r="AV217" s="14" t="s">
        <v>168</v>
      </c>
      <c r="AW217" s="14" t="s">
        <v>32</v>
      </c>
      <c r="AX217" s="14" t="s">
        <v>77</v>
      </c>
      <c r="AY217" s="255" t="s">
        <v>161</v>
      </c>
    </row>
    <row r="218" s="2" customFormat="1" ht="33" customHeight="1">
      <c r="A218" s="41"/>
      <c r="B218" s="42"/>
      <c r="C218" s="215" t="s">
        <v>318</v>
      </c>
      <c r="D218" s="215" t="s">
        <v>163</v>
      </c>
      <c r="E218" s="216" t="s">
        <v>319</v>
      </c>
      <c r="F218" s="217" t="s">
        <v>320</v>
      </c>
      <c r="G218" s="218" t="s">
        <v>314</v>
      </c>
      <c r="H218" s="219">
        <v>300</v>
      </c>
      <c r="I218" s="220"/>
      <c r="J218" s="221">
        <f>ROUND(I218*H218,2)</f>
        <v>0</v>
      </c>
      <c r="K218" s="217" t="s">
        <v>167</v>
      </c>
      <c r="L218" s="47"/>
      <c r="M218" s="222" t="s">
        <v>19</v>
      </c>
      <c r="N218" s="223" t="s">
        <v>41</v>
      </c>
      <c r="O218" s="87"/>
      <c r="P218" s="224">
        <f>O218*H218</f>
        <v>0</v>
      </c>
      <c r="Q218" s="224">
        <v>0</v>
      </c>
      <c r="R218" s="224">
        <f>Q218*H218</f>
        <v>0</v>
      </c>
      <c r="S218" s="224">
        <v>0</v>
      </c>
      <c r="T218" s="225">
        <f>S218*H218</f>
        <v>0</v>
      </c>
      <c r="U218" s="41"/>
      <c r="V218" s="41"/>
      <c r="W218" s="41"/>
      <c r="X218" s="41"/>
      <c r="Y218" s="41"/>
      <c r="Z218" s="41"/>
      <c r="AA218" s="41"/>
      <c r="AB218" s="41"/>
      <c r="AC218" s="41"/>
      <c r="AD218" s="41"/>
      <c r="AE218" s="41"/>
      <c r="AR218" s="226" t="s">
        <v>168</v>
      </c>
      <c r="AT218" s="226" t="s">
        <v>163</v>
      </c>
      <c r="AU218" s="226" t="s">
        <v>79</v>
      </c>
      <c r="AY218" s="20" t="s">
        <v>161</v>
      </c>
      <c r="BE218" s="227">
        <f>IF(N218="základní",J218,0)</f>
        <v>0</v>
      </c>
      <c r="BF218" s="227">
        <f>IF(N218="snížená",J218,0)</f>
        <v>0</v>
      </c>
      <c r="BG218" s="227">
        <f>IF(N218="zákl. přenesená",J218,0)</f>
        <v>0</v>
      </c>
      <c r="BH218" s="227">
        <f>IF(N218="sníž. přenesená",J218,0)</f>
        <v>0</v>
      </c>
      <c r="BI218" s="227">
        <f>IF(N218="nulová",J218,0)</f>
        <v>0</v>
      </c>
      <c r="BJ218" s="20" t="s">
        <v>77</v>
      </c>
      <c r="BK218" s="227">
        <f>ROUND(I218*H218,2)</f>
        <v>0</v>
      </c>
      <c r="BL218" s="20" t="s">
        <v>168</v>
      </c>
      <c r="BM218" s="226" t="s">
        <v>321</v>
      </c>
    </row>
    <row r="219" s="2" customFormat="1">
      <c r="A219" s="41"/>
      <c r="B219" s="42"/>
      <c r="C219" s="43"/>
      <c r="D219" s="228" t="s">
        <v>170</v>
      </c>
      <c r="E219" s="43"/>
      <c r="F219" s="229" t="s">
        <v>322</v>
      </c>
      <c r="G219" s="43"/>
      <c r="H219" s="43"/>
      <c r="I219" s="230"/>
      <c r="J219" s="43"/>
      <c r="K219" s="43"/>
      <c r="L219" s="47"/>
      <c r="M219" s="231"/>
      <c r="N219" s="232"/>
      <c r="O219" s="87"/>
      <c r="P219" s="87"/>
      <c r="Q219" s="87"/>
      <c r="R219" s="87"/>
      <c r="S219" s="87"/>
      <c r="T219" s="88"/>
      <c r="U219" s="41"/>
      <c r="V219" s="41"/>
      <c r="W219" s="41"/>
      <c r="X219" s="41"/>
      <c r="Y219" s="41"/>
      <c r="Z219" s="41"/>
      <c r="AA219" s="41"/>
      <c r="AB219" s="41"/>
      <c r="AC219" s="41"/>
      <c r="AD219" s="41"/>
      <c r="AE219" s="41"/>
      <c r="AT219" s="20" t="s">
        <v>170</v>
      </c>
      <c r="AU219" s="20" t="s">
        <v>79</v>
      </c>
    </row>
    <row r="220" s="13" customFormat="1">
      <c r="A220" s="13"/>
      <c r="B220" s="233"/>
      <c r="C220" s="234"/>
      <c r="D220" s="235" t="s">
        <v>172</v>
      </c>
      <c r="E220" s="236" t="s">
        <v>19</v>
      </c>
      <c r="F220" s="237" t="s">
        <v>323</v>
      </c>
      <c r="G220" s="234"/>
      <c r="H220" s="238">
        <v>300</v>
      </c>
      <c r="I220" s="239"/>
      <c r="J220" s="234"/>
      <c r="K220" s="234"/>
      <c r="L220" s="240"/>
      <c r="M220" s="241"/>
      <c r="N220" s="242"/>
      <c r="O220" s="242"/>
      <c r="P220" s="242"/>
      <c r="Q220" s="242"/>
      <c r="R220" s="242"/>
      <c r="S220" s="242"/>
      <c r="T220" s="243"/>
      <c r="U220" s="13"/>
      <c r="V220" s="13"/>
      <c r="W220" s="13"/>
      <c r="X220" s="13"/>
      <c r="Y220" s="13"/>
      <c r="Z220" s="13"/>
      <c r="AA220" s="13"/>
      <c r="AB220" s="13"/>
      <c r="AC220" s="13"/>
      <c r="AD220" s="13"/>
      <c r="AE220" s="13"/>
      <c r="AT220" s="244" t="s">
        <v>172</v>
      </c>
      <c r="AU220" s="244" t="s">
        <v>79</v>
      </c>
      <c r="AV220" s="13" t="s">
        <v>79</v>
      </c>
      <c r="AW220" s="13" t="s">
        <v>32</v>
      </c>
      <c r="AX220" s="13" t="s">
        <v>70</v>
      </c>
      <c r="AY220" s="244" t="s">
        <v>161</v>
      </c>
    </row>
    <row r="221" s="14" customFormat="1">
      <c r="A221" s="14"/>
      <c r="B221" s="245"/>
      <c r="C221" s="246"/>
      <c r="D221" s="235" t="s">
        <v>172</v>
      </c>
      <c r="E221" s="247" t="s">
        <v>19</v>
      </c>
      <c r="F221" s="248" t="s">
        <v>174</v>
      </c>
      <c r="G221" s="246"/>
      <c r="H221" s="249">
        <v>300</v>
      </c>
      <c r="I221" s="250"/>
      <c r="J221" s="246"/>
      <c r="K221" s="246"/>
      <c r="L221" s="251"/>
      <c r="M221" s="252"/>
      <c r="N221" s="253"/>
      <c r="O221" s="253"/>
      <c r="P221" s="253"/>
      <c r="Q221" s="253"/>
      <c r="R221" s="253"/>
      <c r="S221" s="253"/>
      <c r="T221" s="254"/>
      <c r="U221" s="14"/>
      <c r="V221" s="14"/>
      <c r="W221" s="14"/>
      <c r="X221" s="14"/>
      <c r="Y221" s="14"/>
      <c r="Z221" s="14"/>
      <c r="AA221" s="14"/>
      <c r="AB221" s="14"/>
      <c r="AC221" s="14"/>
      <c r="AD221" s="14"/>
      <c r="AE221" s="14"/>
      <c r="AT221" s="255" t="s">
        <v>172</v>
      </c>
      <c r="AU221" s="255" t="s">
        <v>79</v>
      </c>
      <c r="AV221" s="14" t="s">
        <v>168</v>
      </c>
      <c r="AW221" s="14" t="s">
        <v>32</v>
      </c>
      <c r="AX221" s="14" t="s">
        <v>77</v>
      </c>
      <c r="AY221" s="255" t="s">
        <v>161</v>
      </c>
    </row>
    <row r="222" s="2" customFormat="1" ht="24.15" customHeight="1">
      <c r="A222" s="41"/>
      <c r="B222" s="42"/>
      <c r="C222" s="215" t="s">
        <v>324</v>
      </c>
      <c r="D222" s="215" t="s">
        <v>163</v>
      </c>
      <c r="E222" s="216" t="s">
        <v>325</v>
      </c>
      <c r="F222" s="217" t="s">
        <v>326</v>
      </c>
      <c r="G222" s="218" t="s">
        <v>314</v>
      </c>
      <c r="H222" s="219">
        <v>5</v>
      </c>
      <c r="I222" s="220"/>
      <c r="J222" s="221">
        <f>ROUND(I222*H222,2)</f>
        <v>0</v>
      </c>
      <c r="K222" s="217" t="s">
        <v>167</v>
      </c>
      <c r="L222" s="47"/>
      <c r="M222" s="222" t="s">
        <v>19</v>
      </c>
      <c r="N222" s="223" t="s">
        <v>41</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168</v>
      </c>
      <c r="AT222" s="226" t="s">
        <v>163</v>
      </c>
      <c r="AU222" s="226" t="s">
        <v>79</v>
      </c>
      <c r="AY222" s="20" t="s">
        <v>161</v>
      </c>
      <c r="BE222" s="227">
        <f>IF(N222="základní",J222,0)</f>
        <v>0</v>
      </c>
      <c r="BF222" s="227">
        <f>IF(N222="snížená",J222,0)</f>
        <v>0</v>
      </c>
      <c r="BG222" s="227">
        <f>IF(N222="zákl. přenesená",J222,0)</f>
        <v>0</v>
      </c>
      <c r="BH222" s="227">
        <f>IF(N222="sníž. přenesená",J222,0)</f>
        <v>0</v>
      </c>
      <c r="BI222" s="227">
        <f>IF(N222="nulová",J222,0)</f>
        <v>0</v>
      </c>
      <c r="BJ222" s="20" t="s">
        <v>77</v>
      </c>
      <c r="BK222" s="227">
        <f>ROUND(I222*H222,2)</f>
        <v>0</v>
      </c>
      <c r="BL222" s="20" t="s">
        <v>168</v>
      </c>
      <c r="BM222" s="226" t="s">
        <v>327</v>
      </c>
    </row>
    <row r="223" s="2" customFormat="1">
      <c r="A223" s="41"/>
      <c r="B223" s="42"/>
      <c r="C223" s="43"/>
      <c r="D223" s="228" t="s">
        <v>170</v>
      </c>
      <c r="E223" s="43"/>
      <c r="F223" s="229" t="s">
        <v>328</v>
      </c>
      <c r="G223" s="43"/>
      <c r="H223" s="43"/>
      <c r="I223" s="230"/>
      <c r="J223" s="43"/>
      <c r="K223" s="43"/>
      <c r="L223" s="47"/>
      <c r="M223" s="231"/>
      <c r="N223" s="232"/>
      <c r="O223" s="87"/>
      <c r="P223" s="87"/>
      <c r="Q223" s="87"/>
      <c r="R223" s="87"/>
      <c r="S223" s="87"/>
      <c r="T223" s="88"/>
      <c r="U223" s="41"/>
      <c r="V223" s="41"/>
      <c r="W223" s="41"/>
      <c r="X223" s="41"/>
      <c r="Y223" s="41"/>
      <c r="Z223" s="41"/>
      <c r="AA223" s="41"/>
      <c r="AB223" s="41"/>
      <c r="AC223" s="41"/>
      <c r="AD223" s="41"/>
      <c r="AE223" s="41"/>
      <c r="AT223" s="20" t="s">
        <v>170</v>
      </c>
      <c r="AU223" s="20" t="s">
        <v>79</v>
      </c>
    </row>
    <row r="224" s="2" customFormat="1" ht="24.15" customHeight="1">
      <c r="A224" s="41"/>
      <c r="B224" s="42"/>
      <c r="C224" s="215" t="s">
        <v>329</v>
      </c>
      <c r="D224" s="215" t="s">
        <v>163</v>
      </c>
      <c r="E224" s="216" t="s">
        <v>330</v>
      </c>
      <c r="F224" s="217" t="s">
        <v>331</v>
      </c>
      <c r="G224" s="218" t="s">
        <v>166</v>
      </c>
      <c r="H224" s="219">
        <v>100</v>
      </c>
      <c r="I224" s="220"/>
      <c r="J224" s="221">
        <f>ROUND(I224*H224,2)</f>
        <v>0</v>
      </c>
      <c r="K224" s="217" t="s">
        <v>167</v>
      </c>
      <c r="L224" s="47"/>
      <c r="M224" s="222" t="s">
        <v>19</v>
      </c>
      <c r="N224" s="223" t="s">
        <v>41</v>
      </c>
      <c r="O224" s="87"/>
      <c r="P224" s="224">
        <f>O224*H224</f>
        <v>0</v>
      </c>
      <c r="Q224" s="224">
        <v>0</v>
      </c>
      <c r="R224" s="224">
        <f>Q224*H224</f>
        <v>0</v>
      </c>
      <c r="S224" s="224">
        <v>0</v>
      </c>
      <c r="T224" s="225">
        <f>S224*H224</f>
        <v>0</v>
      </c>
      <c r="U224" s="41"/>
      <c r="V224" s="41"/>
      <c r="W224" s="41"/>
      <c r="X224" s="41"/>
      <c r="Y224" s="41"/>
      <c r="Z224" s="41"/>
      <c r="AA224" s="41"/>
      <c r="AB224" s="41"/>
      <c r="AC224" s="41"/>
      <c r="AD224" s="41"/>
      <c r="AE224" s="41"/>
      <c r="AR224" s="226" t="s">
        <v>168</v>
      </c>
      <c r="AT224" s="226" t="s">
        <v>163</v>
      </c>
      <c r="AU224" s="226" t="s">
        <v>79</v>
      </c>
      <c r="AY224" s="20" t="s">
        <v>161</v>
      </c>
      <c r="BE224" s="227">
        <f>IF(N224="základní",J224,0)</f>
        <v>0</v>
      </c>
      <c r="BF224" s="227">
        <f>IF(N224="snížená",J224,0)</f>
        <v>0</v>
      </c>
      <c r="BG224" s="227">
        <f>IF(N224="zákl. přenesená",J224,0)</f>
        <v>0</v>
      </c>
      <c r="BH224" s="227">
        <f>IF(N224="sníž. přenesená",J224,0)</f>
        <v>0</v>
      </c>
      <c r="BI224" s="227">
        <f>IF(N224="nulová",J224,0)</f>
        <v>0</v>
      </c>
      <c r="BJ224" s="20" t="s">
        <v>77</v>
      </c>
      <c r="BK224" s="227">
        <f>ROUND(I224*H224,2)</f>
        <v>0</v>
      </c>
      <c r="BL224" s="20" t="s">
        <v>168</v>
      </c>
      <c r="BM224" s="226" t="s">
        <v>332</v>
      </c>
    </row>
    <row r="225" s="2" customFormat="1">
      <c r="A225" s="41"/>
      <c r="B225" s="42"/>
      <c r="C225" s="43"/>
      <c r="D225" s="228" t="s">
        <v>170</v>
      </c>
      <c r="E225" s="43"/>
      <c r="F225" s="229" t="s">
        <v>333</v>
      </c>
      <c r="G225" s="43"/>
      <c r="H225" s="43"/>
      <c r="I225" s="230"/>
      <c r="J225" s="43"/>
      <c r="K225" s="43"/>
      <c r="L225" s="47"/>
      <c r="M225" s="231"/>
      <c r="N225" s="232"/>
      <c r="O225" s="87"/>
      <c r="P225" s="87"/>
      <c r="Q225" s="87"/>
      <c r="R225" s="87"/>
      <c r="S225" s="87"/>
      <c r="T225" s="88"/>
      <c r="U225" s="41"/>
      <c r="V225" s="41"/>
      <c r="W225" s="41"/>
      <c r="X225" s="41"/>
      <c r="Y225" s="41"/>
      <c r="Z225" s="41"/>
      <c r="AA225" s="41"/>
      <c r="AB225" s="41"/>
      <c r="AC225" s="41"/>
      <c r="AD225" s="41"/>
      <c r="AE225" s="41"/>
      <c r="AT225" s="20" t="s">
        <v>170</v>
      </c>
      <c r="AU225" s="20" t="s">
        <v>79</v>
      </c>
    </row>
    <row r="226" s="13" customFormat="1">
      <c r="A226" s="13"/>
      <c r="B226" s="233"/>
      <c r="C226" s="234"/>
      <c r="D226" s="235" t="s">
        <v>172</v>
      </c>
      <c r="E226" s="236" t="s">
        <v>19</v>
      </c>
      <c r="F226" s="237" t="s">
        <v>334</v>
      </c>
      <c r="G226" s="234"/>
      <c r="H226" s="238">
        <v>100</v>
      </c>
      <c r="I226" s="239"/>
      <c r="J226" s="234"/>
      <c r="K226" s="234"/>
      <c r="L226" s="240"/>
      <c r="M226" s="241"/>
      <c r="N226" s="242"/>
      <c r="O226" s="242"/>
      <c r="P226" s="242"/>
      <c r="Q226" s="242"/>
      <c r="R226" s="242"/>
      <c r="S226" s="242"/>
      <c r="T226" s="243"/>
      <c r="U226" s="13"/>
      <c r="V226" s="13"/>
      <c r="W226" s="13"/>
      <c r="X226" s="13"/>
      <c r="Y226" s="13"/>
      <c r="Z226" s="13"/>
      <c r="AA226" s="13"/>
      <c r="AB226" s="13"/>
      <c r="AC226" s="13"/>
      <c r="AD226" s="13"/>
      <c r="AE226" s="13"/>
      <c r="AT226" s="244" t="s">
        <v>172</v>
      </c>
      <c r="AU226" s="244" t="s">
        <v>79</v>
      </c>
      <c r="AV226" s="13" t="s">
        <v>79</v>
      </c>
      <c r="AW226" s="13" t="s">
        <v>32</v>
      </c>
      <c r="AX226" s="13" t="s">
        <v>70</v>
      </c>
      <c r="AY226" s="244" t="s">
        <v>161</v>
      </c>
    </row>
    <row r="227" s="14" customFormat="1">
      <c r="A227" s="14"/>
      <c r="B227" s="245"/>
      <c r="C227" s="246"/>
      <c r="D227" s="235" t="s">
        <v>172</v>
      </c>
      <c r="E227" s="247" t="s">
        <v>19</v>
      </c>
      <c r="F227" s="248" t="s">
        <v>174</v>
      </c>
      <c r="G227" s="246"/>
      <c r="H227" s="249">
        <v>100</v>
      </c>
      <c r="I227" s="250"/>
      <c r="J227" s="246"/>
      <c r="K227" s="246"/>
      <c r="L227" s="251"/>
      <c r="M227" s="252"/>
      <c r="N227" s="253"/>
      <c r="O227" s="253"/>
      <c r="P227" s="253"/>
      <c r="Q227" s="253"/>
      <c r="R227" s="253"/>
      <c r="S227" s="253"/>
      <c r="T227" s="254"/>
      <c r="U227" s="14"/>
      <c r="V227" s="14"/>
      <c r="W227" s="14"/>
      <c r="X227" s="14"/>
      <c r="Y227" s="14"/>
      <c r="Z227" s="14"/>
      <c r="AA227" s="14"/>
      <c r="AB227" s="14"/>
      <c r="AC227" s="14"/>
      <c r="AD227" s="14"/>
      <c r="AE227" s="14"/>
      <c r="AT227" s="255" t="s">
        <v>172</v>
      </c>
      <c r="AU227" s="255" t="s">
        <v>79</v>
      </c>
      <c r="AV227" s="14" t="s">
        <v>168</v>
      </c>
      <c r="AW227" s="14" t="s">
        <v>32</v>
      </c>
      <c r="AX227" s="14" t="s">
        <v>77</v>
      </c>
      <c r="AY227" s="255" t="s">
        <v>161</v>
      </c>
    </row>
    <row r="228" s="2" customFormat="1" ht="16.5" customHeight="1">
      <c r="A228" s="41"/>
      <c r="B228" s="42"/>
      <c r="C228" s="215" t="s">
        <v>335</v>
      </c>
      <c r="D228" s="215" t="s">
        <v>163</v>
      </c>
      <c r="E228" s="216" t="s">
        <v>336</v>
      </c>
      <c r="F228" s="217" t="s">
        <v>337</v>
      </c>
      <c r="G228" s="218" t="s">
        <v>231</v>
      </c>
      <c r="H228" s="219">
        <v>2.448</v>
      </c>
      <c r="I228" s="220"/>
      <c r="J228" s="221">
        <f>ROUND(I228*H228,2)</f>
        <v>0</v>
      </c>
      <c r="K228" s="217" t="s">
        <v>167</v>
      </c>
      <c r="L228" s="47"/>
      <c r="M228" s="222" t="s">
        <v>19</v>
      </c>
      <c r="N228" s="223" t="s">
        <v>41</v>
      </c>
      <c r="O228" s="87"/>
      <c r="P228" s="224">
        <f>O228*H228</f>
        <v>0</v>
      </c>
      <c r="Q228" s="224">
        <v>0</v>
      </c>
      <c r="R228" s="224">
        <f>Q228*H228</f>
        <v>0</v>
      </c>
      <c r="S228" s="224">
        <v>2.3999999999999999</v>
      </c>
      <c r="T228" s="225">
        <f>S228*H228</f>
        <v>5.8751999999999995</v>
      </c>
      <c r="U228" s="41"/>
      <c r="V228" s="41"/>
      <c r="W228" s="41"/>
      <c r="X228" s="41"/>
      <c r="Y228" s="41"/>
      <c r="Z228" s="41"/>
      <c r="AA228" s="41"/>
      <c r="AB228" s="41"/>
      <c r="AC228" s="41"/>
      <c r="AD228" s="41"/>
      <c r="AE228" s="41"/>
      <c r="AR228" s="226" t="s">
        <v>168</v>
      </c>
      <c r="AT228" s="226" t="s">
        <v>163</v>
      </c>
      <c r="AU228" s="226" t="s">
        <v>79</v>
      </c>
      <c r="AY228" s="20" t="s">
        <v>161</v>
      </c>
      <c r="BE228" s="227">
        <f>IF(N228="základní",J228,0)</f>
        <v>0</v>
      </c>
      <c r="BF228" s="227">
        <f>IF(N228="snížená",J228,0)</f>
        <v>0</v>
      </c>
      <c r="BG228" s="227">
        <f>IF(N228="zákl. přenesená",J228,0)</f>
        <v>0</v>
      </c>
      <c r="BH228" s="227">
        <f>IF(N228="sníž. přenesená",J228,0)</f>
        <v>0</v>
      </c>
      <c r="BI228" s="227">
        <f>IF(N228="nulová",J228,0)</f>
        <v>0</v>
      </c>
      <c r="BJ228" s="20" t="s">
        <v>77</v>
      </c>
      <c r="BK228" s="227">
        <f>ROUND(I228*H228,2)</f>
        <v>0</v>
      </c>
      <c r="BL228" s="20" t="s">
        <v>168</v>
      </c>
      <c r="BM228" s="226" t="s">
        <v>338</v>
      </c>
    </row>
    <row r="229" s="2" customFormat="1">
      <c r="A229" s="41"/>
      <c r="B229" s="42"/>
      <c r="C229" s="43"/>
      <c r="D229" s="228" t="s">
        <v>170</v>
      </c>
      <c r="E229" s="43"/>
      <c r="F229" s="229" t="s">
        <v>339</v>
      </c>
      <c r="G229" s="43"/>
      <c r="H229" s="43"/>
      <c r="I229" s="230"/>
      <c r="J229" s="43"/>
      <c r="K229" s="43"/>
      <c r="L229" s="47"/>
      <c r="M229" s="231"/>
      <c r="N229" s="232"/>
      <c r="O229" s="87"/>
      <c r="P229" s="87"/>
      <c r="Q229" s="87"/>
      <c r="R229" s="87"/>
      <c r="S229" s="87"/>
      <c r="T229" s="88"/>
      <c r="U229" s="41"/>
      <c r="V229" s="41"/>
      <c r="W229" s="41"/>
      <c r="X229" s="41"/>
      <c r="Y229" s="41"/>
      <c r="Z229" s="41"/>
      <c r="AA229" s="41"/>
      <c r="AB229" s="41"/>
      <c r="AC229" s="41"/>
      <c r="AD229" s="41"/>
      <c r="AE229" s="41"/>
      <c r="AT229" s="20" t="s">
        <v>170</v>
      </c>
      <c r="AU229" s="20" t="s">
        <v>79</v>
      </c>
    </row>
    <row r="230" s="13" customFormat="1">
      <c r="A230" s="13"/>
      <c r="B230" s="233"/>
      <c r="C230" s="234"/>
      <c r="D230" s="235" t="s">
        <v>172</v>
      </c>
      <c r="E230" s="236" t="s">
        <v>19</v>
      </c>
      <c r="F230" s="237" t="s">
        <v>340</v>
      </c>
      <c r="G230" s="234"/>
      <c r="H230" s="238">
        <v>0.062</v>
      </c>
      <c r="I230" s="239"/>
      <c r="J230" s="234"/>
      <c r="K230" s="234"/>
      <c r="L230" s="240"/>
      <c r="M230" s="241"/>
      <c r="N230" s="242"/>
      <c r="O230" s="242"/>
      <c r="P230" s="242"/>
      <c r="Q230" s="242"/>
      <c r="R230" s="242"/>
      <c r="S230" s="242"/>
      <c r="T230" s="243"/>
      <c r="U230" s="13"/>
      <c r="V230" s="13"/>
      <c r="W230" s="13"/>
      <c r="X230" s="13"/>
      <c r="Y230" s="13"/>
      <c r="Z230" s="13"/>
      <c r="AA230" s="13"/>
      <c r="AB230" s="13"/>
      <c r="AC230" s="13"/>
      <c r="AD230" s="13"/>
      <c r="AE230" s="13"/>
      <c r="AT230" s="244" t="s">
        <v>172</v>
      </c>
      <c r="AU230" s="244" t="s">
        <v>79</v>
      </c>
      <c r="AV230" s="13" t="s">
        <v>79</v>
      </c>
      <c r="AW230" s="13" t="s">
        <v>32</v>
      </c>
      <c r="AX230" s="13" t="s">
        <v>70</v>
      </c>
      <c r="AY230" s="244" t="s">
        <v>161</v>
      </c>
    </row>
    <row r="231" s="13" customFormat="1">
      <c r="A231" s="13"/>
      <c r="B231" s="233"/>
      <c r="C231" s="234"/>
      <c r="D231" s="235" t="s">
        <v>172</v>
      </c>
      <c r="E231" s="236" t="s">
        <v>19</v>
      </c>
      <c r="F231" s="237" t="s">
        <v>341</v>
      </c>
      <c r="G231" s="234"/>
      <c r="H231" s="238">
        <v>0.44600000000000001</v>
      </c>
      <c r="I231" s="239"/>
      <c r="J231" s="234"/>
      <c r="K231" s="234"/>
      <c r="L231" s="240"/>
      <c r="M231" s="241"/>
      <c r="N231" s="242"/>
      <c r="O231" s="242"/>
      <c r="P231" s="242"/>
      <c r="Q231" s="242"/>
      <c r="R231" s="242"/>
      <c r="S231" s="242"/>
      <c r="T231" s="243"/>
      <c r="U231" s="13"/>
      <c r="V231" s="13"/>
      <c r="W231" s="13"/>
      <c r="X231" s="13"/>
      <c r="Y231" s="13"/>
      <c r="Z231" s="13"/>
      <c r="AA231" s="13"/>
      <c r="AB231" s="13"/>
      <c r="AC231" s="13"/>
      <c r="AD231" s="13"/>
      <c r="AE231" s="13"/>
      <c r="AT231" s="244" t="s">
        <v>172</v>
      </c>
      <c r="AU231" s="244" t="s">
        <v>79</v>
      </c>
      <c r="AV231" s="13" t="s">
        <v>79</v>
      </c>
      <c r="AW231" s="13" t="s">
        <v>32</v>
      </c>
      <c r="AX231" s="13" t="s">
        <v>70</v>
      </c>
      <c r="AY231" s="244" t="s">
        <v>161</v>
      </c>
    </row>
    <row r="232" s="13" customFormat="1">
      <c r="A232" s="13"/>
      <c r="B232" s="233"/>
      <c r="C232" s="234"/>
      <c r="D232" s="235" t="s">
        <v>172</v>
      </c>
      <c r="E232" s="236" t="s">
        <v>19</v>
      </c>
      <c r="F232" s="237" t="s">
        <v>342</v>
      </c>
      <c r="G232" s="234"/>
      <c r="H232" s="238">
        <v>1.875</v>
      </c>
      <c r="I232" s="239"/>
      <c r="J232" s="234"/>
      <c r="K232" s="234"/>
      <c r="L232" s="240"/>
      <c r="M232" s="241"/>
      <c r="N232" s="242"/>
      <c r="O232" s="242"/>
      <c r="P232" s="242"/>
      <c r="Q232" s="242"/>
      <c r="R232" s="242"/>
      <c r="S232" s="242"/>
      <c r="T232" s="243"/>
      <c r="U232" s="13"/>
      <c r="V232" s="13"/>
      <c r="W232" s="13"/>
      <c r="X232" s="13"/>
      <c r="Y232" s="13"/>
      <c r="Z232" s="13"/>
      <c r="AA232" s="13"/>
      <c r="AB232" s="13"/>
      <c r="AC232" s="13"/>
      <c r="AD232" s="13"/>
      <c r="AE232" s="13"/>
      <c r="AT232" s="244" t="s">
        <v>172</v>
      </c>
      <c r="AU232" s="244" t="s">
        <v>79</v>
      </c>
      <c r="AV232" s="13" t="s">
        <v>79</v>
      </c>
      <c r="AW232" s="13" t="s">
        <v>32</v>
      </c>
      <c r="AX232" s="13" t="s">
        <v>70</v>
      </c>
      <c r="AY232" s="244" t="s">
        <v>161</v>
      </c>
    </row>
    <row r="233" s="13" customFormat="1">
      <c r="A233" s="13"/>
      <c r="B233" s="233"/>
      <c r="C233" s="234"/>
      <c r="D233" s="235" t="s">
        <v>172</v>
      </c>
      <c r="E233" s="236" t="s">
        <v>19</v>
      </c>
      <c r="F233" s="237" t="s">
        <v>343</v>
      </c>
      <c r="G233" s="234"/>
      <c r="H233" s="238">
        <v>0.065000000000000002</v>
      </c>
      <c r="I233" s="239"/>
      <c r="J233" s="234"/>
      <c r="K233" s="234"/>
      <c r="L233" s="240"/>
      <c r="M233" s="241"/>
      <c r="N233" s="242"/>
      <c r="O233" s="242"/>
      <c r="P233" s="242"/>
      <c r="Q233" s="242"/>
      <c r="R233" s="242"/>
      <c r="S233" s="242"/>
      <c r="T233" s="243"/>
      <c r="U233" s="13"/>
      <c r="V233" s="13"/>
      <c r="W233" s="13"/>
      <c r="X233" s="13"/>
      <c r="Y233" s="13"/>
      <c r="Z233" s="13"/>
      <c r="AA233" s="13"/>
      <c r="AB233" s="13"/>
      <c r="AC233" s="13"/>
      <c r="AD233" s="13"/>
      <c r="AE233" s="13"/>
      <c r="AT233" s="244" t="s">
        <v>172</v>
      </c>
      <c r="AU233" s="244" t="s">
        <v>79</v>
      </c>
      <c r="AV233" s="13" t="s">
        <v>79</v>
      </c>
      <c r="AW233" s="13" t="s">
        <v>32</v>
      </c>
      <c r="AX233" s="13" t="s">
        <v>70</v>
      </c>
      <c r="AY233" s="244" t="s">
        <v>161</v>
      </c>
    </row>
    <row r="234" s="14" customFormat="1">
      <c r="A234" s="14"/>
      <c r="B234" s="245"/>
      <c r="C234" s="246"/>
      <c r="D234" s="235" t="s">
        <v>172</v>
      </c>
      <c r="E234" s="247" t="s">
        <v>19</v>
      </c>
      <c r="F234" s="248" t="s">
        <v>174</v>
      </c>
      <c r="G234" s="246"/>
      <c r="H234" s="249">
        <v>2.448</v>
      </c>
      <c r="I234" s="250"/>
      <c r="J234" s="246"/>
      <c r="K234" s="246"/>
      <c r="L234" s="251"/>
      <c r="M234" s="252"/>
      <c r="N234" s="253"/>
      <c r="O234" s="253"/>
      <c r="P234" s="253"/>
      <c r="Q234" s="253"/>
      <c r="R234" s="253"/>
      <c r="S234" s="253"/>
      <c r="T234" s="254"/>
      <c r="U234" s="14"/>
      <c r="V234" s="14"/>
      <c r="W234" s="14"/>
      <c r="X234" s="14"/>
      <c r="Y234" s="14"/>
      <c r="Z234" s="14"/>
      <c r="AA234" s="14"/>
      <c r="AB234" s="14"/>
      <c r="AC234" s="14"/>
      <c r="AD234" s="14"/>
      <c r="AE234" s="14"/>
      <c r="AT234" s="255" t="s">
        <v>172</v>
      </c>
      <c r="AU234" s="255" t="s">
        <v>79</v>
      </c>
      <c r="AV234" s="14" t="s">
        <v>168</v>
      </c>
      <c r="AW234" s="14" t="s">
        <v>32</v>
      </c>
      <c r="AX234" s="14" t="s">
        <v>77</v>
      </c>
      <c r="AY234" s="255" t="s">
        <v>161</v>
      </c>
    </row>
    <row r="235" s="2" customFormat="1" ht="16.5" customHeight="1">
      <c r="A235" s="41"/>
      <c r="B235" s="42"/>
      <c r="C235" s="215" t="s">
        <v>344</v>
      </c>
      <c r="D235" s="215" t="s">
        <v>163</v>
      </c>
      <c r="E235" s="216" t="s">
        <v>345</v>
      </c>
      <c r="F235" s="217" t="s">
        <v>346</v>
      </c>
      <c r="G235" s="218" t="s">
        <v>231</v>
      </c>
      <c r="H235" s="219">
        <v>9</v>
      </c>
      <c r="I235" s="220"/>
      <c r="J235" s="221">
        <f>ROUND(I235*H235,2)</f>
        <v>0</v>
      </c>
      <c r="K235" s="217" t="s">
        <v>167</v>
      </c>
      <c r="L235" s="47"/>
      <c r="M235" s="222" t="s">
        <v>19</v>
      </c>
      <c r="N235" s="223" t="s">
        <v>41</v>
      </c>
      <c r="O235" s="87"/>
      <c r="P235" s="224">
        <f>O235*H235</f>
        <v>0</v>
      </c>
      <c r="Q235" s="224">
        <v>0</v>
      </c>
      <c r="R235" s="224">
        <f>Q235*H235</f>
        <v>0</v>
      </c>
      <c r="S235" s="224">
        <v>2.3999999999999999</v>
      </c>
      <c r="T235" s="225">
        <f>S235*H235</f>
        <v>21.599999999999998</v>
      </c>
      <c r="U235" s="41"/>
      <c r="V235" s="41"/>
      <c r="W235" s="41"/>
      <c r="X235" s="41"/>
      <c r="Y235" s="41"/>
      <c r="Z235" s="41"/>
      <c r="AA235" s="41"/>
      <c r="AB235" s="41"/>
      <c r="AC235" s="41"/>
      <c r="AD235" s="41"/>
      <c r="AE235" s="41"/>
      <c r="AR235" s="226" t="s">
        <v>168</v>
      </c>
      <c r="AT235" s="226" t="s">
        <v>163</v>
      </c>
      <c r="AU235" s="226" t="s">
        <v>79</v>
      </c>
      <c r="AY235" s="20" t="s">
        <v>161</v>
      </c>
      <c r="BE235" s="227">
        <f>IF(N235="základní",J235,0)</f>
        <v>0</v>
      </c>
      <c r="BF235" s="227">
        <f>IF(N235="snížená",J235,0)</f>
        <v>0</v>
      </c>
      <c r="BG235" s="227">
        <f>IF(N235="zákl. přenesená",J235,0)</f>
        <v>0</v>
      </c>
      <c r="BH235" s="227">
        <f>IF(N235="sníž. přenesená",J235,0)</f>
        <v>0</v>
      </c>
      <c r="BI235" s="227">
        <f>IF(N235="nulová",J235,0)</f>
        <v>0</v>
      </c>
      <c r="BJ235" s="20" t="s">
        <v>77</v>
      </c>
      <c r="BK235" s="227">
        <f>ROUND(I235*H235,2)</f>
        <v>0</v>
      </c>
      <c r="BL235" s="20" t="s">
        <v>168</v>
      </c>
      <c r="BM235" s="226" t="s">
        <v>347</v>
      </c>
    </row>
    <row r="236" s="2" customFormat="1">
      <c r="A236" s="41"/>
      <c r="B236" s="42"/>
      <c r="C236" s="43"/>
      <c r="D236" s="228" t="s">
        <v>170</v>
      </c>
      <c r="E236" s="43"/>
      <c r="F236" s="229" t="s">
        <v>348</v>
      </c>
      <c r="G236" s="43"/>
      <c r="H236" s="43"/>
      <c r="I236" s="230"/>
      <c r="J236" s="43"/>
      <c r="K236" s="43"/>
      <c r="L236" s="47"/>
      <c r="M236" s="231"/>
      <c r="N236" s="232"/>
      <c r="O236" s="87"/>
      <c r="P236" s="87"/>
      <c r="Q236" s="87"/>
      <c r="R236" s="87"/>
      <c r="S236" s="87"/>
      <c r="T236" s="88"/>
      <c r="U236" s="41"/>
      <c r="V236" s="41"/>
      <c r="W236" s="41"/>
      <c r="X236" s="41"/>
      <c r="Y236" s="41"/>
      <c r="Z236" s="41"/>
      <c r="AA236" s="41"/>
      <c r="AB236" s="41"/>
      <c r="AC236" s="41"/>
      <c r="AD236" s="41"/>
      <c r="AE236" s="41"/>
      <c r="AT236" s="20" t="s">
        <v>170</v>
      </c>
      <c r="AU236" s="20" t="s">
        <v>79</v>
      </c>
    </row>
    <row r="237" s="13" customFormat="1">
      <c r="A237" s="13"/>
      <c r="B237" s="233"/>
      <c r="C237" s="234"/>
      <c r="D237" s="235" t="s">
        <v>172</v>
      </c>
      <c r="E237" s="236" t="s">
        <v>19</v>
      </c>
      <c r="F237" s="237" t="s">
        <v>349</v>
      </c>
      <c r="G237" s="234"/>
      <c r="H237" s="238">
        <v>9</v>
      </c>
      <c r="I237" s="239"/>
      <c r="J237" s="234"/>
      <c r="K237" s="234"/>
      <c r="L237" s="240"/>
      <c r="M237" s="241"/>
      <c r="N237" s="242"/>
      <c r="O237" s="242"/>
      <c r="P237" s="242"/>
      <c r="Q237" s="242"/>
      <c r="R237" s="242"/>
      <c r="S237" s="242"/>
      <c r="T237" s="243"/>
      <c r="U237" s="13"/>
      <c r="V237" s="13"/>
      <c r="W237" s="13"/>
      <c r="X237" s="13"/>
      <c r="Y237" s="13"/>
      <c r="Z237" s="13"/>
      <c r="AA237" s="13"/>
      <c r="AB237" s="13"/>
      <c r="AC237" s="13"/>
      <c r="AD237" s="13"/>
      <c r="AE237" s="13"/>
      <c r="AT237" s="244" t="s">
        <v>172</v>
      </c>
      <c r="AU237" s="244" t="s">
        <v>79</v>
      </c>
      <c r="AV237" s="13" t="s">
        <v>79</v>
      </c>
      <c r="AW237" s="13" t="s">
        <v>32</v>
      </c>
      <c r="AX237" s="13" t="s">
        <v>70</v>
      </c>
      <c r="AY237" s="244" t="s">
        <v>161</v>
      </c>
    </row>
    <row r="238" s="14" customFormat="1">
      <c r="A238" s="14"/>
      <c r="B238" s="245"/>
      <c r="C238" s="246"/>
      <c r="D238" s="235" t="s">
        <v>172</v>
      </c>
      <c r="E238" s="247" t="s">
        <v>19</v>
      </c>
      <c r="F238" s="248" t="s">
        <v>174</v>
      </c>
      <c r="G238" s="246"/>
      <c r="H238" s="249">
        <v>9</v>
      </c>
      <c r="I238" s="250"/>
      <c r="J238" s="246"/>
      <c r="K238" s="246"/>
      <c r="L238" s="251"/>
      <c r="M238" s="252"/>
      <c r="N238" s="253"/>
      <c r="O238" s="253"/>
      <c r="P238" s="253"/>
      <c r="Q238" s="253"/>
      <c r="R238" s="253"/>
      <c r="S238" s="253"/>
      <c r="T238" s="254"/>
      <c r="U238" s="14"/>
      <c r="V238" s="14"/>
      <c r="W238" s="14"/>
      <c r="X238" s="14"/>
      <c r="Y238" s="14"/>
      <c r="Z238" s="14"/>
      <c r="AA238" s="14"/>
      <c r="AB238" s="14"/>
      <c r="AC238" s="14"/>
      <c r="AD238" s="14"/>
      <c r="AE238" s="14"/>
      <c r="AT238" s="255" t="s">
        <v>172</v>
      </c>
      <c r="AU238" s="255" t="s">
        <v>79</v>
      </c>
      <c r="AV238" s="14" t="s">
        <v>168</v>
      </c>
      <c r="AW238" s="14" t="s">
        <v>32</v>
      </c>
      <c r="AX238" s="14" t="s">
        <v>77</v>
      </c>
      <c r="AY238" s="255" t="s">
        <v>161</v>
      </c>
    </row>
    <row r="239" s="2" customFormat="1" ht="16.5" customHeight="1">
      <c r="A239" s="41"/>
      <c r="B239" s="42"/>
      <c r="C239" s="215" t="s">
        <v>350</v>
      </c>
      <c r="D239" s="215" t="s">
        <v>163</v>
      </c>
      <c r="E239" s="216" t="s">
        <v>351</v>
      </c>
      <c r="F239" s="217" t="s">
        <v>352</v>
      </c>
      <c r="G239" s="218" t="s">
        <v>166</v>
      </c>
      <c r="H239" s="219">
        <v>17.437999999999999</v>
      </c>
      <c r="I239" s="220"/>
      <c r="J239" s="221">
        <f>ROUND(I239*H239,2)</f>
        <v>0</v>
      </c>
      <c r="K239" s="217" t="s">
        <v>167</v>
      </c>
      <c r="L239" s="47"/>
      <c r="M239" s="222" t="s">
        <v>19</v>
      </c>
      <c r="N239" s="223" t="s">
        <v>41</v>
      </c>
      <c r="O239" s="87"/>
      <c r="P239" s="224">
        <f>O239*H239</f>
        <v>0</v>
      </c>
      <c r="Q239" s="224">
        <v>0</v>
      </c>
      <c r="R239" s="224">
        <f>Q239*H239</f>
        <v>0</v>
      </c>
      <c r="S239" s="224">
        <v>0.14999999999999999</v>
      </c>
      <c r="T239" s="225">
        <f>S239*H239</f>
        <v>2.6156999999999999</v>
      </c>
      <c r="U239" s="41"/>
      <c r="V239" s="41"/>
      <c r="W239" s="41"/>
      <c r="X239" s="41"/>
      <c r="Y239" s="41"/>
      <c r="Z239" s="41"/>
      <c r="AA239" s="41"/>
      <c r="AB239" s="41"/>
      <c r="AC239" s="41"/>
      <c r="AD239" s="41"/>
      <c r="AE239" s="41"/>
      <c r="AR239" s="226" t="s">
        <v>168</v>
      </c>
      <c r="AT239" s="226" t="s">
        <v>163</v>
      </c>
      <c r="AU239" s="226" t="s">
        <v>79</v>
      </c>
      <c r="AY239" s="20" t="s">
        <v>161</v>
      </c>
      <c r="BE239" s="227">
        <f>IF(N239="základní",J239,0)</f>
        <v>0</v>
      </c>
      <c r="BF239" s="227">
        <f>IF(N239="snížená",J239,0)</f>
        <v>0</v>
      </c>
      <c r="BG239" s="227">
        <f>IF(N239="zákl. přenesená",J239,0)</f>
        <v>0</v>
      </c>
      <c r="BH239" s="227">
        <f>IF(N239="sníž. přenesená",J239,0)</f>
        <v>0</v>
      </c>
      <c r="BI239" s="227">
        <f>IF(N239="nulová",J239,0)</f>
        <v>0</v>
      </c>
      <c r="BJ239" s="20" t="s">
        <v>77</v>
      </c>
      <c r="BK239" s="227">
        <f>ROUND(I239*H239,2)</f>
        <v>0</v>
      </c>
      <c r="BL239" s="20" t="s">
        <v>168</v>
      </c>
      <c r="BM239" s="226" t="s">
        <v>353</v>
      </c>
    </row>
    <row r="240" s="2" customFormat="1">
      <c r="A240" s="41"/>
      <c r="B240" s="42"/>
      <c r="C240" s="43"/>
      <c r="D240" s="228" t="s">
        <v>170</v>
      </c>
      <c r="E240" s="43"/>
      <c r="F240" s="229" t="s">
        <v>354</v>
      </c>
      <c r="G240" s="43"/>
      <c r="H240" s="43"/>
      <c r="I240" s="230"/>
      <c r="J240" s="43"/>
      <c r="K240" s="43"/>
      <c r="L240" s="47"/>
      <c r="M240" s="231"/>
      <c r="N240" s="232"/>
      <c r="O240" s="87"/>
      <c r="P240" s="87"/>
      <c r="Q240" s="87"/>
      <c r="R240" s="87"/>
      <c r="S240" s="87"/>
      <c r="T240" s="88"/>
      <c r="U240" s="41"/>
      <c r="V240" s="41"/>
      <c r="W240" s="41"/>
      <c r="X240" s="41"/>
      <c r="Y240" s="41"/>
      <c r="Z240" s="41"/>
      <c r="AA240" s="41"/>
      <c r="AB240" s="41"/>
      <c r="AC240" s="41"/>
      <c r="AD240" s="41"/>
      <c r="AE240" s="41"/>
      <c r="AT240" s="20" t="s">
        <v>170</v>
      </c>
      <c r="AU240" s="20" t="s">
        <v>79</v>
      </c>
    </row>
    <row r="241" s="13" customFormat="1">
      <c r="A241" s="13"/>
      <c r="B241" s="233"/>
      <c r="C241" s="234"/>
      <c r="D241" s="235" t="s">
        <v>172</v>
      </c>
      <c r="E241" s="236" t="s">
        <v>19</v>
      </c>
      <c r="F241" s="237" t="s">
        <v>355</v>
      </c>
      <c r="G241" s="234"/>
      <c r="H241" s="238">
        <v>17.437999999999999</v>
      </c>
      <c r="I241" s="239"/>
      <c r="J241" s="234"/>
      <c r="K241" s="234"/>
      <c r="L241" s="240"/>
      <c r="M241" s="241"/>
      <c r="N241" s="242"/>
      <c r="O241" s="242"/>
      <c r="P241" s="242"/>
      <c r="Q241" s="242"/>
      <c r="R241" s="242"/>
      <c r="S241" s="242"/>
      <c r="T241" s="243"/>
      <c r="U241" s="13"/>
      <c r="V241" s="13"/>
      <c r="W241" s="13"/>
      <c r="X241" s="13"/>
      <c r="Y241" s="13"/>
      <c r="Z241" s="13"/>
      <c r="AA241" s="13"/>
      <c r="AB241" s="13"/>
      <c r="AC241" s="13"/>
      <c r="AD241" s="13"/>
      <c r="AE241" s="13"/>
      <c r="AT241" s="244" t="s">
        <v>172</v>
      </c>
      <c r="AU241" s="244" t="s">
        <v>79</v>
      </c>
      <c r="AV241" s="13" t="s">
        <v>79</v>
      </c>
      <c r="AW241" s="13" t="s">
        <v>32</v>
      </c>
      <c r="AX241" s="13" t="s">
        <v>70</v>
      </c>
      <c r="AY241" s="244" t="s">
        <v>161</v>
      </c>
    </row>
    <row r="242" s="14" customFormat="1">
      <c r="A242" s="14"/>
      <c r="B242" s="245"/>
      <c r="C242" s="246"/>
      <c r="D242" s="235" t="s">
        <v>172</v>
      </c>
      <c r="E242" s="247" t="s">
        <v>19</v>
      </c>
      <c r="F242" s="248" t="s">
        <v>174</v>
      </c>
      <c r="G242" s="246"/>
      <c r="H242" s="249">
        <v>17.437999999999999</v>
      </c>
      <c r="I242" s="250"/>
      <c r="J242" s="246"/>
      <c r="K242" s="246"/>
      <c r="L242" s="251"/>
      <c r="M242" s="252"/>
      <c r="N242" s="253"/>
      <c r="O242" s="253"/>
      <c r="P242" s="253"/>
      <c r="Q242" s="253"/>
      <c r="R242" s="253"/>
      <c r="S242" s="253"/>
      <c r="T242" s="254"/>
      <c r="U242" s="14"/>
      <c r="V242" s="14"/>
      <c r="W242" s="14"/>
      <c r="X242" s="14"/>
      <c r="Y242" s="14"/>
      <c r="Z242" s="14"/>
      <c r="AA242" s="14"/>
      <c r="AB242" s="14"/>
      <c r="AC242" s="14"/>
      <c r="AD242" s="14"/>
      <c r="AE242" s="14"/>
      <c r="AT242" s="255" t="s">
        <v>172</v>
      </c>
      <c r="AU242" s="255" t="s">
        <v>79</v>
      </c>
      <c r="AV242" s="14" t="s">
        <v>168</v>
      </c>
      <c r="AW242" s="14" t="s">
        <v>32</v>
      </c>
      <c r="AX242" s="14" t="s">
        <v>77</v>
      </c>
      <c r="AY242" s="255" t="s">
        <v>161</v>
      </c>
    </row>
    <row r="243" s="2" customFormat="1" ht="16.5" customHeight="1">
      <c r="A243" s="41"/>
      <c r="B243" s="42"/>
      <c r="C243" s="215" t="s">
        <v>356</v>
      </c>
      <c r="D243" s="215" t="s">
        <v>163</v>
      </c>
      <c r="E243" s="216" t="s">
        <v>357</v>
      </c>
      <c r="F243" s="217" t="s">
        <v>358</v>
      </c>
      <c r="G243" s="218" t="s">
        <v>231</v>
      </c>
      <c r="H243" s="219">
        <v>13.318</v>
      </c>
      <c r="I243" s="220"/>
      <c r="J243" s="221">
        <f>ROUND(I243*H243,2)</f>
        <v>0</v>
      </c>
      <c r="K243" s="217" t="s">
        <v>167</v>
      </c>
      <c r="L243" s="47"/>
      <c r="M243" s="222" t="s">
        <v>19</v>
      </c>
      <c r="N243" s="223" t="s">
        <v>41</v>
      </c>
      <c r="O243" s="87"/>
      <c r="P243" s="224">
        <f>O243*H243</f>
        <v>0</v>
      </c>
      <c r="Q243" s="224">
        <v>0</v>
      </c>
      <c r="R243" s="224">
        <f>Q243*H243</f>
        <v>0</v>
      </c>
      <c r="S243" s="224">
        <v>2.2000000000000002</v>
      </c>
      <c r="T243" s="225">
        <f>S243*H243</f>
        <v>29.299600000000002</v>
      </c>
      <c r="U243" s="41"/>
      <c r="V243" s="41"/>
      <c r="W243" s="41"/>
      <c r="X243" s="41"/>
      <c r="Y243" s="41"/>
      <c r="Z243" s="41"/>
      <c r="AA243" s="41"/>
      <c r="AB243" s="41"/>
      <c r="AC243" s="41"/>
      <c r="AD243" s="41"/>
      <c r="AE243" s="41"/>
      <c r="AR243" s="226" t="s">
        <v>168</v>
      </c>
      <c r="AT243" s="226" t="s">
        <v>163</v>
      </c>
      <c r="AU243" s="226" t="s">
        <v>79</v>
      </c>
      <c r="AY243" s="20" t="s">
        <v>161</v>
      </c>
      <c r="BE243" s="227">
        <f>IF(N243="základní",J243,0)</f>
        <v>0</v>
      </c>
      <c r="BF243" s="227">
        <f>IF(N243="snížená",J243,0)</f>
        <v>0</v>
      </c>
      <c r="BG243" s="227">
        <f>IF(N243="zákl. přenesená",J243,0)</f>
        <v>0</v>
      </c>
      <c r="BH243" s="227">
        <f>IF(N243="sníž. přenesená",J243,0)</f>
        <v>0</v>
      </c>
      <c r="BI243" s="227">
        <f>IF(N243="nulová",J243,0)</f>
        <v>0</v>
      </c>
      <c r="BJ243" s="20" t="s">
        <v>77</v>
      </c>
      <c r="BK243" s="227">
        <f>ROUND(I243*H243,2)</f>
        <v>0</v>
      </c>
      <c r="BL243" s="20" t="s">
        <v>168</v>
      </c>
      <c r="BM243" s="226" t="s">
        <v>359</v>
      </c>
    </row>
    <row r="244" s="2" customFormat="1">
      <c r="A244" s="41"/>
      <c r="B244" s="42"/>
      <c r="C244" s="43"/>
      <c r="D244" s="228" t="s">
        <v>170</v>
      </c>
      <c r="E244" s="43"/>
      <c r="F244" s="229" t="s">
        <v>360</v>
      </c>
      <c r="G244" s="43"/>
      <c r="H244" s="43"/>
      <c r="I244" s="230"/>
      <c r="J244" s="43"/>
      <c r="K244" s="43"/>
      <c r="L244" s="47"/>
      <c r="M244" s="231"/>
      <c r="N244" s="232"/>
      <c r="O244" s="87"/>
      <c r="P244" s="87"/>
      <c r="Q244" s="87"/>
      <c r="R244" s="87"/>
      <c r="S244" s="87"/>
      <c r="T244" s="88"/>
      <c r="U244" s="41"/>
      <c r="V244" s="41"/>
      <c r="W244" s="41"/>
      <c r="X244" s="41"/>
      <c r="Y244" s="41"/>
      <c r="Z244" s="41"/>
      <c r="AA244" s="41"/>
      <c r="AB244" s="41"/>
      <c r="AC244" s="41"/>
      <c r="AD244" s="41"/>
      <c r="AE244" s="41"/>
      <c r="AT244" s="20" t="s">
        <v>170</v>
      </c>
      <c r="AU244" s="20" t="s">
        <v>79</v>
      </c>
    </row>
    <row r="245" s="2" customFormat="1">
      <c r="A245" s="41"/>
      <c r="B245" s="42"/>
      <c r="C245" s="43"/>
      <c r="D245" s="235" t="s">
        <v>361</v>
      </c>
      <c r="E245" s="43"/>
      <c r="F245" s="266" t="s">
        <v>362</v>
      </c>
      <c r="G245" s="43"/>
      <c r="H245" s="43"/>
      <c r="I245" s="230"/>
      <c r="J245" s="43"/>
      <c r="K245" s="43"/>
      <c r="L245" s="47"/>
      <c r="M245" s="231"/>
      <c r="N245" s="232"/>
      <c r="O245" s="87"/>
      <c r="P245" s="87"/>
      <c r="Q245" s="87"/>
      <c r="R245" s="87"/>
      <c r="S245" s="87"/>
      <c r="T245" s="88"/>
      <c r="U245" s="41"/>
      <c r="V245" s="41"/>
      <c r="W245" s="41"/>
      <c r="X245" s="41"/>
      <c r="Y245" s="41"/>
      <c r="Z245" s="41"/>
      <c r="AA245" s="41"/>
      <c r="AB245" s="41"/>
      <c r="AC245" s="41"/>
      <c r="AD245" s="41"/>
      <c r="AE245" s="41"/>
      <c r="AT245" s="20" t="s">
        <v>361</v>
      </c>
      <c r="AU245" s="20" t="s">
        <v>79</v>
      </c>
    </row>
    <row r="246" s="15" customFormat="1">
      <c r="A246" s="15"/>
      <c r="B246" s="256"/>
      <c r="C246" s="257"/>
      <c r="D246" s="235" t="s">
        <v>172</v>
      </c>
      <c r="E246" s="258" t="s">
        <v>19</v>
      </c>
      <c r="F246" s="259" t="s">
        <v>363</v>
      </c>
      <c r="G246" s="257"/>
      <c r="H246" s="258" t="s">
        <v>19</v>
      </c>
      <c r="I246" s="260"/>
      <c r="J246" s="257"/>
      <c r="K246" s="257"/>
      <c r="L246" s="261"/>
      <c r="M246" s="262"/>
      <c r="N246" s="263"/>
      <c r="O246" s="263"/>
      <c r="P246" s="263"/>
      <c r="Q246" s="263"/>
      <c r="R246" s="263"/>
      <c r="S246" s="263"/>
      <c r="T246" s="264"/>
      <c r="U246" s="15"/>
      <c r="V246" s="15"/>
      <c r="W246" s="15"/>
      <c r="X246" s="15"/>
      <c r="Y246" s="15"/>
      <c r="Z246" s="15"/>
      <c r="AA246" s="15"/>
      <c r="AB246" s="15"/>
      <c r="AC246" s="15"/>
      <c r="AD246" s="15"/>
      <c r="AE246" s="15"/>
      <c r="AT246" s="265" t="s">
        <v>172</v>
      </c>
      <c r="AU246" s="265" t="s">
        <v>79</v>
      </c>
      <c r="AV246" s="15" t="s">
        <v>77</v>
      </c>
      <c r="AW246" s="15" t="s">
        <v>32</v>
      </c>
      <c r="AX246" s="15" t="s">
        <v>70</v>
      </c>
      <c r="AY246" s="265" t="s">
        <v>161</v>
      </c>
    </row>
    <row r="247" s="13" customFormat="1">
      <c r="A247" s="13"/>
      <c r="B247" s="233"/>
      <c r="C247" s="234"/>
      <c r="D247" s="235" t="s">
        <v>172</v>
      </c>
      <c r="E247" s="236" t="s">
        <v>19</v>
      </c>
      <c r="F247" s="237" t="s">
        <v>364</v>
      </c>
      <c r="G247" s="234"/>
      <c r="H247" s="238">
        <v>2.9180000000000001</v>
      </c>
      <c r="I247" s="239"/>
      <c r="J247" s="234"/>
      <c r="K247" s="234"/>
      <c r="L247" s="240"/>
      <c r="M247" s="241"/>
      <c r="N247" s="242"/>
      <c r="O247" s="242"/>
      <c r="P247" s="242"/>
      <c r="Q247" s="242"/>
      <c r="R247" s="242"/>
      <c r="S247" s="242"/>
      <c r="T247" s="243"/>
      <c r="U247" s="13"/>
      <c r="V247" s="13"/>
      <c r="W247" s="13"/>
      <c r="X247" s="13"/>
      <c r="Y247" s="13"/>
      <c r="Z247" s="13"/>
      <c r="AA247" s="13"/>
      <c r="AB247" s="13"/>
      <c r="AC247" s="13"/>
      <c r="AD247" s="13"/>
      <c r="AE247" s="13"/>
      <c r="AT247" s="244" t="s">
        <v>172</v>
      </c>
      <c r="AU247" s="244" t="s">
        <v>79</v>
      </c>
      <c r="AV247" s="13" t="s">
        <v>79</v>
      </c>
      <c r="AW247" s="13" t="s">
        <v>32</v>
      </c>
      <c r="AX247" s="13" t="s">
        <v>70</v>
      </c>
      <c r="AY247" s="244" t="s">
        <v>161</v>
      </c>
    </row>
    <row r="248" s="16" customFormat="1">
      <c r="A248" s="16"/>
      <c r="B248" s="267"/>
      <c r="C248" s="268"/>
      <c r="D248" s="235" t="s">
        <v>172</v>
      </c>
      <c r="E248" s="269" t="s">
        <v>19</v>
      </c>
      <c r="F248" s="270" t="s">
        <v>365</v>
      </c>
      <c r="G248" s="268"/>
      <c r="H248" s="271">
        <v>2.9180000000000001</v>
      </c>
      <c r="I248" s="272"/>
      <c r="J248" s="268"/>
      <c r="K248" s="268"/>
      <c r="L248" s="273"/>
      <c r="M248" s="274"/>
      <c r="N248" s="275"/>
      <c r="O248" s="275"/>
      <c r="P248" s="275"/>
      <c r="Q248" s="275"/>
      <c r="R248" s="275"/>
      <c r="S248" s="275"/>
      <c r="T248" s="276"/>
      <c r="U248" s="16"/>
      <c r="V248" s="16"/>
      <c r="W248" s="16"/>
      <c r="X248" s="16"/>
      <c r="Y248" s="16"/>
      <c r="Z248" s="16"/>
      <c r="AA248" s="16"/>
      <c r="AB248" s="16"/>
      <c r="AC248" s="16"/>
      <c r="AD248" s="16"/>
      <c r="AE248" s="16"/>
      <c r="AT248" s="277" t="s">
        <v>172</v>
      </c>
      <c r="AU248" s="277" t="s">
        <v>79</v>
      </c>
      <c r="AV248" s="16" t="s">
        <v>180</v>
      </c>
      <c r="AW248" s="16" t="s">
        <v>32</v>
      </c>
      <c r="AX248" s="16" t="s">
        <v>70</v>
      </c>
      <c r="AY248" s="277" t="s">
        <v>161</v>
      </c>
    </row>
    <row r="249" s="13" customFormat="1">
      <c r="A249" s="13"/>
      <c r="B249" s="233"/>
      <c r="C249" s="234"/>
      <c r="D249" s="235" t="s">
        <v>172</v>
      </c>
      <c r="E249" s="236" t="s">
        <v>19</v>
      </c>
      <c r="F249" s="237" t="s">
        <v>366</v>
      </c>
      <c r="G249" s="234"/>
      <c r="H249" s="238">
        <v>6.6399999999999997</v>
      </c>
      <c r="I249" s="239"/>
      <c r="J249" s="234"/>
      <c r="K249" s="234"/>
      <c r="L249" s="240"/>
      <c r="M249" s="241"/>
      <c r="N249" s="242"/>
      <c r="O249" s="242"/>
      <c r="P249" s="242"/>
      <c r="Q249" s="242"/>
      <c r="R249" s="242"/>
      <c r="S249" s="242"/>
      <c r="T249" s="243"/>
      <c r="U249" s="13"/>
      <c r="V249" s="13"/>
      <c r="W249" s="13"/>
      <c r="X249" s="13"/>
      <c r="Y249" s="13"/>
      <c r="Z249" s="13"/>
      <c r="AA249" s="13"/>
      <c r="AB249" s="13"/>
      <c r="AC249" s="13"/>
      <c r="AD249" s="13"/>
      <c r="AE249" s="13"/>
      <c r="AT249" s="244" t="s">
        <v>172</v>
      </c>
      <c r="AU249" s="244" t="s">
        <v>79</v>
      </c>
      <c r="AV249" s="13" t="s">
        <v>79</v>
      </c>
      <c r="AW249" s="13" t="s">
        <v>32</v>
      </c>
      <c r="AX249" s="13" t="s">
        <v>70</v>
      </c>
      <c r="AY249" s="244" t="s">
        <v>161</v>
      </c>
    </row>
    <row r="250" s="13" customFormat="1">
      <c r="A250" s="13"/>
      <c r="B250" s="233"/>
      <c r="C250" s="234"/>
      <c r="D250" s="235" t="s">
        <v>172</v>
      </c>
      <c r="E250" s="236" t="s">
        <v>19</v>
      </c>
      <c r="F250" s="237" t="s">
        <v>367</v>
      </c>
      <c r="G250" s="234"/>
      <c r="H250" s="238">
        <v>1.3600000000000001</v>
      </c>
      <c r="I250" s="239"/>
      <c r="J250" s="234"/>
      <c r="K250" s="234"/>
      <c r="L250" s="240"/>
      <c r="M250" s="241"/>
      <c r="N250" s="242"/>
      <c r="O250" s="242"/>
      <c r="P250" s="242"/>
      <c r="Q250" s="242"/>
      <c r="R250" s="242"/>
      <c r="S250" s="242"/>
      <c r="T250" s="243"/>
      <c r="U250" s="13"/>
      <c r="V250" s="13"/>
      <c r="W250" s="13"/>
      <c r="X250" s="13"/>
      <c r="Y250" s="13"/>
      <c r="Z250" s="13"/>
      <c r="AA250" s="13"/>
      <c r="AB250" s="13"/>
      <c r="AC250" s="13"/>
      <c r="AD250" s="13"/>
      <c r="AE250" s="13"/>
      <c r="AT250" s="244" t="s">
        <v>172</v>
      </c>
      <c r="AU250" s="244" t="s">
        <v>79</v>
      </c>
      <c r="AV250" s="13" t="s">
        <v>79</v>
      </c>
      <c r="AW250" s="13" t="s">
        <v>32</v>
      </c>
      <c r="AX250" s="13" t="s">
        <v>70</v>
      </c>
      <c r="AY250" s="244" t="s">
        <v>161</v>
      </c>
    </row>
    <row r="251" s="13" customFormat="1">
      <c r="A251" s="13"/>
      <c r="B251" s="233"/>
      <c r="C251" s="234"/>
      <c r="D251" s="235" t="s">
        <v>172</v>
      </c>
      <c r="E251" s="236" t="s">
        <v>19</v>
      </c>
      <c r="F251" s="237" t="s">
        <v>368</v>
      </c>
      <c r="G251" s="234"/>
      <c r="H251" s="238">
        <v>2.3999999999999999</v>
      </c>
      <c r="I251" s="239"/>
      <c r="J251" s="234"/>
      <c r="K251" s="234"/>
      <c r="L251" s="240"/>
      <c r="M251" s="241"/>
      <c r="N251" s="242"/>
      <c r="O251" s="242"/>
      <c r="P251" s="242"/>
      <c r="Q251" s="242"/>
      <c r="R251" s="242"/>
      <c r="S251" s="242"/>
      <c r="T251" s="243"/>
      <c r="U251" s="13"/>
      <c r="V251" s="13"/>
      <c r="W251" s="13"/>
      <c r="X251" s="13"/>
      <c r="Y251" s="13"/>
      <c r="Z251" s="13"/>
      <c r="AA251" s="13"/>
      <c r="AB251" s="13"/>
      <c r="AC251" s="13"/>
      <c r="AD251" s="13"/>
      <c r="AE251" s="13"/>
      <c r="AT251" s="244" t="s">
        <v>172</v>
      </c>
      <c r="AU251" s="244" t="s">
        <v>79</v>
      </c>
      <c r="AV251" s="13" t="s">
        <v>79</v>
      </c>
      <c r="AW251" s="13" t="s">
        <v>32</v>
      </c>
      <c r="AX251" s="13" t="s">
        <v>70</v>
      </c>
      <c r="AY251" s="244" t="s">
        <v>161</v>
      </c>
    </row>
    <row r="252" s="16" customFormat="1">
      <c r="A252" s="16"/>
      <c r="B252" s="267"/>
      <c r="C252" s="268"/>
      <c r="D252" s="235" t="s">
        <v>172</v>
      </c>
      <c r="E252" s="269" t="s">
        <v>19</v>
      </c>
      <c r="F252" s="270" t="s">
        <v>365</v>
      </c>
      <c r="G252" s="268"/>
      <c r="H252" s="271">
        <v>10.4</v>
      </c>
      <c r="I252" s="272"/>
      <c r="J252" s="268"/>
      <c r="K252" s="268"/>
      <c r="L252" s="273"/>
      <c r="M252" s="274"/>
      <c r="N252" s="275"/>
      <c r="O252" s="275"/>
      <c r="P252" s="275"/>
      <c r="Q252" s="275"/>
      <c r="R252" s="275"/>
      <c r="S252" s="275"/>
      <c r="T252" s="276"/>
      <c r="U252" s="16"/>
      <c r="V252" s="16"/>
      <c r="W252" s="16"/>
      <c r="X252" s="16"/>
      <c r="Y252" s="16"/>
      <c r="Z252" s="16"/>
      <c r="AA252" s="16"/>
      <c r="AB252" s="16"/>
      <c r="AC252" s="16"/>
      <c r="AD252" s="16"/>
      <c r="AE252" s="16"/>
      <c r="AT252" s="277" t="s">
        <v>172</v>
      </c>
      <c r="AU252" s="277" t="s">
        <v>79</v>
      </c>
      <c r="AV252" s="16" t="s">
        <v>180</v>
      </c>
      <c r="AW252" s="16" t="s">
        <v>32</v>
      </c>
      <c r="AX252" s="16" t="s">
        <v>70</v>
      </c>
      <c r="AY252" s="277" t="s">
        <v>161</v>
      </c>
    </row>
    <row r="253" s="14" customFormat="1">
      <c r="A253" s="14"/>
      <c r="B253" s="245"/>
      <c r="C253" s="246"/>
      <c r="D253" s="235" t="s">
        <v>172</v>
      </c>
      <c r="E253" s="247" t="s">
        <v>19</v>
      </c>
      <c r="F253" s="248" t="s">
        <v>174</v>
      </c>
      <c r="G253" s="246"/>
      <c r="H253" s="249">
        <v>13.318</v>
      </c>
      <c r="I253" s="250"/>
      <c r="J253" s="246"/>
      <c r="K253" s="246"/>
      <c r="L253" s="251"/>
      <c r="M253" s="252"/>
      <c r="N253" s="253"/>
      <c r="O253" s="253"/>
      <c r="P253" s="253"/>
      <c r="Q253" s="253"/>
      <c r="R253" s="253"/>
      <c r="S253" s="253"/>
      <c r="T253" s="254"/>
      <c r="U253" s="14"/>
      <c r="V253" s="14"/>
      <c r="W253" s="14"/>
      <c r="X253" s="14"/>
      <c r="Y253" s="14"/>
      <c r="Z253" s="14"/>
      <c r="AA253" s="14"/>
      <c r="AB253" s="14"/>
      <c r="AC253" s="14"/>
      <c r="AD253" s="14"/>
      <c r="AE253" s="14"/>
      <c r="AT253" s="255" t="s">
        <v>172</v>
      </c>
      <c r="AU253" s="255" t="s">
        <v>79</v>
      </c>
      <c r="AV253" s="14" t="s">
        <v>168</v>
      </c>
      <c r="AW253" s="14" t="s">
        <v>32</v>
      </c>
      <c r="AX253" s="14" t="s">
        <v>77</v>
      </c>
      <c r="AY253" s="255" t="s">
        <v>161</v>
      </c>
    </row>
    <row r="254" s="2" customFormat="1" ht="16.5" customHeight="1">
      <c r="A254" s="41"/>
      <c r="B254" s="42"/>
      <c r="C254" s="215" t="s">
        <v>369</v>
      </c>
      <c r="D254" s="215" t="s">
        <v>163</v>
      </c>
      <c r="E254" s="216" t="s">
        <v>370</v>
      </c>
      <c r="F254" s="217" t="s">
        <v>371</v>
      </c>
      <c r="G254" s="218" t="s">
        <v>231</v>
      </c>
      <c r="H254" s="219">
        <v>62.75</v>
      </c>
      <c r="I254" s="220"/>
      <c r="J254" s="221">
        <f>ROUND(I254*H254,2)</f>
        <v>0</v>
      </c>
      <c r="K254" s="217" t="s">
        <v>167</v>
      </c>
      <c r="L254" s="47"/>
      <c r="M254" s="222" t="s">
        <v>19</v>
      </c>
      <c r="N254" s="223" t="s">
        <v>41</v>
      </c>
      <c r="O254" s="87"/>
      <c r="P254" s="224">
        <f>O254*H254</f>
        <v>0</v>
      </c>
      <c r="Q254" s="224">
        <v>0</v>
      </c>
      <c r="R254" s="224">
        <f>Q254*H254</f>
        <v>0</v>
      </c>
      <c r="S254" s="224">
        <v>2.2000000000000002</v>
      </c>
      <c r="T254" s="225">
        <f>S254*H254</f>
        <v>138.05000000000001</v>
      </c>
      <c r="U254" s="41"/>
      <c r="V254" s="41"/>
      <c r="W254" s="41"/>
      <c r="X254" s="41"/>
      <c r="Y254" s="41"/>
      <c r="Z254" s="41"/>
      <c r="AA254" s="41"/>
      <c r="AB254" s="41"/>
      <c r="AC254" s="41"/>
      <c r="AD254" s="41"/>
      <c r="AE254" s="41"/>
      <c r="AR254" s="226" t="s">
        <v>168</v>
      </c>
      <c r="AT254" s="226" t="s">
        <v>163</v>
      </c>
      <c r="AU254" s="226" t="s">
        <v>79</v>
      </c>
      <c r="AY254" s="20" t="s">
        <v>161</v>
      </c>
      <c r="BE254" s="227">
        <f>IF(N254="základní",J254,0)</f>
        <v>0</v>
      </c>
      <c r="BF254" s="227">
        <f>IF(N254="snížená",J254,0)</f>
        <v>0</v>
      </c>
      <c r="BG254" s="227">
        <f>IF(N254="zákl. přenesená",J254,0)</f>
        <v>0</v>
      </c>
      <c r="BH254" s="227">
        <f>IF(N254="sníž. přenesená",J254,0)</f>
        <v>0</v>
      </c>
      <c r="BI254" s="227">
        <f>IF(N254="nulová",J254,0)</f>
        <v>0</v>
      </c>
      <c r="BJ254" s="20" t="s">
        <v>77</v>
      </c>
      <c r="BK254" s="227">
        <f>ROUND(I254*H254,2)</f>
        <v>0</v>
      </c>
      <c r="BL254" s="20" t="s">
        <v>168</v>
      </c>
      <c r="BM254" s="226" t="s">
        <v>372</v>
      </c>
    </row>
    <row r="255" s="2" customFormat="1">
      <c r="A255" s="41"/>
      <c r="B255" s="42"/>
      <c r="C255" s="43"/>
      <c r="D255" s="228" t="s">
        <v>170</v>
      </c>
      <c r="E255" s="43"/>
      <c r="F255" s="229" t="s">
        <v>373</v>
      </c>
      <c r="G255" s="43"/>
      <c r="H255" s="43"/>
      <c r="I255" s="230"/>
      <c r="J255" s="43"/>
      <c r="K255" s="43"/>
      <c r="L255" s="47"/>
      <c r="M255" s="231"/>
      <c r="N255" s="232"/>
      <c r="O255" s="87"/>
      <c r="P255" s="87"/>
      <c r="Q255" s="87"/>
      <c r="R255" s="87"/>
      <c r="S255" s="87"/>
      <c r="T255" s="88"/>
      <c r="U255" s="41"/>
      <c r="V255" s="41"/>
      <c r="W255" s="41"/>
      <c r="X255" s="41"/>
      <c r="Y255" s="41"/>
      <c r="Z255" s="41"/>
      <c r="AA255" s="41"/>
      <c r="AB255" s="41"/>
      <c r="AC255" s="41"/>
      <c r="AD255" s="41"/>
      <c r="AE255" s="41"/>
      <c r="AT255" s="20" t="s">
        <v>170</v>
      </c>
      <c r="AU255" s="20" t="s">
        <v>79</v>
      </c>
    </row>
    <row r="256" s="2" customFormat="1">
      <c r="A256" s="41"/>
      <c r="B256" s="42"/>
      <c r="C256" s="43"/>
      <c r="D256" s="235" t="s">
        <v>361</v>
      </c>
      <c r="E256" s="43"/>
      <c r="F256" s="266" t="s">
        <v>374</v>
      </c>
      <c r="G256" s="43"/>
      <c r="H256" s="43"/>
      <c r="I256" s="230"/>
      <c r="J256" s="43"/>
      <c r="K256" s="43"/>
      <c r="L256" s="47"/>
      <c r="M256" s="231"/>
      <c r="N256" s="232"/>
      <c r="O256" s="87"/>
      <c r="P256" s="87"/>
      <c r="Q256" s="87"/>
      <c r="R256" s="87"/>
      <c r="S256" s="87"/>
      <c r="T256" s="88"/>
      <c r="U256" s="41"/>
      <c r="V256" s="41"/>
      <c r="W256" s="41"/>
      <c r="X256" s="41"/>
      <c r="Y256" s="41"/>
      <c r="Z256" s="41"/>
      <c r="AA256" s="41"/>
      <c r="AB256" s="41"/>
      <c r="AC256" s="41"/>
      <c r="AD256" s="41"/>
      <c r="AE256" s="41"/>
      <c r="AT256" s="20" t="s">
        <v>361</v>
      </c>
      <c r="AU256" s="20" t="s">
        <v>79</v>
      </c>
    </row>
    <row r="257" s="13" customFormat="1">
      <c r="A257" s="13"/>
      <c r="B257" s="233"/>
      <c r="C257" s="234"/>
      <c r="D257" s="235" t="s">
        <v>172</v>
      </c>
      <c r="E257" s="236" t="s">
        <v>19</v>
      </c>
      <c r="F257" s="237" t="s">
        <v>375</v>
      </c>
      <c r="G257" s="234"/>
      <c r="H257" s="238">
        <v>62.75</v>
      </c>
      <c r="I257" s="239"/>
      <c r="J257" s="234"/>
      <c r="K257" s="234"/>
      <c r="L257" s="240"/>
      <c r="M257" s="241"/>
      <c r="N257" s="242"/>
      <c r="O257" s="242"/>
      <c r="P257" s="242"/>
      <c r="Q257" s="242"/>
      <c r="R257" s="242"/>
      <c r="S257" s="242"/>
      <c r="T257" s="243"/>
      <c r="U257" s="13"/>
      <c r="V257" s="13"/>
      <c r="W257" s="13"/>
      <c r="X257" s="13"/>
      <c r="Y257" s="13"/>
      <c r="Z257" s="13"/>
      <c r="AA257" s="13"/>
      <c r="AB257" s="13"/>
      <c r="AC257" s="13"/>
      <c r="AD257" s="13"/>
      <c r="AE257" s="13"/>
      <c r="AT257" s="244" t="s">
        <v>172</v>
      </c>
      <c r="AU257" s="244" t="s">
        <v>79</v>
      </c>
      <c r="AV257" s="13" t="s">
        <v>79</v>
      </c>
      <c r="AW257" s="13" t="s">
        <v>32</v>
      </c>
      <c r="AX257" s="13" t="s">
        <v>70</v>
      </c>
      <c r="AY257" s="244" t="s">
        <v>161</v>
      </c>
    </row>
    <row r="258" s="14" customFormat="1">
      <c r="A258" s="14"/>
      <c r="B258" s="245"/>
      <c r="C258" s="246"/>
      <c r="D258" s="235" t="s">
        <v>172</v>
      </c>
      <c r="E258" s="247" t="s">
        <v>19</v>
      </c>
      <c r="F258" s="248" t="s">
        <v>174</v>
      </c>
      <c r="G258" s="246"/>
      <c r="H258" s="249">
        <v>62.75</v>
      </c>
      <c r="I258" s="250"/>
      <c r="J258" s="246"/>
      <c r="K258" s="246"/>
      <c r="L258" s="251"/>
      <c r="M258" s="252"/>
      <c r="N258" s="253"/>
      <c r="O258" s="253"/>
      <c r="P258" s="253"/>
      <c r="Q258" s="253"/>
      <c r="R258" s="253"/>
      <c r="S258" s="253"/>
      <c r="T258" s="254"/>
      <c r="U258" s="14"/>
      <c r="V258" s="14"/>
      <c r="W258" s="14"/>
      <c r="X258" s="14"/>
      <c r="Y258" s="14"/>
      <c r="Z258" s="14"/>
      <c r="AA258" s="14"/>
      <c r="AB258" s="14"/>
      <c r="AC258" s="14"/>
      <c r="AD258" s="14"/>
      <c r="AE258" s="14"/>
      <c r="AT258" s="255" t="s">
        <v>172</v>
      </c>
      <c r="AU258" s="255" t="s">
        <v>79</v>
      </c>
      <c r="AV258" s="14" t="s">
        <v>168</v>
      </c>
      <c r="AW258" s="14" t="s">
        <v>32</v>
      </c>
      <c r="AX258" s="14" t="s">
        <v>77</v>
      </c>
      <c r="AY258" s="255" t="s">
        <v>161</v>
      </c>
    </row>
    <row r="259" s="2" customFormat="1" ht="16.5" customHeight="1">
      <c r="A259" s="41"/>
      <c r="B259" s="42"/>
      <c r="C259" s="215" t="s">
        <v>376</v>
      </c>
      <c r="D259" s="215" t="s">
        <v>163</v>
      </c>
      <c r="E259" s="216" t="s">
        <v>377</v>
      </c>
      <c r="F259" s="217" t="s">
        <v>378</v>
      </c>
      <c r="G259" s="218" t="s">
        <v>166</v>
      </c>
      <c r="H259" s="219">
        <v>455</v>
      </c>
      <c r="I259" s="220"/>
      <c r="J259" s="221">
        <f>ROUND(I259*H259,2)</f>
        <v>0</v>
      </c>
      <c r="K259" s="217" t="s">
        <v>167</v>
      </c>
      <c r="L259" s="47"/>
      <c r="M259" s="222" t="s">
        <v>19</v>
      </c>
      <c r="N259" s="223" t="s">
        <v>41</v>
      </c>
      <c r="O259" s="87"/>
      <c r="P259" s="224">
        <f>O259*H259</f>
        <v>0</v>
      </c>
      <c r="Q259" s="224">
        <v>0</v>
      </c>
      <c r="R259" s="224">
        <f>Q259*H259</f>
        <v>0</v>
      </c>
      <c r="S259" s="224">
        <v>0</v>
      </c>
      <c r="T259" s="225">
        <f>S259*H259</f>
        <v>0</v>
      </c>
      <c r="U259" s="41"/>
      <c r="V259" s="41"/>
      <c r="W259" s="41"/>
      <c r="X259" s="41"/>
      <c r="Y259" s="41"/>
      <c r="Z259" s="41"/>
      <c r="AA259" s="41"/>
      <c r="AB259" s="41"/>
      <c r="AC259" s="41"/>
      <c r="AD259" s="41"/>
      <c r="AE259" s="41"/>
      <c r="AR259" s="226" t="s">
        <v>168</v>
      </c>
      <c r="AT259" s="226" t="s">
        <v>163</v>
      </c>
      <c r="AU259" s="226" t="s">
        <v>79</v>
      </c>
      <c r="AY259" s="20" t="s">
        <v>161</v>
      </c>
      <c r="BE259" s="227">
        <f>IF(N259="základní",J259,0)</f>
        <v>0</v>
      </c>
      <c r="BF259" s="227">
        <f>IF(N259="snížená",J259,0)</f>
        <v>0</v>
      </c>
      <c r="BG259" s="227">
        <f>IF(N259="zákl. přenesená",J259,0)</f>
        <v>0</v>
      </c>
      <c r="BH259" s="227">
        <f>IF(N259="sníž. přenesená",J259,0)</f>
        <v>0</v>
      </c>
      <c r="BI259" s="227">
        <f>IF(N259="nulová",J259,0)</f>
        <v>0</v>
      </c>
      <c r="BJ259" s="20" t="s">
        <v>77</v>
      </c>
      <c r="BK259" s="227">
        <f>ROUND(I259*H259,2)</f>
        <v>0</v>
      </c>
      <c r="BL259" s="20" t="s">
        <v>168</v>
      </c>
      <c r="BM259" s="226" t="s">
        <v>379</v>
      </c>
    </row>
    <row r="260" s="2" customFormat="1">
      <c r="A260" s="41"/>
      <c r="B260" s="42"/>
      <c r="C260" s="43"/>
      <c r="D260" s="228" t="s">
        <v>170</v>
      </c>
      <c r="E260" s="43"/>
      <c r="F260" s="229" t="s">
        <v>380</v>
      </c>
      <c r="G260" s="43"/>
      <c r="H260" s="43"/>
      <c r="I260" s="230"/>
      <c r="J260" s="43"/>
      <c r="K260" s="43"/>
      <c r="L260" s="47"/>
      <c r="M260" s="231"/>
      <c r="N260" s="232"/>
      <c r="O260" s="87"/>
      <c r="P260" s="87"/>
      <c r="Q260" s="87"/>
      <c r="R260" s="87"/>
      <c r="S260" s="87"/>
      <c r="T260" s="88"/>
      <c r="U260" s="41"/>
      <c r="V260" s="41"/>
      <c r="W260" s="41"/>
      <c r="X260" s="41"/>
      <c r="Y260" s="41"/>
      <c r="Z260" s="41"/>
      <c r="AA260" s="41"/>
      <c r="AB260" s="41"/>
      <c r="AC260" s="41"/>
      <c r="AD260" s="41"/>
      <c r="AE260" s="41"/>
      <c r="AT260" s="20" t="s">
        <v>170</v>
      </c>
      <c r="AU260" s="20" t="s">
        <v>79</v>
      </c>
    </row>
    <row r="261" s="13" customFormat="1">
      <c r="A261" s="13"/>
      <c r="B261" s="233"/>
      <c r="C261" s="234"/>
      <c r="D261" s="235" t="s">
        <v>172</v>
      </c>
      <c r="E261" s="236" t="s">
        <v>19</v>
      </c>
      <c r="F261" s="237" t="s">
        <v>381</v>
      </c>
      <c r="G261" s="234"/>
      <c r="H261" s="238">
        <v>251</v>
      </c>
      <c r="I261" s="239"/>
      <c r="J261" s="234"/>
      <c r="K261" s="234"/>
      <c r="L261" s="240"/>
      <c r="M261" s="241"/>
      <c r="N261" s="242"/>
      <c r="O261" s="242"/>
      <c r="P261" s="242"/>
      <c r="Q261" s="242"/>
      <c r="R261" s="242"/>
      <c r="S261" s="242"/>
      <c r="T261" s="243"/>
      <c r="U261" s="13"/>
      <c r="V261" s="13"/>
      <c r="W261" s="13"/>
      <c r="X261" s="13"/>
      <c r="Y261" s="13"/>
      <c r="Z261" s="13"/>
      <c r="AA261" s="13"/>
      <c r="AB261" s="13"/>
      <c r="AC261" s="13"/>
      <c r="AD261" s="13"/>
      <c r="AE261" s="13"/>
      <c r="AT261" s="244" t="s">
        <v>172</v>
      </c>
      <c r="AU261" s="244" t="s">
        <v>79</v>
      </c>
      <c r="AV261" s="13" t="s">
        <v>79</v>
      </c>
      <c r="AW261" s="13" t="s">
        <v>32</v>
      </c>
      <c r="AX261" s="13" t="s">
        <v>70</v>
      </c>
      <c r="AY261" s="244" t="s">
        <v>161</v>
      </c>
    </row>
    <row r="262" s="13" customFormat="1">
      <c r="A262" s="13"/>
      <c r="B262" s="233"/>
      <c r="C262" s="234"/>
      <c r="D262" s="235" t="s">
        <v>172</v>
      </c>
      <c r="E262" s="236" t="s">
        <v>19</v>
      </c>
      <c r="F262" s="237" t="s">
        <v>382</v>
      </c>
      <c r="G262" s="234"/>
      <c r="H262" s="238">
        <v>83</v>
      </c>
      <c r="I262" s="239"/>
      <c r="J262" s="234"/>
      <c r="K262" s="234"/>
      <c r="L262" s="240"/>
      <c r="M262" s="241"/>
      <c r="N262" s="242"/>
      <c r="O262" s="242"/>
      <c r="P262" s="242"/>
      <c r="Q262" s="242"/>
      <c r="R262" s="242"/>
      <c r="S262" s="242"/>
      <c r="T262" s="243"/>
      <c r="U262" s="13"/>
      <c r="V262" s="13"/>
      <c r="W262" s="13"/>
      <c r="X262" s="13"/>
      <c r="Y262" s="13"/>
      <c r="Z262" s="13"/>
      <c r="AA262" s="13"/>
      <c r="AB262" s="13"/>
      <c r="AC262" s="13"/>
      <c r="AD262" s="13"/>
      <c r="AE262" s="13"/>
      <c r="AT262" s="244" t="s">
        <v>172</v>
      </c>
      <c r="AU262" s="244" t="s">
        <v>79</v>
      </c>
      <c r="AV262" s="13" t="s">
        <v>79</v>
      </c>
      <c r="AW262" s="13" t="s">
        <v>32</v>
      </c>
      <c r="AX262" s="13" t="s">
        <v>70</v>
      </c>
      <c r="AY262" s="244" t="s">
        <v>161</v>
      </c>
    </row>
    <row r="263" s="13" customFormat="1">
      <c r="A263" s="13"/>
      <c r="B263" s="233"/>
      <c r="C263" s="234"/>
      <c r="D263" s="235" t="s">
        <v>172</v>
      </c>
      <c r="E263" s="236" t="s">
        <v>19</v>
      </c>
      <c r="F263" s="237" t="s">
        <v>383</v>
      </c>
      <c r="G263" s="234"/>
      <c r="H263" s="238">
        <v>51</v>
      </c>
      <c r="I263" s="239"/>
      <c r="J263" s="234"/>
      <c r="K263" s="234"/>
      <c r="L263" s="240"/>
      <c r="M263" s="241"/>
      <c r="N263" s="242"/>
      <c r="O263" s="242"/>
      <c r="P263" s="242"/>
      <c r="Q263" s="242"/>
      <c r="R263" s="242"/>
      <c r="S263" s="242"/>
      <c r="T263" s="243"/>
      <c r="U263" s="13"/>
      <c r="V263" s="13"/>
      <c r="W263" s="13"/>
      <c r="X263" s="13"/>
      <c r="Y263" s="13"/>
      <c r="Z263" s="13"/>
      <c r="AA263" s="13"/>
      <c r="AB263" s="13"/>
      <c r="AC263" s="13"/>
      <c r="AD263" s="13"/>
      <c r="AE263" s="13"/>
      <c r="AT263" s="244" t="s">
        <v>172</v>
      </c>
      <c r="AU263" s="244" t="s">
        <v>79</v>
      </c>
      <c r="AV263" s="13" t="s">
        <v>79</v>
      </c>
      <c r="AW263" s="13" t="s">
        <v>32</v>
      </c>
      <c r="AX263" s="13" t="s">
        <v>70</v>
      </c>
      <c r="AY263" s="244" t="s">
        <v>161</v>
      </c>
    </row>
    <row r="264" s="13" customFormat="1">
      <c r="A264" s="13"/>
      <c r="B264" s="233"/>
      <c r="C264" s="234"/>
      <c r="D264" s="235" t="s">
        <v>172</v>
      </c>
      <c r="E264" s="236" t="s">
        <v>19</v>
      </c>
      <c r="F264" s="237" t="s">
        <v>384</v>
      </c>
      <c r="G264" s="234"/>
      <c r="H264" s="238">
        <v>23</v>
      </c>
      <c r="I264" s="239"/>
      <c r="J264" s="234"/>
      <c r="K264" s="234"/>
      <c r="L264" s="240"/>
      <c r="M264" s="241"/>
      <c r="N264" s="242"/>
      <c r="O264" s="242"/>
      <c r="P264" s="242"/>
      <c r="Q264" s="242"/>
      <c r="R264" s="242"/>
      <c r="S264" s="242"/>
      <c r="T264" s="243"/>
      <c r="U264" s="13"/>
      <c r="V264" s="13"/>
      <c r="W264" s="13"/>
      <c r="X264" s="13"/>
      <c r="Y264" s="13"/>
      <c r="Z264" s="13"/>
      <c r="AA264" s="13"/>
      <c r="AB264" s="13"/>
      <c r="AC264" s="13"/>
      <c r="AD264" s="13"/>
      <c r="AE264" s="13"/>
      <c r="AT264" s="244" t="s">
        <v>172</v>
      </c>
      <c r="AU264" s="244" t="s">
        <v>79</v>
      </c>
      <c r="AV264" s="13" t="s">
        <v>79</v>
      </c>
      <c r="AW264" s="13" t="s">
        <v>32</v>
      </c>
      <c r="AX264" s="13" t="s">
        <v>70</v>
      </c>
      <c r="AY264" s="244" t="s">
        <v>161</v>
      </c>
    </row>
    <row r="265" s="13" customFormat="1">
      <c r="A265" s="13"/>
      <c r="B265" s="233"/>
      <c r="C265" s="234"/>
      <c r="D265" s="235" t="s">
        <v>172</v>
      </c>
      <c r="E265" s="236" t="s">
        <v>19</v>
      </c>
      <c r="F265" s="237" t="s">
        <v>385</v>
      </c>
      <c r="G265" s="234"/>
      <c r="H265" s="238">
        <v>17</v>
      </c>
      <c r="I265" s="239"/>
      <c r="J265" s="234"/>
      <c r="K265" s="234"/>
      <c r="L265" s="240"/>
      <c r="M265" s="241"/>
      <c r="N265" s="242"/>
      <c r="O265" s="242"/>
      <c r="P265" s="242"/>
      <c r="Q265" s="242"/>
      <c r="R265" s="242"/>
      <c r="S265" s="242"/>
      <c r="T265" s="243"/>
      <c r="U265" s="13"/>
      <c r="V265" s="13"/>
      <c r="W265" s="13"/>
      <c r="X265" s="13"/>
      <c r="Y265" s="13"/>
      <c r="Z265" s="13"/>
      <c r="AA265" s="13"/>
      <c r="AB265" s="13"/>
      <c r="AC265" s="13"/>
      <c r="AD265" s="13"/>
      <c r="AE265" s="13"/>
      <c r="AT265" s="244" t="s">
        <v>172</v>
      </c>
      <c r="AU265" s="244" t="s">
        <v>79</v>
      </c>
      <c r="AV265" s="13" t="s">
        <v>79</v>
      </c>
      <c r="AW265" s="13" t="s">
        <v>32</v>
      </c>
      <c r="AX265" s="13" t="s">
        <v>70</v>
      </c>
      <c r="AY265" s="244" t="s">
        <v>161</v>
      </c>
    </row>
    <row r="266" s="13" customFormat="1">
      <c r="A266" s="13"/>
      <c r="B266" s="233"/>
      <c r="C266" s="234"/>
      <c r="D266" s="235" t="s">
        <v>172</v>
      </c>
      <c r="E266" s="236" t="s">
        <v>19</v>
      </c>
      <c r="F266" s="237" t="s">
        <v>386</v>
      </c>
      <c r="G266" s="234"/>
      <c r="H266" s="238">
        <v>30</v>
      </c>
      <c r="I266" s="239"/>
      <c r="J266" s="234"/>
      <c r="K266" s="234"/>
      <c r="L266" s="240"/>
      <c r="M266" s="241"/>
      <c r="N266" s="242"/>
      <c r="O266" s="242"/>
      <c r="P266" s="242"/>
      <c r="Q266" s="242"/>
      <c r="R266" s="242"/>
      <c r="S266" s="242"/>
      <c r="T266" s="243"/>
      <c r="U266" s="13"/>
      <c r="V266" s="13"/>
      <c r="W266" s="13"/>
      <c r="X266" s="13"/>
      <c r="Y266" s="13"/>
      <c r="Z266" s="13"/>
      <c r="AA266" s="13"/>
      <c r="AB266" s="13"/>
      <c r="AC266" s="13"/>
      <c r="AD266" s="13"/>
      <c r="AE266" s="13"/>
      <c r="AT266" s="244" t="s">
        <v>172</v>
      </c>
      <c r="AU266" s="244" t="s">
        <v>79</v>
      </c>
      <c r="AV266" s="13" t="s">
        <v>79</v>
      </c>
      <c r="AW266" s="13" t="s">
        <v>32</v>
      </c>
      <c r="AX266" s="13" t="s">
        <v>70</v>
      </c>
      <c r="AY266" s="244" t="s">
        <v>161</v>
      </c>
    </row>
    <row r="267" s="14" customFormat="1">
      <c r="A267" s="14"/>
      <c r="B267" s="245"/>
      <c r="C267" s="246"/>
      <c r="D267" s="235" t="s">
        <v>172</v>
      </c>
      <c r="E267" s="247" t="s">
        <v>19</v>
      </c>
      <c r="F267" s="248" t="s">
        <v>174</v>
      </c>
      <c r="G267" s="246"/>
      <c r="H267" s="249">
        <v>455</v>
      </c>
      <c r="I267" s="250"/>
      <c r="J267" s="246"/>
      <c r="K267" s="246"/>
      <c r="L267" s="251"/>
      <c r="M267" s="252"/>
      <c r="N267" s="253"/>
      <c r="O267" s="253"/>
      <c r="P267" s="253"/>
      <c r="Q267" s="253"/>
      <c r="R267" s="253"/>
      <c r="S267" s="253"/>
      <c r="T267" s="254"/>
      <c r="U267" s="14"/>
      <c r="V267" s="14"/>
      <c r="W267" s="14"/>
      <c r="X267" s="14"/>
      <c r="Y267" s="14"/>
      <c r="Z267" s="14"/>
      <c r="AA267" s="14"/>
      <c r="AB267" s="14"/>
      <c r="AC267" s="14"/>
      <c r="AD267" s="14"/>
      <c r="AE267" s="14"/>
      <c r="AT267" s="255" t="s">
        <v>172</v>
      </c>
      <c r="AU267" s="255" t="s">
        <v>79</v>
      </c>
      <c r="AV267" s="14" t="s">
        <v>168</v>
      </c>
      <c r="AW267" s="14" t="s">
        <v>32</v>
      </c>
      <c r="AX267" s="14" t="s">
        <v>77</v>
      </c>
      <c r="AY267" s="255" t="s">
        <v>161</v>
      </c>
    </row>
    <row r="268" s="2" customFormat="1" ht="16.5" customHeight="1">
      <c r="A268" s="41"/>
      <c r="B268" s="42"/>
      <c r="C268" s="215" t="s">
        <v>387</v>
      </c>
      <c r="D268" s="215" t="s">
        <v>163</v>
      </c>
      <c r="E268" s="216" t="s">
        <v>388</v>
      </c>
      <c r="F268" s="217" t="s">
        <v>389</v>
      </c>
      <c r="G268" s="218" t="s">
        <v>166</v>
      </c>
      <c r="H268" s="219">
        <v>910</v>
      </c>
      <c r="I268" s="220"/>
      <c r="J268" s="221">
        <f>ROUND(I268*H268,2)</f>
        <v>0</v>
      </c>
      <c r="K268" s="217" t="s">
        <v>167</v>
      </c>
      <c r="L268" s="47"/>
      <c r="M268" s="222" t="s">
        <v>19</v>
      </c>
      <c r="N268" s="223" t="s">
        <v>41</v>
      </c>
      <c r="O268" s="87"/>
      <c r="P268" s="224">
        <f>O268*H268</f>
        <v>0</v>
      </c>
      <c r="Q268" s="224">
        <v>0</v>
      </c>
      <c r="R268" s="224">
        <f>Q268*H268</f>
        <v>0</v>
      </c>
      <c r="S268" s="224">
        <v>0</v>
      </c>
      <c r="T268" s="225">
        <f>S268*H268</f>
        <v>0</v>
      </c>
      <c r="U268" s="41"/>
      <c r="V268" s="41"/>
      <c r="W268" s="41"/>
      <c r="X268" s="41"/>
      <c r="Y268" s="41"/>
      <c r="Z268" s="41"/>
      <c r="AA268" s="41"/>
      <c r="AB268" s="41"/>
      <c r="AC268" s="41"/>
      <c r="AD268" s="41"/>
      <c r="AE268" s="41"/>
      <c r="AR268" s="226" t="s">
        <v>168</v>
      </c>
      <c r="AT268" s="226" t="s">
        <v>163</v>
      </c>
      <c r="AU268" s="226" t="s">
        <v>79</v>
      </c>
      <c r="AY268" s="20" t="s">
        <v>161</v>
      </c>
      <c r="BE268" s="227">
        <f>IF(N268="základní",J268,0)</f>
        <v>0</v>
      </c>
      <c r="BF268" s="227">
        <f>IF(N268="snížená",J268,0)</f>
        <v>0</v>
      </c>
      <c r="BG268" s="227">
        <f>IF(N268="zákl. přenesená",J268,0)</f>
        <v>0</v>
      </c>
      <c r="BH268" s="227">
        <f>IF(N268="sníž. přenesená",J268,0)</f>
        <v>0</v>
      </c>
      <c r="BI268" s="227">
        <f>IF(N268="nulová",J268,0)</f>
        <v>0</v>
      </c>
      <c r="BJ268" s="20" t="s">
        <v>77</v>
      </c>
      <c r="BK268" s="227">
        <f>ROUND(I268*H268,2)</f>
        <v>0</v>
      </c>
      <c r="BL268" s="20" t="s">
        <v>168</v>
      </c>
      <c r="BM268" s="226" t="s">
        <v>390</v>
      </c>
    </row>
    <row r="269" s="2" customFormat="1">
      <c r="A269" s="41"/>
      <c r="B269" s="42"/>
      <c r="C269" s="43"/>
      <c r="D269" s="228" t="s">
        <v>170</v>
      </c>
      <c r="E269" s="43"/>
      <c r="F269" s="229" t="s">
        <v>391</v>
      </c>
      <c r="G269" s="43"/>
      <c r="H269" s="43"/>
      <c r="I269" s="230"/>
      <c r="J269" s="43"/>
      <c r="K269" s="43"/>
      <c r="L269" s="47"/>
      <c r="M269" s="231"/>
      <c r="N269" s="232"/>
      <c r="O269" s="87"/>
      <c r="P269" s="87"/>
      <c r="Q269" s="87"/>
      <c r="R269" s="87"/>
      <c r="S269" s="87"/>
      <c r="T269" s="88"/>
      <c r="U269" s="41"/>
      <c r="V269" s="41"/>
      <c r="W269" s="41"/>
      <c r="X269" s="41"/>
      <c r="Y269" s="41"/>
      <c r="Z269" s="41"/>
      <c r="AA269" s="41"/>
      <c r="AB269" s="41"/>
      <c r="AC269" s="41"/>
      <c r="AD269" s="41"/>
      <c r="AE269" s="41"/>
      <c r="AT269" s="20" t="s">
        <v>170</v>
      </c>
      <c r="AU269" s="20" t="s">
        <v>79</v>
      </c>
    </row>
    <row r="270" s="13" customFormat="1">
      <c r="A270" s="13"/>
      <c r="B270" s="233"/>
      <c r="C270" s="234"/>
      <c r="D270" s="235" t="s">
        <v>172</v>
      </c>
      <c r="E270" s="236" t="s">
        <v>19</v>
      </c>
      <c r="F270" s="237" t="s">
        <v>392</v>
      </c>
      <c r="G270" s="234"/>
      <c r="H270" s="238">
        <v>502</v>
      </c>
      <c r="I270" s="239"/>
      <c r="J270" s="234"/>
      <c r="K270" s="234"/>
      <c r="L270" s="240"/>
      <c r="M270" s="241"/>
      <c r="N270" s="242"/>
      <c r="O270" s="242"/>
      <c r="P270" s="242"/>
      <c r="Q270" s="242"/>
      <c r="R270" s="242"/>
      <c r="S270" s="242"/>
      <c r="T270" s="243"/>
      <c r="U270" s="13"/>
      <c r="V270" s="13"/>
      <c r="W270" s="13"/>
      <c r="X270" s="13"/>
      <c r="Y270" s="13"/>
      <c r="Z270" s="13"/>
      <c r="AA270" s="13"/>
      <c r="AB270" s="13"/>
      <c r="AC270" s="13"/>
      <c r="AD270" s="13"/>
      <c r="AE270" s="13"/>
      <c r="AT270" s="244" t="s">
        <v>172</v>
      </c>
      <c r="AU270" s="244" t="s">
        <v>79</v>
      </c>
      <c r="AV270" s="13" t="s">
        <v>79</v>
      </c>
      <c r="AW270" s="13" t="s">
        <v>32</v>
      </c>
      <c r="AX270" s="13" t="s">
        <v>70</v>
      </c>
      <c r="AY270" s="244" t="s">
        <v>161</v>
      </c>
    </row>
    <row r="271" s="13" customFormat="1">
      <c r="A271" s="13"/>
      <c r="B271" s="233"/>
      <c r="C271" s="234"/>
      <c r="D271" s="235" t="s">
        <v>172</v>
      </c>
      <c r="E271" s="236" t="s">
        <v>19</v>
      </c>
      <c r="F271" s="237" t="s">
        <v>393</v>
      </c>
      <c r="G271" s="234"/>
      <c r="H271" s="238">
        <v>166</v>
      </c>
      <c r="I271" s="239"/>
      <c r="J271" s="234"/>
      <c r="K271" s="234"/>
      <c r="L271" s="240"/>
      <c r="M271" s="241"/>
      <c r="N271" s="242"/>
      <c r="O271" s="242"/>
      <c r="P271" s="242"/>
      <c r="Q271" s="242"/>
      <c r="R271" s="242"/>
      <c r="S271" s="242"/>
      <c r="T271" s="243"/>
      <c r="U271" s="13"/>
      <c r="V271" s="13"/>
      <c r="W271" s="13"/>
      <c r="X271" s="13"/>
      <c r="Y271" s="13"/>
      <c r="Z271" s="13"/>
      <c r="AA271" s="13"/>
      <c r="AB271" s="13"/>
      <c r="AC271" s="13"/>
      <c r="AD271" s="13"/>
      <c r="AE271" s="13"/>
      <c r="AT271" s="244" t="s">
        <v>172</v>
      </c>
      <c r="AU271" s="244" t="s">
        <v>79</v>
      </c>
      <c r="AV271" s="13" t="s">
        <v>79</v>
      </c>
      <c r="AW271" s="13" t="s">
        <v>32</v>
      </c>
      <c r="AX271" s="13" t="s">
        <v>70</v>
      </c>
      <c r="AY271" s="244" t="s">
        <v>161</v>
      </c>
    </row>
    <row r="272" s="13" customFormat="1">
      <c r="A272" s="13"/>
      <c r="B272" s="233"/>
      <c r="C272" s="234"/>
      <c r="D272" s="235" t="s">
        <v>172</v>
      </c>
      <c r="E272" s="236" t="s">
        <v>19</v>
      </c>
      <c r="F272" s="237" t="s">
        <v>394</v>
      </c>
      <c r="G272" s="234"/>
      <c r="H272" s="238">
        <v>102</v>
      </c>
      <c r="I272" s="239"/>
      <c r="J272" s="234"/>
      <c r="K272" s="234"/>
      <c r="L272" s="240"/>
      <c r="M272" s="241"/>
      <c r="N272" s="242"/>
      <c r="O272" s="242"/>
      <c r="P272" s="242"/>
      <c r="Q272" s="242"/>
      <c r="R272" s="242"/>
      <c r="S272" s="242"/>
      <c r="T272" s="243"/>
      <c r="U272" s="13"/>
      <c r="V272" s="13"/>
      <c r="W272" s="13"/>
      <c r="X272" s="13"/>
      <c r="Y272" s="13"/>
      <c r="Z272" s="13"/>
      <c r="AA272" s="13"/>
      <c r="AB272" s="13"/>
      <c r="AC272" s="13"/>
      <c r="AD272" s="13"/>
      <c r="AE272" s="13"/>
      <c r="AT272" s="244" t="s">
        <v>172</v>
      </c>
      <c r="AU272" s="244" t="s">
        <v>79</v>
      </c>
      <c r="AV272" s="13" t="s">
        <v>79</v>
      </c>
      <c r="AW272" s="13" t="s">
        <v>32</v>
      </c>
      <c r="AX272" s="13" t="s">
        <v>70</v>
      </c>
      <c r="AY272" s="244" t="s">
        <v>161</v>
      </c>
    </row>
    <row r="273" s="13" customFormat="1">
      <c r="A273" s="13"/>
      <c r="B273" s="233"/>
      <c r="C273" s="234"/>
      <c r="D273" s="235" t="s">
        <v>172</v>
      </c>
      <c r="E273" s="236" t="s">
        <v>19</v>
      </c>
      <c r="F273" s="237" t="s">
        <v>395</v>
      </c>
      <c r="G273" s="234"/>
      <c r="H273" s="238">
        <v>46</v>
      </c>
      <c r="I273" s="239"/>
      <c r="J273" s="234"/>
      <c r="K273" s="234"/>
      <c r="L273" s="240"/>
      <c r="M273" s="241"/>
      <c r="N273" s="242"/>
      <c r="O273" s="242"/>
      <c r="P273" s="242"/>
      <c r="Q273" s="242"/>
      <c r="R273" s="242"/>
      <c r="S273" s="242"/>
      <c r="T273" s="243"/>
      <c r="U273" s="13"/>
      <c r="V273" s="13"/>
      <c r="W273" s="13"/>
      <c r="X273" s="13"/>
      <c r="Y273" s="13"/>
      <c r="Z273" s="13"/>
      <c r="AA273" s="13"/>
      <c r="AB273" s="13"/>
      <c r="AC273" s="13"/>
      <c r="AD273" s="13"/>
      <c r="AE273" s="13"/>
      <c r="AT273" s="244" t="s">
        <v>172</v>
      </c>
      <c r="AU273" s="244" t="s">
        <v>79</v>
      </c>
      <c r="AV273" s="13" t="s">
        <v>79</v>
      </c>
      <c r="AW273" s="13" t="s">
        <v>32</v>
      </c>
      <c r="AX273" s="13" t="s">
        <v>70</v>
      </c>
      <c r="AY273" s="244" t="s">
        <v>161</v>
      </c>
    </row>
    <row r="274" s="13" customFormat="1">
      <c r="A274" s="13"/>
      <c r="B274" s="233"/>
      <c r="C274" s="234"/>
      <c r="D274" s="235" t="s">
        <v>172</v>
      </c>
      <c r="E274" s="236" t="s">
        <v>19</v>
      </c>
      <c r="F274" s="237" t="s">
        <v>396</v>
      </c>
      <c r="G274" s="234"/>
      <c r="H274" s="238">
        <v>34</v>
      </c>
      <c r="I274" s="239"/>
      <c r="J274" s="234"/>
      <c r="K274" s="234"/>
      <c r="L274" s="240"/>
      <c r="M274" s="241"/>
      <c r="N274" s="242"/>
      <c r="O274" s="242"/>
      <c r="P274" s="242"/>
      <c r="Q274" s="242"/>
      <c r="R274" s="242"/>
      <c r="S274" s="242"/>
      <c r="T274" s="243"/>
      <c r="U274" s="13"/>
      <c r="V274" s="13"/>
      <c r="W274" s="13"/>
      <c r="X274" s="13"/>
      <c r="Y274" s="13"/>
      <c r="Z274" s="13"/>
      <c r="AA274" s="13"/>
      <c r="AB274" s="13"/>
      <c r="AC274" s="13"/>
      <c r="AD274" s="13"/>
      <c r="AE274" s="13"/>
      <c r="AT274" s="244" t="s">
        <v>172</v>
      </c>
      <c r="AU274" s="244" t="s">
        <v>79</v>
      </c>
      <c r="AV274" s="13" t="s">
        <v>79</v>
      </c>
      <c r="AW274" s="13" t="s">
        <v>32</v>
      </c>
      <c r="AX274" s="13" t="s">
        <v>70</v>
      </c>
      <c r="AY274" s="244" t="s">
        <v>161</v>
      </c>
    </row>
    <row r="275" s="13" customFormat="1">
      <c r="A275" s="13"/>
      <c r="B275" s="233"/>
      <c r="C275" s="234"/>
      <c r="D275" s="235" t="s">
        <v>172</v>
      </c>
      <c r="E275" s="236" t="s">
        <v>19</v>
      </c>
      <c r="F275" s="237" t="s">
        <v>397</v>
      </c>
      <c r="G275" s="234"/>
      <c r="H275" s="238">
        <v>60</v>
      </c>
      <c r="I275" s="239"/>
      <c r="J275" s="234"/>
      <c r="K275" s="234"/>
      <c r="L275" s="240"/>
      <c r="M275" s="241"/>
      <c r="N275" s="242"/>
      <c r="O275" s="242"/>
      <c r="P275" s="242"/>
      <c r="Q275" s="242"/>
      <c r="R275" s="242"/>
      <c r="S275" s="242"/>
      <c r="T275" s="243"/>
      <c r="U275" s="13"/>
      <c r="V275" s="13"/>
      <c r="W275" s="13"/>
      <c r="X275" s="13"/>
      <c r="Y275" s="13"/>
      <c r="Z275" s="13"/>
      <c r="AA275" s="13"/>
      <c r="AB275" s="13"/>
      <c r="AC275" s="13"/>
      <c r="AD275" s="13"/>
      <c r="AE275" s="13"/>
      <c r="AT275" s="244" t="s">
        <v>172</v>
      </c>
      <c r="AU275" s="244" t="s">
        <v>79</v>
      </c>
      <c r="AV275" s="13" t="s">
        <v>79</v>
      </c>
      <c r="AW275" s="13" t="s">
        <v>32</v>
      </c>
      <c r="AX275" s="13" t="s">
        <v>70</v>
      </c>
      <c r="AY275" s="244" t="s">
        <v>161</v>
      </c>
    </row>
    <row r="276" s="14" customFormat="1">
      <c r="A276" s="14"/>
      <c r="B276" s="245"/>
      <c r="C276" s="246"/>
      <c r="D276" s="235" t="s">
        <v>172</v>
      </c>
      <c r="E276" s="247" t="s">
        <v>19</v>
      </c>
      <c r="F276" s="248" t="s">
        <v>174</v>
      </c>
      <c r="G276" s="246"/>
      <c r="H276" s="249">
        <v>910</v>
      </c>
      <c r="I276" s="250"/>
      <c r="J276" s="246"/>
      <c r="K276" s="246"/>
      <c r="L276" s="251"/>
      <c r="M276" s="252"/>
      <c r="N276" s="253"/>
      <c r="O276" s="253"/>
      <c r="P276" s="253"/>
      <c r="Q276" s="253"/>
      <c r="R276" s="253"/>
      <c r="S276" s="253"/>
      <c r="T276" s="254"/>
      <c r="U276" s="14"/>
      <c r="V276" s="14"/>
      <c r="W276" s="14"/>
      <c r="X276" s="14"/>
      <c r="Y276" s="14"/>
      <c r="Z276" s="14"/>
      <c r="AA276" s="14"/>
      <c r="AB276" s="14"/>
      <c r="AC276" s="14"/>
      <c r="AD276" s="14"/>
      <c r="AE276" s="14"/>
      <c r="AT276" s="255" t="s">
        <v>172</v>
      </c>
      <c r="AU276" s="255" t="s">
        <v>79</v>
      </c>
      <c r="AV276" s="14" t="s">
        <v>168</v>
      </c>
      <c r="AW276" s="14" t="s">
        <v>32</v>
      </c>
      <c r="AX276" s="14" t="s">
        <v>77</v>
      </c>
      <c r="AY276" s="255" t="s">
        <v>161</v>
      </c>
    </row>
    <row r="277" s="2" customFormat="1" ht="21.75" customHeight="1">
      <c r="A277" s="41"/>
      <c r="B277" s="42"/>
      <c r="C277" s="215" t="s">
        <v>398</v>
      </c>
      <c r="D277" s="215" t="s">
        <v>163</v>
      </c>
      <c r="E277" s="216" t="s">
        <v>399</v>
      </c>
      <c r="F277" s="217" t="s">
        <v>400</v>
      </c>
      <c r="G277" s="218" t="s">
        <v>231</v>
      </c>
      <c r="H277" s="219">
        <v>10.4</v>
      </c>
      <c r="I277" s="220"/>
      <c r="J277" s="221">
        <f>ROUND(I277*H277,2)</f>
        <v>0</v>
      </c>
      <c r="K277" s="217" t="s">
        <v>167</v>
      </c>
      <c r="L277" s="47"/>
      <c r="M277" s="222" t="s">
        <v>19</v>
      </c>
      <c r="N277" s="223" t="s">
        <v>41</v>
      </c>
      <c r="O277" s="87"/>
      <c r="P277" s="224">
        <f>O277*H277</f>
        <v>0</v>
      </c>
      <c r="Q277" s="224">
        <v>0</v>
      </c>
      <c r="R277" s="224">
        <f>Q277*H277</f>
        <v>0</v>
      </c>
      <c r="S277" s="224">
        <v>0.043999999999999997</v>
      </c>
      <c r="T277" s="225">
        <f>S277*H277</f>
        <v>0.45760000000000001</v>
      </c>
      <c r="U277" s="41"/>
      <c r="V277" s="41"/>
      <c r="W277" s="41"/>
      <c r="X277" s="41"/>
      <c r="Y277" s="41"/>
      <c r="Z277" s="41"/>
      <c r="AA277" s="41"/>
      <c r="AB277" s="41"/>
      <c r="AC277" s="41"/>
      <c r="AD277" s="41"/>
      <c r="AE277" s="41"/>
      <c r="AR277" s="226" t="s">
        <v>168</v>
      </c>
      <c r="AT277" s="226" t="s">
        <v>163</v>
      </c>
      <c r="AU277" s="226" t="s">
        <v>79</v>
      </c>
      <c r="AY277" s="20" t="s">
        <v>161</v>
      </c>
      <c r="BE277" s="227">
        <f>IF(N277="základní",J277,0)</f>
        <v>0</v>
      </c>
      <c r="BF277" s="227">
        <f>IF(N277="snížená",J277,0)</f>
        <v>0</v>
      </c>
      <c r="BG277" s="227">
        <f>IF(N277="zákl. přenesená",J277,0)</f>
        <v>0</v>
      </c>
      <c r="BH277" s="227">
        <f>IF(N277="sníž. přenesená",J277,0)</f>
        <v>0</v>
      </c>
      <c r="BI277" s="227">
        <f>IF(N277="nulová",J277,0)</f>
        <v>0</v>
      </c>
      <c r="BJ277" s="20" t="s">
        <v>77</v>
      </c>
      <c r="BK277" s="227">
        <f>ROUND(I277*H277,2)</f>
        <v>0</v>
      </c>
      <c r="BL277" s="20" t="s">
        <v>168</v>
      </c>
      <c r="BM277" s="226" t="s">
        <v>401</v>
      </c>
    </row>
    <row r="278" s="2" customFormat="1">
      <c r="A278" s="41"/>
      <c r="B278" s="42"/>
      <c r="C278" s="43"/>
      <c r="D278" s="228" t="s">
        <v>170</v>
      </c>
      <c r="E278" s="43"/>
      <c r="F278" s="229" t="s">
        <v>402</v>
      </c>
      <c r="G278" s="43"/>
      <c r="H278" s="43"/>
      <c r="I278" s="230"/>
      <c r="J278" s="43"/>
      <c r="K278" s="43"/>
      <c r="L278" s="47"/>
      <c r="M278" s="231"/>
      <c r="N278" s="232"/>
      <c r="O278" s="87"/>
      <c r="P278" s="87"/>
      <c r="Q278" s="87"/>
      <c r="R278" s="87"/>
      <c r="S278" s="87"/>
      <c r="T278" s="88"/>
      <c r="U278" s="41"/>
      <c r="V278" s="41"/>
      <c r="W278" s="41"/>
      <c r="X278" s="41"/>
      <c r="Y278" s="41"/>
      <c r="Z278" s="41"/>
      <c r="AA278" s="41"/>
      <c r="AB278" s="41"/>
      <c r="AC278" s="41"/>
      <c r="AD278" s="41"/>
      <c r="AE278" s="41"/>
      <c r="AT278" s="20" t="s">
        <v>170</v>
      </c>
      <c r="AU278" s="20" t="s">
        <v>79</v>
      </c>
    </row>
    <row r="279" s="13" customFormat="1">
      <c r="A279" s="13"/>
      <c r="B279" s="233"/>
      <c r="C279" s="234"/>
      <c r="D279" s="235" t="s">
        <v>172</v>
      </c>
      <c r="E279" s="236" t="s">
        <v>19</v>
      </c>
      <c r="F279" s="237" t="s">
        <v>366</v>
      </c>
      <c r="G279" s="234"/>
      <c r="H279" s="238">
        <v>6.6399999999999997</v>
      </c>
      <c r="I279" s="239"/>
      <c r="J279" s="234"/>
      <c r="K279" s="234"/>
      <c r="L279" s="240"/>
      <c r="M279" s="241"/>
      <c r="N279" s="242"/>
      <c r="O279" s="242"/>
      <c r="P279" s="242"/>
      <c r="Q279" s="242"/>
      <c r="R279" s="242"/>
      <c r="S279" s="242"/>
      <c r="T279" s="243"/>
      <c r="U279" s="13"/>
      <c r="V279" s="13"/>
      <c r="W279" s="13"/>
      <c r="X279" s="13"/>
      <c r="Y279" s="13"/>
      <c r="Z279" s="13"/>
      <c r="AA279" s="13"/>
      <c r="AB279" s="13"/>
      <c r="AC279" s="13"/>
      <c r="AD279" s="13"/>
      <c r="AE279" s="13"/>
      <c r="AT279" s="244" t="s">
        <v>172</v>
      </c>
      <c r="AU279" s="244" t="s">
        <v>79</v>
      </c>
      <c r="AV279" s="13" t="s">
        <v>79</v>
      </c>
      <c r="AW279" s="13" t="s">
        <v>32</v>
      </c>
      <c r="AX279" s="13" t="s">
        <v>70</v>
      </c>
      <c r="AY279" s="244" t="s">
        <v>161</v>
      </c>
    </row>
    <row r="280" s="13" customFormat="1">
      <c r="A280" s="13"/>
      <c r="B280" s="233"/>
      <c r="C280" s="234"/>
      <c r="D280" s="235" t="s">
        <v>172</v>
      </c>
      <c r="E280" s="236" t="s">
        <v>19</v>
      </c>
      <c r="F280" s="237" t="s">
        <v>367</v>
      </c>
      <c r="G280" s="234"/>
      <c r="H280" s="238">
        <v>1.3600000000000001</v>
      </c>
      <c r="I280" s="239"/>
      <c r="J280" s="234"/>
      <c r="K280" s="234"/>
      <c r="L280" s="240"/>
      <c r="M280" s="241"/>
      <c r="N280" s="242"/>
      <c r="O280" s="242"/>
      <c r="P280" s="242"/>
      <c r="Q280" s="242"/>
      <c r="R280" s="242"/>
      <c r="S280" s="242"/>
      <c r="T280" s="243"/>
      <c r="U280" s="13"/>
      <c r="V280" s="13"/>
      <c r="W280" s="13"/>
      <c r="X280" s="13"/>
      <c r="Y280" s="13"/>
      <c r="Z280" s="13"/>
      <c r="AA280" s="13"/>
      <c r="AB280" s="13"/>
      <c r="AC280" s="13"/>
      <c r="AD280" s="13"/>
      <c r="AE280" s="13"/>
      <c r="AT280" s="244" t="s">
        <v>172</v>
      </c>
      <c r="AU280" s="244" t="s">
        <v>79</v>
      </c>
      <c r="AV280" s="13" t="s">
        <v>79</v>
      </c>
      <c r="AW280" s="13" t="s">
        <v>32</v>
      </c>
      <c r="AX280" s="13" t="s">
        <v>70</v>
      </c>
      <c r="AY280" s="244" t="s">
        <v>161</v>
      </c>
    </row>
    <row r="281" s="13" customFormat="1">
      <c r="A281" s="13"/>
      <c r="B281" s="233"/>
      <c r="C281" s="234"/>
      <c r="D281" s="235" t="s">
        <v>172</v>
      </c>
      <c r="E281" s="236" t="s">
        <v>19</v>
      </c>
      <c r="F281" s="237" t="s">
        <v>368</v>
      </c>
      <c r="G281" s="234"/>
      <c r="H281" s="238">
        <v>2.3999999999999999</v>
      </c>
      <c r="I281" s="239"/>
      <c r="J281" s="234"/>
      <c r="K281" s="234"/>
      <c r="L281" s="240"/>
      <c r="M281" s="241"/>
      <c r="N281" s="242"/>
      <c r="O281" s="242"/>
      <c r="P281" s="242"/>
      <c r="Q281" s="242"/>
      <c r="R281" s="242"/>
      <c r="S281" s="242"/>
      <c r="T281" s="243"/>
      <c r="U281" s="13"/>
      <c r="V281" s="13"/>
      <c r="W281" s="13"/>
      <c r="X281" s="13"/>
      <c r="Y281" s="13"/>
      <c r="Z281" s="13"/>
      <c r="AA281" s="13"/>
      <c r="AB281" s="13"/>
      <c r="AC281" s="13"/>
      <c r="AD281" s="13"/>
      <c r="AE281" s="13"/>
      <c r="AT281" s="244" t="s">
        <v>172</v>
      </c>
      <c r="AU281" s="244" t="s">
        <v>79</v>
      </c>
      <c r="AV281" s="13" t="s">
        <v>79</v>
      </c>
      <c r="AW281" s="13" t="s">
        <v>32</v>
      </c>
      <c r="AX281" s="13" t="s">
        <v>70</v>
      </c>
      <c r="AY281" s="244" t="s">
        <v>161</v>
      </c>
    </row>
    <row r="282" s="14" customFormat="1">
      <c r="A282" s="14"/>
      <c r="B282" s="245"/>
      <c r="C282" s="246"/>
      <c r="D282" s="235" t="s">
        <v>172</v>
      </c>
      <c r="E282" s="247" t="s">
        <v>19</v>
      </c>
      <c r="F282" s="248" t="s">
        <v>174</v>
      </c>
      <c r="G282" s="246"/>
      <c r="H282" s="249">
        <v>10.4</v>
      </c>
      <c r="I282" s="250"/>
      <c r="J282" s="246"/>
      <c r="K282" s="246"/>
      <c r="L282" s="251"/>
      <c r="M282" s="252"/>
      <c r="N282" s="253"/>
      <c r="O282" s="253"/>
      <c r="P282" s="253"/>
      <c r="Q282" s="253"/>
      <c r="R282" s="253"/>
      <c r="S282" s="253"/>
      <c r="T282" s="254"/>
      <c r="U282" s="14"/>
      <c r="V282" s="14"/>
      <c r="W282" s="14"/>
      <c r="X282" s="14"/>
      <c r="Y282" s="14"/>
      <c r="Z282" s="14"/>
      <c r="AA282" s="14"/>
      <c r="AB282" s="14"/>
      <c r="AC282" s="14"/>
      <c r="AD282" s="14"/>
      <c r="AE282" s="14"/>
      <c r="AT282" s="255" t="s">
        <v>172</v>
      </c>
      <c r="AU282" s="255" t="s">
        <v>79</v>
      </c>
      <c r="AV282" s="14" t="s">
        <v>168</v>
      </c>
      <c r="AW282" s="14" t="s">
        <v>32</v>
      </c>
      <c r="AX282" s="14" t="s">
        <v>77</v>
      </c>
      <c r="AY282" s="255" t="s">
        <v>161</v>
      </c>
    </row>
    <row r="283" s="2" customFormat="1" ht="21.75" customHeight="1">
      <c r="A283" s="41"/>
      <c r="B283" s="42"/>
      <c r="C283" s="215" t="s">
        <v>403</v>
      </c>
      <c r="D283" s="215" t="s">
        <v>163</v>
      </c>
      <c r="E283" s="216" t="s">
        <v>404</v>
      </c>
      <c r="F283" s="217" t="s">
        <v>405</v>
      </c>
      <c r="G283" s="218" t="s">
        <v>231</v>
      </c>
      <c r="H283" s="219">
        <v>62.75</v>
      </c>
      <c r="I283" s="220"/>
      <c r="J283" s="221">
        <f>ROUND(I283*H283,2)</f>
        <v>0</v>
      </c>
      <c r="K283" s="217" t="s">
        <v>167</v>
      </c>
      <c r="L283" s="47"/>
      <c r="M283" s="222" t="s">
        <v>19</v>
      </c>
      <c r="N283" s="223" t="s">
        <v>41</v>
      </c>
      <c r="O283" s="87"/>
      <c r="P283" s="224">
        <f>O283*H283</f>
        <v>0</v>
      </c>
      <c r="Q283" s="224">
        <v>0</v>
      </c>
      <c r="R283" s="224">
        <f>Q283*H283</f>
        <v>0</v>
      </c>
      <c r="S283" s="224">
        <v>0.029000000000000001</v>
      </c>
      <c r="T283" s="225">
        <f>S283*H283</f>
        <v>1.8197500000000002</v>
      </c>
      <c r="U283" s="41"/>
      <c r="V283" s="41"/>
      <c r="W283" s="41"/>
      <c r="X283" s="41"/>
      <c r="Y283" s="41"/>
      <c r="Z283" s="41"/>
      <c r="AA283" s="41"/>
      <c r="AB283" s="41"/>
      <c r="AC283" s="41"/>
      <c r="AD283" s="41"/>
      <c r="AE283" s="41"/>
      <c r="AR283" s="226" t="s">
        <v>168</v>
      </c>
      <c r="AT283" s="226" t="s">
        <v>163</v>
      </c>
      <c r="AU283" s="226" t="s">
        <v>79</v>
      </c>
      <c r="AY283" s="20" t="s">
        <v>161</v>
      </c>
      <c r="BE283" s="227">
        <f>IF(N283="základní",J283,0)</f>
        <v>0</v>
      </c>
      <c r="BF283" s="227">
        <f>IF(N283="snížená",J283,0)</f>
        <v>0</v>
      </c>
      <c r="BG283" s="227">
        <f>IF(N283="zákl. přenesená",J283,0)</f>
        <v>0</v>
      </c>
      <c r="BH283" s="227">
        <f>IF(N283="sníž. přenesená",J283,0)</f>
        <v>0</v>
      </c>
      <c r="BI283" s="227">
        <f>IF(N283="nulová",J283,0)</f>
        <v>0</v>
      </c>
      <c r="BJ283" s="20" t="s">
        <v>77</v>
      </c>
      <c r="BK283" s="227">
        <f>ROUND(I283*H283,2)</f>
        <v>0</v>
      </c>
      <c r="BL283" s="20" t="s">
        <v>168</v>
      </c>
      <c r="BM283" s="226" t="s">
        <v>406</v>
      </c>
    </row>
    <row r="284" s="2" customFormat="1">
      <c r="A284" s="41"/>
      <c r="B284" s="42"/>
      <c r="C284" s="43"/>
      <c r="D284" s="228" t="s">
        <v>170</v>
      </c>
      <c r="E284" s="43"/>
      <c r="F284" s="229" t="s">
        <v>407</v>
      </c>
      <c r="G284" s="43"/>
      <c r="H284" s="43"/>
      <c r="I284" s="230"/>
      <c r="J284" s="43"/>
      <c r="K284" s="43"/>
      <c r="L284" s="47"/>
      <c r="M284" s="231"/>
      <c r="N284" s="232"/>
      <c r="O284" s="87"/>
      <c r="P284" s="87"/>
      <c r="Q284" s="87"/>
      <c r="R284" s="87"/>
      <c r="S284" s="87"/>
      <c r="T284" s="88"/>
      <c r="U284" s="41"/>
      <c r="V284" s="41"/>
      <c r="W284" s="41"/>
      <c r="X284" s="41"/>
      <c r="Y284" s="41"/>
      <c r="Z284" s="41"/>
      <c r="AA284" s="41"/>
      <c r="AB284" s="41"/>
      <c r="AC284" s="41"/>
      <c r="AD284" s="41"/>
      <c r="AE284" s="41"/>
      <c r="AT284" s="20" t="s">
        <v>170</v>
      </c>
      <c r="AU284" s="20" t="s">
        <v>79</v>
      </c>
    </row>
    <row r="285" s="13" customFormat="1">
      <c r="A285" s="13"/>
      <c r="B285" s="233"/>
      <c r="C285" s="234"/>
      <c r="D285" s="235" t="s">
        <v>172</v>
      </c>
      <c r="E285" s="236" t="s">
        <v>19</v>
      </c>
      <c r="F285" s="237" t="s">
        <v>375</v>
      </c>
      <c r="G285" s="234"/>
      <c r="H285" s="238">
        <v>62.75</v>
      </c>
      <c r="I285" s="239"/>
      <c r="J285" s="234"/>
      <c r="K285" s="234"/>
      <c r="L285" s="240"/>
      <c r="M285" s="241"/>
      <c r="N285" s="242"/>
      <c r="O285" s="242"/>
      <c r="P285" s="242"/>
      <c r="Q285" s="242"/>
      <c r="R285" s="242"/>
      <c r="S285" s="242"/>
      <c r="T285" s="243"/>
      <c r="U285" s="13"/>
      <c r="V285" s="13"/>
      <c r="W285" s="13"/>
      <c r="X285" s="13"/>
      <c r="Y285" s="13"/>
      <c r="Z285" s="13"/>
      <c r="AA285" s="13"/>
      <c r="AB285" s="13"/>
      <c r="AC285" s="13"/>
      <c r="AD285" s="13"/>
      <c r="AE285" s="13"/>
      <c r="AT285" s="244" t="s">
        <v>172</v>
      </c>
      <c r="AU285" s="244" t="s">
        <v>79</v>
      </c>
      <c r="AV285" s="13" t="s">
        <v>79</v>
      </c>
      <c r="AW285" s="13" t="s">
        <v>32</v>
      </c>
      <c r="AX285" s="13" t="s">
        <v>70</v>
      </c>
      <c r="AY285" s="244" t="s">
        <v>161</v>
      </c>
    </row>
    <row r="286" s="14" customFormat="1">
      <c r="A286" s="14"/>
      <c r="B286" s="245"/>
      <c r="C286" s="246"/>
      <c r="D286" s="235" t="s">
        <v>172</v>
      </c>
      <c r="E286" s="247" t="s">
        <v>19</v>
      </c>
      <c r="F286" s="248" t="s">
        <v>174</v>
      </c>
      <c r="G286" s="246"/>
      <c r="H286" s="249">
        <v>62.75</v>
      </c>
      <c r="I286" s="250"/>
      <c r="J286" s="246"/>
      <c r="K286" s="246"/>
      <c r="L286" s="251"/>
      <c r="M286" s="252"/>
      <c r="N286" s="253"/>
      <c r="O286" s="253"/>
      <c r="P286" s="253"/>
      <c r="Q286" s="253"/>
      <c r="R286" s="253"/>
      <c r="S286" s="253"/>
      <c r="T286" s="254"/>
      <c r="U286" s="14"/>
      <c r="V286" s="14"/>
      <c r="W286" s="14"/>
      <c r="X286" s="14"/>
      <c r="Y286" s="14"/>
      <c r="Z286" s="14"/>
      <c r="AA286" s="14"/>
      <c r="AB286" s="14"/>
      <c r="AC286" s="14"/>
      <c r="AD286" s="14"/>
      <c r="AE286" s="14"/>
      <c r="AT286" s="255" t="s">
        <v>172</v>
      </c>
      <c r="AU286" s="255" t="s">
        <v>79</v>
      </c>
      <c r="AV286" s="14" t="s">
        <v>168</v>
      </c>
      <c r="AW286" s="14" t="s">
        <v>32</v>
      </c>
      <c r="AX286" s="14" t="s">
        <v>77</v>
      </c>
      <c r="AY286" s="255" t="s">
        <v>161</v>
      </c>
    </row>
    <row r="287" s="2" customFormat="1" ht="33" customHeight="1">
      <c r="A287" s="41"/>
      <c r="B287" s="42"/>
      <c r="C287" s="215" t="s">
        <v>408</v>
      </c>
      <c r="D287" s="215" t="s">
        <v>163</v>
      </c>
      <c r="E287" s="216" t="s">
        <v>409</v>
      </c>
      <c r="F287" s="217" t="s">
        <v>410</v>
      </c>
      <c r="G287" s="218" t="s">
        <v>212</v>
      </c>
      <c r="H287" s="219">
        <v>228</v>
      </c>
      <c r="I287" s="220"/>
      <c r="J287" s="221">
        <f>ROUND(I287*H287,2)</f>
        <v>0</v>
      </c>
      <c r="K287" s="217" t="s">
        <v>167</v>
      </c>
      <c r="L287" s="47"/>
      <c r="M287" s="222" t="s">
        <v>19</v>
      </c>
      <c r="N287" s="223" t="s">
        <v>41</v>
      </c>
      <c r="O287" s="87"/>
      <c r="P287" s="224">
        <f>O287*H287</f>
        <v>0</v>
      </c>
      <c r="Q287" s="224">
        <v>0</v>
      </c>
      <c r="R287" s="224">
        <f>Q287*H287</f>
        <v>0</v>
      </c>
      <c r="S287" s="224">
        <v>0.25</v>
      </c>
      <c r="T287" s="225">
        <f>S287*H287</f>
        <v>57</v>
      </c>
      <c r="U287" s="41"/>
      <c r="V287" s="41"/>
      <c r="W287" s="41"/>
      <c r="X287" s="41"/>
      <c r="Y287" s="41"/>
      <c r="Z287" s="41"/>
      <c r="AA287" s="41"/>
      <c r="AB287" s="41"/>
      <c r="AC287" s="41"/>
      <c r="AD287" s="41"/>
      <c r="AE287" s="41"/>
      <c r="AR287" s="226" t="s">
        <v>168</v>
      </c>
      <c r="AT287" s="226" t="s">
        <v>163</v>
      </c>
      <c r="AU287" s="226" t="s">
        <v>79</v>
      </c>
      <c r="AY287" s="20" t="s">
        <v>161</v>
      </c>
      <c r="BE287" s="227">
        <f>IF(N287="základní",J287,0)</f>
        <v>0</v>
      </c>
      <c r="BF287" s="227">
        <f>IF(N287="snížená",J287,0)</f>
        <v>0</v>
      </c>
      <c r="BG287" s="227">
        <f>IF(N287="zákl. přenesená",J287,0)</f>
        <v>0</v>
      </c>
      <c r="BH287" s="227">
        <f>IF(N287="sníž. přenesená",J287,0)</f>
        <v>0</v>
      </c>
      <c r="BI287" s="227">
        <f>IF(N287="nulová",J287,0)</f>
        <v>0</v>
      </c>
      <c r="BJ287" s="20" t="s">
        <v>77</v>
      </c>
      <c r="BK287" s="227">
        <f>ROUND(I287*H287,2)</f>
        <v>0</v>
      </c>
      <c r="BL287" s="20" t="s">
        <v>168</v>
      </c>
      <c r="BM287" s="226" t="s">
        <v>411</v>
      </c>
    </row>
    <row r="288" s="2" customFormat="1">
      <c r="A288" s="41"/>
      <c r="B288" s="42"/>
      <c r="C288" s="43"/>
      <c r="D288" s="228" t="s">
        <v>170</v>
      </c>
      <c r="E288" s="43"/>
      <c r="F288" s="229" t="s">
        <v>412</v>
      </c>
      <c r="G288" s="43"/>
      <c r="H288" s="43"/>
      <c r="I288" s="230"/>
      <c r="J288" s="43"/>
      <c r="K288" s="43"/>
      <c r="L288" s="47"/>
      <c r="M288" s="231"/>
      <c r="N288" s="232"/>
      <c r="O288" s="87"/>
      <c r="P288" s="87"/>
      <c r="Q288" s="87"/>
      <c r="R288" s="87"/>
      <c r="S288" s="87"/>
      <c r="T288" s="88"/>
      <c r="U288" s="41"/>
      <c r="V288" s="41"/>
      <c r="W288" s="41"/>
      <c r="X288" s="41"/>
      <c r="Y288" s="41"/>
      <c r="Z288" s="41"/>
      <c r="AA288" s="41"/>
      <c r="AB288" s="41"/>
      <c r="AC288" s="41"/>
      <c r="AD288" s="41"/>
      <c r="AE288" s="41"/>
      <c r="AT288" s="20" t="s">
        <v>170</v>
      </c>
      <c r="AU288" s="20" t="s">
        <v>79</v>
      </c>
    </row>
    <row r="289" s="13" customFormat="1">
      <c r="A289" s="13"/>
      <c r="B289" s="233"/>
      <c r="C289" s="234"/>
      <c r="D289" s="235" t="s">
        <v>172</v>
      </c>
      <c r="E289" s="236" t="s">
        <v>19</v>
      </c>
      <c r="F289" s="237" t="s">
        <v>413</v>
      </c>
      <c r="G289" s="234"/>
      <c r="H289" s="238">
        <v>215</v>
      </c>
      <c r="I289" s="239"/>
      <c r="J289" s="234"/>
      <c r="K289" s="234"/>
      <c r="L289" s="240"/>
      <c r="M289" s="241"/>
      <c r="N289" s="242"/>
      <c r="O289" s="242"/>
      <c r="P289" s="242"/>
      <c r="Q289" s="242"/>
      <c r="R289" s="242"/>
      <c r="S289" s="242"/>
      <c r="T289" s="243"/>
      <c r="U289" s="13"/>
      <c r="V289" s="13"/>
      <c r="W289" s="13"/>
      <c r="X289" s="13"/>
      <c r="Y289" s="13"/>
      <c r="Z289" s="13"/>
      <c r="AA289" s="13"/>
      <c r="AB289" s="13"/>
      <c r="AC289" s="13"/>
      <c r="AD289" s="13"/>
      <c r="AE289" s="13"/>
      <c r="AT289" s="244" t="s">
        <v>172</v>
      </c>
      <c r="AU289" s="244" t="s">
        <v>79</v>
      </c>
      <c r="AV289" s="13" t="s">
        <v>79</v>
      </c>
      <c r="AW289" s="13" t="s">
        <v>32</v>
      </c>
      <c r="AX289" s="13" t="s">
        <v>70</v>
      </c>
      <c r="AY289" s="244" t="s">
        <v>161</v>
      </c>
    </row>
    <row r="290" s="13" customFormat="1">
      <c r="A290" s="13"/>
      <c r="B290" s="233"/>
      <c r="C290" s="234"/>
      <c r="D290" s="235" t="s">
        <v>172</v>
      </c>
      <c r="E290" s="236" t="s">
        <v>19</v>
      </c>
      <c r="F290" s="237" t="s">
        <v>414</v>
      </c>
      <c r="G290" s="234"/>
      <c r="H290" s="238">
        <v>13</v>
      </c>
      <c r="I290" s="239"/>
      <c r="J290" s="234"/>
      <c r="K290" s="234"/>
      <c r="L290" s="240"/>
      <c r="M290" s="241"/>
      <c r="N290" s="242"/>
      <c r="O290" s="242"/>
      <c r="P290" s="242"/>
      <c r="Q290" s="242"/>
      <c r="R290" s="242"/>
      <c r="S290" s="242"/>
      <c r="T290" s="243"/>
      <c r="U290" s="13"/>
      <c r="V290" s="13"/>
      <c r="W290" s="13"/>
      <c r="X290" s="13"/>
      <c r="Y290" s="13"/>
      <c r="Z290" s="13"/>
      <c r="AA290" s="13"/>
      <c r="AB290" s="13"/>
      <c r="AC290" s="13"/>
      <c r="AD290" s="13"/>
      <c r="AE290" s="13"/>
      <c r="AT290" s="244" t="s">
        <v>172</v>
      </c>
      <c r="AU290" s="244" t="s">
        <v>79</v>
      </c>
      <c r="AV290" s="13" t="s">
        <v>79</v>
      </c>
      <c r="AW290" s="13" t="s">
        <v>32</v>
      </c>
      <c r="AX290" s="13" t="s">
        <v>70</v>
      </c>
      <c r="AY290" s="244" t="s">
        <v>161</v>
      </c>
    </row>
    <row r="291" s="14" customFormat="1">
      <c r="A291" s="14"/>
      <c r="B291" s="245"/>
      <c r="C291" s="246"/>
      <c r="D291" s="235" t="s">
        <v>172</v>
      </c>
      <c r="E291" s="247" t="s">
        <v>19</v>
      </c>
      <c r="F291" s="248" t="s">
        <v>174</v>
      </c>
      <c r="G291" s="246"/>
      <c r="H291" s="249">
        <v>228</v>
      </c>
      <c r="I291" s="250"/>
      <c r="J291" s="246"/>
      <c r="K291" s="246"/>
      <c r="L291" s="251"/>
      <c r="M291" s="252"/>
      <c r="N291" s="253"/>
      <c r="O291" s="253"/>
      <c r="P291" s="253"/>
      <c r="Q291" s="253"/>
      <c r="R291" s="253"/>
      <c r="S291" s="253"/>
      <c r="T291" s="254"/>
      <c r="U291" s="14"/>
      <c r="V291" s="14"/>
      <c r="W291" s="14"/>
      <c r="X291" s="14"/>
      <c r="Y291" s="14"/>
      <c r="Z291" s="14"/>
      <c r="AA291" s="14"/>
      <c r="AB291" s="14"/>
      <c r="AC291" s="14"/>
      <c r="AD291" s="14"/>
      <c r="AE291" s="14"/>
      <c r="AT291" s="255" t="s">
        <v>172</v>
      </c>
      <c r="AU291" s="255" t="s">
        <v>79</v>
      </c>
      <c r="AV291" s="14" t="s">
        <v>168</v>
      </c>
      <c r="AW291" s="14" t="s">
        <v>32</v>
      </c>
      <c r="AX291" s="14" t="s">
        <v>77</v>
      </c>
      <c r="AY291" s="255" t="s">
        <v>161</v>
      </c>
    </row>
    <row r="292" s="2" customFormat="1" ht="16.5" customHeight="1">
      <c r="A292" s="41"/>
      <c r="B292" s="42"/>
      <c r="C292" s="215" t="s">
        <v>415</v>
      </c>
      <c r="D292" s="215" t="s">
        <v>163</v>
      </c>
      <c r="E292" s="216" t="s">
        <v>416</v>
      </c>
      <c r="F292" s="217" t="s">
        <v>417</v>
      </c>
      <c r="G292" s="218" t="s">
        <v>314</v>
      </c>
      <c r="H292" s="219">
        <v>103</v>
      </c>
      <c r="I292" s="220"/>
      <c r="J292" s="221">
        <f>ROUND(I292*H292,2)</f>
        <v>0</v>
      </c>
      <c r="K292" s="217" t="s">
        <v>167</v>
      </c>
      <c r="L292" s="47"/>
      <c r="M292" s="222" t="s">
        <v>19</v>
      </c>
      <c r="N292" s="223" t="s">
        <v>41</v>
      </c>
      <c r="O292" s="87"/>
      <c r="P292" s="224">
        <f>O292*H292</f>
        <v>0</v>
      </c>
      <c r="Q292" s="224">
        <v>0</v>
      </c>
      <c r="R292" s="224">
        <f>Q292*H292</f>
        <v>0</v>
      </c>
      <c r="S292" s="224">
        <v>0.087999999999999995</v>
      </c>
      <c r="T292" s="225">
        <f>S292*H292</f>
        <v>9.0640000000000001</v>
      </c>
      <c r="U292" s="41"/>
      <c r="V292" s="41"/>
      <c r="W292" s="41"/>
      <c r="X292" s="41"/>
      <c r="Y292" s="41"/>
      <c r="Z292" s="41"/>
      <c r="AA292" s="41"/>
      <c r="AB292" s="41"/>
      <c r="AC292" s="41"/>
      <c r="AD292" s="41"/>
      <c r="AE292" s="41"/>
      <c r="AR292" s="226" t="s">
        <v>168</v>
      </c>
      <c r="AT292" s="226" t="s">
        <v>163</v>
      </c>
      <c r="AU292" s="226" t="s">
        <v>79</v>
      </c>
      <c r="AY292" s="20" t="s">
        <v>161</v>
      </c>
      <c r="BE292" s="227">
        <f>IF(N292="základní",J292,0)</f>
        <v>0</v>
      </c>
      <c r="BF292" s="227">
        <f>IF(N292="snížená",J292,0)</f>
        <v>0</v>
      </c>
      <c r="BG292" s="227">
        <f>IF(N292="zákl. přenesená",J292,0)</f>
        <v>0</v>
      </c>
      <c r="BH292" s="227">
        <f>IF(N292="sníž. přenesená",J292,0)</f>
        <v>0</v>
      </c>
      <c r="BI292" s="227">
        <f>IF(N292="nulová",J292,0)</f>
        <v>0</v>
      </c>
      <c r="BJ292" s="20" t="s">
        <v>77</v>
      </c>
      <c r="BK292" s="227">
        <f>ROUND(I292*H292,2)</f>
        <v>0</v>
      </c>
      <c r="BL292" s="20" t="s">
        <v>168</v>
      </c>
      <c r="BM292" s="226" t="s">
        <v>418</v>
      </c>
    </row>
    <row r="293" s="2" customFormat="1">
      <c r="A293" s="41"/>
      <c r="B293" s="42"/>
      <c r="C293" s="43"/>
      <c r="D293" s="228" t="s">
        <v>170</v>
      </c>
      <c r="E293" s="43"/>
      <c r="F293" s="229" t="s">
        <v>419</v>
      </c>
      <c r="G293" s="43"/>
      <c r="H293" s="43"/>
      <c r="I293" s="230"/>
      <c r="J293" s="43"/>
      <c r="K293" s="43"/>
      <c r="L293" s="47"/>
      <c r="M293" s="231"/>
      <c r="N293" s="232"/>
      <c r="O293" s="87"/>
      <c r="P293" s="87"/>
      <c r="Q293" s="87"/>
      <c r="R293" s="87"/>
      <c r="S293" s="87"/>
      <c r="T293" s="88"/>
      <c r="U293" s="41"/>
      <c r="V293" s="41"/>
      <c r="W293" s="41"/>
      <c r="X293" s="41"/>
      <c r="Y293" s="41"/>
      <c r="Z293" s="41"/>
      <c r="AA293" s="41"/>
      <c r="AB293" s="41"/>
      <c r="AC293" s="41"/>
      <c r="AD293" s="41"/>
      <c r="AE293" s="41"/>
      <c r="AT293" s="20" t="s">
        <v>170</v>
      </c>
      <c r="AU293" s="20" t="s">
        <v>79</v>
      </c>
    </row>
    <row r="294" s="13" customFormat="1">
      <c r="A294" s="13"/>
      <c r="B294" s="233"/>
      <c r="C294" s="234"/>
      <c r="D294" s="235" t="s">
        <v>172</v>
      </c>
      <c r="E294" s="236" t="s">
        <v>19</v>
      </c>
      <c r="F294" s="237" t="s">
        <v>420</v>
      </c>
      <c r="G294" s="234"/>
      <c r="H294" s="238">
        <v>103</v>
      </c>
      <c r="I294" s="239"/>
      <c r="J294" s="234"/>
      <c r="K294" s="234"/>
      <c r="L294" s="240"/>
      <c r="M294" s="241"/>
      <c r="N294" s="242"/>
      <c r="O294" s="242"/>
      <c r="P294" s="242"/>
      <c r="Q294" s="242"/>
      <c r="R294" s="242"/>
      <c r="S294" s="242"/>
      <c r="T294" s="243"/>
      <c r="U294" s="13"/>
      <c r="V294" s="13"/>
      <c r="W294" s="13"/>
      <c r="X294" s="13"/>
      <c r="Y294" s="13"/>
      <c r="Z294" s="13"/>
      <c r="AA294" s="13"/>
      <c r="AB294" s="13"/>
      <c r="AC294" s="13"/>
      <c r="AD294" s="13"/>
      <c r="AE294" s="13"/>
      <c r="AT294" s="244" t="s">
        <v>172</v>
      </c>
      <c r="AU294" s="244" t="s">
        <v>79</v>
      </c>
      <c r="AV294" s="13" t="s">
        <v>79</v>
      </c>
      <c r="AW294" s="13" t="s">
        <v>32</v>
      </c>
      <c r="AX294" s="13" t="s">
        <v>70</v>
      </c>
      <c r="AY294" s="244" t="s">
        <v>161</v>
      </c>
    </row>
    <row r="295" s="14" customFormat="1">
      <c r="A295" s="14"/>
      <c r="B295" s="245"/>
      <c r="C295" s="246"/>
      <c r="D295" s="235" t="s">
        <v>172</v>
      </c>
      <c r="E295" s="247" t="s">
        <v>19</v>
      </c>
      <c r="F295" s="248" t="s">
        <v>174</v>
      </c>
      <c r="G295" s="246"/>
      <c r="H295" s="249">
        <v>103</v>
      </c>
      <c r="I295" s="250"/>
      <c r="J295" s="246"/>
      <c r="K295" s="246"/>
      <c r="L295" s="251"/>
      <c r="M295" s="252"/>
      <c r="N295" s="253"/>
      <c r="O295" s="253"/>
      <c r="P295" s="253"/>
      <c r="Q295" s="253"/>
      <c r="R295" s="253"/>
      <c r="S295" s="253"/>
      <c r="T295" s="254"/>
      <c r="U295" s="14"/>
      <c r="V295" s="14"/>
      <c r="W295" s="14"/>
      <c r="X295" s="14"/>
      <c r="Y295" s="14"/>
      <c r="Z295" s="14"/>
      <c r="AA295" s="14"/>
      <c r="AB295" s="14"/>
      <c r="AC295" s="14"/>
      <c r="AD295" s="14"/>
      <c r="AE295" s="14"/>
      <c r="AT295" s="255" t="s">
        <v>172</v>
      </c>
      <c r="AU295" s="255" t="s">
        <v>79</v>
      </c>
      <c r="AV295" s="14" t="s">
        <v>168</v>
      </c>
      <c r="AW295" s="14" t="s">
        <v>32</v>
      </c>
      <c r="AX295" s="14" t="s">
        <v>77</v>
      </c>
      <c r="AY295" s="255" t="s">
        <v>161</v>
      </c>
    </row>
    <row r="296" s="2" customFormat="1" ht="21.75" customHeight="1">
      <c r="A296" s="41"/>
      <c r="B296" s="42"/>
      <c r="C296" s="215" t="s">
        <v>421</v>
      </c>
      <c r="D296" s="215" t="s">
        <v>163</v>
      </c>
      <c r="E296" s="216" t="s">
        <v>422</v>
      </c>
      <c r="F296" s="217" t="s">
        <v>423</v>
      </c>
      <c r="G296" s="218" t="s">
        <v>314</v>
      </c>
      <c r="H296" s="219">
        <v>175</v>
      </c>
      <c r="I296" s="220"/>
      <c r="J296" s="221">
        <f>ROUND(I296*H296,2)</f>
        <v>0</v>
      </c>
      <c r="K296" s="217" t="s">
        <v>167</v>
      </c>
      <c r="L296" s="47"/>
      <c r="M296" s="222" t="s">
        <v>19</v>
      </c>
      <c r="N296" s="223" t="s">
        <v>41</v>
      </c>
      <c r="O296" s="87"/>
      <c r="P296" s="224">
        <f>O296*H296</f>
        <v>0</v>
      </c>
      <c r="Q296" s="224">
        <v>0</v>
      </c>
      <c r="R296" s="224">
        <f>Q296*H296</f>
        <v>0</v>
      </c>
      <c r="S296" s="224">
        <v>0.16500000000000001</v>
      </c>
      <c r="T296" s="225">
        <f>S296*H296</f>
        <v>28.875</v>
      </c>
      <c r="U296" s="41"/>
      <c r="V296" s="41"/>
      <c r="W296" s="41"/>
      <c r="X296" s="41"/>
      <c r="Y296" s="41"/>
      <c r="Z296" s="41"/>
      <c r="AA296" s="41"/>
      <c r="AB296" s="41"/>
      <c r="AC296" s="41"/>
      <c r="AD296" s="41"/>
      <c r="AE296" s="41"/>
      <c r="AR296" s="226" t="s">
        <v>168</v>
      </c>
      <c r="AT296" s="226" t="s">
        <v>163</v>
      </c>
      <c r="AU296" s="226" t="s">
        <v>79</v>
      </c>
      <c r="AY296" s="20" t="s">
        <v>161</v>
      </c>
      <c r="BE296" s="227">
        <f>IF(N296="základní",J296,0)</f>
        <v>0</v>
      </c>
      <c r="BF296" s="227">
        <f>IF(N296="snížená",J296,0)</f>
        <v>0</v>
      </c>
      <c r="BG296" s="227">
        <f>IF(N296="zákl. přenesená",J296,0)</f>
        <v>0</v>
      </c>
      <c r="BH296" s="227">
        <f>IF(N296="sníž. přenesená",J296,0)</f>
        <v>0</v>
      </c>
      <c r="BI296" s="227">
        <f>IF(N296="nulová",J296,0)</f>
        <v>0</v>
      </c>
      <c r="BJ296" s="20" t="s">
        <v>77</v>
      </c>
      <c r="BK296" s="227">
        <f>ROUND(I296*H296,2)</f>
        <v>0</v>
      </c>
      <c r="BL296" s="20" t="s">
        <v>168</v>
      </c>
      <c r="BM296" s="226" t="s">
        <v>424</v>
      </c>
    </row>
    <row r="297" s="2" customFormat="1">
      <c r="A297" s="41"/>
      <c r="B297" s="42"/>
      <c r="C297" s="43"/>
      <c r="D297" s="228" t="s">
        <v>170</v>
      </c>
      <c r="E297" s="43"/>
      <c r="F297" s="229" t="s">
        <v>425</v>
      </c>
      <c r="G297" s="43"/>
      <c r="H297" s="43"/>
      <c r="I297" s="230"/>
      <c r="J297" s="43"/>
      <c r="K297" s="43"/>
      <c r="L297" s="47"/>
      <c r="M297" s="231"/>
      <c r="N297" s="232"/>
      <c r="O297" s="87"/>
      <c r="P297" s="87"/>
      <c r="Q297" s="87"/>
      <c r="R297" s="87"/>
      <c r="S297" s="87"/>
      <c r="T297" s="88"/>
      <c r="U297" s="41"/>
      <c r="V297" s="41"/>
      <c r="W297" s="41"/>
      <c r="X297" s="41"/>
      <c r="Y297" s="41"/>
      <c r="Z297" s="41"/>
      <c r="AA297" s="41"/>
      <c r="AB297" s="41"/>
      <c r="AC297" s="41"/>
      <c r="AD297" s="41"/>
      <c r="AE297" s="41"/>
      <c r="AT297" s="20" t="s">
        <v>170</v>
      </c>
      <c r="AU297" s="20" t="s">
        <v>79</v>
      </c>
    </row>
    <row r="298" s="13" customFormat="1">
      <c r="A298" s="13"/>
      <c r="B298" s="233"/>
      <c r="C298" s="234"/>
      <c r="D298" s="235" t="s">
        <v>172</v>
      </c>
      <c r="E298" s="236" t="s">
        <v>19</v>
      </c>
      <c r="F298" s="237" t="s">
        <v>426</v>
      </c>
      <c r="G298" s="234"/>
      <c r="H298" s="238">
        <v>3</v>
      </c>
      <c r="I298" s="239"/>
      <c r="J298" s="234"/>
      <c r="K298" s="234"/>
      <c r="L298" s="240"/>
      <c r="M298" s="241"/>
      <c r="N298" s="242"/>
      <c r="O298" s="242"/>
      <c r="P298" s="242"/>
      <c r="Q298" s="242"/>
      <c r="R298" s="242"/>
      <c r="S298" s="242"/>
      <c r="T298" s="243"/>
      <c r="U298" s="13"/>
      <c r="V298" s="13"/>
      <c r="W298" s="13"/>
      <c r="X298" s="13"/>
      <c r="Y298" s="13"/>
      <c r="Z298" s="13"/>
      <c r="AA298" s="13"/>
      <c r="AB298" s="13"/>
      <c r="AC298" s="13"/>
      <c r="AD298" s="13"/>
      <c r="AE298" s="13"/>
      <c r="AT298" s="244" t="s">
        <v>172</v>
      </c>
      <c r="AU298" s="244" t="s">
        <v>79</v>
      </c>
      <c r="AV298" s="13" t="s">
        <v>79</v>
      </c>
      <c r="AW298" s="13" t="s">
        <v>32</v>
      </c>
      <c r="AX298" s="13" t="s">
        <v>70</v>
      </c>
      <c r="AY298" s="244" t="s">
        <v>161</v>
      </c>
    </row>
    <row r="299" s="13" customFormat="1">
      <c r="A299" s="13"/>
      <c r="B299" s="233"/>
      <c r="C299" s="234"/>
      <c r="D299" s="235" t="s">
        <v>172</v>
      </c>
      <c r="E299" s="236" t="s">
        <v>19</v>
      </c>
      <c r="F299" s="237" t="s">
        <v>427</v>
      </c>
      <c r="G299" s="234"/>
      <c r="H299" s="238">
        <v>102</v>
      </c>
      <c r="I299" s="239"/>
      <c r="J299" s="234"/>
      <c r="K299" s="234"/>
      <c r="L299" s="240"/>
      <c r="M299" s="241"/>
      <c r="N299" s="242"/>
      <c r="O299" s="242"/>
      <c r="P299" s="242"/>
      <c r="Q299" s="242"/>
      <c r="R299" s="242"/>
      <c r="S299" s="242"/>
      <c r="T299" s="243"/>
      <c r="U299" s="13"/>
      <c r="V299" s="13"/>
      <c r="W299" s="13"/>
      <c r="X299" s="13"/>
      <c r="Y299" s="13"/>
      <c r="Z299" s="13"/>
      <c r="AA299" s="13"/>
      <c r="AB299" s="13"/>
      <c r="AC299" s="13"/>
      <c r="AD299" s="13"/>
      <c r="AE299" s="13"/>
      <c r="AT299" s="244" t="s">
        <v>172</v>
      </c>
      <c r="AU299" s="244" t="s">
        <v>79</v>
      </c>
      <c r="AV299" s="13" t="s">
        <v>79</v>
      </c>
      <c r="AW299" s="13" t="s">
        <v>32</v>
      </c>
      <c r="AX299" s="13" t="s">
        <v>70</v>
      </c>
      <c r="AY299" s="244" t="s">
        <v>161</v>
      </c>
    </row>
    <row r="300" s="13" customFormat="1">
      <c r="A300" s="13"/>
      <c r="B300" s="233"/>
      <c r="C300" s="234"/>
      <c r="D300" s="235" t="s">
        <v>172</v>
      </c>
      <c r="E300" s="236" t="s">
        <v>19</v>
      </c>
      <c r="F300" s="237" t="s">
        <v>428</v>
      </c>
      <c r="G300" s="234"/>
      <c r="H300" s="238">
        <v>70</v>
      </c>
      <c r="I300" s="239"/>
      <c r="J300" s="234"/>
      <c r="K300" s="234"/>
      <c r="L300" s="240"/>
      <c r="M300" s="241"/>
      <c r="N300" s="242"/>
      <c r="O300" s="242"/>
      <c r="P300" s="242"/>
      <c r="Q300" s="242"/>
      <c r="R300" s="242"/>
      <c r="S300" s="242"/>
      <c r="T300" s="243"/>
      <c r="U300" s="13"/>
      <c r="V300" s="13"/>
      <c r="W300" s="13"/>
      <c r="X300" s="13"/>
      <c r="Y300" s="13"/>
      <c r="Z300" s="13"/>
      <c r="AA300" s="13"/>
      <c r="AB300" s="13"/>
      <c r="AC300" s="13"/>
      <c r="AD300" s="13"/>
      <c r="AE300" s="13"/>
      <c r="AT300" s="244" t="s">
        <v>172</v>
      </c>
      <c r="AU300" s="244" t="s">
        <v>79</v>
      </c>
      <c r="AV300" s="13" t="s">
        <v>79</v>
      </c>
      <c r="AW300" s="13" t="s">
        <v>32</v>
      </c>
      <c r="AX300" s="13" t="s">
        <v>70</v>
      </c>
      <c r="AY300" s="244" t="s">
        <v>161</v>
      </c>
    </row>
    <row r="301" s="14" customFormat="1">
      <c r="A301" s="14"/>
      <c r="B301" s="245"/>
      <c r="C301" s="246"/>
      <c r="D301" s="235" t="s">
        <v>172</v>
      </c>
      <c r="E301" s="247" t="s">
        <v>19</v>
      </c>
      <c r="F301" s="248" t="s">
        <v>174</v>
      </c>
      <c r="G301" s="246"/>
      <c r="H301" s="249">
        <v>175</v>
      </c>
      <c r="I301" s="250"/>
      <c r="J301" s="246"/>
      <c r="K301" s="246"/>
      <c r="L301" s="251"/>
      <c r="M301" s="252"/>
      <c r="N301" s="253"/>
      <c r="O301" s="253"/>
      <c r="P301" s="253"/>
      <c r="Q301" s="253"/>
      <c r="R301" s="253"/>
      <c r="S301" s="253"/>
      <c r="T301" s="254"/>
      <c r="U301" s="14"/>
      <c r="V301" s="14"/>
      <c r="W301" s="14"/>
      <c r="X301" s="14"/>
      <c r="Y301" s="14"/>
      <c r="Z301" s="14"/>
      <c r="AA301" s="14"/>
      <c r="AB301" s="14"/>
      <c r="AC301" s="14"/>
      <c r="AD301" s="14"/>
      <c r="AE301" s="14"/>
      <c r="AT301" s="255" t="s">
        <v>172</v>
      </c>
      <c r="AU301" s="255" t="s">
        <v>79</v>
      </c>
      <c r="AV301" s="14" t="s">
        <v>168</v>
      </c>
      <c r="AW301" s="14" t="s">
        <v>32</v>
      </c>
      <c r="AX301" s="14" t="s">
        <v>77</v>
      </c>
      <c r="AY301" s="255" t="s">
        <v>161</v>
      </c>
    </row>
    <row r="302" s="2" customFormat="1" ht="16.5" customHeight="1">
      <c r="A302" s="41"/>
      <c r="B302" s="42"/>
      <c r="C302" s="215" t="s">
        <v>429</v>
      </c>
      <c r="D302" s="215" t="s">
        <v>163</v>
      </c>
      <c r="E302" s="216" t="s">
        <v>430</v>
      </c>
      <c r="F302" s="217" t="s">
        <v>431</v>
      </c>
      <c r="G302" s="218" t="s">
        <v>212</v>
      </c>
      <c r="H302" s="219">
        <v>206</v>
      </c>
      <c r="I302" s="220"/>
      <c r="J302" s="221">
        <f>ROUND(I302*H302,2)</f>
        <v>0</v>
      </c>
      <c r="K302" s="217" t="s">
        <v>167</v>
      </c>
      <c r="L302" s="47"/>
      <c r="M302" s="222" t="s">
        <v>19</v>
      </c>
      <c r="N302" s="223" t="s">
        <v>41</v>
      </c>
      <c r="O302" s="87"/>
      <c r="P302" s="224">
        <f>O302*H302</f>
        <v>0</v>
      </c>
      <c r="Q302" s="224">
        <v>0</v>
      </c>
      <c r="R302" s="224">
        <f>Q302*H302</f>
        <v>0</v>
      </c>
      <c r="S302" s="224">
        <v>0.00348</v>
      </c>
      <c r="T302" s="225">
        <f>S302*H302</f>
        <v>0.71687999999999996</v>
      </c>
      <c r="U302" s="41"/>
      <c r="V302" s="41"/>
      <c r="W302" s="41"/>
      <c r="X302" s="41"/>
      <c r="Y302" s="41"/>
      <c r="Z302" s="41"/>
      <c r="AA302" s="41"/>
      <c r="AB302" s="41"/>
      <c r="AC302" s="41"/>
      <c r="AD302" s="41"/>
      <c r="AE302" s="41"/>
      <c r="AR302" s="226" t="s">
        <v>168</v>
      </c>
      <c r="AT302" s="226" t="s">
        <v>163</v>
      </c>
      <c r="AU302" s="226" t="s">
        <v>79</v>
      </c>
      <c r="AY302" s="20" t="s">
        <v>161</v>
      </c>
      <c r="BE302" s="227">
        <f>IF(N302="základní",J302,0)</f>
        <v>0</v>
      </c>
      <c r="BF302" s="227">
        <f>IF(N302="snížená",J302,0)</f>
        <v>0</v>
      </c>
      <c r="BG302" s="227">
        <f>IF(N302="zákl. přenesená",J302,0)</f>
        <v>0</v>
      </c>
      <c r="BH302" s="227">
        <f>IF(N302="sníž. přenesená",J302,0)</f>
        <v>0</v>
      </c>
      <c r="BI302" s="227">
        <f>IF(N302="nulová",J302,0)</f>
        <v>0</v>
      </c>
      <c r="BJ302" s="20" t="s">
        <v>77</v>
      </c>
      <c r="BK302" s="227">
        <f>ROUND(I302*H302,2)</f>
        <v>0</v>
      </c>
      <c r="BL302" s="20" t="s">
        <v>168</v>
      </c>
      <c r="BM302" s="226" t="s">
        <v>432</v>
      </c>
    </row>
    <row r="303" s="2" customFormat="1">
      <c r="A303" s="41"/>
      <c r="B303" s="42"/>
      <c r="C303" s="43"/>
      <c r="D303" s="228" t="s">
        <v>170</v>
      </c>
      <c r="E303" s="43"/>
      <c r="F303" s="229" t="s">
        <v>433</v>
      </c>
      <c r="G303" s="43"/>
      <c r="H303" s="43"/>
      <c r="I303" s="230"/>
      <c r="J303" s="43"/>
      <c r="K303" s="43"/>
      <c r="L303" s="47"/>
      <c r="M303" s="231"/>
      <c r="N303" s="232"/>
      <c r="O303" s="87"/>
      <c r="P303" s="87"/>
      <c r="Q303" s="87"/>
      <c r="R303" s="87"/>
      <c r="S303" s="87"/>
      <c r="T303" s="88"/>
      <c r="U303" s="41"/>
      <c r="V303" s="41"/>
      <c r="W303" s="41"/>
      <c r="X303" s="41"/>
      <c r="Y303" s="41"/>
      <c r="Z303" s="41"/>
      <c r="AA303" s="41"/>
      <c r="AB303" s="41"/>
      <c r="AC303" s="41"/>
      <c r="AD303" s="41"/>
      <c r="AE303" s="41"/>
      <c r="AT303" s="20" t="s">
        <v>170</v>
      </c>
      <c r="AU303" s="20" t="s">
        <v>79</v>
      </c>
    </row>
    <row r="304" s="13" customFormat="1">
      <c r="A304" s="13"/>
      <c r="B304" s="233"/>
      <c r="C304" s="234"/>
      <c r="D304" s="235" t="s">
        <v>172</v>
      </c>
      <c r="E304" s="236" t="s">
        <v>19</v>
      </c>
      <c r="F304" s="237" t="s">
        <v>434</v>
      </c>
      <c r="G304" s="234"/>
      <c r="H304" s="238">
        <v>206</v>
      </c>
      <c r="I304" s="239"/>
      <c r="J304" s="234"/>
      <c r="K304" s="234"/>
      <c r="L304" s="240"/>
      <c r="M304" s="241"/>
      <c r="N304" s="242"/>
      <c r="O304" s="242"/>
      <c r="P304" s="242"/>
      <c r="Q304" s="242"/>
      <c r="R304" s="242"/>
      <c r="S304" s="242"/>
      <c r="T304" s="243"/>
      <c r="U304" s="13"/>
      <c r="V304" s="13"/>
      <c r="W304" s="13"/>
      <c r="X304" s="13"/>
      <c r="Y304" s="13"/>
      <c r="Z304" s="13"/>
      <c r="AA304" s="13"/>
      <c r="AB304" s="13"/>
      <c r="AC304" s="13"/>
      <c r="AD304" s="13"/>
      <c r="AE304" s="13"/>
      <c r="AT304" s="244" t="s">
        <v>172</v>
      </c>
      <c r="AU304" s="244" t="s">
        <v>79</v>
      </c>
      <c r="AV304" s="13" t="s">
        <v>79</v>
      </c>
      <c r="AW304" s="13" t="s">
        <v>32</v>
      </c>
      <c r="AX304" s="13" t="s">
        <v>70</v>
      </c>
      <c r="AY304" s="244" t="s">
        <v>161</v>
      </c>
    </row>
    <row r="305" s="14" customFormat="1">
      <c r="A305" s="14"/>
      <c r="B305" s="245"/>
      <c r="C305" s="246"/>
      <c r="D305" s="235" t="s">
        <v>172</v>
      </c>
      <c r="E305" s="247" t="s">
        <v>19</v>
      </c>
      <c r="F305" s="248" t="s">
        <v>174</v>
      </c>
      <c r="G305" s="246"/>
      <c r="H305" s="249">
        <v>206</v>
      </c>
      <c r="I305" s="250"/>
      <c r="J305" s="246"/>
      <c r="K305" s="246"/>
      <c r="L305" s="251"/>
      <c r="M305" s="252"/>
      <c r="N305" s="253"/>
      <c r="O305" s="253"/>
      <c r="P305" s="253"/>
      <c r="Q305" s="253"/>
      <c r="R305" s="253"/>
      <c r="S305" s="253"/>
      <c r="T305" s="254"/>
      <c r="U305" s="14"/>
      <c r="V305" s="14"/>
      <c r="W305" s="14"/>
      <c r="X305" s="14"/>
      <c r="Y305" s="14"/>
      <c r="Z305" s="14"/>
      <c r="AA305" s="14"/>
      <c r="AB305" s="14"/>
      <c r="AC305" s="14"/>
      <c r="AD305" s="14"/>
      <c r="AE305" s="14"/>
      <c r="AT305" s="255" t="s">
        <v>172</v>
      </c>
      <c r="AU305" s="255" t="s">
        <v>79</v>
      </c>
      <c r="AV305" s="14" t="s">
        <v>168</v>
      </c>
      <c r="AW305" s="14" t="s">
        <v>32</v>
      </c>
      <c r="AX305" s="14" t="s">
        <v>77</v>
      </c>
      <c r="AY305" s="255" t="s">
        <v>161</v>
      </c>
    </row>
    <row r="306" s="2" customFormat="1" ht="16.5" customHeight="1">
      <c r="A306" s="41"/>
      <c r="B306" s="42"/>
      <c r="C306" s="215" t="s">
        <v>435</v>
      </c>
      <c r="D306" s="215" t="s">
        <v>163</v>
      </c>
      <c r="E306" s="216" t="s">
        <v>436</v>
      </c>
      <c r="F306" s="217" t="s">
        <v>437</v>
      </c>
      <c r="G306" s="218" t="s">
        <v>314</v>
      </c>
      <c r="H306" s="219">
        <v>1</v>
      </c>
      <c r="I306" s="220"/>
      <c r="J306" s="221">
        <f>ROUND(I306*H306,2)</f>
        <v>0</v>
      </c>
      <c r="K306" s="217" t="s">
        <v>167</v>
      </c>
      <c r="L306" s="47"/>
      <c r="M306" s="222" t="s">
        <v>19</v>
      </c>
      <c r="N306" s="223" t="s">
        <v>41</v>
      </c>
      <c r="O306" s="87"/>
      <c r="P306" s="224">
        <f>O306*H306</f>
        <v>0</v>
      </c>
      <c r="Q306" s="224">
        <v>0</v>
      </c>
      <c r="R306" s="224">
        <f>Q306*H306</f>
        <v>0</v>
      </c>
      <c r="S306" s="224">
        <v>0.192</v>
      </c>
      <c r="T306" s="225">
        <f>S306*H306</f>
        <v>0.192</v>
      </c>
      <c r="U306" s="41"/>
      <c r="V306" s="41"/>
      <c r="W306" s="41"/>
      <c r="X306" s="41"/>
      <c r="Y306" s="41"/>
      <c r="Z306" s="41"/>
      <c r="AA306" s="41"/>
      <c r="AB306" s="41"/>
      <c r="AC306" s="41"/>
      <c r="AD306" s="41"/>
      <c r="AE306" s="41"/>
      <c r="AR306" s="226" t="s">
        <v>168</v>
      </c>
      <c r="AT306" s="226" t="s">
        <v>163</v>
      </c>
      <c r="AU306" s="226" t="s">
        <v>79</v>
      </c>
      <c r="AY306" s="20" t="s">
        <v>161</v>
      </c>
      <c r="BE306" s="227">
        <f>IF(N306="základní",J306,0)</f>
        <v>0</v>
      </c>
      <c r="BF306" s="227">
        <f>IF(N306="snížená",J306,0)</f>
        <v>0</v>
      </c>
      <c r="BG306" s="227">
        <f>IF(N306="zákl. přenesená",J306,0)</f>
        <v>0</v>
      </c>
      <c r="BH306" s="227">
        <f>IF(N306="sníž. přenesená",J306,0)</f>
        <v>0</v>
      </c>
      <c r="BI306" s="227">
        <f>IF(N306="nulová",J306,0)</f>
        <v>0</v>
      </c>
      <c r="BJ306" s="20" t="s">
        <v>77</v>
      </c>
      <c r="BK306" s="227">
        <f>ROUND(I306*H306,2)</f>
        <v>0</v>
      </c>
      <c r="BL306" s="20" t="s">
        <v>168</v>
      </c>
      <c r="BM306" s="226" t="s">
        <v>438</v>
      </c>
    </row>
    <row r="307" s="2" customFormat="1">
      <c r="A307" s="41"/>
      <c r="B307" s="42"/>
      <c r="C307" s="43"/>
      <c r="D307" s="228" t="s">
        <v>170</v>
      </c>
      <c r="E307" s="43"/>
      <c r="F307" s="229" t="s">
        <v>439</v>
      </c>
      <c r="G307" s="43"/>
      <c r="H307" s="43"/>
      <c r="I307" s="230"/>
      <c r="J307" s="43"/>
      <c r="K307" s="43"/>
      <c r="L307" s="47"/>
      <c r="M307" s="231"/>
      <c r="N307" s="232"/>
      <c r="O307" s="87"/>
      <c r="P307" s="87"/>
      <c r="Q307" s="87"/>
      <c r="R307" s="87"/>
      <c r="S307" s="87"/>
      <c r="T307" s="88"/>
      <c r="U307" s="41"/>
      <c r="V307" s="41"/>
      <c r="W307" s="41"/>
      <c r="X307" s="41"/>
      <c r="Y307" s="41"/>
      <c r="Z307" s="41"/>
      <c r="AA307" s="41"/>
      <c r="AB307" s="41"/>
      <c r="AC307" s="41"/>
      <c r="AD307" s="41"/>
      <c r="AE307" s="41"/>
      <c r="AT307" s="20" t="s">
        <v>170</v>
      </c>
      <c r="AU307" s="20" t="s">
        <v>79</v>
      </c>
    </row>
    <row r="308" s="13" customFormat="1">
      <c r="A308" s="13"/>
      <c r="B308" s="233"/>
      <c r="C308" s="234"/>
      <c r="D308" s="235" t="s">
        <v>172</v>
      </c>
      <c r="E308" s="236" t="s">
        <v>19</v>
      </c>
      <c r="F308" s="237" t="s">
        <v>440</v>
      </c>
      <c r="G308" s="234"/>
      <c r="H308" s="238">
        <v>1</v>
      </c>
      <c r="I308" s="239"/>
      <c r="J308" s="234"/>
      <c r="K308" s="234"/>
      <c r="L308" s="240"/>
      <c r="M308" s="241"/>
      <c r="N308" s="242"/>
      <c r="O308" s="242"/>
      <c r="P308" s="242"/>
      <c r="Q308" s="242"/>
      <c r="R308" s="242"/>
      <c r="S308" s="242"/>
      <c r="T308" s="243"/>
      <c r="U308" s="13"/>
      <c r="V308" s="13"/>
      <c r="W308" s="13"/>
      <c r="X308" s="13"/>
      <c r="Y308" s="13"/>
      <c r="Z308" s="13"/>
      <c r="AA308" s="13"/>
      <c r="AB308" s="13"/>
      <c r="AC308" s="13"/>
      <c r="AD308" s="13"/>
      <c r="AE308" s="13"/>
      <c r="AT308" s="244" t="s">
        <v>172</v>
      </c>
      <c r="AU308" s="244" t="s">
        <v>79</v>
      </c>
      <c r="AV308" s="13" t="s">
        <v>79</v>
      </c>
      <c r="AW308" s="13" t="s">
        <v>32</v>
      </c>
      <c r="AX308" s="13" t="s">
        <v>70</v>
      </c>
      <c r="AY308" s="244" t="s">
        <v>161</v>
      </c>
    </row>
    <row r="309" s="14" customFormat="1">
      <c r="A309" s="14"/>
      <c r="B309" s="245"/>
      <c r="C309" s="246"/>
      <c r="D309" s="235" t="s">
        <v>172</v>
      </c>
      <c r="E309" s="247" t="s">
        <v>19</v>
      </c>
      <c r="F309" s="248" t="s">
        <v>174</v>
      </c>
      <c r="G309" s="246"/>
      <c r="H309" s="249">
        <v>1</v>
      </c>
      <c r="I309" s="250"/>
      <c r="J309" s="246"/>
      <c r="K309" s="246"/>
      <c r="L309" s="251"/>
      <c r="M309" s="252"/>
      <c r="N309" s="253"/>
      <c r="O309" s="253"/>
      <c r="P309" s="253"/>
      <c r="Q309" s="253"/>
      <c r="R309" s="253"/>
      <c r="S309" s="253"/>
      <c r="T309" s="254"/>
      <c r="U309" s="14"/>
      <c r="V309" s="14"/>
      <c r="W309" s="14"/>
      <c r="X309" s="14"/>
      <c r="Y309" s="14"/>
      <c r="Z309" s="14"/>
      <c r="AA309" s="14"/>
      <c r="AB309" s="14"/>
      <c r="AC309" s="14"/>
      <c r="AD309" s="14"/>
      <c r="AE309" s="14"/>
      <c r="AT309" s="255" t="s">
        <v>172</v>
      </c>
      <c r="AU309" s="255" t="s">
        <v>79</v>
      </c>
      <c r="AV309" s="14" t="s">
        <v>168</v>
      </c>
      <c r="AW309" s="14" t="s">
        <v>32</v>
      </c>
      <c r="AX309" s="14" t="s">
        <v>77</v>
      </c>
      <c r="AY309" s="255" t="s">
        <v>161</v>
      </c>
    </row>
    <row r="310" s="2" customFormat="1" ht="16.5" customHeight="1">
      <c r="A310" s="41"/>
      <c r="B310" s="42"/>
      <c r="C310" s="215" t="s">
        <v>441</v>
      </c>
      <c r="D310" s="215" t="s">
        <v>163</v>
      </c>
      <c r="E310" s="216" t="s">
        <v>442</v>
      </c>
      <c r="F310" s="217" t="s">
        <v>443</v>
      </c>
      <c r="G310" s="218" t="s">
        <v>314</v>
      </c>
      <c r="H310" s="219">
        <v>1</v>
      </c>
      <c r="I310" s="220"/>
      <c r="J310" s="221">
        <f>ROUND(I310*H310,2)</f>
        <v>0</v>
      </c>
      <c r="K310" s="217" t="s">
        <v>167</v>
      </c>
      <c r="L310" s="47"/>
      <c r="M310" s="222" t="s">
        <v>19</v>
      </c>
      <c r="N310" s="223" t="s">
        <v>41</v>
      </c>
      <c r="O310" s="87"/>
      <c r="P310" s="224">
        <f>O310*H310</f>
        <v>0</v>
      </c>
      <c r="Q310" s="224">
        <v>0</v>
      </c>
      <c r="R310" s="224">
        <f>Q310*H310</f>
        <v>0</v>
      </c>
      <c r="S310" s="224">
        <v>0.20999999999999999</v>
      </c>
      <c r="T310" s="225">
        <f>S310*H310</f>
        <v>0.20999999999999999</v>
      </c>
      <c r="U310" s="41"/>
      <c r="V310" s="41"/>
      <c r="W310" s="41"/>
      <c r="X310" s="41"/>
      <c r="Y310" s="41"/>
      <c r="Z310" s="41"/>
      <c r="AA310" s="41"/>
      <c r="AB310" s="41"/>
      <c r="AC310" s="41"/>
      <c r="AD310" s="41"/>
      <c r="AE310" s="41"/>
      <c r="AR310" s="226" t="s">
        <v>168</v>
      </c>
      <c r="AT310" s="226" t="s">
        <v>163</v>
      </c>
      <c r="AU310" s="226" t="s">
        <v>79</v>
      </c>
      <c r="AY310" s="20" t="s">
        <v>161</v>
      </c>
      <c r="BE310" s="227">
        <f>IF(N310="základní",J310,0)</f>
        <v>0</v>
      </c>
      <c r="BF310" s="227">
        <f>IF(N310="snížená",J310,0)</f>
        <v>0</v>
      </c>
      <c r="BG310" s="227">
        <f>IF(N310="zákl. přenesená",J310,0)</f>
        <v>0</v>
      </c>
      <c r="BH310" s="227">
        <f>IF(N310="sníž. přenesená",J310,0)</f>
        <v>0</v>
      </c>
      <c r="BI310" s="227">
        <f>IF(N310="nulová",J310,0)</f>
        <v>0</v>
      </c>
      <c r="BJ310" s="20" t="s">
        <v>77</v>
      </c>
      <c r="BK310" s="227">
        <f>ROUND(I310*H310,2)</f>
        <v>0</v>
      </c>
      <c r="BL310" s="20" t="s">
        <v>168</v>
      </c>
      <c r="BM310" s="226" t="s">
        <v>444</v>
      </c>
    </row>
    <row r="311" s="2" customFormat="1">
      <c r="A311" s="41"/>
      <c r="B311" s="42"/>
      <c r="C311" s="43"/>
      <c r="D311" s="228" t="s">
        <v>170</v>
      </c>
      <c r="E311" s="43"/>
      <c r="F311" s="229" t="s">
        <v>445</v>
      </c>
      <c r="G311" s="43"/>
      <c r="H311" s="43"/>
      <c r="I311" s="230"/>
      <c r="J311" s="43"/>
      <c r="K311" s="43"/>
      <c r="L311" s="47"/>
      <c r="M311" s="231"/>
      <c r="N311" s="232"/>
      <c r="O311" s="87"/>
      <c r="P311" s="87"/>
      <c r="Q311" s="87"/>
      <c r="R311" s="87"/>
      <c r="S311" s="87"/>
      <c r="T311" s="88"/>
      <c r="U311" s="41"/>
      <c r="V311" s="41"/>
      <c r="W311" s="41"/>
      <c r="X311" s="41"/>
      <c r="Y311" s="41"/>
      <c r="Z311" s="41"/>
      <c r="AA311" s="41"/>
      <c r="AB311" s="41"/>
      <c r="AC311" s="41"/>
      <c r="AD311" s="41"/>
      <c r="AE311" s="41"/>
      <c r="AT311" s="20" t="s">
        <v>170</v>
      </c>
      <c r="AU311" s="20" t="s">
        <v>79</v>
      </c>
    </row>
    <row r="312" s="13" customFormat="1">
      <c r="A312" s="13"/>
      <c r="B312" s="233"/>
      <c r="C312" s="234"/>
      <c r="D312" s="235" t="s">
        <v>172</v>
      </c>
      <c r="E312" s="236" t="s">
        <v>19</v>
      </c>
      <c r="F312" s="237" t="s">
        <v>446</v>
      </c>
      <c r="G312" s="234"/>
      <c r="H312" s="238">
        <v>1</v>
      </c>
      <c r="I312" s="239"/>
      <c r="J312" s="234"/>
      <c r="K312" s="234"/>
      <c r="L312" s="240"/>
      <c r="M312" s="241"/>
      <c r="N312" s="242"/>
      <c r="O312" s="242"/>
      <c r="P312" s="242"/>
      <c r="Q312" s="242"/>
      <c r="R312" s="242"/>
      <c r="S312" s="242"/>
      <c r="T312" s="243"/>
      <c r="U312" s="13"/>
      <c r="V312" s="13"/>
      <c r="W312" s="13"/>
      <c r="X312" s="13"/>
      <c r="Y312" s="13"/>
      <c r="Z312" s="13"/>
      <c r="AA312" s="13"/>
      <c r="AB312" s="13"/>
      <c r="AC312" s="13"/>
      <c r="AD312" s="13"/>
      <c r="AE312" s="13"/>
      <c r="AT312" s="244" t="s">
        <v>172</v>
      </c>
      <c r="AU312" s="244" t="s">
        <v>79</v>
      </c>
      <c r="AV312" s="13" t="s">
        <v>79</v>
      </c>
      <c r="AW312" s="13" t="s">
        <v>32</v>
      </c>
      <c r="AX312" s="13" t="s">
        <v>70</v>
      </c>
      <c r="AY312" s="244" t="s">
        <v>161</v>
      </c>
    </row>
    <row r="313" s="14" customFormat="1">
      <c r="A313" s="14"/>
      <c r="B313" s="245"/>
      <c r="C313" s="246"/>
      <c r="D313" s="235" t="s">
        <v>172</v>
      </c>
      <c r="E313" s="247" t="s">
        <v>19</v>
      </c>
      <c r="F313" s="248" t="s">
        <v>174</v>
      </c>
      <c r="G313" s="246"/>
      <c r="H313" s="249">
        <v>1</v>
      </c>
      <c r="I313" s="250"/>
      <c r="J313" s="246"/>
      <c r="K313" s="246"/>
      <c r="L313" s="251"/>
      <c r="M313" s="252"/>
      <c r="N313" s="253"/>
      <c r="O313" s="253"/>
      <c r="P313" s="253"/>
      <c r="Q313" s="253"/>
      <c r="R313" s="253"/>
      <c r="S313" s="253"/>
      <c r="T313" s="254"/>
      <c r="U313" s="14"/>
      <c r="V313" s="14"/>
      <c r="W313" s="14"/>
      <c r="X313" s="14"/>
      <c r="Y313" s="14"/>
      <c r="Z313" s="14"/>
      <c r="AA313" s="14"/>
      <c r="AB313" s="14"/>
      <c r="AC313" s="14"/>
      <c r="AD313" s="14"/>
      <c r="AE313" s="14"/>
      <c r="AT313" s="255" t="s">
        <v>172</v>
      </c>
      <c r="AU313" s="255" t="s">
        <v>79</v>
      </c>
      <c r="AV313" s="14" t="s">
        <v>168</v>
      </c>
      <c r="AW313" s="14" t="s">
        <v>32</v>
      </c>
      <c r="AX313" s="14" t="s">
        <v>77</v>
      </c>
      <c r="AY313" s="255" t="s">
        <v>161</v>
      </c>
    </row>
    <row r="314" s="2" customFormat="1" ht="24.15" customHeight="1">
      <c r="A314" s="41"/>
      <c r="B314" s="42"/>
      <c r="C314" s="215" t="s">
        <v>447</v>
      </c>
      <c r="D314" s="215" t="s">
        <v>163</v>
      </c>
      <c r="E314" s="216" t="s">
        <v>448</v>
      </c>
      <c r="F314" s="217" t="s">
        <v>449</v>
      </c>
      <c r="G314" s="218" t="s">
        <v>166</v>
      </c>
      <c r="H314" s="219">
        <v>3.4830000000000001</v>
      </c>
      <c r="I314" s="220"/>
      <c r="J314" s="221">
        <f>ROUND(I314*H314,2)</f>
        <v>0</v>
      </c>
      <c r="K314" s="217" t="s">
        <v>167</v>
      </c>
      <c r="L314" s="47"/>
      <c r="M314" s="222" t="s">
        <v>19</v>
      </c>
      <c r="N314" s="223" t="s">
        <v>41</v>
      </c>
      <c r="O314" s="87"/>
      <c r="P314" s="224">
        <f>O314*H314</f>
        <v>0</v>
      </c>
      <c r="Q314" s="224">
        <v>0</v>
      </c>
      <c r="R314" s="224">
        <f>Q314*H314</f>
        <v>0</v>
      </c>
      <c r="S314" s="224">
        <v>0.075999999999999998</v>
      </c>
      <c r="T314" s="225">
        <f>S314*H314</f>
        <v>0.264708</v>
      </c>
      <c r="U314" s="41"/>
      <c r="V314" s="41"/>
      <c r="W314" s="41"/>
      <c r="X314" s="41"/>
      <c r="Y314" s="41"/>
      <c r="Z314" s="41"/>
      <c r="AA314" s="41"/>
      <c r="AB314" s="41"/>
      <c r="AC314" s="41"/>
      <c r="AD314" s="41"/>
      <c r="AE314" s="41"/>
      <c r="AR314" s="226" t="s">
        <v>168</v>
      </c>
      <c r="AT314" s="226" t="s">
        <v>163</v>
      </c>
      <c r="AU314" s="226" t="s">
        <v>79</v>
      </c>
      <c r="AY314" s="20" t="s">
        <v>161</v>
      </c>
      <c r="BE314" s="227">
        <f>IF(N314="základní",J314,0)</f>
        <v>0</v>
      </c>
      <c r="BF314" s="227">
        <f>IF(N314="snížená",J314,0)</f>
        <v>0</v>
      </c>
      <c r="BG314" s="227">
        <f>IF(N314="zákl. přenesená",J314,0)</f>
        <v>0</v>
      </c>
      <c r="BH314" s="227">
        <f>IF(N314="sníž. přenesená",J314,0)</f>
        <v>0</v>
      </c>
      <c r="BI314" s="227">
        <f>IF(N314="nulová",J314,0)</f>
        <v>0</v>
      </c>
      <c r="BJ314" s="20" t="s">
        <v>77</v>
      </c>
      <c r="BK314" s="227">
        <f>ROUND(I314*H314,2)</f>
        <v>0</v>
      </c>
      <c r="BL314" s="20" t="s">
        <v>168</v>
      </c>
      <c r="BM314" s="226" t="s">
        <v>450</v>
      </c>
    </row>
    <row r="315" s="2" customFormat="1">
      <c r="A315" s="41"/>
      <c r="B315" s="42"/>
      <c r="C315" s="43"/>
      <c r="D315" s="228" t="s">
        <v>170</v>
      </c>
      <c r="E315" s="43"/>
      <c r="F315" s="229" t="s">
        <v>451</v>
      </c>
      <c r="G315" s="43"/>
      <c r="H315" s="43"/>
      <c r="I315" s="230"/>
      <c r="J315" s="43"/>
      <c r="K315" s="43"/>
      <c r="L315" s="47"/>
      <c r="M315" s="231"/>
      <c r="N315" s="232"/>
      <c r="O315" s="87"/>
      <c r="P315" s="87"/>
      <c r="Q315" s="87"/>
      <c r="R315" s="87"/>
      <c r="S315" s="87"/>
      <c r="T315" s="88"/>
      <c r="U315" s="41"/>
      <c r="V315" s="41"/>
      <c r="W315" s="41"/>
      <c r="X315" s="41"/>
      <c r="Y315" s="41"/>
      <c r="Z315" s="41"/>
      <c r="AA315" s="41"/>
      <c r="AB315" s="41"/>
      <c r="AC315" s="41"/>
      <c r="AD315" s="41"/>
      <c r="AE315" s="41"/>
      <c r="AT315" s="20" t="s">
        <v>170</v>
      </c>
      <c r="AU315" s="20" t="s">
        <v>79</v>
      </c>
    </row>
    <row r="316" s="13" customFormat="1">
      <c r="A316" s="13"/>
      <c r="B316" s="233"/>
      <c r="C316" s="234"/>
      <c r="D316" s="235" t="s">
        <v>172</v>
      </c>
      <c r="E316" s="236" t="s">
        <v>19</v>
      </c>
      <c r="F316" s="237" t="s">
        <v>452</v>
      </c>
      <c r="G316" s="234"/>
      <c r="H316" s="238">
        <v>1.8360000000000001</v>
      </c>
      <c r="I316" s="239"/>
      <c r="J316" s="234"/>
      <c r="K316" s="234"/>
      <c r="L316" s="240"/>
      <c r="M316" s="241"/>
      <c r="N316" s="242"/>
      <c r="O316" s="242"/>
      <c r="P316" s="242"/>
      <c r="Q316" s="242"/>
      <c r="R316" s="242"/>
      <c r="S316" s="242"/>
      <c r="T316" s="243"/>
      <c r="U316" s="13"/>
      <c r="V316" s="13"/>
      <c r="W316" s="13"/>
      <c r="X316" s="13"/>
      <c r="Y316" s="13"/>
      <c r="Z316" s="13"/>
      <c r="AA316" s="13"/>
      <c r="AB316" s="13"/>
      <c r="AC316" s="13"/>
      <c r="AD316" s="13"/>
      <c r="AE316" s="13"/>
      <c r="AT316" s="244" t="s">
        <v>172</v>
      </c>
      <c r="AU316" s="244" t="s">
        <v>79</v>
      </c>
      <c r="AV316" s="13" t="s">
        <v>79</v>
      </c>
      <c r="AW316" s="13" t="s">
        <v>32</v>
      </c>
      <c r="AX316" s="13" t="s">
        <v>70</v>
      </c>
      <c r="AY316" s="244" t="s">
        <v>161</v>
      </c>
    </row>
    <row r="317" s="13" customFormat="1">
      <c r="A317" s="13"/>
      <c r="B317" s="233"/>
      <c r="C317" s="234"/>
      <c r="D317" s="235" t="s">
        <v>172</v>
      </c>
      <c r="E317" s="236" t="s">
        <v>19</v>
      </c>
      <c r="F317" s="237" t="s">
        <v>453</v>
      </c>
      <c r="G317" s="234"/>
      <c r="H317" s="238">
        <v>1.647</v>
      </c>
      <c r="I317" s="239"/>
      <c r="J317" s="234"/>
      <c r="K317" s="234"/>
      <c r="L317" s="240"/>
      <c r="M317" s="241"/>
      <c r="N317" s="242"/>
      <c r="O317" s="242"/>
      <c r="P317" s="242"/>
      <c r="Q317" s="242"/>
      <c r="R317" s="242"/>
      <c r="S317" s="242"/>
      <c r="T317" s="243"/>
      <c r="U317" s="13"/>
      <c r="V317" s="13"/>
      <c r="W317" s="13"/>
      <c r="X317" s="13"/>
      <c r="Y317" s="13"/>
      <c r="Z317" s="13"/>
      <c r="AA317" s="13"/>
      <c r="AB317" s="13"/>
      <c r="AC317" s="13"/>
      <c r="AD317" s="13"/>
      <c r="AE317" s="13"/>
      <c r="AT317" s="244" t="s">
        <v>172</v>
      </c>
      <c r="AU317" s="244" t="s">
        <v>79</v>
      </c>
      <c r="AV317" s="13" t="s">
        <v>79</v>
      </c>
      <c r="AW317" s="13" t="s">
        <v>32</v>
      </c>
      <c r="AX317" s="13" t="s">
        <v>70</v>
      </c>
      <c r="AY317" s="244" t="s">
        <v>161</v>
      </c>
    </row>
    <row r="318" s="14" customFormat="1">
      <c r="A318" s="14"/>
      <c r="B318" s="245"/>
      <c r="C318" s="246"/>
      <c r="D318" s="235" t="s">
        <v>172</v>
      </c>
      <c r="E318" s="247" t="s">
        <v>19</v>
      </c>
      <c r="F318" s="248" t="s">
        <v>174</v>
      </c>
      <c r="G318" s="246"/>
      <c r="H318" s="249">
        <v>3.4830000000000001</v>
      </c>
      <c r="I318" s="250"/>
      <c r="J318" s="246"/>
      <c r="K318" s="246"/>
      <c r="L318" s="251"/>
      <c r="M318" s="252"/>
      <c r="N318" s="253"/>
      <c r="O318" s="253"/>
      <c r="P318" s="253"/>
      <c r="Q318" s="253"/>
      <c r="R318" s="253"/>
      <c r="S318" s="253"/>
      <c r="T318" s="254"/>
      <c r="U318" s="14"/>
      <c r="V318" s="14"/>
      <c r="W318" s="14"/>
      <c r="X318" s="14"/>
      <c r="Y318" s="14"/>
      <c r="Z318" s="14"/>
      <c r="AA318" s="14"/>
      <c r="AB318" s="14"/>
      <c r="AC318" s="14"/>
      <c r="AD318" s="14"/>
      <c r="AE318" s="14"/>
      <c r="AT318" s="255" t="s">
        <v>172</v>
      </c>
      <c r="AU318" s="255" t="s">
        <v>79</v>
      </c>
      <c r="AV318" s="14" t="s">
        <v>168</v>
      </c>
      <c r="AW318" s="14" t="s">
        <v>32</v>
      </c>
      <c r="AX318" s="14" t="s">
        <v>77</v>
      </c>
      <c r="AY318" s="255" t="s">
        <v>161</v>
      </c>
    </row>
    <row r="319" s="2" customFormat="1" ht="24.15" customHeight="1">
      <c r="A319" s="41"/>
      <c r="B319" s="42"/>
      <c r="C319" s="215" t="s">
        <v>454</v>
      </c>
      <c r="D319" s="215" t="s">
        <v>163</v>
      </c>
      <c r="E319" s="216" t="s">
        <v>455</v>
      </c>
      <c r="F319" s="217" t="s">
        <v>456</v>
      </c>
      <c r="G319" s="218" t="s">
        <v>166</v>
      </c>
      <c r="H319" s="219">
        <v>5.093</v>
      </c>
      <c r="I319" s="220"/>
      <c r="J319" s="221">
        <f>ROUND(I319*H319,2)</f>
        <v>0</v>
      </c>
      <c r="K319" s="217" t="s">
        <v>167</v>
      </c>
      <c r="L319" s="47"/>
      <c r="M319" s="222" t="s">
        <v>19</v>
      </c>
      <c r="N319" s="223" t="s">
        <v>41</v>
      </c>
      <c r="O319" s="87"/>
      <c r="P319" s="224">
        <f>O319*H319</f>
        <v>0</v>
      </c>
      <c r="Q319" s="224">
        <v>0</v>
      </c>
      <c r="R319" s="224">
        <f>Q319*H319</f>
        <v>0</v>
      </c>
      <c r="S319" s="224">
        <v>0.063</v>
      </c>
      <c r="T319" s="225">
        <f>S319*H319</f>
        <v>0.32085900000000001</v>
      </c>
      <c r="U319" s="41"/>
      <c r="V319" s="41"/>
      <c r="W319" s="41"/>
      <c r="X319" s="41"/>
      <c r="Y319" s="41"/>
      <c r="Z319" s="41"/>
      <c r="AA319" s="41"/>
      <c r="AB319" s="41"/>
      <c r="AC319" s="41"/>
      <c r="AD319" s="41"/>
      <c r="AE319" s="41"/>
      <c r="AR319" s="226" t="s">
        <v>168</v>
      </c>
      <c r="AT319" s="226" t="s">
        <v>163</v>
      </c>
      <c r="AU319" s="226" t="s">
        <v>79</v>
      </c>
      <c r="AY319" s="20" t="s">
        <v>161</v>
      </c>
      <c r="BE319" s="227">
        <f>IF(N319="základní",J319,0)</f>
        <v>0</v>
      </c>
      <c r="BF319" s="227">
        <f>IF(N319="snížená",J319,0)</f>
        <v>0</v>
      </c>
      <c r="BG319" s="227">
        <f>IF(N319="zákl. přenesená",J319,0)</f>
        <v>0</v>
      </c>
      <c r="BH319" s="227">
        <f>IF(N319="sníž. přenesená",J319,0)</f>
        <v>0</v>
      </c>
      <c r="BI319" s="227">
        <f>IF(N319="nulová",J319,0)</f>
        <v>0</v>
      </c>
      <c r="BJ319" s="20" t="s">
        <v>77</v>
      </c>
      <c r="BK319" s="227">
        <f>ROUND(I319*H319,2)</f>
        <v>0</v>
      </c>
      <c r="BL319" s="20" t="s">
        <v>168</v>
      </c>
      <c r="BM319" s="226" t="s">
        <v>457</v>
      </c>
    </row>
    <row r="320" s="2" customFormat="1">
      <c r="A320" s="41"/>
      <c r="B320" s="42"/>
      <c r="C320" s="43"/>
      <c r="D320" s="228" t="s">
        <v>170</v>
      </c>
      <c r="E320" s="43"/>
      <c r="F320" s="229" t="s">
        <v>458</v>
      </c>
      <c r="G320" s="43"/>
      <c r="H320" s="43"/>
      <c r="I320" s="230"/>
      <c r="J320" s="43"/>
      <c r="K320" s="43"/>
      <c r="L320" s="47"/>
      <c r="M320" s="231"/>
      <c r="N320" s="232"/>
      <c r="O320" s="87"/>
      <c r="P320" s="87"/>
      <c r="Q320" s="87"/>
      <c r="R320" s="87"/>
      <c r="S320" s="87"/>
      <c r="T320" s="88"/>
      <c r="U320" s="41"/>
      <c r="V320" s="41"/>
      <c r="W320" s="41"/>
      <c r="X320" s="41"/>
      <c r="Y320" s="41"/>
      <c r="Z320" s="41"/>
      <c r="AA320" s="41"/>
      <c r="AB320" s="41"/>
      <c r="AC320" s="41"/>
      <c r="AD320" s="41"/>
      <c r="AE320" s="41"/>
      <c r="AT320" s="20" t="s">
        <v>170</v>
      </c>
      <c r="AU320" s="20" t="s">
        <v>79</v>
      </c>
    </row>
    <row r="321" s="13" customFormat="1">
      <c r="A321" s="13"/>
      <c r="B321" s="233"/>
      <c r="C321" s="234"/>
      <c r="D321" s="235" t="s">
        <v>172</v>
      </c>
      <c r="E321" s="236" t="s">
        <v>19</v>
      </c>
      <c r="F321" s="237" t="s">
        <v>459</v>
      </c>
      <c r="G321" s="234"/>
      <c r="H321" s="238">
        <v>2.1230000000000002</v>
      </c>
      <c r="I321" s="239"/>
      <c r="J321" s="234"/>
      <c r="K321" s="234"/>
      <c r="L321" s="240"/>
      <c r="M321" s="241"/>
      <c r="N321" s="242"/>
      <c r="O321" s="242"/>
      <c r="P321" s="242"/>
      <c r="Q321" s="242"/>
      <c r="R321" s="242"/>
      <c r="S321" s="242"/>
      <c r="T321" s="243"/>
      <c r="U321" s="13"/>
      <c r="V321" s="13"/>
      <c r="W321" s="13"/>
      <c r="X321" s="13"/>
      <c r="Y321" s="13"/>
      <c r="Z321" s="13"/>
      <c r="AA321" s="13"/>
      <c r="AB321" s="13"/>
      <c r="AC321" s="13"/>
      <c r="AD321" s="13"/>
      <c r="AE321" s="13"/>
      <c r="AT321" s="244" t="s">
        <v>172</v>
      </c>
      <c r="AU321" s="244" t="s">
        <v>79</v>
      </c>
      <c r="AV321" s="13" t="s">
        <v>79</v>
      </c>
      <c r="AW321" s="13" t="s">
        <v>32</v>
      </c>
      <c r="AX321" s="13" t="s">
        <v>70</v>
      </c>
      <c r="AY321" s="244" t="s">
        <v>161</v>
      </c>
    </row>
    <row r="322" s="13" customFormat="1">
      <c r="A322" s="13"/>
      <c r="B322" s="233"/>
      <c r="C322" s="234"/>
      <c r="D322" s="235" t="s">
        <v>172</v>
      </c>
      <c r="E322" s="236" t="s">
        <v>19</v>
      </c>
      <c r="F322" s="237" t="s">
        <v>460</v>
      </c>
      <c r="G322" s="234"/>
      <c r="H322" s="238">
        <v>2.9700000000000002</v>
      </c>
      <c r="I322" s="239"/>
      <c r="J322" s="234"/>
      <c r="K322" s="234"/>
      <c r="L322" s="240"/>
      <c r="M322" s="241"/>
      <c r="N322" s="242"/>
      <c r="O322" s="242"/>
      <c r="P322" s="242"/>
      <c r="Q322" s="242"/>
      <c r="R322" s="242"/>
      <c r="S322" s="242"/>
      <c r="T322" s="243"/>
      <c r="U322" s="13"/>
      <c r="V322" s="13"/>
      <c r="W322" s="13"/>
      <c r="X322" s="13"/>
      <c r="Y322" s="13"/>
      <c r="Z322" s="13"/>
      <c r="AA322" s="13"/>
      <c r="AB322" s="13"/>
      <c r="AC322" s="13"/>
      <c r="AD322" s="13"/>
      <c r="AE322" s="13"/>
      <c r="AT322" s="244" t="s">
        <v>172</v>
      </c>
      <c r="AU322" s="244" t="s">
        <v>79</v>
      </c>
      <c r="AV322" s="13" t="s">
        <v>79</v>
      </c>
      <c r="AW322" s="13" t="s">
        <v>32</v>
      </c>
      <c r="AX322" s="13" t="s">
        <v>70</v>
      </c>
      <c r="AY322" s="244" t="s">
        <v>161</v>
      </c>
    </row>
    <row r="323" s="14" customFormat="1">
      <c r="A323" s="14"/>
      <c r="B323" s="245"/>
      <c r="C323" s="246"/>
      <c r="D323" s="235" t="s">
        <v>172</v>
      </c>
      <c r="E323" s="247" t="s">
        <v>19</v>
      </c>
      <c r="F323" s="248" t="s">
        <v>174</v>
      </c>
      <c r="G323" s="246"/>
      <c r="H323" s="249">
        <v>5.093</v>
      </c>
      <c r="I323" s="250"/>
      <c r="J323" s="246"/>
      <c r="K323" s="246"/>
      <c r="L323" s="251"/>
      <c r="M323" s="252"/>
      <c r="N323" s="253"/>
      <c r="O323" s="253"/>
      <c r="P323" s="253"/>
      <c r="Q323" s="253"/>
      <c r="R323" s="253"/>
      <c r="S323" s="253"/>
      <c r="T323" s="254"/>
      <c r="U323" s="14"/>
      <c r="V323" s="14"/>
      <c r="W323" s="14"/>
      <c r="X323" s="14"/>
      <c r="Y323" s="14"/>
      <c r="Z323" s="14"/>
      <c r="AA323" s="14"/>
      <c r="AB323" s="14"/>
      <c r="AC323" s="14"/>
      <c r="AD323" s="14"/>
      <c r="AE323" s="14"/>
      <c r="AT323" s="255" t="s">
        <v>172</v>
      </c>
      <c r="AU323" s="255" t="s">
        <v>79</v>
      </c>
      <c r="AV323" s="14" t="s">
        <v>168</v>
      </c>
      <c r="AW323" s="14" t="s">
        <v>32</v>
      </c>
      <c r="AX323" s="14" t="s">
        <v>77</v>
      </c>
      <c r="AY323" s="255" t="s">
        <v>161</v>
      </c>
    </row>
    <row r="324" s="2" customFormat="1" ht="24.15" customHeight="1">
      <c r="A324" s="41"/>
      <c r="B324" s="42"/>
      <c r="C324" s="215" t="s">
        <v>461</v>
      </c>
      <c r="D324" s="215" t="s">
        <v>163</v>
      </c>
      <c r="E324" s="216" t="s">
        <v>462</v>
      </c>
      <c r="F324" s="217" t="s">
        <v>463</v>
      </c>
      <c r="G324" s="218" t="s">
        <v>314</v>
      </c>
      <c r="H324" s="219">
        <v>3</v>
      </c>
      <c r="I324" s="220"/>
      <c r="J324" s="221">
        <f>ROUND(I324*H324,2)</f>
        <v>0</v>
      </c>
      <c r="K324" s="217" t="s">
        <v>167</v>
      </c>
      <c r="L324" s="47"/>
      <c r="M324" s="222" t="s">
        <v>19</v>
      </c>
      <c r="N324" s="223" t="s">
        <v>41</v>
      </c>
      <c r="O324" s="87"/>
      <c r="P324" s="224">
        <f>O324*H324</f>
        <v>0</v>
      </c>
      <c r="Q324" s="224">
        <v>0</v>
      </c>
      <c r="R324" s="224">
        <f>Q324*H324</f>
        <v>0</v>
      </c>
      <c r="S324" s="224">
        <v>0.088999999999999996</v>
      </c>
      <c r="T324" s="225">
        <f>S324*H324</f>
        <v>0.26700000000000002</v>
      </c>
      <c r="U324" s="41"/>
      <c r="V324" s="41"/>
      <c r="W324" s="41"/>
      <c r="X324" s="41"/>
      <c r="Y324" s="41"/>
      <c r="Z324" s="41"/>
      <c r="AA324" s="41"/>
      <c r="AB324" s="41"/>
      <c r="AC324" s="41"/>
      <c r="AD324" s="41"/>
      <c r="AE324" s="41"/>
      <c r="AR324" s="226" t="s">
        <v>168</v>
      </c>
      <c r="AT324" s="226" t="s">
        <v>163</v>
      </c>
      <c r="AU324" s="226" t="s">
        <v>79</v>
      </c>
      <c r="AY324" s="20" t="s">
        <v>161</v>
      </c>
      <c r="BE324" s="227">
        <f>IF(N324="základní",J324,0)</f>
        <v>0</v>
      </c>
      <c r="BF324" s="227">
        <f>IF(N324="snížená",J324,0)</f>
        <v>0</v>
      </c>
      <c r="BG324" s="227">
        <f>IF(N324="zákl. přenesená",J324,0)</f>
        <v>0</v>
      </c>
      <c r="BH324" s="227">
        <f>IF(N324="sníž. přenesená",J324,0)</f>
        <v>0</v>
      </c>
      <c r="BI324" s="227">
        <f>IF(N324="nulová",J324,0)</f>
        <v>0</v>
      </c>
      <c r="BJ324" s="20" t="s">
        <v>77</v>
      </c>
      <c r="BK324" s="227">
        <f>ROUND(I324*H324,2)</f>
        <v>0</v>
      </c>
      <c r="BL324" s="20" t="s">
        <v>168</v>
      </c>
      <c r="BM324" s="226" t="s">
        <v>464</v>
      </c>
    </row>
    <row r="325" s="2" customFormat="1">
      <c r="A325" s="41"/>
      <c r="B325" s="42"/>
      <c r="C325" s="43"/>
      <c r="D325" s="228" t="s">
        <v>170</v>
      </c>
      <c r="E325" s="43"/>
      <c r="F325" s="229" t="s">
        <v>465</v>
      </c>
      <c r="G325" s="43"/>
      <c r="H325" s="43"/>
      <c r="I325" s="230"/>
      <c r="J325" s="43"/>
      <c r="K325" s="43"/>
      <c r="L325" s="47"/>
      <c r="M325" s="231"/>
      <c r="N325" s="232"/>
      <c r="O325" s="87"/>
      <c r="P325" s="87"/>
      <c r="Q325" s="87"/>
      <c r="R325" s="87"/>
      <c r="S325" s="87"/>
      <c r="T325" s="88"/>
      <c r="U325" s="41"/>
      <c r="V325" s="41"/>
      <c r="W325" s="41"/>
      <c r="X325" s="41"/>
      <c r="Y325" s="41"/>
      <c r="Z325" s="41"/>
      <c r="AA325" s="41"/>
      <c r="AB325" s="41"/>
      <c r="AC325" s="41"/>
      <c r="AD325" s="41"/>
      <c r="AE325" s="41"/>
      <c r="AT325" s="20" t="s">
        <v>170</v>
      </c>
      <c r="AU325" s="20" t="s">
        <v>79</v>
      </c>
    </row>
    <row r="326" s="13" customFormat="1">
      <c r="A326" s="13"/>
      <c r="B326" s="233"/>
      <c r="C326" s="234"/>
      <c r="D326" s="235" t="s">
        <v>172</v>
      </c>
      <c r="E326" s="236" t="s">
        <v>19</v>
      </c>
      <c r="F326" s="237" t="s">
        <v>466</v>
      </c>
      <c r="G326" s="234"/>
      <c r="H326" s="238">
        <v>1</v>
      </c>
      <c r="I326" s="239"/>
      <c r="J326" s="234"/>
      <c r="K326" s="234"/>
      <c r="L326" s="240"/>
      <c r="M326" s="241"/>
      <c r="N326" s="242"/>
      <c r="O326" s="242"/>
      <c r="P326" s="242"/>
      <c r="Q326" s="242"/>
      <c r="R326" s="242"/>
      <c r="S326" s="242"/>
      <c r="T326" s="243"/>
      <c r="U326" s="13"/>
      <c r="V326" s="13"/>
      <c r="W326" s="13"/>
      <c r="X326" s="13"/>
      <c r="Y326" s="13"/>
      <c r="Z326" s="13"/>
      <c r="AA326" s="13"/>
      <c r="AB326" s="13"/>
      <c r="AC326" s="13"/>
      <c r="AD326" s="13"/>
      <c r="AE326" s="13"/>
      <c r="AT326" s="244" t="s">
        <v>172</v>
      </c>
      <c r="AU326" s="244" t="s">
        <v>79</v>
      </c>
      <c r="AV326" s="13" t="s">
        <v>79</v>
      </c>
      <c r="AW326" s="13" t="s">
        <v>32</v>
      </c>
      <c r="AX326" s="13" t="s">
        <v>70</v>
      </c>
      <c r="AY326" s="244" t="s">
        <v>161</v>
      </c>
    </row>
    <row r="327" s="13" customFormat="1">
      <c r="A327" s="13"/>
      <c r="B327" s="233"/>
      <c r="C327" s="234"/>
      <c r="D327" s="235" t="s">
        <v>172</v>
      </c>
      <c r="E327" s="236" t="s">
        <v>19</v>
      </c>
      <c r="F327" s="237" t="s">
        <v>467</v>
      </c>
      <c r="G327" s="234"/>
      <c r="H327" s="238">
        <v>2</v>
      </c>
      <c r="I327" s="239"/>
      <c r="J327" s="234"/>
      <c r="K327" s="234"/>
      <c r="L327" s="240"/>
      <c r="M327" s="241"/>
      <c r="N327" s="242"/>
      <c r="O327" s="242"/>
      <c r="P327" s="242"/>
      <c r="Q327" s="242"/>
      <c r="R327" s="242"/>
      <c r="S327" s="242"/>
      <c r="T327" s="243"/>
      <c r="U327" s="13"/>
      <c r="V327" s="13"/>
      <c r="W327" s="13"/>
      <c r="X327" s="13"/>
      <c r="Y327" s="13"/>
      <c r="Z327" s="13"/>
      <c r="AA327" s="13"/>
      <c r="AB327" s="13"/>
      <c r="AC327" s="13"/>
      <c r="AD327" s="13"/>
      <c r="AE327" s="13"/>
      <c r="AT327" s="244" t="s">
        <v>172</v>
      </c>
      <c r="AU327" s="244" t="s">
        <v>79</v>
      </c>
      <c r="AV327" s="13" t="s">
        <v>79</v>
      </c>
      <c r="AW327" s="13" t="s">
        <v>32</v>
      </c>
      <c r="AX327" s="13" t="s">
        <v>70</v>
      </c>
      <c r="AY327" s="244" t="s">
        <v>161</v>
      </c>
    </row>
    <row r="328" s="14" customFormat="1">
      <c r="A328" s="14"/>
      <c r="B328" s="245"/>
      <c r="C328" s="246"/>
      <c r="D328" s="235" t="s">
        <v>172</v>
      </c>
      <c r="E328" s="247" t="s">
        <v>19</v>
      </c>
      <c r="F328" s="248" t="s">
        <v>174</v>
      </c>
      <c r="G328" s="246"/>
      <c r="H328" s="249">
        <v>3</v>
      </c>
      <c r="I328" s="250"/>
      <c r="J328" s="246"/>
      <c r="K328" s="246"/>
      <c r="L328" s="251"/>
      <c r="M328" s="252"/>
      <c r="N328" s="253"/>
      <c r="O328" s="253"/>
      <c r="P328" s="253"/>
      <c r="Q328" s="253"/>
      <c r="R328" s="253"/>
      <c r="S328" s="253"/>
      <c r="T328" s="254"/>
      <c r="U328" s="14"/>
      <c r="V328" s="14"/>
      <c r="W328" s="14"/>
      <c r="X328" s="14"/>
      <c r="Y328" s="14"/>
      <c r="Z328" s="14"/>
      <c r="AA328" s="14"/>
      <c r="AB328" s="14"/>
      <c r="AC328" s="14"/>
      <c r="AD328" s="14"/>
      <c r="AE328" s="14"/>
      <c r="AT328" s="255" t="s">
        <v>172</v>
      </c>
      <c r="AU328" s="255" t="s">
        <v>79</v>
      </c>
      <c r="AV328" s="14" t="s">
        <v>168</v>
      </c>
      <c r="AW328" s="14" t="s">
        <v>32</v>
      </c>
      <c r="AX328" s="14" t="s">
        <v>77</v>
      </c>
      <c r="AY328" s="255" t="s">
        <v>161</v>
      </c>
    </row>
    <row r="329" s="2" customFormat="1" ht="24.15" customHeight="1">
      <c r="A329" s="41"/>
      <c r="B329" s="42"/>
      <c r="C329" s="215" t="s">
        <v>468</v>
      </c>
      <c r="D329" s="215" t="s">
        <v>163</v>
      </c>
      <c r="E329" s="216" t="s">
        <v>469</v>
      </c>
      <c r="F329" s="217" t="s">
        <v>470</v>
      </c>
      <c r="G329" s="218" t="s">
        <v>212</v>
      </c>
      <c r="H329" s="219">
        <v>2</v>
      </c>
      <c r="I329" s="220"/>
      <c r="J329" s="221">
        <f>ROUND(I329*H329,2)</f>
        <v>0</v>
      </c>
      <c r="K329" s="217" t="s">
        <v>167</v>
      </c>
      <c r="L329" s="47"/>
      <c r="M329" s="222" t="s">
        <v>19</v>
      </c>
      <c r="N329" s="223" t="s">
        <v>41</v>
      </c>
      <c r="O329" s="87"/>
      <c r="P329" s="224">
        <f>O329*H329</f>
        <v>0</v>
      </c>
      <c r="Q329" s="224">
        <v>0.00123</v>
      </c>
      <c r="R329" s="224">
        <f>Q329*H329</f>
        <v>0.0024599999999999999</v>
      </c>
      <c r="S329" s="224">
        <v>0.017000000000000001</v>
      </c>
      <c r="T329" s="225">
        <f>S329*H329</f>
        <v>0.034000000000000002</v>
      </c>
      <c r="U329" s="41"/>
      <c r="V329" s="41"/>
      <c r="W329" s="41"/>
      <c r="X329" s="41"/>
      <c r="Y329" s="41"/>
      <c r="Z329" s="41"/>
      <c r="AA329" s="41"/>
      <c r="AB329" s="41"/>
      <c r="AC329" s="41"/>
      <c r="AD329" s="41"/>
      <c r="AE329" s="41"/>
      <c r="AR329" s="226" t="s">
        <v>168</v>
      </c>
      <c r="AT329" s="226" t="s">
        <v>163</v>
      </c>
      <c r="AU329" s="226" t="s">
        <v>79</v>
      </c>
      <c r="AY329" s="20" t="s">
        <v>161</v>
      </c>
      <c r="BE329" s="227">
        <f>IF(N329="základní",J329,0)</f>
        <v>0</v>
      </c>
      <c r="BF329" s="227">
        <f>IF(N329="snížená",J329,0)</f>
        <v>0</v>
      </c>
      <c r="BG329" s="227">
        <f>IF(N329="zákl. přenesená",J329,0)</f>
        <v>0</v>
      </c>
      <c r="BH329" s="227">
        <f>IF(N329="sníž. přenesená",J329,0)</f>
        <v>0</v>
      </c>
      <c r="BI329" s="227">
        <f>IF(N329="nulová",J329,0)</f>
        <v>0</v>
      </c>
      <c r="BJ329" s="20" t="s">
        <v>77</v>
      </c>
      <c r="BK329" s="227">
        <f>ROUND(I329*H329,2)</f>
        <v>0</v>
      </c>
      <c r="BL329" s="20" t="s">
        <v>168</v>
      </c>
      <c r="BM329" s="226" t="s">
        <v>471</v>
      </c>
    </row>
    <row r="330" s="2" customFormat="1">
      <c r="A330" s="41"/>
      <c r="B330" s="42"/>
      <c r="C330" s="43"/>
      <c r="D330" s="228" t="s">
        <v>170</v>
      </c>
      <c r="E330" s="43"/>
      <c r="F330" s="229" t="s">
        <v>472</v>
      </c>
      <c r="G330" s="43"/>
      <c r="H330" s="43"/>
      <c r="I330" s="230"/>
      <c r="J330" s="43"/>
      <c r="K330" s="43"/>
      <c r="L330" s="47"/>
      <c r="M330" s="231"/>
      <c r="N330" s="232"/>
      <c r="O330" s="87"/>
      <c r="P330" s="87"/>
      <c r="Q330" s="87"/>
      <c r="R330" s="87"/>
      <c r="S330" s="87"/>
      <c r="T330" s="88"/>
      <c r="U330" s="41"/>
      <c r="V330" s="41"/>
      <c r="W330" s="41"/>
      <c r="X330" s="41"/>
      <c r="Y330" s="41"/>
      <c r="Z330" s="41"/>
      <c r="AA330" s="41"/>
      <c r="AB330" s="41"/>
      <c r="AC330" s="41"/>
      <c r="AD330" s="41"/>
      <c r="AE330" s="41"/>
      <c r="AT330" s="20" t="s">
        <v>170</v>
      </c>
      <c r="AU330" s="20" t="s">
        <v>79</v>
      </c>
    </row>
    <row r="331" s="13" customFormat="1">
      <c r="A331" s="13"/>
      <c r="B331" s="233"/>
      <c r="C331" s="234"/>
      <c r="D331" s="235" t="s">
        <v>172</v>
      </c>
      <c r="E331" s="236" t="s">
        <v>19</v>
      </c>
      <c r="F331" s="237" t="s">
        <v>473</v>
      </c>
      <c r="G331" s="234"/>
      <c r="H331" s="238">
        <v>2</v>
      </c>
      <c r="I331" s="239"/>
      <c r="J331" s="234"/>
      <c r="K331" s="234"/>
      <c r="L331" s="240"/>
      <c r="M331" s="241"/>
      <c r="N331" s="242"/>
      <c r="O331" s="242"/>
      <c r="P331" s="242"/>
      <c r="Q331" s="242"/>
      <c r="R331" s="242"/>
      <c r="S331" s="242"/>
      <c r="T331" s="243"/>
      <c r="U331" s="13"/>
      <c r="V331" s="13"/>
      <c r="W331" s="13"/>
      <c r="X331" s="13"/>
      <c r="Y331" s="13"/>
      <c r="Z331" s="13"/>
      <c r="AA331" s="13"/>
      <c r="AB331" s="13"/>
      <c r="AC331" s="13"/>
      <c r="AD331" s="13"/>
      <c r="AE331" s="13"/>
      <c r="AT331" s="244" t="s">
        <v>172</v>
      </c>
      <c r="AU331" s="244" t="s">
        <v>79</v>
      </c>
      <c r="AV331" s="13" t="s">
        <v>79</v>
      </c>
      <c r="AW331" s="13" t="s">
        <v>32</v>
      </c>
      <c r="AX331" s="13" t="s">
        <v>70</v>
      </c>
      <c r="AY331" s="244" t="s">
        <v>161</v>
      </c>
    </row>
    <row r="332" s="14" customFormat="1">
      <c r="A332" s="14"/>
      <c r="B332" s="245"/>
      <c r="C332" s="246"/>
      <c r="D332" s="235" t="s">
        <v>172</v>
      </c>
      <c r="E332" s="247" t="s">
        <v>19</v>
      </c>
      <c r="F332" s="248" t="s">
        <v>174</v>
      </c>
      <c r="G332" s="246"/>
      <c r="H332" s="249">
        <v>2</v>
      </c>
      <c r="I332" s="250"/>
      <c r="J332" s="246"/>
      <c r="K332" s="246"/>
      <c r="L332" s="251"/>
      <c r="M332" s="252"/>
      <c r="N332" s="253"/>
      <c r="O332" s="253"/>
      <c r="P332" s="253"/>
      <c r="Q332" s="253"/>
      <c r="R332" s="253"/>
      <c r="S332" s="253"/>
      <c r="T332" s="254"/>
      <c r="U332" s="14"/>
      <c r="V332" s="14"/>
      <c r="W332" s="14"/>
      <c r="X332" s="14"/>
      <c r="Y332" s="14"/>
      <c r="Z332" s="14"/>
      <c r="AA332" s="14"/>
      <c r="AB332" s="14"/>
      <c r="AC332" s="14"/>
      <c r="AD332" s="14"/>
      <c r="AE332" s="14"/>
      <c r="AT332" s="255" t="s">
        <v>172</v>
      </c>
      <c r="AU332" s="255" t="s">
        <v>79</v>
      </c>
      <c r="AV332" s="14" t="s">
        <v>168</v>
      </c>
      <c r="AW332" s="14" t="s">
        <v>32</v>
      </c>
      <c r="AX332" s="14" t="s">
        <v>77</v>
      </c>
      <c r="AY332" s="255" t="s">
        <v>161</v>
      </c>
    </row>
    <row r="333" s="2" customFormat="1" ht="24.15" customHeight="1">
      <c r="A333" s="41"/>
      <c r="B333" s="42"/>
      <c r="C333" s="215" t="s">
        <v>474</v>
      </c>
      <c r="D333" s="215" t="s">
        <v>163</v>
      </c>
      <c r="E333" s="216" t="s">
        <v>475</v>
      </c>
      <c r="F333" s="217" t="s">
        <v>476</v>
      </c>
      <c r="G333" s="218" t="s">
        <v>212</v>
      </c>
      <c r="H333" s="219">
        <v>0.5</v>
      </c>
      <c r="I333" s="220"/>
      <c r="J333" s="221">
        <f>ROUND(I333*H333,2)</f>
        <v>0</v>
      </c>
      <c r="K333" s="217" t="s">
        <v>167</v>
      </c>
      <c r="L333" s="47"/>
      <c r="M333" s="222" t="s">
        <v>19</v>
      </c>
      <c r="N333" s="223" t="s">
        <v>41</v>
      </c>
      <c r="O333" s="87"/>
      <c r="P333" s="224">
        <f>O333*H333</f>
        <v>0</v>
      </c>
      <c r="Q333" s="224">
        <v>0.0064000000000000003</v>
      </c>
      <c r="R333" s="224">
        <f>Q333*H333</f>
        <v>0.0032000000000000002</v>
      </c>
      <c r="S333" s="224">
        <v>0.42999999999999999</v>
      </c>
      <c r="T333" s="225">
        <f>S333*H333</f>
        <v>0.215</v>
      </c>
      <c r="U333" s="41"/>
      <c r="V333" s="41"/>
      <c r="W333" s="41"/>
      <c r="X333" s="41"/>
      <c r="Y333" s="41"/>
      <c r="Z333" s="41"/>
      <c r="AA333" s="41"/>
      <c r="AB333" s="41"/>
      <c r="AC333" s="41"/>
      <c r="AD333" s="41"/>
      <c r="AE333" s="41"/>
      <c r="AR333" s="226" t="s">
        <v>168</v>
      </c>
      <c r="AT333" s="226" t="s">
        <v>163</v>
      </c>
      <c r="AU333" s="226" t="s">
        <v>79</v>
      </c>
      <c r="AY333" s="20" t="s">
        <v>161</v>
      </c>
      <c r="BE333" s="227">
        <f>IF(N333="základní",J333,0)</f>
        <v>0</v>
      </c>
      <c r="BF333" s="227">
        <f>IF(N333="snížená",J333,0)</f>
        <v>0</v>
      </c>
      <c r="BG333" s="227">
        <f>IF(N333="zákl. přenesená",J333,0)</f>
        <v>0</v>
      </c>
      <c r="BH333" s="227">
        <f>IF(N333="sníž. přenesená",J333,0)</f>
        <v>0</v>
      </c>
      <c r="BI333" s="227">
        <f>IF(N333="nulová",J333,0)</f>
        <v>0</v>
      </c>
      <c r="BJ333" s="20" t="s">
        <v>77</v>
      </c>
      <c r="BK333" s="227">
        <f>ROUND(I333*H333,2)</f>
        <v>0</v>
      </c>
      <c r="BL333" s="20" t="s">
        <v>168</v>
      </c>
      <c r="BM333" s="226" t="s">
        <v>477</v>
      </c>
    </row>
    <row r="334" s="2" customFormat="1">
      <c r="A334" s="41"/>
      <c r="B334" s="42"/>
      <c r="C334" s="43"/>
      <c r="D334" s="228" t="s">
        <v>170</v>
      </c>
      <c r="E334" s="43"/>
      <c r="F334" s="229" t="s">
        <v>478</v>
      </c>
      <c r="G334" s="43"/>
      <c r="H334" s="43"/>
      <c r="I334" s="230"/>
      <c r="J334" s="43"/>
      <c r="K334" s="43"/>
      <c r="L334" s="47"/>
      <c r="M334" s="231"/>
      <c r="N334" s="232"/>
      <c r="O334" s="87"/>
      <c r="P334" s="87"/>
      <c r="Q334" s="87"/>
      <c r="R334" s="87"/>
      <c r="S334" s="87"/>
      <c r="T334" s="88"/>
      <c r="U334" s="41"/>
      <c r="V334" s="41"/>
      <c r="W334" s="41"/>
      <c r="X334" s="41"/>
      <c r="Y334" s="41"/>
      <c r="Z334" s="41"/>
      <c r="AA334" s="41"/>
      <c r="AB334" s="41"/>
      <c r="AC334" s="41"/>
      <c r="AD334" s="41"/>
      <c r="AE334" s="41"/>
      <c r="AT334" s="20" t="s">
        <v>170</v>
      </c>
      <c r="AU334" s="20" t="s">
        <v>79</v>
      </c>
    </row>
    <row r="335" s="13" customFormat="1">
      <c r="A335" s="13"/>
      <c r="B335" s="233"/>
      <c r="C335" s="234"/>
      <c r="D335" s="235" t="s">
        <v>172</v>
      </c>
      <c r="E335" s="236" t="s">
        <v>19</v>
      </c>
      <c r="F335" s="237" t="s">
        <v>479</v>
      </c>
      <c r="G335" s="234"/>
      <c r="H335" s="238">
        <v>0.5</v>
      </c>
      <c r="I335" s="239"/>
      <c r="J335" s="234"/>
      <c r="K335" s="234"/>
      <c r="L335" s="240"/>
      <c r="M335" s="241"/>
      <c r="N335" s="242"/>
      <c r="O335" s="242"/>
      <c r="P335" s="242"/>
      <c r="Q335" s="242"/>
      <c r="R335" s="242"/>
      <c r="S335" s="242"/>
      <c r="T335" s="243"/>
      <c r="U335" s="13"/>
      <c r="V335" s="13"/>
      <c r="W335" s="13"/>
      <c r="X335" s="13"/>
      <c r="Y335" s="13"/>
      <c r="Z335" s="13"/>
      <c r="AA335" s="13"/>
      <c r="AB335" s="13"/>
      <c r="AC335" s="13"/>
      <c r="AD335" s="13"/>
      <c r="AE335" s="13"/>
      <c r="AT335" s="244" t="s">
        <v>172</v>
      </c>
      <c r="AU335" s="244" t="s">
        <v>79</v>
      </c>
      <c r="AV335" s="13" t="s">
        <v>79</v>
      </c>
      <c r="AW335" s="13" t="s">
        <v>32</v>
      </c>
      <c r="AX335" s="13" t="s">
        <v>70</v>
      </c>
      <c r="AY335" s="244" t="s">
        <v>161</v>
      </c>
    </row>
    <row r="336" s="14" customFormat="1">
      <c r="A336" s="14"/>
      <c r="B336" s="245"/>
      <c r="C336" s="246"/>
      <c r="D336" s="235" t="s">
        <v>172</v>
      </c>
      <c r="E336" s="247" t="s">
        <v>19</v>
      </c>
      <c r="F336" s="248" t="s">
        <v>174</v>
      </c>
      <c r="G336" s="246"/>
      <c r="H336" s="249">
        <v>0.5</v>
      </c>
      <c r="I336" s="250"/>
      <c r="J336" s="246"/>
      <c r="K336" s="246"/>
      <c r="L336" s="251"/>
      <c r="M336" s="252"/>
      <c r="N336" s="253"/>
      <c r="O336" s="253"/>
      <c r="P336" s="253"/>
      <c r="Q336" s="253"/>
      <c r="R336" s="253"/>
      <c r="S336" s="253"/>
      <c r="T336" s="254"/>
      <c r="U336" s="14"/>
      <c r="V336" s="14"/>
      <c r="W336" s="14"/>
      <c r="X336" s="14"/>
      <c r="Y336" s="14"/>
      <c r="Z336" s="14"/>
      <c r="AA336" s="14"/>
      <c r="AB336" s="14"/>
      <c r="AC336" s="14"/>
      <c r="AD336" s="14"/>
      <c r="AE336" s="14"/>
      <c r="AT336" s="255" t="s">
        <v>172</v>
      </c>
      <c r="AU336" s="255" t="s">
        <v>79</v>
      </c>
      <c r="AV336" s="14" t="s">
        <v>168</v>
      </c>
      <c r="AW336" s="14" t="s">
        <v>32</v>
      </c>
      <c r="AX336" s="14" t="s">
        <v>77</v>
      </c>
      <c r="AY336" s="255" t="s">
        <v>161</v>
      </c>
    </row>
    <row r="337" s="2" customFormat="1" ht="24.15" customHeight="1">
      <c r="A337" s="41"/>
      <c r="B337" s="42"/>
      <c r="C337" s="215" t="s">
        <v>480</v>
      </c>
      <c r="D337" s="215" t="s">
        <v>163</v>
      </c>
      <c r="E337" s="216" t="s">
        <v>481</v>
      </c>
      <c r="F337" s="217" t="s">
        <v>482</v>
      </c>
      <c r="G337" s="218" t="s">
        <v>212</v>
      </c>
      <c r="H337" s="219">
        <v>0.65000000000000002</v>
      </c>
      <c r="I337" s="220"/>
      <c r="J337" s="221">
        <f>ROUND(I337*H337,2)</f>
        <v>0</v>
      </c>
      <c r="K337" s="217" t="s">
        <v>167</v>
      </c>
      <c r="L337" s="47"/>
      <c r="M337" s="222" t="s">
        <v>19</v>
      </c>
      <c r="N337" s="223" t="s">
        <v>41</v>
      </c>
      <c r="O337" s="87"/>
      <c r="P337" s="224">
        <f>O337*H337</f>
        <v>0</v>
      </c>
      <c r="Q337" s="224">
        <v>0.0068500000000000002</v>
      </c>
      <c r="R337" s="224">
        <f>Q337*H337</f>
        <v>0.0044524999999999999</v>
      </c>
      <c r="S337" s="224">
        <v>0.62</v>
      </c>
      <c r="T337" s="225">
        <f>S337*H337</f>
        <v>0.40300000000000002</v>
      </c>
      <c r="U337" s="41"/>
      <c r="V337" s="41"/>
      <c r="W337" s="41"/>
      <c r="X337" s="41"/>
      <c r="Y337" s="41"/>
      <c r="Z337" s="41"/>
      <c r="AA337" s="41"/>
      <c r="AB337" s="41"/>
      <c r="AC337" s="41"/>
      <c r="AD337" s="41"/>
      <c r="AE337" s="41"/>
      <c r="AR337" s="226" t="s">
        <v>168</v>
      </c>
      <c r="AT337" s="226" t="s">
        <v>163</v>
      </c>
      <c r="AU337" s="226" t="s">
        <v>79</v>
      </c>
      <c r="AY337" s="20" t="s">
        <v>161</v>
      </c>
      <c r="BE337" s="227">
        <f>IF(N337="základní",J337,0)</f>
        <v>0</v>
      </c>
      <c r="BF337" s="227">
        <f>IF(N337="snížená",J337,0)</f>
        <v>0</v>
      </c>
      <c r="BG337" s="227">
        <f>IF(N337="zákl. přenesená",J337,0)</f>
        <v>0</v>
      </c>
      <c r="BH337" s="227">
        <f>IF(N337="sníž. přenesená",J337,0)</f>
        <v>0</v>
      </c>
      <c r="BI337" s="227">
        <f>IF(N337="nulová",J337,0)</f>
        <v>0</v>
      </c>
      <c r="BJ337" s="20" t="s">
        <v>77</v>
      </c>
      <c r="BK337" s="227">
        <f>ROUND(I337*H337,2)</f>
        <v>0</v>
      </c>
      <c r="BL337" s="20" t="s">
        <v>168</v>
      </c>
      <c r="BM337" s="226" t="s">
        <v>483</v>
      </c>
    </row>
    <row r="338" s="2" customFormat="1">
      <c r="A338" s="41"/>
      <c r="B338" s="42"/>
      <c r="C338" s="43"/>
      <c r="D338" s="228" t="s">
        <v>170</v>
      </c>
      <c r="E338" s="43"/>
      <c r="F338" s="229" t="s">
        <v>484</v>
      </c>
      <c r="G338" s="43"/>
      <c r="H338" s="43"/>
      <c r="I338" s="230"/>
      <c r="J338" s="43"/>
      <c r="K338" s="43"/>
      <c r="L338" s="47"/>
      <c r="M338" s="231"/>
      <c r="N338" s="232"/>
      <c r="O338" s="87"/>
      <c r="P338" s="87"/>
      <c r="Q338" s="87"/>
      <c r="R338" s="87"/>
      <c r="S338" s="87"/>
      <c r="T338" s="88"/>
      <c r="U338" s="41"/>
      <c r="V338" s="41"/>
      <c r="W338" s="41"/>
      <c r="X338" s="41"/>
      <c r="Y338" s="41"/>
      <c r="Z338" s="41"/>
      <c r="AA338" s="41"/>
      <c r="AB338" s="41"/>
      <c r="AC338" s="41"/>
      <c r="AD338" s="41"/>
      <c r="AE338" s="41"/>
      <c r="AT338" s="20" t="s">
        <v>170</v>
      </c>
      <c r="AU338" s="20" t="s">
        <v>79</v>
      </c>
    </row>
    <row r="339" s="13" customFormat="1">
      <c r="A339" s="13"/>
      <c r="B339" s="233"/>
      <c r="C339" s="234"/>
      <c r="D339" s="235" t="s">
        <v>172</v>
      </c>
      <c r="E339" s="236" t="s">
        <v>19</v>
      </c>
      <c r="F339" s="237" t="s">
        <v>485</v>
      </c>
      <c r="G339" s="234"/>
      <c r="H339" s="238">
        <v>0.65000000000000002</v>
      </c>
      <c r="I339" s="239"/>
      <c r="J339" s="234"/>
      <c r="K339" s="234"/>
      <c r="L339" s="240"/>
      <c r="M339" s="241"/>
      <c r="N339" s="242"/>
      <c r="O339" s="242"/>
      <c r="P339" s="242"/>
      <c r="Q339" s="242"/>
      <c r="R339" s="242"/>
      <c r="S339" s="242"/>
      <c r="T339" s="243"/>
      <c r="U339" s="13"/>
      <c r="V339" s="13"/>
      <c r="W339" s="13"/>
      <c r="X339" s="13"/>
      <c r="Y339" s="13"/>
      <c r="Z339" s="13"/>
      <c r="AA339" s="13"/>
      <c r="AB339" s="13"/>
      <c r="AC339" s="13"/>
      <c r="AD339" s="13"/>
      <c r="AE339" s="13"/>
      <c r="AT339" s="244" t="s">
        <v>172</v>
      </c>
      <c r="AU339" s="244" t="s">
        <v>79</v>
      </c>
      <c r="AV339" s="13" t="s">
        <v>79</v>
      </c>
      <c r="AW339" s="13" t="s">
        <v>32</v>
      </c>
      <c r="AX339" s="13" t="s">
        <v>70</v>
      </c>
      <c r="AY339" s="244" t="s">
        <v>161</v>
      </c>
    </row>
    <row r="340" s="14" customFormat="1">
      <c r="A340" s="14"/>
      <c r="B340" s="245"/>
      <c r="C340" s="246"/>
      <c r="D340" s="235" t="s">
        <v>172</v>
      </c>
      <c r="E340" s="247" t="s">
        <v>19</v>
      </c>
      <c r="F340" s="248" t="s">
        <v>174</v>
      </c>
      <c r="G340" s="246"/>
      <c r="H340" s="249">
        <v>0.65000000000000002</v>
      </c>
      <c r="I340" s="250"/>
      <c r="J340" s="246"/>
      <c r="K340" s="246"/>
      <c r="L340" s="251"/>
      <c r="M340" s="252"/>
      <c r="N340" s="253"/>
      <c r="O340" s="253"/>
      <c r="P340" s="253"/>
      <c r="Q340" s="253"/>
      <c r="R340" s="253"/>
      <c r="S340" s="253"/>
      <c r="T340" s="254"/>
      <c r="U340" s="14"/>
      <c r="V340" s="14"/>
      <c r="W340" s="14"/>
      <c r="X340" s="14"/>
      <c r="Y340" s="14"/>
      <c r="Z340" s="14"/>
      <c r="AA340" s="14"/>
      <c r="AB340" s="14"/>
      <c r="AC340" s="14"/>
      <c r="AD340" s="14"/>
      <c r="AE340" s="14"/>
      <c r="AT340" s="255" t="s">
        <v>172</v>
      </c>
      <c r="AU340" s="255" t="s">
        <v>79</v>
      </c>
      <c r="AV340" s="14" t="s">
        <v>168</v>
      </c>
      <c r="AW340" s="14" t="s">
        <v>32</v>
      </c>
      <c r="AX340" s="14" t="s">
        <v>77</v>
      </c>
      <c r="AY340" s="255" t="s">
        <v>161</v>
      </c>
    </row>
    <row r="341" s="2" customFormat="1" ht="16.5" customHeight="1">
      <c r="A341" s="41"/>
      <c r="B341" s="42"/>
      <c r="C341" s="215" t="s">
        <v>486</v>
      </c>
      <c r="D341" s="215" t="s">
        <v>163</v>
      </c>
      <c r="E341" s="216" t="s">
        <v>487</v>
      </c>
      <c r="F341" s="217" t="s">
        <v>488</v>
      </c>
      <c r="G341" s="218" t="s">
        <v>166</v>
      </c>
      <c r="H341" s="219">
        <v>206</v>
      </c>
      <c r="I341" s="220"/>
      <c r="J341" s="221">
        <f>ROUND(I341*H341,2)</f>
        <v>0</v>
      </c>
      <c r="K341" s="217" t="s">
        <v>167</v>
      </c>
      <c r="L341" s="47"/>
      <c r="M341" s="222" t="s">
        <v>19</v>
      </c>
      <c r="N341" s="223" t="s">
        <v>41</v>
      </c>
      <c r="O341" s="87"/>
      <c r="P341" s="224">
        <f>O341*H341</f>
        <v>0</v>
      </c>
      <c r="Q341" s="224">
        <v>0</v>
      </c>
      <c r="R341" s="224">
        <f>Q341*H341</f>
        <v>0</v>
      </c>
      <c r="S341" s="224">
        <v>0.025000000000000001</v>
      </c>
      <c r="T341" s="225">
        <f>S341*H341</f>
        <v>5.1500000000000004</v>
      </c>
      <c r="U341" s="41"/>
      <c r="V341" s="41"/>
      <c r="W341" s="41"/>
      <c r="X341" s="41"/>
      <c r="Y341" s="41"/>
      <c r="Z341" s="41"/>
      <c r="AA341" s="41"/>
      <c r="AB341" s="41"/>
      <c r="AC341" s="41"/>
      <c r="AD341" s="41"/>
      <c r="AE341" s="41"/>
      <c r="AR341" s="226" t="s">
        <v>168</v>
      </c>
      <c r="AT341" s="226" t="s">
        <v>163</v>
      </c>
      <c r="AU341" s="226" t="s">
        <v>79</v>
      </c>
      <c r="AY341" s="20" t="s">
        <v>161</v>
      </c>
      <c r="BE341" s="227">
        <f>IF(N341="základní",J341,0)</f>
        <v>0</v>
      </c>
      <c r="BF341" s="227">
        <f>IF(N341="snížená",J341,0)</f>
        <v>0</v>
      </c>
      <c r="BG341" s="227">
        <f>IF(N341="zákl. přenesená",J341,0)</f>
        <v>0</v>
      </c>
      <c r="BH341" s="227">
        <f>IF(N341="sníž. přenesená",J341,0)</f>
        <v>0</v>
      </c>
      <c r="BI341" s="227">
        <f>IF(N341="nulová",J341,0)</f>
        <v>0</v>
      </c>
      <c r="BJ341" s="20" t="s">
        <v>77</v>
      </c>
      <c r="BK341" s="227">
        <f>ROUND(I341*H341,2)</f>
        <v>0</v>
      </c>
      <c r="BL341" s="20" t="s">
        <v>168</v>
      </c>
      <c r="BM341" s="226" t="s">
        <v>489</v>
      </c>
    </row>
    <row r="342" s="2" customFormat="1">
      <c r="A342" s="41"/>
      <c r="B342" s="42"/>
      <c r="C342" s="43"/>
      <c r="D342" s="228" t="s">
        <v>170</v>
      </c>
      <c r="E342" s="43"/>
      <c r="F342" s="229" t="s">
        <v>490</v>
      </c>
      <c r="G342" s="43"/>
      <c r="H342" s="43"/>
      <c r="I342" s="230"/>
      <c r="J342" s="43"/>
      <c r="K342" s="43"/>
      <c r="L342" s="47"/>
      <c r="M342" s="231"/>
      <c r="N342" s="232"/>
      <c r="O342" s="87"/>
      <c r="P342" s="87"/>
      <c r="Q342" s="87"/>
      <c r="R342" s="87"/>
      <c r="S342" s="87"/>
      <c r="T342" s="88"/>
      <c r="U342" s="41"/>
      <c r="V342" s="41"/>
      <c r="W342" s="41"/>
      <c r="X342" s="41"/>
      <c r="Y342" s="41"/>
      <c r="Z342" s="41"/>
      <c r="AA342" s="41"/>
      <c r="AB342" s="41"/>
      <c r="AC342" s="41"/>
      <c r="AD342" s="41"/>
      <c r="AE342" s="41"/>
      <c r="AT342" s="20" t="s">
        <v>170</v>
      </c>
      <c r="AU342" s="20" t="s">
        <v>79</v>
      </c>
    </row>
    <row r="343" s="13" customFormat="1">
      <c r="A343" s="13"/>
      <c r="B343" s="233"/>
      <c r="C343" s="234"/>
      <c r="D343" s="235" t="s">
        <v>172</v>
      </c>
      <c r="E343" s="236" t="s">
        <v>19</v>
      </c>
      <c r="F343" s="237" t="s">
        <v>491</v>
      </c>
      <c r="G343" s="234"/>
      <c r="H343" s="238">
        <v>50</v>
      </c>
      <c r="I343" s="239"/>
      <c r="J343" s="234"/>
      <c r="K343" s="234"/>
      <c r="L343" s="240"/>
      <c r="M343" s="241"/>
      <c r="N343" s="242"/>
      <c r="O343" s="242"/>
      <c r="P343" s="242"/>
      <c r="Q343" s="242"/>
      <c r="R343" s="242"/>
      <c r="S343" s="242"/>
      <c r="T343" s="243"/>
      <c r="U343" s="13"/>
      <c r="V343" s="13"/>
      <c r="W343" s="13"/>
      <c r="X343" s="13"/>
      <c r="Y343" s="13"/>
      <c r="Z343" s="13"/>
      <c r="AA343" s="13"/>
      <c r="AB343" s="13"/>
      <c r="AC343" s="13"/>
      <c r="AD343" s="13"/>
      <c r="AE343" s="13"/>
      <c r="AT343" s="244" t="s">
        <v>172</v>
      </c>
      <c r="AU343" s="244" t="s">
        <v>79</v>
      </c>
      <c r="AV343" s="13" t="s">
        <v>79</v>
      </c>
      <c r="AW343" s="13" t="s">
        <v>32</v>
      </c>
      <c r="AX343" s="13" t="s">
        <v>70</v>
      </c>
      <c r="AY343" s="244" t="s">
        <v>161</v>
      </c>
    </row>
    <row r="344" s="13" customFormat="1">
      <c r="A344" s="13"/>
      <c r="B344" s="233"/>
      <c r="C344" s="234"/>
      <c r="D344" s="235" t="s">
        <v>172</v>
      </c>
      <c r="E344" s="236" t="s">
        <v>19</v>
      </c>
      <c r="F344" s="237" t="s">
        <v>492</v>
      </c>
      <c r="G344" s="234"/>
      <c r="H344" s="238">
        <v>156</v>
      </c>
      <c r="I344" s="239"/>
      <c r="J344" s="234"/>
      <c r="K344" s="234"/>
      <c r="L344" s="240"/>
      <c r="M344" s="241"/>
      <c r="N344" s="242"/>
      <c r="O344" s="242"/>
      <c r="P344" s="242"/>
      <c r="Q344" s="242"/>
      <c r="R344" s="242"/>
      <c r="S344" s="242"/>
      <c r="T344" s="243"/>
      <c r="U344" s="13"/>
      <c r="V344" s="13"/>
      <c r="W344" s="13"/>
      <c r="X344" s="13"/>
      <c r="Y344" s="13"/>
      <c r="Z344" s="13"/>
      <c r="AA344" s="13"/>
      <c r="AB344" s="13"/>
      <c r="AC344" s="13"/>
      <c r="AD344" s="13"/>
      <c r="AE344" s="13"/>
      <c r="AT344" s="244" t="s">
        <v>172</v>
      </c>
      <c r="AU344" s="244" t="s">
        <v>79</v>
      </c>
      <c r="AV344" s="13" t="s">
        <v>79</v>
      </c>
      <c r="AW344" s="13" t="s">
        <v>32</v>
      </c>
      <c r="AX344" s="13" t="s">
        <v>70</v>
      </c>
      <c r="AY344" s="244" t="s">
        <v>161</v>
      </c>
    </row>
    <row r="345" s="14" customFormat="1">
      <c r="A345" s="14"/>
      <c r="B345" s="245"/>
      <c r="C345" s="246"/>
      <c r="D345" s="235" t="s">
        <v>172</v>
      </c>
      <c r="E345" s="247" t="s">
        <v>19</v>
      </c>
      <c r="F345" s="248" t="s">
        <v>174</v>
      </c>
      <c r="G345" s="246"/>
      <c r="H345" s="249">
        <v>206</v>
      </c>
      <c r="I345" s="250"/>
      <c r="J345" s="246"/>
      <c r="K345" s="246"/>
      <c r="L345" s="251"/>
      <c r="M345" s="252"/>
      <c r="N345" s="253"/>
      <c r="O345" s="253"/>
      <c r="P345" s="253"/>
      <c r="Q345" s="253"/>
      <c r="R345" s="253"/>
      <c r="S345" s="253"/>
      <c r="T345" s="254"/>
      <c r="U345" s="14"/>
      <c r="V345" s="14"/>
      <c r="W345" s="14"/>
      <c r="X345" s="14"/>
      <c r="Y345" s="14"/>
      <c r="Z345" s="14"/>
      <c r="AA345" s="14"/>
      <c r="AB345" s="14"/>
      <c r="AC345" s="14"/>
      <c r="AD345" s="14"/>
      <c r="AE345" s="14"/>
      <c r="AT345" s="255" t="s">
        <v>172</v>
      </c>
      <c r="AU345" s="255" t="s">
        <v>79</v>
      </c>
      <c r="AV345" s="14" t="s">
        <v>168</v>
      </c>
      <c r="AW345" s="14" t="s">
        <v>32</v>
      </c>
      <c r="AX345" s="14" t="s">
        <v>77</v>
      </c>
      <c r="AY345" s="255" t="s">
        <v>161</v>
      </c>
    </row>
    <row r="346" s="2" customFormat="1" ht="16.5" customHeight="1">
      <c r="A346" s="41"/>
      <c r="B346" s="42"/>
      <c r="C346" s="215" t="s">
        <v>493</v>
      </c>
      <c r="D346" s="215" t="s">
        <v>163</v>
      </c>
      <c r="E346" s="216" t="s">
        <v>494</v>
      </c>
      <c r="F346" s="217" t="s">
        <v>495</v>
      </c>
      <c r="G346" s="218" t="s">
        <v>166</v>
      </c>
      <c r="H346" s="219">
        <v>937</v>
      </c>
      <c r="I346" s="220"/>
      <c r="J346" s="221">
        <f>ROUND(I346*H346,2)</f>
        <v>0</v>
      </c>
      <c r="K346" s="217" t="s">
        <v>167</v>
      </c>
      <c r="L346" s="47"/>
      <c r="M346" s="222" t="s">
        <v>19</v>
      </c>
      <c r="N346" s="223" t="s">
        <v>41</v>
      </c>
      <c r="O346" s="87"/>
      <c r="P346" s="224">
        <f>O346*H346</f>
        <v>0</v>
      </c>
      <c r="Q346" s="224">
        <v>0</v>
      </c>
      <c r="R346" s="224">
        <f>Q346*H346</f>
        <v>0</v>
      </c>
      <c r="S346" s="224">
        <v>0.025000000000000001</v>
      </c>
      <c r="T346" s="225">
        <f>S346*H346</f>
        <v>23.425000000000001</v>
      </c>
      <c r="U346" s="41"/>
      <c r="V346" s="41"/>
      <c r="W346" s="41"/>
      <c r="X346" s="41"/>
      <c r="Y346" s="41"/>
      <c r="Z346" s="41"/>
      <c r="AA346" s="41"/>
      <c r="AB346" s="41"/>
      <c r="AC346" s="41"/>
      <c r="AD346" s="41"/>
      <c r="AE346" s="41"/>
      <c r="AR346" s="226" t="s">
        <v>168</v>
      </c>
      <c r="AT346" s="226" t="s">
        <v>163</v>
      </c>
      <c r="AU346" s="226" t="s">
        <v>79</v>
      </c>
      <c r="AY346" s="20" t="s">
        <v>161</v>
      </c>
      <c r="BE346" s="227">
        <f>IF(N346="základní",J346,0)</f>
        <v>0</v>
      </c>
      <c r="BF346" s="227">
        <f>IF(N346="snížená",J346,0)</f>
        <v>0</v>
      </c>
      <c r="BG346" s="227">
        <f>IF(N346="zákl. přenesená",J346,0)</f>
        <v>0</v>
      </c>
      <c r="BH346" s="227">
        <f>IF(N346="sníž. přenesená",J346,0)</f>
        <v>0</v>
      </c>
      <c r="BI346" s="227">
        <f>IF(N346="nulová",J346,0)</f>
        <v>0</v>
      </c>
      <c r="BJ346" s="20" t="s">
        <v>77</v>
      </c>
      <c r="BK346" s="227">
        <f>ROUND(I346*H346,2)</f>
        <v>0</v>
      </c>
      <c r="BL346" s="20" t="s">
        <v>168</v>
      </c>
      <c r="BM346" s="226" t="s">
        <v>496</v>
      </c>
    </row>
    <row r="347" s="2" customFormat="1">
      <c r="A347" s="41"/>
      <c r="B347" s="42"/>
      <c r="C347" s="43"/>
      <c r="D347" s="228" t="s">
        <v>170</v>
      </c>
      <c r="E347" s="43"/>
      <c r="F347" s="229" t="s">
        <v>497</v>
      </c>
      <c r="G347" s="43"/>
      <c r="H347" s="43"/>
      <c r="I347" s="230"/>
      <c r="J347" s="43"/>
      <c r="K347" s="43"/>
      <c r="L347" s="47"/>
      <c r="M347" s="231"/>
      <c r="N347" s="232"/>
      <c r="O347" s="87"/>
      <c r="P347" s="87"/>
      <c r="Q347" s="87"/>
      <c r="R347" s="87"/>
      <c r="S347" s="87"/>
      <c r="T347" s="88"/>
      <c r="U347" s="41"/>
      <c r="V347" s="41"/>
      <c r="W347" s="41"/>
      <c r="X347" s="41"/>
      <c r="Y347" s="41"/>
      <c r="Z347" s="41"/>
      <c r="AA347" s="41"/>
      <c r="AB347" s="41"/>
      <c r="AC347" s="41"/>
      <c r="AD347" s="41"/>
      <c r="AE347" s="41"/>
      <c r="AT347" s="20" t="s">
        <v>170</v>
      </c>
      <c r="AU347" s="20" t="s">
        <v>79</v>
      </c>
    </row>
    <row r="348" s="13" customFormat="1">
      <c r="A348" s="13"/>
      <c r="B348" s="233"/>
      <c r="C348" s="234"/>
      <c r="D348" s="235" t="s">
        <v>172</v>
      </c>
      <c r="E348" s="236" t="s">
        <v>19</v>
      </c>
      <c r="F348" s="237" t="s">
        <v>498</v>
      </c>
      <c r="G348" s="234"/>
      <c r="H348" s="238">
        <v>23</v>
      </c>
      <c r="I348" s="239"/>
      <c r="J348" s="234"/>
      <c r="K348" s="234"/>
      <c r="L348" s="240"/>
      <c r="M348" s="241"/>
      <c r="N348" s="242"/>
      <c r="O348" s="242"/>
      <c r="P348" s="242"/>
      <c r="Q348" s="242"/>
      <c r="R348" s="242"/>
      <c r="S348" s="242"/>
      <c r="T348" s="243"/>
      <c r="U348" s="13"/>
      <c r="V348" s="13"/>
      <c r="W348" s="13"/>
      <c r="X348" s="13"/>
      <c r="Y348" s="13"/>
      <c r="Z348" s="13"/>
      <c r="AA348" s="13"/>
      <c r="AB348" s="13"/>
      <c r="AC348" s="13"/>
      <c r="AD348" s="13"/>
      <c r="AE348" s="13"/>
      <c r="AT348" s="244" t="s">
        <v>172</v>
      </c>
      <c r="AU348" s="244" t="s">
        <v>79</v>
      </c>
      <c r="AV348" s="13" t="s">
        <v>79</v>
      </c>
      <c r="AW348" s="13" t="s">
        <v>32</v>
      </c>
      <c r="AX348" s="13" t="s">
        <v>70</v>
      </c>
      <c r="AY348" s="244" t="s">
        <v>161</v>
      </c>
    </row>
    <row r="349" s="13" customFormat="1">
      <c r="A349" s="13"/>
      <c r="B349" s="233"/>
      <c r="C349" s="234"/>
      <c r="D349" s="235" t="s">
        <v>172</v>
      </c>
      <c r="E349" s="236" t="s">
        <v>19</v>
      </c>
      <c r="F349" s="237" t="s">
        <v>499</v>
      </c>
      <c r="G349" s="234"/>
      <c r="H349" s="238">
        <v>47</v>
      </c>
      <c r="I349" s="239"/>
      <c r="J349" s="234"/>
      <c r="K349" s="234"/>
      <c r="L349" s="240"/>
      <c r="M349" s="241"/>
      <c r="N349" s="242"/>
      <c r="O349" s="242"/>
      <c r="P349" s="242"/>
      <c r="Q349" s="242"/>
      <c r="R349" s="242"/>
      <c r="S349" s="242"/>
      <c r="T349" s="243"/>
      <c r="U349" s="13"/>
      <c r="V349" s="13"/>
      <c r="W349" s="13"/>
      <c r="X349" s="13"/>
      <c r="Y349" s="13"/>
      <c r="Z349" s="13"/>
      <c r="AA349" s="13"/>
      <c r="AB349" s="13"/>
      <c r="AC349" s="13"/>
      <c r="AD349" s="13"/>
      <c r="AE349" s="13"/>
      <c r="AT349" s="244" t="s">
        <v>172</v>
      </c>
      <c r="AU349" s="244" t="s">
        <v>79</v>
      </c>
      <c r="AV349" s="13" t="s">
        <v>79</v>
      </c>
      <c r="AW349" s="13" t="s">
        <v>32</v>
      </c>
      <c r="AX349" s="13" t="s">
        <v>70</v>
      </c>
      <c r="AY349" s="244" t="s">
        <v>161</v>
      </c>
    </row>
    <row r="350" s="13" customFormat="1">
      <c r="A350" s="13"/>
      <c r="B350" s="233"/>
      <c r="C350" s="234"/>
      <c r="D350" s="235" t="s">
        <v>172</v>
      </c>
      <c r="E350" s="236" t="s">
        <v>19</v>
      </c>
      <c r="F350" s="237" t="s">
        <v>500</v>
      </c>
      <c r="G350" s="234"/>
      <c r="H350" s="238">
        <v>867</v>
      </c>
      <c r="I350" s="239"/>
      <c r="J350" s="234"/>
      <c r="K350" s="234"/>
      <c r="L350" s="240"/>
      <c r="M350" s="241"/>
      <c r="N350" s="242"/>
      <c r="O350" s="242"/>
      <c r="P350" s="242"/>
      <c r="Q350" s="242"/>
      <c r="R350" s="242"/>
      <c r="S350" s="242"/>
      <c r="T350" s="243"/>
      <c r="U350" s="13"/>
      <c r="V350" s="13"/>
      <c r="W350" s="13"/>
      <c r="X350" s="13"/>
      <c r="Y350" s="13"/>
      <c r="Z350" s="13"/>
      <c r="AA350" s="13"/>
      <c r="AB350" s="13"/>
      <c r="AC350" s="13"/>
      <c r="AD350" s="13"/>
      <c r="AE350" s="13"/>
      <c r="AT350" s="244" t="s">
        <v>172</v>
      </c>
      <c r="AU350" s="244" t="s">
        <v>79</v>
      </c>
      <c r="AV350" s="13" t="s">
        <v>79</v>
      </c>
      <c r="AW350" s="13" t="s">
        <v>32</v>
      </c>
      <c r="AX350" s="13" t="s">
        <v>70</v>
      </c>
      <c r="AY350" s="244" t="s">
        <v>161</v>
      </c>
    </row>
    <row r="351" s="14" customFormat="1">
      <c r="A351" s="14"/>
      <c r="B351" s="245"/>
      <c r="C351" s="246"/>
      <c r="D351" s="235" t="s">
        <v>172</v>
      </c>
      <c r="E351" s="247" t="s">
        <v>19</v>
      </c>
      <c r="F351" s="248" t="s">
        <v>174</v>
      </c>
      <c r="G351" s="246"/>
      <c r="H351" s="249">
        <v>937</v>
      </c>
      <c r="I351" s="250"/>
      <c r="J351" s="246"/>
      <c r="K351" s="246"/>
      <c r="L351" s="251"/>
      <c r="M351" s="252"/>
      <c r="N351" s="253"/>
      <c r="O351" s="253"/>
      <c r="P351" s="253"/>
      <c r="Q351" s="253"/>
      <c r="R351" s="253"/>
      <c r="S351" s="253"/>
      <c r="T351" s="254"/>
      <c r="U351" s="14"/>
      <c r="V351" s="14"/>
      <c r="W351" s="14"/>
      <c r="X351" s="14"/>
      <c r="Y351" s="14"/>
      <c r="Z351" s="14"/>
      <c r="AA351" s="14"/>
      <c r="AB351" s="14"/>
      <c r="AC351" s="14"/>
      <c r="AD351" s="14"/>
      <c r="AE351" s="14"/>
      <c r="AT351" s="255" t="s">
        <v>172</v>
      </c>
      <c r="AU351" s="255" t="s">
        <v>79</v>
      </c>
      <c r="AV351" s="14" t="s">
        <v>168</v>
      </c>
      <c r="AW351" s="14" t="s">
        <v>32</v>
      </c>
      <c r="AX351" s="14" t="s">
        <v>77</v>
      </c>
      <c r="AY351" s="255" t="s">
        <v>161</v>
      </c>
    </row>
    <row r="352" s="2" customFormat="1" ht="24.15" customHeight="1">
      <c r="A352" s="41"/>
      <c r="B352" s="42"/>
      <c r="C352" s="215" t="s">
        <v>501</v>
      </c>
      <c r="D352" s="215" t="s">
        <v>163</v>
      </c>
      <c r="E352" s="216" t="s">
        <v>502</v>
      </c>
      <c r="F352" s="217" t="s">
        <v>503</v>
      </c>
      <c r="G352" s="218" t="s">
        <v>166</v>
      </c>
      <c r="H352" s="219">
        <v>408.45999999999998</v>
      </c>
      <c r="I352" s="220"/>
      <c r="J352" s="221">
        <f>ROUND(I352*H352,2)</f>
        <v>0</v>
      </c>
      <c r="K352" s="217" t="s">
        <v>167</v>
      </c>
      <c r="L352" s="47"/>
      <c r="M352" s="222" t="s">
        <v>19</v>
      </c>
      <c r="N352" s="223" t="s">
        <v>41</v>
      </c>
      <c r="O352" s="87"/>
      <c r="P352" s="224">
        <f>O352*H352</f>
        <v>0</v>
      </c>
      <c r="Q352" s="224">
        <v>0</v>
      </c>
      <c r="R352" s="224">
        <f>Q352*H352</f>
        <v>0</v>
      </c>
      <c r="S352" s="224">
        <v>0.01</v>
      </c>
      <c r="T352" s="225">
        <f>S352*H352</f>
        <v>4.0846</v>
      </c>
      <c r="U352" s="41"/>
      <c r="V352" s="41"/>
      <c r="W352" s="41"/>
      <c r="X352" s="41"/>
      <c r="Y352" s="41"/>
      <c r="Z352" s="41"/>
      <c r="AA352" s="41"/>
      <c r="AB352" s="41"/>
      <c r="AC352" s="41"/>
      <c r="AD352" s="41"/>
      <c r="AE352" s="41"/>
      <c r="AR352" s="226" t="s">
        <v>168</v>
      </c>
      <c r="AT352" s="226" t="s">
        <v>163</v>
      </c>
      <c r="AU352" s="226" t="s">
        <v>79</v>
      </c>
      <c r="AY352" s="20" t="s">
        <v>161</v>
      </c>
      <c r="BE352" s="227">
        <f>IF(N352="základní",J352,0)</f>
        <v>0</v>
      </c>
      <c r="BF352" s="227">
        <f>IF(N352="snížená",J352,0)</f>
        <v>0</v>
      </c>
      <c r="BG352" s="227">
        <f>IF(N352="zákl. přenesená",J352,0)</f>
        <v>0</v>
      </c>
      <c r="BH352" s="227">
        <f>IF(N352="sníž. přenesená",J352,0)</f>
        <v>0</v>
      </c>
      <c r="BI352" s="227">
        <f>IF(N352="nulová",J352,0)</f>
        <v>0</v>
      </c>
      <c r="BJ352" s="20" t="s">
        <v>77</v>
      </c>
      <c r="BK352" s="227">
        <f>ROUND(I352*H352,2)</f>
        <v>0</v>
      </c>
      <c r="BL352" s="20" t="s">
        <v>168</v>
      </c>
      <c r="BM352" s="226" t="s">
        <v>504</v>
      </c>
    </row>
    <row r="353" s="2" customFormat="1">
      <c r="A353" s="41"/>
      <c r="B353" s="42"/>
      <c r="C353" s="43"/>
      <c r="D353" s="228" t="s">
        <v>170</v>
      </c>
      <c r="E353" s="43"/>
      <c r="F353" s="229" t="s">
        <v>505</v>
      </c>
      <c r="G353" s="43"/>
      <c r="H353" s="43"/>
      <c r="I353" s="230"/>
      <c r="J353" s="43"/>
      <c r="K353" s="43"/>
      <c r="L353" s="47"/>
      <c r="M353" s="231"/>
      <c r="N353" s="232"/>
      <c r="O353" s="87"/>
      <c r="P353" s="87"/>
      <c r="Q353" s="87"/>
      <c r="R353" s="87"/>
      <c r="S353" s="87"/>
      <c r="T353" s="88"/>
      <c r="U353" s="41"/>
      <c r="V353" s="41"/>
      <c r="W353" s="41"/>
      <c r="X353" s="41"/>
      <c r="Y353" s="41"/>
      <c r="Z353" s="41"/>
      <c r="AA353" s="41"/>
      <c r="AB353" s="41"/>
      <c r="AC353" s="41"/>
      <c r="AD353" s="41"/>
      <c r="AE353" s="41"/>
      <c r="AT353" s="20" t="s">
        <v>170</v>
      </c>
      <c r="AU353" s="20" t="s">
        <v>79</v>
      </c>
    </row>
    <row r="354" s="13" customFormat="1">
      <c r="A354" s="13"/>
      <c r="B354" s="233"/>
      <c r="C354" s="234"/>
      <c r="D354" s="235" t="s">
        <v>172</v>
      </c>
      <c r="E354" s="236" t="s">
        <v>19</v>
      </c>
      <c r="F354" s="237" t="s">
        <v>506</v>
      </c>
      <c r="G354" s="234"/>
      <c r="H354" s="238">
        <v>385</v>
      </c>
      <c r="I354" s="239"/>
      <c r="J354" s="234"/>
      <c r="K354" s="234"/>
      <c r="L354" s="240"/>
      <c r="M354" s="241"/>
      <c r="N354" s="242"/>
      <c r="O354" s="242"/>
      <c r="P354" s="242"/>
      <c r="Q354" s="242"/>
      <c r="R354" s="242"/>
      <c r="S354" s="242"/>
      <c r="T354" s="243"/>
      <c r="U354" s="13"/>
      <c r="V354" s="13"/>
      <c r="W354" s="13"/>
      <c r="X354" s="13"/>
      <c r="Y354" s="13"/>
      <c r="Z354" s="13"/>
      <c r="AA354" s="13"/>
      <c r="AB354" s="13"/>
      <c r="AC354" s="13"/>
      <c r="AD354" s="13"/>
      <c r="AE354" s="13"/>
      <c r="AT354" s="244" t="s">
        <v>172</v>
      </c>
      <c r="AU354" s="244" t="s">
        <v>79</v>
      </c>
      <c r="AV354" s="13" t="s">
        <v>79</v>
      </c>
      <c r="AW354" s="13" t="s">
        <v>32</v>
      </c>
      <c r="AX354" s="13" t="s">
        <v>70</v>
      </c>
      <c r="AY354" s="244" t="s">
        <v>161</v>
      </c>
    </row>
    <row r="355" s="13" customFormat="1">
      <c r="A355" s="13"/>
      <c r="B355" s="233"/>
      <c r="C355" s="234"/>
      <c r="D355" s="235" t="s">
        <v>172</v>
      </c>
      <c r="E355" s="236" t="s">
        <v>19</v>
      </c>
      <c r="F355" s="237" t="s">
        <v>507</v>
      </c>
      <c r="G355" s="234"/>
      <c r="H355" s="238">
        <v>23.460000000000001</v>
      </c>
      <c r="I355" s="239"/>
      <c r="J355" s="234"/>
      <c r="K355" s="234"/>
      <c r="L355" s="240"/>
      <c r="M355" s="241"/>
      <c r="N355" s="242"/>
      <c r="O355" s="242"/>
      <c r="P355" s="242"/>
      <c r="Q355" s="242"/>
      <c r="R355" s="242"/>
      <c r="S355" s="242"/>
      <c r="T355" s="243"/>
      <c r="U355" s="13"/>
      <c r="V355" s="13"/>
      <c r="W355" s="13"/>
      <c r="X355" s="13"/>
      <c r="Y355" s="13"/>
      <c r="Z355" s="13"/>
      <c r="AA355" s="13"/>
      <c r="AB355" s="13"/>
      <c r="AC355" s="13"/>
      <c r="AD355" s="13"/>
      <c r="AE355" s="13"/>
      <c r="AT355" s="244" t="s">
        <v>172</v>
      </c>
      <c r="AU355" s="244" t="s">
        <v>79</v>
      </c>
      <c r="AV355" s="13" t="s">
        <v>79</v>
      </c>
      <c r="AW355" s="13" t="s">
        <v>32</v>
      </c>
      <c r="AX355" s="13" t="s">
        <v>70</v>
      </c>
      <c r="AY355" s="244" t="s">
        <v>161</v>
      </c>
    </row>
    <row r="356" s="14" customFormat="1">
      <c r="A356" s="14"/>
      <c r="B356" s="245"/>
      <c r="C356" s="246"/>
      <c r="D356" s="235" t="s">
        <v>172</v>
      </c>
      <c r="E356" s="247" t="s">
        <v>19</v>
      </c>
      <c r="F356" s="248" t="s">
        <v>174</v>
      </c>
      <c r="G356" s="246"/>
      <c r="H356" s="249">
        <v>408.45999999999998</v>
      </c>
      <c r="I356" s="250"/>
      <c r="J356" s="246"/>
      <c r="K356" s="246"/>
      <c r="L356" s="251"/>
      <c r="M356" s="252"/>
      <c r="N356" s="253"/>
      <c r="O356" s="253"/>
      <c r="P356" s="253"/>
      <c r="Q356" s="253"/>
      <c r="R356" s="253"/>
      <c r="S356" s="253"/>
      <c r="T356" s="254"/>
      <c r="U356" s="14"/>
      <c r="V356" s="14"/>
      <c r="W356" s="14"/>
      <c r="X356" s="14"/>
      <c r="Y356" s="14"/>
      <c r="Z356" s="14"/>
      <c r="AA356" s="14"/>
      <c r="AB356" s="14"/>
      <c r="AC356" s="14"/>
      <c r="AD356" s="14"/>
      <c r="AE356" s="14"/>
      <c r="AT356" s="255" t="s">
        <v>172</v>
      </c>
      <c r="AU356" s="255" t="s">
        <v>79</v>
      </c>
      <c r="AV356" s="14" t="s">
        <v>168</v>
      </c>
      <c r="AW356" s="14" t="s">
        <v>32</v>
      </c>
      <c r="AX356" s="14" t="s">
        <v>77</v>
      </c>
      <c r="AY356" s="255" t="s">
        <v>161</v>
      </c>
    </row>
    <row r="357" s="2" customFormat="1" ht="16.5" customHeight="1">
      <c r="A357" s="41"/>
      <c r="B357" s="42"/>
      <c r="C357" s="215" t="s">
        <v>508</v>
      </c>
      <c r="D357" s="215" t="s">
        <v>163</v>
      </c>
      <c r="E357" s="216" t="s">
        <v>509</v>
      </c>
      <c r="F357" s="217" t="s">
        <v>510</v>
      </c>
      <c r="G357" s="218" t="s">
        <v>166</v>
      </c>
      <c r="H357" s="219">
        <v>653</v>
      </c>
      <c r="I357" s="220"/>
      <c r="J357" s="221">
        <f>ROUND(I357*H357,2)</f>
        <v>0</v>
      </c>
      <c r="K357" s="217" t="s">
        <v>167</v>
      </c>
      <c r="L357" s="47"/>
      <c r="M357" s="222" t="s">
        <v>19</v>
      </c>
      <c r="N357" s="223" t="s">
        <v>41</v>
      </c>
      <c r="O357" s="87"/>
      <c r="P357" s="224">
        <f>O357*H357</f>
        <v>0</v>
      </c>
      <c r="Q357" s="224">
        <v>0</v>
      </c>
      <c r="R357" s="224">
        <f>Q357*H357</f>
        <v>0</v>
      </c>
      <c r="S357" s="224">
        <v>0.11</v>
      </c>
      <c r="T357" s="225">
        <f>S357*H357</f>
        <v>71.829999999999998</v>
      </c>
      <c r="U357" s="41"/>
      <c r="V357" s="41"/>
      <c r="W357" s="41"/>
      <c r="X357" s="41"/>
      <c r="Y357" s="41"/>
      <c r="Z357" s="41"/>
      <c r="AA357" s="41"/>
      <c r="AB357" s="41"/>
      <c r="AC357" s="41"/>
      <c r="AD357" s="41"/>
      <c r="AE357" s="41"/>
      <c r="AR357" s="226" t="s">
        <v>168</v>
      </c>
      <c r="AT357" s="226" t="s">
        <v>163</v>
      </c>
      <c r="AU357" s="226" t="s">
        <v>79</v>
      </c>
      <c r="AY357" s="20" t="s">
        <v>161</v>
      </c>
      <c r="BE357" s="227">
        <f>IF(N357="základní",J357,0)</f>
        <v>0</v>
      </c>
      <c r="BF357" s="227">
        <f>IF(N357="snížená",J357,0)</f>
        <v>0</v>
      </c>
      <c r="BG357" s="227">
        <f>IF(N357="zákl. přenesená",J357,0)</f>
        <v>0</v>
      </c>
      <c r="BH357" s="227">
        <f>IF(N357="sníž. přenesená",J357,0)</f>
        <v>0</v>
      </c>
      <c r="BI357" s="227">
        <f>IF(N357="nulová",J357,0)</f>
        <v>0</v>
      </c>
      <c r="BJ357" s="20" t="s">
        <v>77</v>
      </c>
      <c r="BK357" s="227">
        <f>ROUND(I357*H357,2)</f>
        <v>0</v>
      </c>
      <c r="BL357" s="20" t="s">
        <v>168</v>
      </c>
      <c r="BM357" s="226" t="s">
        <v>511</v>
      </c>
    </row>
    <row r="358" s="2" customFormat="1">
      <c r="A358" s="41"/>
      <c r="B358" s="42"/>
      <c r="C358" s="43"/>
      <c r="D358" s="228" t="s">
        <v>170</v>
      </c>
      <c r="E358" s="43"/>
      <c r="F358" s="229" t="s">
        <v>512</v>
      </c>
      <c r="G358" s="43"/>
      <c r="H358" s="43"/>
      <c r="I358" s="230"/>
      <c r="J358" s="43"/>
      <c r="K358" s="43"/>
      <c r="L358" s="47"/>
      <c r="M358" s="231"/>
      <c r="N358" s="232"/>
      <c r="O358" s="87"/>
      <c r="P358" s="87"/>
      <c r="Q358" s="87"/>
      <c r="R358" s="87"/>
      <c r="S358" s="87"/>
      <c r="T358" s="88"/>
      <c r="U358" s="41"/>
      <c r="V358" s="41"/>
      <c r="W358" s="41"/>
      <c r="X358" s="41"/>
      <c r="Y358" s="41"/>
      <c r="Z358" s="41"/>
      <c r="AA358" s="41"/>
      <c r="AB358" s="41"/>
      <c r="AC358" s="41"/>
      <c r="AD358" s="41"/>
      <c r="AE358" s="41"/>
      <c r="AT358" s="20" t="s">
        <v>170</v>
      </c>
      <c r="AU358" s="20" t="s">
        <v>79</v>
      </c>
    </row>
    <row r="359" s="13" customFormat="1">
      <c r="A359" s="13"/>
      <c r="B359" s="233"/>
      <c r="C359" s="234"/>
      <c r="D359" s="235" t="s">
        <v>172</v>
      </c>
      <c r="E359" s="236" t="s">
        <v>19</v>
      </c>
      <c r="F359" s="237" t="s">
        <v>513</v>
      </c>
      <c r="G359" s="234"/>
      <c r="H359" s="238">
        <v>535.5</v>
      </c>
      <c r="I359" s="239"/>
      <c r="J359" s="234"/>
      <c r="K359" s="234"/>
      <c r="L359" s="240"/>
      <c r="M359" s="241"/>
      <c r="N359" s="242"/>
      <c r="O359" s="242"/>
      <c r="P359" s="242"/>
      <c r="Q359" s="242"/>
      <c r="R359" s="242"/>
      <c r="S359" s="242"/>
      <c r="T359" s="243"/>
      <c r="U359" s="13"/>
      <c r="V359" s="13"/>
      <c r="W359" s="13"/>
      <c r="X359" s="13"/>
      <c r="Y359" s="13"/>
      <c r="Z359" s="13"/>
      <c r="AA359" s="13"/>
      <c r="AB359" s="13"/>
      <c r="AC359" s="13"/>
      <c r="AD359" s="13"/>
      <c r="AE359" s="13"/>
      <c r="AT359" s="244" t="s">
        <v>172</v>
      </c>
      <c r="AU359" s="244" t="s">
        <v>79</v>
      </c>
      <c r="AV359" s="13" t="s">
        <v>79</v>
      </c>
      <c r="AW359" s="13" t="s">
        <v>32</v>
      </c>
      <c r="AX359" s="13" t="s">
        <v>70</v>
      </c>
      <c r="AY359" s="244" t="s">
        <v>161</v>
      </c>
    </row>
    <row r="360" s="13" customFormat="1">
      <c r="A360" s="13"/>
      <c r="B360" s="233"/>
      <c r="C360" s="234"/>
      <c r="D360" s="235" t="s">
        <v>172</v>
      </c>
      <c r="E360" s="236" t="s">
        <v>19</v>
      </c>
      <c r="F360" s="237" t="s">
        <v>514</v>
      </c>
      <c r="G360" s="234"/>
      <c r="H360" s="238">
        <v>35</v>
      </c>
      <c r="I360" s="239"/>
      <c r="J360" s="234"/>
      <c r="K360" s="234"/>
      <c r="L360" s="240"/>
      <c r="M360" s="241"/>
      <c r="N360" s="242"/>
      <c r="O360" s="242"/>
      <c r="P360" s="242"/>
      <c r="Q360" s="242"/>
      <c r="R360" s="242"/>
      <c r="S360" s="242"/>
      <c r="T360" s="243"/>
      <c r="U360" s="13"/>
      <c r="V360" s="13"/>
      <c r="W360" s="13"/>
      <c r="X360" s="13"/>
      <c r="Y360" s="13"/>
      <c r="Z360" s="13"/>
      <c r="AA360" s="13"/>
      <c r="AB360" s="13"/>
      <c r="AC360" s="13"/>
      <c r="AD360" s="13"/>
      <c r="AE360" s="13"/>
      <c r="AT360" s="244" t="s">
        <v>172</v>
      </c>
      <c r="AU360" s="244" t="s">
        <v>79</v>
      </c>
      <c r="AV360" s="13" t="s">
        <v>79</v>
      </c>
      <c r="AW360" s="13" t="s">
        <v>32</v>
      </c>
      <c r="AX360" s="13" t="s">
        <v>70</v>
      </c>
      <c r="AY360" s="244" t="s">
        <v>161</v>
      </c>
    </row>
    <row r="361" s="13" customFormat="1">
      <c r="A361" s="13"/>
      <c r="B361" s="233"/>
      <c r="C361" s="234"/>
      <c r="D361" s="235" t="s">
        <v>172</v>
      </c>
      <c r="E361" s="236" t="s">
        <v>19</v>
      </c>
      <c r="F361" s="237" t="s">
        <v>515</v>
      </c>
      <c r="G361" s="234"/>
      <c r="H361" s="238">
        <v>82.5</v>
      </c>
      <c r="I361" s="239"/>
      <c r="J361" s="234"/>
      <c r="K361" s="234"/>
      <c r="L361" s="240"/>
      <c r="M361" s="241"/>
      <c r="N361" s="242"/>
      <c r="O361" s="242"/>
      <c r="P361" s="242"/>
      <c r="Q361" s="242"/>
      <c r="R361" s="242"/>
      <c r="S361" s="242"/>
      <c r="T361" s="243"/>
      <c r="U361" s="13"/>
      <c r="V361" s="13"/>
      <c r="W361" s="13"/>
      <c r="X361" s="13"/>
      <c r="Y361" s="13"/>
      <c r="Z361" s="13"/>
      <c r="AA361" s="13"/>
      <c r="AB361" s="13"/>
      <c r="AC361" s="13"/>
      <c r="AD361" s="13"/>
      <c r="AE361" s="13"/>
      <c r="AT361" s="244" t="s">
        <v>172</v>
      </c>
      <c r="AU361" s="244" t="s">
        <v>79</v>
      </c>
      <c r="AV361" s="13" t="s">
        <v>79</v>
      </c>
      <c r="AW361" s="13" t="s">
        <v>32</v>
      </c>
      <c r="AX361" s="13" t="s">
        <v>70</v>
      </c>
      <c r="AY361" s="244" t="s">
        <v>161</v>
      </c>
    </row>
    <row r="362" s="14" customFormat="1">
      <c r="A362" s="14"/>
      <c r="B362" s="245"/>
      <c r="C362" s="246"/>
      <c r="D362" s="235" t="s">
        <v>172</v>
      </c>
      <c r="E362" s="247" t="s">
        <v>19</v>
      </c>
      <c r="F362" s="248" t="s">
        <v>174</v>
      </c>
      <c r="G362" s="246"/>
      <c r="H362" s="249">
        <v>653</v>
      </c>
      <c r="I362" s="250"/>
      <c r="J362" s="246"/>
      <c r="K362" s="246"/>
      <c r="L362" s="251"/>
      <c r="M362" s="252"/>
      <c r="N362" s="253"/>
      <c r="O362" s="253"/>
      <c r="P362" s="253"/>
      <c r="Q362" s="253"/>
      <c r="R362" s="253"/>
      <c r="S362" s="253"/>
      <c r="T362" s="254"/>
      <c r="U362" s="14"/>
      <c r="V362" s="14"/>
      <c r="W362" s="14"/>
      <c r="X362" s="14"/>
      <c r="Y362" s="14"/>
      <c r="Z362" s="14"/>
      <c r="AA362" s="14"/>
      <c r="AB362" s="14"/>
      <c r="AC362" s="14"/>
      <c r="AD362" s="14"/>
      <c r="AE362" s="14"/>
      <c r="AT362" s="255" t="s">
        <v>172</v>
      </c>
      <c r="AU362" s="255" t="s">
        <v>79</v>
      </c>
      <c r="AV362" s="14" t="s">
        <v>168</v>
      </c>
      <c r="AW362" s="14" t="s">
        <v>32</v>
      </c>
      <c r="AX362" s="14" t="s">
        <v>77</v>
      </c>
      <c r="AY362" s="255" t="s">
        <v>161</v>
      </c>
    </row>
    <row r="363" s="2" customFormat="1" ht="16.5" customHeight="1">
      <c r="A363" s="41"/>
      <c r="B363" s="42"/>
      <c r="C363" s="215" t="s">
        <v>516</v>
      </c>
      <c r="D363" s="215" t="s">
        <v>163</v>
      </c>
      <c r="E363" s="216" t="s">
        <v>517</v>
      </c>
      <c r="F363" s="217" t="s">
        <v>518</v>
      </c>
      <c r="G363" s="218" t="s">
        <v>166</v>
      </c>
      <c r="H363" s="219">
        <v>1501</v>
      </c>
      <c r="I363" s="220"/>
      <c r="J363" s="221">
        <f>ROUND(I363*H363,2)</f>
        <v>0</v>
      </c>
      <c r="K363" s="217" t="s">
        <v>167</v>
      </c>
      <c r="L363" s="47"/>
      <c r="M363" s="222" t="s">
        <v>19</v>
      </c>
      <c r="N363" s="223" t="s">
        <v>41</v>
      </c>
      <c r="O363" s="87"/>
      <c r="P363" s="224">
        <f>O363*H363</f>
        <v>0</v>
      </c>
      <c r="Q363" s="224">
        <v>0.065000000000000002</v>
      </c>
      <c r="R363" s="224">
        <f>Q363*H363</f>
        <v>97.564999999999998</v>
      </c>
      <c r="S363" s="224">
        <v>0.13</v>
      </c>
      <c r="T363" s="225">
        <f>S363*H363</f>
        <v>195.13</v>
      </c>
      <c r="U363" s="41"/>
      <c r="V363" s="41"/>
      <c r="W363" s="41"/>
      <c r="X363" s="41"/>
      <c r="Y363" s="41"/>
      <c r="Z363" s="41"/>
      <c r="AA363" s="41"/>
      <c r="AB363" s="41"/>
      <c r="AC363" s="41"/>
      <c r="AD363" s="41"/>
      <c r="AE363" s="41"/>
      <c r="AR363" s="226" t="s">
        <v>168</v>
      </c>
      <c r="AT363" s="226" t="s">
        <v>163</v>
      </c>
      <c r="AU363" s="226" t="s">
        <v>79</v>
      </c>
      <c r="AY363" s="20" t="s">
        <v>161</v>
      </c>
      <c r="BE363" s="227">
        <f>IF(N363="základní",J363,0)</f>
        <v>0</v>
      </c>
      <c r="BF363" s="227">
        <f>IF(N363="snížená",J363,0)</f>
        <v>0</v>
      </c>
      <c r="BG363" s="227">
        <f>IF(N363="zákl. přenesená",J363,0)</f>
        <v>0</v>
      </c>
      <c r="BH363" s="227">
        <f>IF(N363="sníž. přenesená",J363,0)</f>
        <v>0</v>
      </c>
      <c r="BI363" s="227">
        <f>IF(N363="nulová",J363,0)</f>
        <v>0</v>
      </c>
      <c r="BJ363" s="20" t="s">
        <v>77</v>
      </c>
      <c r="BK363" s="227">
        <f>ROUND(I363*H363,2)</f>
        <v>0</v>
      </c>
      <c r="BL363" s="20" t="s">
        <v>168</v>
      </c>
      <c r="BM363" s="226" t="s">
        <v>519</v>
      </c>
    </row>
    <row r="364" s="2" customFormat="1">
      <c r="A364" s="41"/>
      <c r="B364" s="42"/>
      <c r="C364" s="43"/>
      <c r="D364" s="228" t="s">
        <v>170</v>
      </c>
      <c r="E364" s="43"/>
      <c r="F364" s="229" t="s">
        <v>520</v>
      </c>
      <c r="G364" s="43"/>
      <c r="H364" s="43"/>
      <c r="I364" s="230"/>
      <c r="J364" s="43"/>
      <c r="K364" s="43"/>
      <c r="L364" s="47"/>
      <c r="M364" s="231"/>
      <c r="N364" s="232"/>
      <c r="O364" s="87"/>
      <c r="P364" s="87"/>
      <c r="Q364" s="87"/>
      <c r="R364" s="87"/>
      <c r="S364" s="87"/>
      <c r="T364" s="88"/>
      <c r="U364" s="41"/>
      <c r="V364" s="41"/>
      <c r="W364" s="41"/>
      <c r="X364" s="41"/>
      <c r="Y364" s="41"/>
      <c r="Z364" s="41"/>
      <c r="AA364" s="41"/>
      <c r="AB364" s="41"/>
      <c r="AC364" s="41"/>
      <c r="AD364" s="41"/>
      <c r="AE364" s="41"/>
      <c r="AT364" s="20" t="s">
        <v>170</v>
      </c>
      <c r="AU364" s="20" t="s">
        <v>79</v>
      </c>
    </row>
    <row r="365" s="13" customFormat="1">
      <c r="A365" s="13"/>
      <c r="B365" s="233"/>
      <c r="C365" s="234"/>
      <c r="D365" s="235" t="s">
        <v>172</v>
      </c>
      <c r="E365" s="236" t="s">
        <v>19</v>
      </c>
      <c r="F365" s="237" t="s">
        <v>381</v>
      </c>
      <c r="G365" s="234"/>
      <c r="H365" s="238">
        <v>251</v>
      </c>
      <c r="I365" s="239"/>
      <c r="J365" s="234"/>
      <c r="K365" s="234"/>
      <c r="L365" s="240"/>
      <c r="M365" s="241"/>
      <c r="N365" s="242"/>
      <c r="O365" s="242"/>
      <c r="P365" s="242"/>
      <c r="Q365" s="242"/>
      <c r="R365" s="242"/>
      <c r="S365" s="242"/>
      <c r="T365" s="243"/>
      <c r="U365" s="13"/>
      <c r="V365" s="13"/>
      <c r="W365" s="13"/>
      <c r="X365" s="13"/>
      <c r="Y365" s="13"/>
      <c r="Z365" s="13"/>
      <c r="AA365" s="13"/>
      <c r="AB365" s="13"/>
      <c r="AC365" s="13"/>
      <c r="AD365" s="13"/>
      <c r="AE365" s="13"/>
      <c r="AT365" s="244" t="s">
        <v>172</v>
      </c>
      <c r="AU365" s="244" t="s">
        <v>79</v>
      </c>
      <c r="AV365" s="13" t="s">
        <v>79</v>
      </c>
      <c r="AW365" s="13" t="s">
        <v>32</v>
      </c>
      <c r="AX365" s="13" t="s">
        <v>70</v>
      </c>
      <c r="AY365" s="244" t="s">
        <v>161</v>
      </c>
    </row>
    <row r="366" s="13" customFormat="1">
      <c r="A366" s="13"/>
      <c r="B366" s="233"/>
      <c r="C366" s="234"/>
      <c r="D366" s="235" t="s">
        <v>172</v>
      </c>
      <c r="E366" s="236" t="s">
        <v>19</v>
      </c>
      <c r="F366" s="237" t="s">
        <v>382</v>
      </c>
      <c r="G366" s="234"/>
      <c r="H366" s="238">
        <v>83</v>
      </c>
      <c r="I366" s="239"/>
      <c r="J366" s="234"/>
      <c r="K366" s="234"/>
      <c r="L366" s="240"/>
      <c r="M366" s="241"/>
      <c r="N366" s="242"/>
      <c r="O366" s="242"/>
      <c r="P366" s="242"/>
      <c r="Q366" s="242"/>
      <c r="R366" s="242"/>
      <c r="S366" s="242"/>
      <c r="T366" s="243"/>
      <c r="U366" s="13"/>
      <c r="V366" s="13"/>
      <c r="W366" s="13"/>
      <c r="X366" s="13"/>
      <c r="Y366" s="13"/>
      <c r="Z366" s="13"/>
      <c r="AA366" s="13"/>
      <c r="AB366" s="13"/>
      <c r="AC366" s="13"/>
      <c r="AD366" s="13"/>
      <c r="AE366" s="13"/>
      <c r="AT366" s="244" t="s">
        <v>172</v>
      </c>
      <c r="AU366" s="244" t="s">
        <v>79</v>
      </c>
      <c r="AV366" s="13" t="s">
        <v>79</v>
      </c>
      <c r="AW366" s="13" t="s">
        <v>32</v>
      </c>
      <c r="AX366" s="13" t="s">
        <v>70</v>
      </c>
      <c r="AY366" s="244" t="s">
        <v>161</v>
      </c>
    </row>
    <row r="367" s="13" customFormat="1">
      <c r="A367" s="13"/>
      <c r="B367" s="233"/>
      <c r="C367" s="234"/>
      <c r="D367" s="235" t="s">
        <v>172</v>
      </c>
      <c r="E367" s="236" t="s">
        <v>19</v>
      </c>
      <c r="F367" s="237" t="s">
        <v>383</v>
      </c>
      <c r="G367" s="234"/>
      <c r="H367" s="238">
        <v>51</v>
      </c>
      <c r="I367" s="239"/>
      <c r="J367" s="234"/>
      <c r="K367" s="234"/>
      <c r="L367" s="240"/>
      <c r="M367" s="241"/>
      <c r="N367" s="242"/>
      <c r="O367" s="242"/>
      <c r="P367" s="242"/>
      <c r="Q367" s="242"/>
      <c r="R367" s="242"/>
      <c r="S367" s="242"/>
      <c r="T367" s="243"/>
      <c r="U367" s="13"/>
      <c r="V367" s="13"/>
      <c r="W367" s="13"/>
      <c r="X367" s="13"/>
      <c r="Y367" s="13"/>
      <c r="Z367" s="13"/>
      <c r="AA367" s="13"/>
      <c r="AB367" s="13"/>
      <c r="AC367" s="13"/>
      <c r="AD367" s="13"/>
      <c r="AE367" s="13"/>
      <c r="AT367" s="244" t="s">
        <v>172</v>
      </c>
      <c r="AU367" s="244" t="s">
        <v>79</v>
      </c>
      <c r="AV367" s="13" t="s">
        <v>79</v>
      </c>
      <c r="AW367" s="13" t="s">
        <v>32</v>
      </c>
      <c r="AX367" s="13" t="s">
        <v>70</v>
      </c>
      <c r="AY367" s="244" t="s">
        <v>161</v>
      </c>
    </row>
    <row r="368" s="13" customFormat="1">
      <c r="A368" s="13"/>
      <c r="B368" s="233"/>
      <c r="C368" s="234"/>
      <c r="D368" s="235" t="s">
        <v>172</v>
      </c>
      <c r="E368" s="236" t="s">
        <v>19</v>
      </c>
      <c r="F368" s="237" t="s">
        <v>384</v>
      </c>
      <c r="G368" s="234"/>
      <c r="H368" s="238">
        <v>23</v>
      </c>
      <c r="I368" s="239"/>
      <c r="J368" s="234"/>
      <c r="K368" s="234"/>
      <c r="L368" s="240"/>
      <c r="M368" s="241"/>
      <c r="N368" s="242"/>
      <c r="O368" s="242"/>
      <c r="P368" s="242"/>
      <c r="Q368" s="242"/>
      <c r="R368" s="242"/>
      <c r="S368" s="242"/>
      <c r="T368" s="243"/>
      <c r="U368" s="13"/>
      <c r="V368" s="13"/>
      <c r="W368" s="13"/>
      <c r="X368" s="13"/>
      <c r="Y368" s="13"/>
      <c r="Z368" s="13"/>
      <c r="AA368" s="13"/>
      <c r="AB368" s="13"/>
      <c r="AC368" s="13"/>
      <c r="AD368" s="13"/>
      <c r="AE368" s="13"/>
      <c r="AT368" s="244" t="s">
        <v>172</v>
      </c>
      <c r="AU368" s="244" t="s">
        <v>79</v>
      </c>
      <c r="AV368" s="13" t="s">
        <v>79</v>
      </c>
      <c r="AW368" s="13" t="s">
        <v>32</v>
      </c>
      <c r="AX368" s="13" t="s">
        <v>70</v>
      </c>
      <c r="AY368" s="244" t="s">
        <v>161</v>
      </c>
    </row>
    <row r="369" s="13" customFormat="1">
      <c r="A369" s="13"/>
      <c r="B369" s="233"/>
      <c r="C369" s="234"/>
      <c r="D369" s="235" t="s">
        <v>172</v>
      </c>
      <c r="E369" s="236" t="s">
        <v>19</v>
      </c>
      <c r="F369" s="237" t="s">
        <v>385</v>
      </c>
      <c r="G369" s="234"/>
      <c r="H369" s="238">
        <v>17</v>
      </c>
      <c r="I369" s="239"/>
      <c r="J369" s="234"/>
      <c r="K369" s="234"/>
      <c r="L369" s="240"/>
      <c r="M369" s="241"/>
      <c r="N369" s="242"/>
      <c r="O369" s="242"/>
      <c r="P369" s="242"/>
      <c r="Q369" s="242"/>
      <c r="R369" s="242"/>
      <c r="S369" s="242"/>
      <c r="T369" s="243"/>
      <c r="U369" s="13"/>
      <c r="V369" s="13"/>
      <c r="W369" s="13"/>
      <c r="X369" s="13"/>
      <c r="Y369" s="13"/>
      <c r="Z369" s="13"/>
      <c r="AA369" s="13"/>
      <c r="AB369" s="13"/>
      <c r="AC369" s="13"/>
      <c r="AD369" s="13"/>
      <c r="AE369" s="13"/>
      <c r="AT369" s="244" t="s">
        <v>172</v>
      </c>
      <c r="AU369" s="244" t="s">
        <v>79</v>
      </c>
      <c r="AV369" s="13" t="s">
        <v>79</v>
      </c>
      <c r="AW369" s="13" t="s">
        <v>32</v>
      </c>
      <c r="AX369" s="13" t="s">
        <v>70</v>
      </c>
      <c r="AY369" s="244" t="s">
        <v>161</v>
      </c>
    </row>
    <row r="370" s="13" customFormat="1">
      <c r="A370" s="13"/>
      <c r="B370" s="233"/>
      <c r="C370" s="234"/>
      <c r="D370" s="235" t="s">
        <v>172</v>
      </c>
      <c r="E370" s="236" t="s">
        <v>19</v>
      </c>
      <c r="F370" s="237" t="s">
        <v>386</v>
      </c>
      <c r="G370" s="234"/>
      <c r="H370" s="238">
        <v>30</v>
      </c>
      <c r="I370" s="239"/>
      <c r="J370" s="234"/>
      <c r="K370" s="234"/>
      <c r="L370" s="240"/>
      <c r="M370" s="241"/>
      <c r="N370" s="242"/>
      <c r="O370" s="242"/>
      <c r="P370" s="242"/>
      <c r="Q370" s="242"/>
      <c r="R370" s="242"/>
      <c r="S370" s="242"/>
      <c r="T370" s="243"/>
      <c r="U370" s="13"/>
      <c r="V370" s="13"/>
      <c r="W370" s="13"/>
      <c r="X370" s="13"/>
      <c r="Y370" s="13"/>
      <c r="Z370" s="13"/>
      <c r="AA370" s="13"/>
      <c r="AB370" s="13"/>
      <c r="AC370" s="13"/>
      <c r="AD370" s="13"/>
      <c r="AE370" s="13"/>
      <c r="AT370" s="244" t="s">
        <v>172</v>
      </c>
      <c r="AU370" s="244" t="s">
        <v>79</v>
      </c>
      <c r="AV370" s="13" t="s">
        <v>79</v>
      </c>
      <c r="AW370" s="13" t="s">
        <v>32</v>
      </c>
      <c r="AX370" s="13" t="s">
        <v>70</v>
      </c>
      <c r="AY370" s="244" t="s">
        <v>161</v>
      </c>
    </row>
    <row r="371" s="16" customFormat="1">
      <c r="A371" s="16"/>
      <c r="B371" s="267"/>
      <c r="C371" s="268"/>
      <c r="D371" s="235" t="s">
        <v>172</v>
      </c>
      <c r="E371" s="269" t="s">
        <v>19</v>
      </c>
      <c r="F371" s="270" t="s">
        <v>365</v>
      </c>
      <c r="G371" s="268"/>
      <c r="H371" s="271">
        <v>455</v>
      </c>
      <c r="I371" s="272"/>
      <c r="J371" s="268"/>
      <c r="K371" s="268"/>
      <c r="L371" s="273"/>
      <c r="M371" s="274"/>
      <c r="N371" s="275"/>
      <c r="O371" s="275"/>
      <c r="P371" s="275"/>
      <c r="Q371" s="275"/>
      <c r="R371" s="275"/>
      <c r="S371" s="275"/>
      <c r="T371" s="276"/>
      <c r="U371" s="16"/>
      <c r="V371" s="16"/>
      <c r="W371" s="16"/>
      <c r="X371" s="16"/>
      <c r="Y371" s="16"/>
      <c r="Z371" s="16"/>
      <c r="AA371" s="16"/>
      <c r="AB371" s="16"/>
      <c r="AC371" s="16"/>
      <c r="AD371" s="16"/>
      <c r="AE371" s="16"/>
      <c r="AT371" s="277" t="s">
        <v>172</v>
      </c>
      <c r="AU371" s="277" t="s">
        <v>79</v>
      </c>
      <c r="AV371" s="16" t="s">
        <v>180</v>
      </c>
      <c r="AW371" s="16" t="s">
        <v>32</v>
      </c>
      <c r="AX371" s="16" t="s">
        <v>70</v>
      </c>
      <c r="AY371" s="277" t="s">
        <v>161</v>
      </c>
    </row>
    <row r="372" s="13" customFormat="1">
      <c r="A372" s="13"/>
      <c r="B372" s="233"/>
      <c r="C372" s="234"/>
      <c r="D372" s="235" t="s">
        <v>172</v>
      </c>
      <c r="E372" s="236" t="s">
        <v>19</v>
      </c>
      <c r="F372" s="237" t="s">
        <v>521</v>
      </c>
      <c r="G372" s="234"/>
      <c r="H372" s="238">
        <v>765</v>
      </c>
      <c r="I372" s="239"/>
      <c r="J372" s="234"/>
      <c r="K372" s="234"/>
      <c r="L372" s="240"/>
      <c r="M372" s="241"/>
      <c r="N372" s="242"/>
      <c r="O372" s="242"/>
      <c r="P372" s="242"/>
      <c r="Q372" s="242"/>
      <c r="R372" s="242"/>
      <c r="S372" s="242"/>
      <c r="T372" s="243"/>
      <c r="U372" s="13"/>
      <c r="V372" s="13"/>
      <c r="W372" s="13"/>
      <c r="X372" s="13"/>
      <c r="Y372" s="13"/>
      <c r="Z372" s="13"/>
      <c r="AA372" s="13"/>
      <c r="AB372" s="13"/>
      <c r="AC372" s="13"/>
      <c r="AD372" s="13"/>
      <c r="AE372" s="13"/>
      <c r="AT372" s="244" t="s">
        <v>172</v>
      </c>
      <c r="AU372" s="244" t="s">
        <v>79</v>
      </c>
      <c r="AV372" s="13" t="s">
        <v>79</v>
      </c>
      <c r="AW372" s="13" t="s">
        <v>32</v>
      </c>
      <c r="AX372" s="13" t="s">
        <v>70</v>
      </c>
      <c r="AY372" s="244" t="s">
        <v>161</v>
      </c>
    </row>
    <row r="373" s="13" customFormat="1">
      <c r="A373" s="13"/>
      <c r="B373" s="233"/>
      <c r="C373" s="234"/>
      <c r="D373" s="235" t="s">
        <v>172</v>
      </c>
      <c r="E373" s="236" t="s">
        <v>19</v>
      </c>
      <c r="F373" s="237" t="s">
        <v>491</v>
      </c>
      <c r="G373" s="234"/>
      <c r="H373" s="238">
        <v>50</v>
      </c>
      <c r="I373" s="239"/>
      <c r="J373" s="234"/>
      <c r="K373" s="234"/>
      <c r="L373" s="240"/>
      <c r="M373" s="241"/>
      <c r="N373" s="242"/>
      <c r="O373" s="242"/>
      <c r="P373" s="242"/>
      <c r="Q373" s="242"/>
      <c r="R373" s="242"/>
      <c r="S373" s="242"/>
      <c r="T373" s="243"/>
      <c r="U373" s="13"/>
      <c r="V373" s="13"/>
      <c r="W373" s="13"/>
      <c r="X373" s="13"/>
      <c r="Y373" s="13"/>
      <c r="Z373" s="13"/>
      <c r="AA373" s="13"/>
      <c r="AB373" s="13"/>
      <c r="AC373" s="13"/>
      <c r="AD373" s="13"/>
      <c r="AE373" s="13"/>
      <c r="AT373" s="244" t="s">
        <v>172</v>
      </c>
      <c r="AU373" s="244" t="s">
        <v>79</v>
      </c>
      <c r="AV373" s="13" t="s">
        <v>79</v>
      </c>
      <c r="AW373" s="13" t="s">
        <v>32</v>
      </c>
      <c r="AX373" s="13" t="s">
        <v>70</v>
      </c>
      <c r="AY373" s="244" t="s">
        <v>161</v>
      </c>
    </row>
    <row r="374" s="16" customFormat="1">
      <c r="A374" s="16"/>
      <c r="B374" s="267"/>
      <c r="C374" s="268"/>
      <c r="D374" s="235" t="s">
        <v>172</v>
      </c>
      <c r="E374" s="269" t="s">
        <v>19</v>
      </c>
      <c r="F374" s="270" t="s">
        <v>365</v>
      </c>
      <c r="G374" s="268"/>
      <c r="H374" s="271">
        <v>815</v>
      </c>
      <c r="I374" s="272"/>
      <c r="J374" s="268"/>
      <c r="K374" s="268"/>
      <c r="L374" s="273"/>
      <c r="M374" s="274"/>
      <c r="N374" s="275"/>
      <c r="O374" s="275"/>
      <c r="P374" s="275"/>
      <c r="Q374" s="275"/>
      <c r="R374" s="275"/>
      <c r="S374" s="275"/>
      <c r="T374" s="276"/>
      <c r="U374" s="16"/>
      <c r="V374" s="16"/>
      <c r="W374" s="16"/>
      <c r="X374" s="16"/>
      <c r="Y374" s="16"/>
      <c r="Z374" s="16"/>
      <c r="AA374" s="16"/>
      <c r="AB374" s="16"/>
      <c r="AC374" s="16"/>
      <c r="AD374" s="16"/>
      <c r="AE374" s="16"/>
      <c r="AT374" s="277" t="s">
        <v>172</v>
      </c>
      <c r="AU374" s="277" t="s">
        <v>79</v>
      </c>
      <c r="AV374" s="16" t="s">
        <v>180</v>
      </c>
      <c r="AW374" s="16" t="s">
        <v>32</v>
      </c>
      <c r="AX374" s="16" t="s">
        <v>70</v>
      </c>
      <c r="AY374" s="277" t="s">
        <v>161</v>
      </c>
    </row>
    <row r="375" s="13" customFormat="1">
      <c r="A375" s="13"/>
      <c r="B375" s="233"/>
      <c r="C375" s="234"/>
      <c r="D375" s="235" t="s">
        <v>172</v>
      </c>
      <c r="E375" s="236" t="s">
        <v>19</v>
      </c>
      <c r="F375" s="237" t="s">
        <v>522</v>
      </c>
      <c r="G375" s="234"/>
      <c r="H375" s="238">
        <v>110</v>
      </c>
      <c r="I375" s="239"/>
      <c r="J375" s="234"/>
      <c r="K375" s="234"/>
      <c r="L375" s="240"/>
      <c r="M375" s="241"/>
      <c r="N375" s="242"/>
      <c r="O375" s="242"/>
      <c r="P375" s="242"/>
      <c r="Q375" s="242"/>
      <c r="R375" s="242"/>
      <c r="S375" s="242"/>
      <c r="T375" s="243"/>
      <c r="U375" s="13"/>
      <c r="V375" s="13"/>
      <c r="W375" s="13"/>
      <c r="X375" s="13"/>
      <c r="Y375" s="13"/>
      <c r="Z375" s="13"/>
      <c r="AA375" s="13"/>
      <c r="AB375" s="13"/>
      <c r="AC375" s="13"/>
      <c r="AD375" s="13"/>
      <c r="AE375" s="13"/>
      <c r="AT375" s="244" t="s">
        <v>172</v>
      </c>
      <c r="AU375" s="244" t="s">
        <v>79</v>
      </c>
      <c r="AV375" s="13" t="s">
        <v>79</v>
      </c>
      <c r="AW375" s="13" t="s">
        <v>32</v>
      </c>
      <c r="AX375" s="13" t="s">
        <v>70</v>
      </c>
      <c r="AY375" s="244" t="s">
        <v>161</v>
      </c>
    </row>
    <row r="376" s="13" customFormat="1">
      <c r="A376" s="13"/>
      <c r="B376" s="233"/>
      <c r="C376" s="234"/>
      <c r="D376" s="235" t="s">
        <v>172</v>
      </c>
      <c r="E376" s="236" t="s">
        <v>19</v>
      </c>
      <c r="F376" s="237" t="s">
        <v>523</v>
      </c>
      <c r="G376" s="234"/>
      <c r="H376" s="238">
        <v>121</v>
      </c>
      <c r="I376" s="239"/>
      <c r="J376" s="234"/>
      <c r="K376" s="234"/>
      <c r="L376" s="240"/>
      <c r="M376" s="241"/>
      <c r="N376" s="242"/>
      <c r="O376" s="242"/>
      <c r="P376" s="242"/>
      <c r="Q376" s="242"/>
      <c r="R376" s="242"/>
      <c r="S376" s="242"/>
      <c r="T376" s="243"/>
      <c r="U376" s="13"/>
      <c r="V376" s="13"/>
      <c r="W376" s="13"/>
      <c r="X376" s="13"/>
      <c r="Y376" s="13"/>
      <c r="Z376" s="13"/>
      <c r="AA376" s="13"/>
      <c r="AB376" s="13"/>
      <c r="AC376" s="13"/>
      <c r="AD376" s="13"/>
      <c r="AE376" s="13"/>
      <c r="AT376" s="244" t="s">
        <v>172</v>
      </c>
      <c r="AU376" s="244" t="s">
        <v>79</v>
      </c>
      <c r="AV376" s="13" t="s">
        <v>79</v>
      </c>
      <c r="AW376" s="13" t="s">
        <v>32</v>
      </c>
      <c r="AX376" s="13" t="s">
        <v>70</v>
      </c>
      <c r="AY376" s="244" t="s">
        <v>161</v>
      </c>
    </row>
    <row r="377" s="16" customFormat="1">
      <c r="A377" s="16"/>
      <c r="B377" s="267"/>
      <c r="C377" s="268"/>
      <c r="D377" s="235" t="s">
        <v>172</v>
      </c>
      <c r="E377" s="269" t="s">
        <v>19</v>
      </c>
      <c r="F377" s="270" t="s">
        <v>365</v>
      </c>
      <c r="G377" s="268"/>
      <c r="H377" s="271">
        <v>231</v>
      </c>
      <c r="I377" s="272"/>
      <c r="J377" s="268"/>
      <c r="K377" s="268"/>
      <c r="L377" s="273"/>
      <c r="M377" s="274"/>
      <c r="N377" s="275"/>
      <c r="O377" s="275"/>
      <c r="P377" s="275"/>
      <c r="Q377" s="275"/>
      <c r="R377" s="275"/>
      <c r="S377" s="275"/>
      <c r="T377" s="276"/>
      <c r="U377" s="16"/>
      <c r="V377" s="16"/>
      <c r="W377" s="16"/>
      <c r="X377" s="16"/>
      <c r="Y377" s="16"/>
      <c r="Z377" s="16"/>
      <c r="AA377" s="16"/>
      <c r="AB377" s="16"/>
      <c r="AC377" s="16"/>
      <c r="AD377" s="16"/>
      <c r="AE377" s="16"/>
      <c r="AT377" s="277" t="s">
        <v>172</v>
      </c>
      <c r="AU377" s="277" t="s">
        <v>79</v>
      </c>
      <c r="AV377" s="16" t="s">
        <v>180</v>
      </c>
      <c r="AW377" s="16" t="s">
        <v>32</v>
      </c>
      <c r="AX377" s="16" t="s">
        <v>70</v>
      </c>
      <c r="AY377" s="277" t="s">
        <v>161</v>
      </c>
    </row>
    <row r="378" s="14" customFormat="1">
      <c r="A378" s="14"/>
      <c r="B378" s="245"/>
      <c r="C378" s="246"/>
      <c r="D378" s="235" t="s">
        <v>172</v>
      </c>
      <c r="E378" s="247" t="s">
        <v>19</v>
      </c>
      <c r="F378" s="248" t="s">
        <v>174</v>
      </c>
      <c r="G378" s="246"/>
      <c r="H378" s="249">
        <v>1501</v>
      </c>
      <c r="I378" s="250"/>
      <c r="J378" s="246"/>
      <c r="K378" s="246"/>
      <c r="L378" s="251"/>
      <c r="M378" s="252"/>
      <c r="N378" s="253"/>
      <c r="O378" s="253"/>
      <c r="P378" s="253"/>
      <c r="Q378" s="253"/>
      <c r="R378" s="253"/>
      <c r="S378" s="253"/>
      <c r="T378" s="254"/>
      <c r="U378" s="14"/>
      <c r="V378" s="14"/>
      <c r="W378" s="14"/>
      <c r="X378" s="14"/>
      <c r="Y378" s="14"/>
      <c r="Z378" s="14"/>
      <c r="AA378" s="14"/>
      <c r="AB378" s="14"/>
      <c r="AC378" s="14"/>
      <c r="AD378" s="14"/>
      <c r="AE378" s="14"/>
      <c r="AT378" s="255" t="s">
        <v>172</v>
      </c>
      <c r="AU378" s="255" t="s">
        <v>79</v>
      </c>
      <c r="AV378" s="14" t="s">
        <v>168</v>
      </c>
      <c r="AW378" s="14" t="s">
        <v>32</v>
      </c>
      <c r="AX378" s="14" t="s">
        <v>77</v>
      </c>
      <c r="AY378" s="255" t="s">
        <v>161</v>
      </c>
    </row>
    <row r="379" s="2" customFormat="1" ht="21.75" customHeight="1">
      <c r="A379" s="41"/>
      <c r="B379" s="42"/>
      <c r="C379" s="215" t="s">
        <v>524</v>
      </c>
      <c r="D379" s="215" t="s">
        <v>163</v>
      </c>
      <c r="E379" s="216" t="s">
        <v>525</v>
      </c>
      <c r="F379" s="217" t="s">
        <v>526</v>
      </c>
      <c r="G379" s="218" t="s">
        <v>166</v>
      </c>
      <c r="H379" s="219">
        <v>156</v>
      </c>
      <c r="I379" s="220"/>
      <c r="J379" s="221">
        <f>ROUND(I379*H379,2)</f>
        <v>0</v>
      </c>
      <c r="K379" s="217" t="s">
        <v>167</v>
      </c>
      <c r="L379" s="47"/>
      <c r="M379" s="222" t="s">
        <v>19</v>
      </c>
      <c r="N379" s="223" t="s">
        <v>41</v>
      </c>
      <c r="O379" s="87"/>
      <c r="P379" s="224">
        <f>O379*H379</f>
        <v>0</v>
      </c>
      <c r="Q379" s="224">
        <v>0</v>
      </c>
      <c r="R379" s="224">
        <f>Q379*H379</f>
        <v>0</v>
      </c>
      <c r="S379" s="224">
        <v>0.074999999999999997</v>
      </c>
      <c r="T379" s="225">
        <f>S379*H379</f>
        <v>11.699999999999999</v>
      </c>
      <c r="U379" s="41"/>
      <c r="V379" s="41"/>
      <c r="W379" s="41"/>
      <c r="X379" s="41"/>
      <c r="Y379" s="41"/>
      <c r="Z379" s="41"/>
      <c r="AA379" s="41"/>
      <c r="AB379" s="41"/>
      <c r="AC379" s="41"/>
      <c r="AD379" s="41"/>
      <c r="AE379" s="41"/>
      <c r="AR379" s="226" t="s">
        <v>168</v>
      </c>
      <c r="AT379" s="226" t="s">
        <v>163</v>
      </c>
      <c r="AU379" s="226" t="s">
        <v>79</v>
      </c>
      <c r="AY379" s="20" t="s">
        <v>161</v>
      </c>
      <c r="BE379" s="227">
        <f>IF(N379="základní",J379,0)</f>
        <v>0</v>
      </c>
      <c r="BF379" s="227">
        <f>IF(N379="snížená",J379,0)</f>
        <v>0</v>
      </c>
      <c r="BG379" s="227">
        <f>IF(N379="zákl. přenesená",J379,0)</f>
        <v>0</v>
      </c>
      <c r="BH379" s="227">
        <f>IF(N379="sníž. přenesená",J379,0)</f>
        <v>0</v>
      </c>
      <c r="BI379" s="227">
        <f>IF(N379="nulová",J379,0)</f>
        <v>0</v>
      </c>
      <c r="BJ379" s="20" t="s">
        <v>77</v>
      </c>
      <c r="BK379" s="227">
        <f>ROUND(I379*H379,2)</f>
        <v>0</v>
      </c>
      <c r="BL379" s="20" t="s">
        <v>168</v>
      </c>
      <c r="BM379" s="226" t="s">
        <v>527</v>
      </c>
    </row>
    <row r="380" s="2" customFormat="1">
      <c r="A380" s="41"/>
      <c r="B380" s="42"/>
      <c r="C380" s="43"/>
      <c r="D380" s="228" t="s">
        <v>170</v>
      </c>
      <c r="E380" s="43"/>
      <c r="F380" s="229" t="s">
        <v>528</v>
      </c>
      <c r="G380" s="43"/>
      <c r="H380" s="43"/>
      <c r="I380" s="230"/>
      <c r="J380" s="43"/>
      <c r="K380" s="43"/>
      <c r="L380" s="47"/>
      <c r="M380" s="231"/>
      <c r="N380" s="232"/>
      <c r="O380" s="87"/>
      <c r="P380" s="87"/>
      <c r="Q380" s="87"/>
      <c r="R380" s="87"/>
      <c r="S380" s="87"/>
      <c r="T380" s="88"/>
      <c r="U380" s="41"/>
      <c r="V380" s="41"/>
      <c r="W380" s="41"/>
      <c r="X380" s="41"/>
      <c r="Y380" s="41"/>
      <c r="Z380" s="41"/>
      <c r="AA380" s="41"/>
      <c r="AB380" s="41"/>
      <c r="AC380" s="41"/>
      <c r="AD380" s="41"/>
      <c r="AE380" s="41"/>
      <c r="AT380" s="20" t="s">
        <v>170</v>
      </c>
      <c r="AU380" s="20" t="s">
        <v>79</v>
      </c>
    </row>
    <row r="381" s="13" customFormat="1">
      <c r="A381" s="13"/>
      <c r="B381" s="233"/>
      <c r="C381" s="234"/>
      <c r="D381" s="235" t="s">
        <v>172</v>
      </c>
      <c r="E381" s="236" t="s">
        <v>19</v>
      </c>
      <c r="F381" s="237" t="s">
        <v>492</v>
      </c>
      <c r="G381" s="234"/>
      <c r="H381" s="238">
        <v>156</v>
      </c>
      <c r="I381" s="239"/>
      <c r="J381" s="234"/>
      <c r="K381" s="234"/>
      <c r="L381" s="240"/>
      <c r="M381" s="241"/>
      <c r="N381" s="242"/>
      <c r="O381" s="242"/>
      <c r="P381" s="242"/>
      <c r="Q381" s="242"/>
      <c r="R381" s="242"/>
      <c r="S381" s="242"/>
      <c r="T381" s="243"/>
      <c r="U381" s="13"/>
      <c r="V381" s="13"/>
      <c r="W381" s="13"/>
      <c r="X381" s="13"/>
      <c r="Y381" s="13"/>
      <c r="Z381" s="13"/>
      <c r="AA381" s="13"/>
      <c r="AB381" s="13"/>
      <c r="AC381" s="13"/>
      <c r="AD381" s="13"/>
      <c r="AE381" s="13"/>
      <c r="AT381" s="244" t="s">
        <v>172</v>
      </c>
      <c r="AU381" s="244" t="s">
        <v>79</v>
      </c>
      <c r="AV381" s="13" t="s">
        <v>79</v>
      </c>
      <c r="AW381" s="13" t="s">
        <v>32</v>
      </c>
      <c r="AX381" s="13" t="s">
        <v>70</v>
      </c>
      <c r="AY381" s="244" t="s">
        <v>161</v>
      </c>
    </row>
    <row r="382" s="14" customFormat="1">
      <c r="A382" s="14"/>
      <c r="B382" s="245"/>
      <c r="C382" s="246"/>
      <c r="D382" s="235" t="s">
        <v>172</v>
      </c>
      <c r="E382" s="247" t="s">
        <v>19</v>
      </c>
      <c r="F382" s="248" t="s">
        <v>174</v>
      </c>
      <c r="G382" s="246"/>
      <c r="H382" s="249">
        <v>156</v>
      </c>
      <c r="I382" s="250"/>
      <c r="J382" s="246"/>
      <c r="K382" s="246"/>
      <c r="L382" s="251"/>
      <c r="M382" s="252"/>
      <c r="N382" s="253"/>
      <c r="O382" s="253"/>
      <c r="P382" s="253"/>
      <c r="Q382" s="253"/>
      <c r="R382" s="253"/>
      <c r="S382" s="253"/>
      <c r="T382" s="254"/>
      <c r="U382" s="14"/>
      <c r="V382" s="14"/>
      <c r="W382" s="14"/>
      <c r="X382" s="14"/>
      <c r="Y382" s="14"/>
      <c r="Z382" s="14"/>
      <c r="AA382" s="14"/>
      <c r="AB382" s="14"/>
      <c r="AC382" s="14"/>
      <c r="AD382" s="14"/>
      <c r="AE382" s="14"/>
      <c r="AT382" s="255" t="s">
        <v>172</v>
      </c>
      <c r="AU382" s="255" t="s">
        <v>79</v>
      </c>
      <c r="AV382" s="14" t="s">
        <v>168</v>
      </c>
      <c r="AW382" s="14" t="s">
        <v>32</v>
      </c>
      <c r="AX382" s="14" t="s">
        <v>77</v>
      </c>
      <c r="AY382" s="255" t="s">
        <v>161</v>
      </c>
    </row>
    <row r="383" s="2" customFormat="1" ht="16.5" customHeight="1">
      <c r="A383" s="41"/>
      <c r="B383" s="42"/>
      <c r="C383" s="215" t="s">
        <v>529</v>
      </c>
      <c r="D383" s="215" t="s">
        <v>163</v>
      </c>
      <c r="E383" s="216" t="s">
        <v>530</v>
      </c>
      <c r="F383" s="217" t="s">
        <v>531</v>
      </c>
      <c r="G383" s="218" t="s">
        <v>166</v>
      </c>
      <c r="H383" s="219">
        <v>23</v>
      </c>
      <c r="I383" s="220"/>
      <c r="J383" s="221">
        <f>ROUND(I383*H383,2)</f>
        <v>0</v>
      </c>
      <c r="K383" s="217" t="s">
        <v>167</v>
      </c>
      <c r="L383" s="47"/>
      <c r="M383" s="222" t="s">
        <v>19</v>
      </c>
      <c r="N383" s="223" t="s">
        <v>41</v>
      </c>
      <c r="O383" s="87"/>
      <c r="P383" s="224">
        <f>O383*H383</f>
        <v>0</v>
      </c>
      <c r="Q383" s="224">
        <v>0.070999999999999994</v>
      </c>
      <c r="R383" s="224">
        <f>Q383*H383</f>
        <v>1.6329999999999998</v>
      </c>
      <c r="S383" s="224">
        <v>0.13600000000000001</v>
      </c>
      <c r="T383" s="225">
        <f>S383*H383</f>
        <v>3.1280000000000001</v>
      </c>
      <c r="U383" s="41"/>
      <c r="V383" s="41"/>
      <c r="W383" s="41"/>
      <c r="X383" s="41"/>
      <c r="Y383" s="41"/>
      <c r="Z383" s="41"/>
      <c r="AA383" s="41"/>
      <c r="AB383" s="41"/>
      <c r="AC383" s="41"/>
      <c r="AD383" s="41"/>
      <c r="AE383" s="41"/>
      <c r="AR383" s="226" t="s">
        <v>168</v>
      </c>
      <c r="AT383" s="226" t="s">
        <v>163</v>
      </c>
      <c r="AU383" s="226" t="s">
        <v>79</v>
      </c>
      <c r="AY383" s="20" t="s">
        <v>161</v>
      </c>
      <c r="BE383" s="227">
        <f>IF(N383="základní",J383,0)</f>
        <v>0</v>
      </c>
      <c r="BF383" s="227">
        <f>IF(N383="snížená",J383,0)</f>
        <v>0</v>
      </c>
      <c r="BG383" s="227">
        <f>IF(N383="zákl. přenesená",J383,0)</f>
        <v>0</v>
      </c>
      <c r="BH383" s="227">
        <f>IF(N383="sníž. přenesená",J383,0)</f>
        <v>0</v>
      </c>
      <c r="BI383" s="227">
        <f>IF(N383="nulová",J383,0)</f>
        <v>0</v>
      </c>
      <c r="BJ383" s="20" t="s">
        <v>77</v>
      </c>
      <c r="BK383" s="227">
        <f>ROUND(I383*H383,2)</f>
        <v>0</v>
      </c>
      <c r="BL383" s="20" t="s">
        <v>168</v>
      </c>
      <c r="BM383" s="226" t="s">
        <v>532</v>
      </c>
    </row>
    <row r="384" s="2" customFormat="1">
      <c r="A384" s="41"/>
      <c r="B384" s="42"/>
      <c r="C384" s="43"/>
      <c r="D384" s="228" t="s">
        <v>170</v>
      </c>
      <c r="E384" s="43"/>
      <c r="F384" s="229" t="s">
        <v>533</v>
      </c>
      <c r="G384" s="43"/>
      <c r="H384" s="43"/>
      <c r="I384" s="230"/>
      <c r="J384" s="43"/>
      <c r="K384" s="43"/>
      <c r="L384" s="47"/>
      <c r="M384" s="231"/>
      <c r="N384" s="232"/>
      <c r="O384" s="87"/>
      <c r="P384" s="87"/>
      <c r="Q384" s="87"/>
      <c r="R384" s="87"/>
      <c r="S384" s="87"/>
      <c r="T384" s="88"/>
      <c r="U384" s="41"/>
      <c r="V384" s="41"/>
      <c r="W384" s="41"/>
      <c r="X384" s="41"/>
      <c r="Y384" s="41"/>
      <c r="Z384" s="41"/>
      <c r="AA384" s="41"/>
      <c r="AB384" s="41"/>
      <c r="AC384" s="41"/>
      <c r="AD384" s="41"/>
      <c r="AE384" s="41"/>
      <c r="AT384" s="20" t="s">
        <v>170</v>
      </c>
      <c r="AU384" s="20" t="s">
        <v>79</v>
      </c>
    </row>
    <row r="385" s="13" customFormat="1">
      <c r="A385" s="13"/>
      <c r="B385" s="233"/>
      <c r="C385" s="234"/>
      <c r="D385" s="235" t="s">
        <v>172</v>
      </c>
      <c r="E385" s="236" t="s">
        <v>19</v>
      </c>
      <c r="F385" s="237" t="s">
        <v>498</v>
      </c>
      <c r="G385" s="234"/>
      <c r="H385" s="238">
        <v>23</v>
      </c>
      <c r="I385" s="239"/>
      <c r="J385" s="234"/>
      <c r="K385" s="234"/>
      <c r="L385" s="240"/>
      <c r="M385" s="241"/>
      <c r="N385" s="242"/>
      <c r="O385" s="242"/>
      <c r="P385" s="242"/>
      <c r="Q385" s="242"/>
      <c r="R385" s="242"/>
      <c r="S385" s="242"/>
      <c r="T385" s="243"/>
      <c r="U385" s="13"/>
      <c r="V385" s="13"/>
      <c r="W385" s="13"/>
      <c r="X385" s="13"/>
      <c r="Y385" s="13"/>
      <c r="Z385" s="13"/>
      <c r="AA385" s="13"/>
      <c r="AB385" s="13"/>
      <c r="AC385" s="13"/>
      <c r="AD385" s="13"/>
      <c r="AE385" s="13"/>
      <c r="AT385" s="244" t="s">
        <v>172</v>
      </c>
      <c r="AU385" s="244" t="s">
        <v>79</v>
      </c>
      <c r="AV385" s="13" t="s">
        <v>79</v>
      </c>
      <c r="AW385" s="13" t="s">
        <v>32</v>
      </c>
      <c r="AX385" s="13" t="s">
        <v>70</v>
      </c>
      <c r="AY385" s="244" t="s">
        <v>161</v>
      </c>
    </row>
    <row r="386" s="14" customFormat="1">
      <c r="A386" s="14"/>
      <c r="B386" s="245"/>
      <c r="C386" s="246"/>
      <c r="D386" s="235" t="s">
        <v>172</v>
      </c>
      <c r="E386" s="247" t="s">
        <v>19</v>
      </c>
      <c r="F386" s="248" t="s">
        <v>174</v>
      </c>
      <c r="G386" s="246"/>
      <c r="H386" s="249">
        <v>23</v>
      </c>
      <c r="I386" s="250"/>
      <c r="J386" s="246"/>
      <c r="K386" s="246"/>
      <c r="L386" s="251"/>
      <c r="M386" s="252"/>
      <c r="N386" s="253"/>
      <c r="O386" s="253"/>
      <c r="P386" s="253"/>
      <c r="Q386" s="253"/>
      <c r="R386" s="253"/>
      <c r="S386" s="253"/>
      <c r="T386" s="254"/>
      <c r="U386" s="14"/>
      <c r="V386" s="14"/>
      <c r="W386" s="14"/>
      <c r="X386" s="14"/>
      <c r="Y386" s="14"/>
      <c r="Z386" s="14"/>
      <c r="AA386" s="14"/>
      <c r="AB386" s="14"/>
      <c r="AC386" s="14"/>
      <c r="AD386" s="14"/>
      <c r="AE386" s="14"/>
      <c r="AT386" s="255" t="s">
        <v>172</v>
      </c>
      <c r="AU386" s="255" t="s">
        <v>79</v>
      </c>
      <c r="AV386" s="14" t="s">
        <v>168</v>
      </c>
      <c r="AW386" s="14" t="s">
        <v>32</v>
      </c>
      <c r="AX386" s="14" t="s">
        <v>77</v>
      </c>
      <c r="AY386" s="255" t="s">
        <v>161</v>
      </c>
    </row>
    <row r="387" s="2" customFormat="1" ht="21.75" customHeight="1">
      <c r="A387" s="41"/>
      <c r="B387" s="42"/>
      <c r="C387" s="215" t="s">
        <v>534</v>
      </c>
      <c r="D387" s="215" t="s">
        <v>163</v>
      </c>
      <c r="E387" s="216" t="s">
        <v>535</v>
      </c>
      <c r="F387" s="217" t="s">
        <v>536</v>
      </c>
      <c r="G387" s="218" t="s">
        <v>166</v>
      </c>
      <c r="H387" s="219">
        <v>914</v>
      </c>
      <c r="I387" s="220"/>
      <c r="J387" s="221">
        <f>ROUND(I387*H387,2)</f>
        <v>0</v>
      </c>
      <c r="K387" s="217" t="s">
        <v>167</v>
      </c>
      <c r="L387" s="47"/>
      <c r="M387" s="222" t="s">
        <v>19</v>
      </c>
      <c r="N387" s="223" t="s">
        <v>41</v>
      </c>
      <c r="O387" s="87"/>
      <c r="P387" s="224">
        <f>O387*H387</f>
        <v>0</v>
      </c>
      <c r="Q387" s="224">
        <v>0</v>
      </c>
      <c r="R387" s="224">
        <f>Q387*H387</f>
        <v>0</v>
      </c>
      <c r="S387" s="224">
        <v>0.074999999999999997</v>
      </c>
      <c r="T387" s="225">
        <f>S387*H387</f>
        <v>68.549999999999997</v>
      </c>
      <c r="U387" s="41"/>
      <c r="V387" s="41"/>
      <c r="W387" s="41"/>
      <c r="X387" s="41"/>
      <c r="Y387" s="41"/>
      <c r="Z387" s="41"/>
      <c r="AA387" s="41"/>
      <c r="AB387" s="41"/>
      <c r="AC387" s="41"/>
      <c r="AD387" s="41"/>
      <c r="AE387" s="41"/>
      <c r="AR387" s="226" t="s">
        <v>168</v>
      </c>
      <c r="AT387" s="226" t="s">
        <v>163</v>
      </c>
      <c r="AU387" s="226" t="s">
        <v>79</v>
      </c>
      <c r="AY387" s="20" t="s">
        <v>161</v>
      </c>
      <c r="BE387" s="227">
        <f>IF(N387="základní",J387,0)</f>
        <v>0</v>
      </c>
      <c r="BF387" s="227">
        <f>IF(N387="snížená",J387,0)</f>
        <v>0</v>
      </c>
      <c r="BG387" s="227">
        <f>IF(N387="zákl. přenesená",J387,0)</f>
        <v>0</v>
      </c>
      <c r="BH387" s="227">
        <f>IF(N387="sníž. přenesená",J387,0)</f>
        <v>0</v>
      </c>
      <c r="BI387" s="227">
        <f>IF(N387="nulová",J387,0)</f>
        <v>0</v>
      </c>
      <c r="BJ387" s="20" t="s">
        <v>77</v>
      </c>
      <c r="BK387" s="227">
        <f>ROUND(I387*H387,2)</f>
        <v>0</v>
      </c>
      <c r="BL387" s="20" t="s">
        <v>168</v>
      </c>
      <c r="BM387" s="226" t="s">
        <v>537</v>
      </c>
    </row>
    <row r="388" s="2" customFormat="1">
      <c r="A388" s="41"/>
      <c r="B388" s="42"/>
      <c r="C388" s="43"/>
      <c r="D388" s="228" t="s">
        <v>170</v>
      </c>
      <c r="E388" s="43"/>
      <c r="F388" s="229" t="s">
        <v>538</v>
      </c>
      <c r="G388" s="43"/>
      <c r="H388" s="43"/>
      <c r="I388" s="230"/>
      <c r="J388" s="43"/>
      <c r="K388" s="43"/>
      <c r="L388" s="47"/>
      <c r="M388" s="231"/>
      <c r="N388" s="232"/>
      <c r="O388" s="87"/>
      <c r="P388" s="87"/>
      <c r="Q388" s="87"/>
      <c r="R388" s="87"/>
      <c r="S388" s="87"/>
      <c r="T388" s="88"/>
      <c r="U388" s="41"/>
      <c r="V388" s="41"/>
      <c r="W388" s="41"/>
      <c r="X388" s="41"/>
      <c r="Y388" s="41"/>
      <c r="Z388" s="41"/>
      <c r="AA388" s="41"/>
      <c r="AB388" s="41"/>
      <c r="AC388" s="41"/>
      <c r="AD388" s="41"/>
      <c r="AE388" s="41"/>
      <c r="AT388" s="20" t="s">
        <v>170</v>
      </c>
      <c r="AU388" s="20" t="s">
        <v>79</v>
      </c>
    </row>
    <row r="389" s="13" customFormat="1">
      <c r="A389" s="13"/>
      <c r="B389" s="233"/>
      <c r="C389" s="234"/>
      <c r="D389" s="235" t="s">
        <v>172</v>
      </c>
      <c r="E389" s="236" t="s">
        <v>19</v>
      </c>
      <c r="F389" s="237" t="s">
        <v>499</v>
      </c>
      <c r="G389" s="234"/>
      <c r="H389" s="238">
        <v>47</v>
      </c>
      <c r="I389" s="239"/>
      <c r="J389" s="234"/>
      <c r="K389" s="234"/>
      <c r="L389" s="240"/>
      <c r="M389" s="241"/>
      <c r="N389" s="242"/>
      <c r="O389" s="242"/>
      <c r="P389" s="242"/>
      <c r="Q389" s="242"/>
      <c r="R389" s="242"/>
      <c r="S389" s="242"/>
      <c r="T389" s="243"/>
      <c r="U389" s="13"/>
      <c r="V389" s="13"/>
      <c r="W389" s="13"/>
      <c r="X389" s="13"/>
      <c r="Y389" s="13"/>
      <c r="Z389" s="13"/>
      <c r="AA389" s="13"/>
      <c r="AB389" s="13"/>
      <c r="AC389" s="13"/>
      <c r="AD389" s="13"/>
      <c r="AE389" s="13"/>
      <c r="AT389" s="244" t="s">
        <v>172</v>
      </c>
      <c r="AU389" s="244" t="s">
        <v>79</v>
      </c>
      <c r="AV389" s="13" t="s">
        <v>79</v>
      </c>
      <c r="AW389" s="13" t="s">
        <v>32</v>
      </c>
      <c r="AX389" s="13" t="s">
        <v>70</v>
      </c>
      <c r="AY389" s="244" t="s">
        <v>161</v>
      </c>
    </row>
    <row r="390" s="13" customFormat="1">
      <c r="A390" s="13"/>
      <c r="B390" s="233"/>
      <c r="C390" s="234"/>
      <c r="D390" s="235" t="s">
        <v>172</v>
      </c>
      <c r="E390" s="236" t="s">
        <v>19</v>
      </c>
      <c r="F390" s="237" t="s">
        <v>500</v>
      </c>
      <c r="G390" s="234"/>
      <c r="H390" s="238">
        <v>867</v>
      </c>
      <c r="I390" s="239"/>
      <c r="J390" s="234"/>
      <c r="K390" s="234"/>
      <c r="L390" s="240"/>
      <c r="M390" s="241"/>
      <c r="N390" s="242"/>
      <c r="O390" s="242"/>
      <c r="P390" s="242"/>
      <c r="Q390" s="242"/>
      <c r="R390" s="242"/>
      <c r="S390" s="242"/>
      <c r="T390" s="243"/>
      <c r="U390" s="13"/>
      <c r="V390" s="13"/>
      <c r="W390" s="13"/>
      <c r="X390" s="13"/>
      <c r="Y390" s="13"/>
      <c r="Z390" s="13"/>
      <c r="AA390" s="13"/>
      <c r="AB390" s="13"/>
      <c r="AC390" s="13"/>
      <c r="AD390" s="13"/>
      <c r="AE390" s="13"/>
      <c r="AT390" s="244" t="s">
        <v>172</v>
      </c>
      <c r="AU390" s="244" t="s">
        <v>79</v>
      </c>
      <c r="AV390" s="13" t="s">
        <v>79</v>
      </c>
      <c r="AW390" s="13" t="s">
        <v>32</v>
      </c>
      <c r="AX390" s="13" t="s">
        <v>70</v>
      </c>
      <c r="AY390" s="244" t="s">
        <v>161</v>
      </c>
    </row>
    <row r="391" s="14" customFormat="1">
      <c r="A391" s="14"/>
      <c r="B391" s="245"/>
      <c r="C391" s="246"/>
      <c r="D391" s="235" t="s">
        <v>172</v>
      </c>
      <c r="E391" s="247" t="s">
        <v>19</v>
      </c>
      <c r="F391" s="248" t="s">
        <v>174</v>
      </c>
      <c r="G391" s="246"/>
      <c r="H391" s="249">
        <v>914</v>
      </c>
      <c r="I391" s="250"/>
      <c r="J391" s="246"/>
      <c r="K391" s="246"/>
      <c r="L391" s="251"/>
      <c r="M391" s="252"/>
      <c r="N391" s="253"/>
      <c r="O391" s="253"/>
      <c r="P391" s="253"/>
      <c r="Q391" s="253"/>
      <c r="R391" s="253"/>
      <c r="S391" s="253"/>
      <c r="T391" s="254"/>
      <c r="U391" s="14"/>
      <c r="V391" s="14"/>
      <c r="W391" s="14"/>
      <c r="X391" s="14"/>
      <c r="Y391" s="14"/>
      <c r="Z391" s="14"/>
      <c r="AA391" s="14"/>
      <c r="AB391" s="14"/>
      <c r="AC391" s="14"/>
      <c r="AD391" s="14"/>
      <c r="AE391" s="14"/>
      <c r="AT391" s="255" t="s">
        <v>172</v>
      </c>
      <c r="AU391" s="255" t="s">
        <v>79</v>
      </c>
      <c r="AV391" s="14" t="s">
        <v>168</v>
      </c>
      <c r="AW391" s="14" t="s">
        <v>32</v>
      </c>
      <c r="AX391" s="14" t="s">
        <v>77</v>
      </c>
      <c r="AY391" s="255" t="s">
        <v>161</v>
      </c>
    </row>
    <row r="392" s="2" customFormat="1" ht="16.5" customHeight="1">
      <c r="A392" s="41"/>
      <c r="B392" s="42"/>
      <c r="C392" s="215" t="s">
        <v>539</v>
      </c>
      <c r="D392" s="215" t="s">
        <v>163</v>
      </c>
      <c r="E392" s="216" t="s">
        <v>540</v>
      </c>
      <c r="F392" s="217" t="s">
        <v>541</v>
      </c>
      <c r="G392" s="218" t="s">
        <v>166</v>
      </c>
      <c r="H392" s="219">
        <v>1358</v>
      </c>
      <c r="I392" s="220"/>
      <c r="J392" s="221">
        <f>ROUND(I392*H392,2)</f>
        <v>0</v>
      </c>
      <c r="K392" s="217" t="s">
        <v>167</v>
      </c>
      <c r="L392" s="47"/>
      <c r="M392" s="222" t="s">
        <v>19</v>
      </c>
      <c r="N392" s="223" t="s">
        <v>41</v>
      </c>
      <c r="O392" s="87"/>
      <c r="P392" s="224">
        <f>O392*H392</f>
        <v>0</v>
      </c>
      <c r="Q392" s="224">
        <v>0</v>
      </c>
      <c r="R392" s="224">
        <f>Q392*H392</f>
        <v>0</v>
      </c>
      <c r="S392" s="224">
        <v>0</v>
      </c>
      <c r="T392" s="225">
        <f>S392*H392</f>
        <v>0</v>
      </c>
      <c r="U392" s="41"/>
      <c r="V392" s="41"/>
      <c r="W392" s="41"/>
      <c r="X392" s="41"/>
      <c r="Y392" s="41"/>
      <c r="Z392" s="41"/>
      <c r="AA392" s="41"/>
      <c r="AB392" s="41"/>
      <c r="AC392" s="41"/>
      <c r="AD392" s="41"/>
      <c r="AE392" s="41"/>
      <c r="AR392" s="226" t="s">
        <v>168</v>
      </c>
      <c r="AT392" s="226" t="s">
        <v>163</v>
      </c>
      <c r="AU392" s="226" t="s">
        <v>79</v>
      </c>
      <c r="AY392" s="20" t="s">
        <v>161</v>
      </c>
      <c r="BE392" s="227">
        <f>IF(N392="základní",J392,0)</f>
        <v>0</v>
      </c>
      <c r="BF392" s="227">
        <f>IF(N392="snížená",J392,0)</f>
        <v>0</v>
      </c>
      <c r="BG392" s="227">
        <f>IF(N392="zákl. přenesená",J392,0)</f>
        <v>0</v>
      </c>
      <c r="BH392" s="227">
        <f>IF(N392="sníž. přenesená",J392,0)</f>
        <v>0</v>
      </c>
      <c r="BI392" s="227">
        <f>IF(N392="nulová",J392,0)</f>
        <v>0</v>
      </c>
      <c r="BJ392" s="20" t="s">
        <v>77</v>
      </c>
      <c r="BK392" s="227">
        <f>ROUND(I392*H392,2)</f>
        <v>0</v>
      </c>
      <c r="BL392" s="20" t="s">
        <v>168</v>
      </c>
      <c r="BM392" s="226" t="s">
        <v>542</v>
      </c>
    </row>
    <row r="393" s="2" customFormat="1">
      <c r="A393" s="41"/>
      <c r="B393" s="42"/>
      <c r="C393" s="43"/>
      <c r="D393" s="228" t="s">
        <v>170</v>
      </c>
      <c r="E393" s="43"/>
      <c r="F393" s="229" t="s">
        <v>543</v>
      </c>
      <c r="G393" s="43"/>
      <c r="H393" s="43"/>
      <c r="I393" s="230"/>
      <c r="J393" s="43"/>
      <c r="K393" s="43"/>
      <c r="L393" s="47"/>
      <c r="M393" s="231"/>
      <c r="N393" s="232"/>
      <c r="O393" s="87"/>
      <c r="P393" s="87"/>
      <c r="Q393" s="87"/>
      <c r="R393" s="87"/>
      <c r="S393" s="87"/>
      <c r="T393" s="88"/>
      <c r="U393" s="41"/>
      <c r="V393" s="41"/>
      <c r="W393" s="41"/>
      <c r="X393" s="41"/>
      <c r="Y393" s="41"/>
      <c r="Z393" s="41"/>
      <c r="AA393" s="41"/>
      <c r="AB393" s="41"/>
      <c r="AC393" s="41"/>
      <c r="AD393" s="41"/>
      <c r="AE393" s="41"/>
      <c r="AT393" s="20" t="s">
        <v>170</v>
      </c>
      <c r="AU393" s="20" t="s">
        <v>79</v>
      </c>
    </row>
    <row r="394" s="13" customFormat="1">
      <c r="A394" s="13"/>
      <c r="B394" s="233"/>
      <c r="C394" s="234"/>
      <c r="D394" s="235" t="s">
        <v>172</v>
      </c>
      <c r="E394" s="236" t="s">
        <v>19</v>
      </c>
      <c r="F394" s="237" t="s">
        <v>506</v>
      </c>
      <c r="G394" s="234"/>
      <c r="H394" s="238">
        <v>385</v>
      </c>
      <c r="I394" s="239"/>
      <c r="J394" s="234"/>
      <c r="K394" s="234"/>
      <c r="L394" s="240"/>
      <c r="M394" s="241"/>
      <c r="N394" s="242"/>
      <c r="O394" s="242"/>
      <c r="P394" s="242"/>
      <c r="Q394" s="242"/>
      <c r="R394" s="242"/>
      <c r="S394" s="242"/>
      <c r="T394" s="243"/>
      <c r="U394" s="13"/>
      <c r="V394" s="13"/>
      <c r="W394" s="13"/>
      <c r="X394" s="13"/>
      <c r="Y394" s="13"/>
      <c r="Z394" s="13"/>
      <c r="AA394" s="13"/>
      <c r="AB394" s="13"/>
      <c r="AC394" s="13"/>
      <c r="AD394" s="13"/>
      <c r="AE394" s="13"/>
      <c r="AT394" s="244" t="s">
        <v>172</v>
      </c>
      <c r="AU394" s="244" t="s">
        <v>79</v>
      </c>
      <c r="AV394" s="13" t="s">
        <v>79</v>
      </c>
      <c r="AW394" s="13" t="s">
        <v>32</v>
      </c>
      <c r="AX394" s="13" t="s">
        <v>70</v>
      </c>
      <c r="AY394" s="244" t="s">
        <v>161</v>
      </c>
    </row>
    <row r="395" s="13" customFormat="1">
      <c r="A395" s="13"/>
      <c r="B395" s="233"/>
      <c r="C395" s="234"/>
      <c r="D395" s="235" t="s">
        <v>172</v>
      </c>
      <c r="E395" s="236" t="s">
        <v>19</v>
      </c>
      <c r="F395" s="237" t="s">
        <v>544</v>
      </c>
      <c r="G395" s="234"/>
      <c r="H395" s="238">
        <v>19</v>
      </c>
      <c r="I395" s="239"/>
      <c r="J395" s="234"/>
      <c r="K395" s="234"/>
      <c r="L395" s="240"/>
      <c r="M395" s="241"/>
      <c r="N395" s="242"/>
      <c r="O395" s="242"/>
      <c r="P395" s="242"/>
      <c r="Q395" s="242"/>
      <c r="R395" s="242"/>
      <c r="S395" s="242"/>
      <c r="T395" s="243"/>
      <c r="U395" s="13"/>
      <c r="V395" s="13"/>
      <c r="W395" s="13"/>
      <c r="X395" s="13"/>
      <c r="Y395" s="13"/>
      <c r="Z395" s="13"/>
      <c r="AA395" s="13"/>
      <c r="AB395" s="13"/>
      <c r="AC395" s="13"/>
      <c r="AD395" s="13"/>
      <c r="AE395" s="13"/>
      <c r="AT395" s="244" t="s">
        <v>172</v>
      </c>
      <c r="AU395" s="244" t="s">
        <v>79</v>
      </c>
      <c r="AV395" s="13" t="s">
        <v>79</v>
      </c>
      <c r="AW395" s="13" t="s">
        <v>32</v>
      </c>
      <c r="AX395" s="13" t="s">
        <v>70</v>
      </c>
      <c r="AY395" s="244" t="s">
        <v>161</v>
      </c>
    </row>
    <row r="396" s="13" customFormat="1">
      <c r="A396" s="13"/>
      <c r="B396" s="233"/>
      <c r="C396" s="234"/>
      <c r="D396" s="235" t="s">
        <v>172</v>
      </c>
      <c r="E396" s="236" t="s">
        <v>19</v>
      </c>
      <c r="F396" s="237" t="s">
        <v>381</v>
      </c>
      <c r="G396" s="234"/>
      <c r="H396" s="238">
        <v>251</v>
      </c>
      <c r="I396" s="239"/>
      <c r="J396" s="234"/>
      <c r="K396" s="234"/>
      <c r="L396" s="240"/>
      <c r="M396" s="241"/>
      <c r="N396" s="242"/>
      <c r="O396" s="242"/>
      <c r="P396" s="242"/>
      <c r="Q396" s="242"/>
      <c r="R396" s="242"/>
      <c r="S396" s="242"/>
      <c r="T396" s="243"/>
      <c r="U396" s="13"/>
      <c r="V396" s="13"/>
      <c r="W396" s="13"/>
      <c r="X396" s="13"/>
      <c r="Y396" s="13"/>
      <c r="Z396" s="13"/>
      <c r="AA396" s="13"/>
      <c r="AB396" s="13"/>
      <c r="AC396" s="13"/>
      <c r="AD396" s="13"/>
      <c r="AE396" s="13"/>
      <c r="AT396" s="244" t="s">
        <v>172</v>
      </c>
      <c r="AU396" s="244" t="s">
        <v>79</v>
      </c>
      <c r="AV396" s="13" t="s">
        <v>79</v>
      </c>
      <c r="AW396" s="13" t="s">
        <v>32</v>
      </c>
      <c r="AX396" s="13" t="s">
        <v>70</v>
      </c>
      <c r="AY396" s="244" t="s">
        <v>161</v>
      </c>
    </row>
    <row r="397" s="13" customFormat="1">
      <c r="A397" s="13"/>
      <c r="B397" s="233"/>
      <c r="C397" s="234"/>
      <c r="D397" s="235" t="s">
        <v>172</v>
      </c>
      <c r="E397" s="236" t="s">
        <v>19</v>
      </c>
      <c r="F397" s="237" t="s">
        <v>382</v>
      </c>
      <c r="G397" s="234"/>
      <c r="H397" s="238">
        <v>83</v>
      </c>
      <c r="I397" s="239"/>
      <c r="J397" s="234"/>
      <c r="K397" s="234"/>
      <c r="L397" s="240"/>
      <c r="M397" s="241"/>
      <c r="N397" s="242"/>
      <c r="O397" s="242"/>
      <c r="P397" s="242"/>
      <c r="Q397" s="242"/>
      <c r="R397" s="242"/>
      <c r="S397" s="242"/>
      <c r="T397" s="243"/>
      <c r="U397" s="13"/>
      <c r="V397" s="13"/>
      <c r="W397" s="13"/>
      <c r="X397" s="13"/>
      <c r="Y397" s="13"/>
      <c r="Z397" s="13"/>
      <c r="AA397" s="13"/>
      <c r="AB397" s="13"/>
      <c r="AC397" s="13"/>
      <c r="AD397" s="13"/>
      <c r="AE397" s="13"/>
      <c r="AT397" s="244" t="s">
        <v>172</v>
      </c>
      <c r="AU397" s="244" t="s">
        <v>79</v>
      </c>
      <c r="AV397" s="13" t="s">
        <v>79</v>
      </c>
      <c r="AW397" s="13" t="s">
        <v>32</v>
      </c>
      <c r="AX397" s="13" t="s">
        <v>70</v>
      </c>
      <c r="AY397" s="244" t="s">
        <v>161</v>
      </c>
    </row>
    <row r="398" s="13" customFormat="1">
      <c r="A398" s="13"/>
      <c r="B398" s="233"/>
      <c r="C398" s="234"/>
      <c r="D398" s="235" t="s">
        <v>172</v>
      </c>
      <c r="E398" s="236" t="s">
        <v>19</v>
      </c>
      <c r="F398" s="237" t="s">
        <v>383</v>
      </c>
      <c r="G398" s="234"/>
      <c r="H398" s="238">
        <v>51</v>
      </c>
      <c r="I398" s="239"/>
      <c r="J398" s="234"/>
      <c r="K398" s="234"/>
      <c r="L398" s="240"/>
      <c r="M398" s="241"/>
      <c r="N398" s="242"/>
      <c r="O398" s="242"/>
      <c r="P398" s="242"/>
      <c r="Q398" s="242"/>
      <c r="R398" s="242"/>
      <c r="S398" s="242"/>
      <c r="T398" s="243"/>
      <c r="U398" s="13"/>
      <c r="V398" s="13"/>
      <c r="W398" s="13"/>
      <c r="X398" s="13"/>
      <c r="Y398" s="13"/>
      <c r="Z398" s="13"/>
      <c r="AA398" s="13"/>
      <c r="AB398" s="13"/>
      <c r="AC398" s="13"/>
      <c r="AD398" s="13"/>
      <c r="AE398" s="13"/>
      <c r="AT398" s="244" t="s">
        <v>172</v>
      </c>
      <c r="AU398" s="244" t="s">
        <v>79</v>
      </c>
      <c r="AV398" s="13" t="s">
        <v>79</v>
      </c>
      <c r="AW398" s="13" t="s">
        <v>32</v>
      </c>
      <c r="AX398" s="13" t="s">
        <v>70</v>
      </c>
      <c r="AY398" s="244" t="s">
        <v>161</v>
      </c>
    </row>
    <row r="399" s="13" customFormat="1">
      <c r="A399" s="13"/>
      <c r="B399" s="233"/>
      <c r="C399" s="234"/>
      <c r="D399" s="235" t="s">
        <v>172</v>
      </c>
      <c r="E399" s="236" t="s">
        <v>19</v>
      </c>
      <c r="F399" s="237" t="s">
        <v>384</v>
      </c>
      <c r="G399" s="234"/>
      <c r="H399" s="238">
        <v>23</v>
      </c>
      <c r="I399" s="239"/>
      <c r="J399" s="234"/>
      <c r="K399" s="234"/>
      <c r="L399" s="240"/>
      <c r="M399" s="241"/>
      <c r="N399" s="242"/>
      <c r="O399" s="242"/>
      <c r="P399" s="242"/>
      <c r="Q399" s="242"/>
      <c r="R399" s="242"/>
      <c r="S399" s="242"/>
      <c r="T399" s="243"/>
      <c r="U399" s="13"/>
      <c r="V399" s="13"/>
      <c r="W399" s="13"/>
      <c r="X399" s="13"/>
      <c r="Y399" s="13"/>
      <c r="Z399" s="13"/>
      <c r="AA399" s="13"/>
      <c r="AB399" s="13"/>
      <c r="AC399" s="13"/>
      <c r="AD399" s="13"/>
      <c r="AE399" s="13"/>
      <c r="AT399" s="244" t="s">
        <v>172</v>
      </c>
      <c r="AU399" s="244" t="s">
        <v>79</v>
      </c>
      <c r="AV399" s="13" t="s">
        <v>79</v>
      </c>
      <c r="AW399" s="13" t="s">
        <v>32</v>
      </c>
      <c r="AX399" s="13" t="s">
        <v>70</v>
      </c>
      <c r="AY399" s="244" t="s">
        <v>161</v>
      </c>
    </row>
    <row r="400" s="13" customFormat="1">
      <c r="A400" s="13"/>
      <c r="B400" s="233"/>
      <c r="C400" s="234"/>
      <c r="D400" s="235" t="s">
        <v>172</v>
      </c>
      <c r="E400" s="236" t="s">
        <v>19</v>
      </c>
      <c r="F400" s="237" t="s">
        <v>385</v>
      </c>
      <c r="G400" s="234"/>
      <c r="H400" s="238">
        <v>17</v>
      </c>
      <c r="I400" s="239"/>
      <c r="J400" s="234"/>
      <c r="K400" s="234"/>
      <c r="L400" s="240"/>
      <c r="M400" s="241"/>
      <c r="N400" s="242"/>
      <c r="O400" s="242"/>
      <c r="P400" s="242"/>
      <c r="Q400" s="242"/>
      <c r="R400" s="242"/>
      <c r="S400" s="242"/>
      <c r="T400" s="243"/>
      <c r="U400" s="13"/>
      <c r="V400" s="13"/>
      <c r="W400" s="13"/>
      <c r="X400" s="13"/>
      <c r="Y400" s="13"/>
      <c r="Z400" s="13"/>
      <c r="AA400" s="13"/>
      <c r="AB400" s="13"/>
      <c r="AC400" s="13"/>
      <c r="AD400" s="13"/>
      <c r="AE400" s="13"/>
      <c r="AT400" s="244" t="s">
        <v>172</v>
      </c>
      <c r="AU400" s="244" t="s">
        <v>79</v>
      </c>
      <c r="AV400" s="13" t="s">
        <v>79</v>
      </c>
      <c r="AW400" s="13" t="s">
        <v>32</v>
      </c>
      <c r="AX400" s="13" t="s">
        <v>70</v>
      </c>
      <c r="AY400" s="244" t="s">
        <v>161</v>
      </c>
    </row>
    <row r="401" s="13" customFormat="1">
      <c r="A401" s="13"/>
      <c r="B401" s="233"/>
      <c r="C401" s="234"/>
      <c r="D401" s="235" t="s">
        <v>172</v>
      </c>
      <c r="E401" s="236" t="s">
        <v>19</v>
      </c>
      <c r="F401" s="237" t="s">
        <v>386</v>
      </c>
      <c r="G401" s="234"/>
      <c r="H401" s="238">
        <v>30</v>
      </c>
      <c r="I401" s="239"/>
      <c r="J401" s="234"/>
      <c r="K401" s="234"/>
      <c r="L401" s="240"/>
      <c r="M401" s="241"/>
      <c r="N401" s="242"/>
      <c r="O401" s="242"/>
      <c r="P401" s="242"/>
      <c r="Q401" s="242"/>
      <c r="R401" s="242"/>
      <c r="S401" s="242"/>
      <c r="T401" s="243"/>
      <c r="U401" s="13"/>
      <c r="V401" s="13"/>
      <c r="W401" s="13"/>
      <c r="X401" s="13"/>
      <c r="Y401" s="13"/>
      <c r="Z401" s="13"/>
      <c r="AA401" s="13"/>
      <c r="AB401" s="13"/>
      <c r="AC401" s="13"/>
      <c r="AD401" s="13"/>
      <c r="AE401" s="13"/>
      <c r="AT401" s="244" t="s">
        <v>172</v>
      </c>
      <c r="AU401" s="244" t="s">
        <v>79</v>
      </c>
      <c r="AV401" s="13" t="s">
        <v>79</v>
      </c>
      <c r="AW401" s="13" t="s">
        <v>32</v>
      </c>
      <c r="AX401" s="13" t="s">
        <v>70</v>
      </c>
      <c r="AY401" s="244" t="s">
        <v>161</v>
      </c>
    </row>
    <row r="402" s="13" customFormat="1">
      <c r="A402" s="13"/>
      <c r="B402" s="233"/>
      <c r="C402" s="234"/>
      <c r="D402" s="235" t="s">
        <v>172</v>
      </c>
      <c r="E402" s="236" t="s">
        <v>19</v>
      </c>
      <c r="F402" s="237" t="s">
        <v>545</v>
      </c>
      <c r="G402" s="234"/>
      <c r="H402" s="238">
        <v>389</v>
      </c>
      <c r="I402" s="239"/>
      <c r="J402" s="234"/>
      <c r="K402" s="234"/>
      <c r="L402" s="240"/>
      <c r="M402" s="241"/>
      <c r="N402" s="242"/>
      <c r="O402" s="242"/>
      <c r="P402" s="242"/>
      <c r="Q402" s="242"/>
      <c r="R402" s="242"/>
      <c r="S402" s="242"/>
      <c r="T402" s="243"/>
      <c r="U402" s="13"/>
      <c r="V402" s="13"/>
      <c r="W402" s="13"/>
      <c r="X402" s="13"/>
      <c r="Y402" s="13"/>
      <c r="Z402" s="13"/>
      <c r="AA402" s="13"/>
      <c r="AB402" s="13"/>
      <c r="AC402" s="13"/>
      <c r="AD402" s="13"/>
      <c r="AE402" s="13"/>
      <c r="AT402" s="244" t="s">
        <v>172</v>
      </c>
      <c r="AU402" s="244" t="s">
        <v>79</v>
      </c>
      <c r="AV402" s="13" t="s">
        <v>79</v>
      </c>
      <c r="AW402" s="13" t="s">
        <v>32</v>
      </c>
      <c r="AX402" s="13" t="s">
        <v>70</v>
      </c>
      <c r="AY402" s="244" t="s">
        <v>161</v>
      </c>
    </row>
    <row r="403" s="16" customFormat="1">
      <c r="A403" s="16"/>
      <c r="B403" s="267"/>
      <c r="C403" s="268"/>
      <c r="D403" s="235" t="s">
        <v>172</v>
      </c>
      <c r="E403" s="269" t="s">
        <v>19</v>
      </c>
      <c r="F403" s="270" t="s">
        <v>365</v>
      </c>
      <c r="G403" s="268"/>
      <c r="H403" s="271">
        <v>1248</v>
      </c>
      <c r="I403" s="272"/>
      <c r="J403" s="268"/>
      <c r="K403" s="268"/>
      <c r="L403" s="273"/>
      <c r="M403" s="274"/>
      <c r="N403" s="275"/>
      <c r="O403" s="275"/>
      <c r="P403" s="275"/>
      <c r="Q403" s="275"/>
      <c r="R403" s="275"/>
      <c r="S403" s="275"/>
      <c r="T403" s="276"/>
      <c r="U403" s="16"/>
      <c r="V403" s="16"/>
      <c r="W403" s="16"/>
      <c r="X403" s="16"/>
      <c r="Y403" s="16"/>
      <c r="Z403" s="16"/>
      <c r="AA403" s="16"/>
      <c r="AB403" s="16"/>
      <c r="AC403" s="16"/>
      <c r="AD403" s="16"/>
      <c r="AE403" s="16"/>
      <c r="AT403" s="277" t="s">
        <v>172</v>
      </c>
      <c r="AU403" s="277" t="s">
        <v>79</v>
      </c>
      <c r="AV403" s="16" t="s">
        <v>180</v>
      </c>
      <c r="AW403" s="16" t="s">
        <v>32</v>
      </c>
      <c r="AX403" s="16" t="s">
        <v>70</v>
      </c>
      <c r="AY403" s="277" t="s">
        <v>161</v>
      </c>
    </row>
    <row r="404" s="13" customFormat="1">
      <c r="A404" s="13"/>
      <c r="B404" s="233"/>
      <c r="C404" s="234"/>
      <c r="D404" s="235" t="s">
        <v>172</v>
      </c>
      <c r="E404" s="236" t="s">
        <v>19</v>
      </c>
      <c r="F404" s="237" t="s">
        <v>522</v>
      </c>
      <c r="G404" s="234"/>
      <c r="H404" s="238">
        <v>110</v>
      </c>
      <c r="I404" s="239"/>
      <c r="J404" s="234"/>
      <c r="K404" s="234"/>
      <c r="L404" s="240"/>
      <c r="M404" s="241"/>
      <c r="N404" s="242"/>
      <c r="O404" s="242"/>
      <c r="P404" s="242"/>
      <c r="Q404" s="242"/>
      <c r="R404" s="242"/>
      <c r="S404" s="242"/>
      <c r="T404" s="243"/>
      <c r="U404" s="13"/>
      <c r="V404" s="13"/>
      <c r="W404" s="13"/>
      <c r="X404" s="13"/>
      <c r="Y404" s="13"/>
      <c r="Z404" s="13"/>
      <c r="AA404" s="13"/>
      <c r="AB404" s="13"/>
      <c r="AC404" s="13"/>
      <c r="AD404" s="13"/>
      <c r="AE404" s="13"/>
      <c r="AT404" s="244" t="s">
        <v>172</v>
      </c>
      <c r="AU404" s="244" t="s">
        <v>79</v>
      </c>
      <c r="AV404" s="13" t="s">
        <v>79</v>
      </c>
      <c r="AW404" s="13" t="s">
        <v>32</v>
      </c>
      <c r="AX404" s="13" t="s">
        <v>70</v>
      </c>
      <c r="AY404" s="244" t="s">
        <v>161</v>
      </c>
    </row>
    <row r="405" s="16" customFormat="1">
      <c r="A405" s="16"/>
      <c r="B405" s="267"/>
      <c r="C405" s="268"/>
      <c r="D405" s="235" t="s">
        <v>172</v>
      </c>
      <c r="E405" s="269" t="s">
        <v>19</v>
      </c>
      <c r="F405" s="270" t="s">
        <v>365</v>
      </c>
      <c r="G405" s="268"/>
      <c r="H405" s="271">
        <v>110</v>
      </c>
      <c r="I405" s="272"/>
      <c r="J405" s="268"/>
      <c r="K405" s="268"/>
      <c r="L405" s="273"/>
      <c r="M405" s="274"/>
      <c r="N405" s="275"/>
      <c r="O405" s="275"/>
      <c r="P405" s="275"/>
      <c r="Q405" s="275"/>
      <c r="R405" s="275"/>
      <c r="S405" s="275"/>
      <c r="T405" s="276"/>
      <c r="U405" s="16"/>
      <c r="V405" s="16"/>
      <c r="W405" s="16"/>
      <c r="X405" s="16"/>
      <c r="Y405" s="16"/>
      <c r="Z405" s="16"/>
      <c r="AA405" s="16"/>
      <c r="AB405" s="16"/>
      <c r="AC405" s="16"/>
      <c r="AD405" s="16"/>
      <c r="AE405" s="16"/>
      <c r="AT405" s="277" t="s">
        <v>172</v>
      </c>
      <c r="AU405" s="277" t="s">
        <v>79</v>
      </c>
      <c r="AV405" s="16" t="s">
        <v>180</v>
      </c>
      <c r="AW405" s="16" t="s">
        <v>32</v>
      </c>
      <c r="AX405" s="16" t="s">
        <v>70</v>
      </c>
      <c r="AY405" s="277" t="s">
        <v>161</v>
      </c>
    </row>
    <row r="406" s="14" customFormat="1">
      <c r="A406" s="14"/>
      <c r="B406" s="245"/>
      <c r="C406" s="246"/>
      <c r="D406" s="235" t="s">
        <v>172</v>
      </c>
      <c r="E406" s="247" t="s">
        <v>19</v>
      </c>
      <c r="F406" s="248" t="s">
        <v>174</v>
      </c>
      <c r="G406" s="246"/>
      <c r="H406" s="249">
        <v>1358</v>
      </c>
      <c r="I406" s="250"/>
      <c r="J406" s="246"/>
      <c r="K406" s="246"/>
      <c r="L406" s="251"/>
      <c r="M406" s="252"/>
      <c r="N406" s="253"/>
      <c r="O406" s="253"/>
      <c r="P406" s="253"/>
      <c r="Q406" s="253"/>
      <c r="R406" s="253"/>
      <c r="S406" s="253"/>
      <c r="T406" s="254"/>
      <c r="U406" s="14"/>
      <c r="V406" s="14"/>
      <c r="W406" s="14"/>
      <c r="X406" s="14"/>
      <c r="Y406" s="14"/>
      <c r="Z406" s="14"/>
      <c r="AA406" s="14"/>
      <c r="AB406" s="14"/>
      <c r="AC406" s="14"/>
      <c r="AD406" s="14"/>
      <c r="AE406" s="14"/>
      <c r="AT406" s="255" t="s">
        <v>172</v>
      </c>
      <c r="AU406" s="255" t="s">
        <v>79</v>
      </c>
      <c r="AV406" s="14" t="s">
        <v>168</v>
      </c>
      <c r="AW406" s="14" t="s">
        <v>32</v>
      </c>
      <c r="AX406" s="14" t="s">
        <v>77</v>
      </c>
      <c r="AY406" s="255" t="s">
        <v>161</v>
      </c>
    </row>
    <row r="407" s="2" customFormat="1" ht="16.5" customHeight="1">
      <c r="A407" s="41"/>
      <c r="B407" s="42"/>
      <c r="C407" s="215" t="s">
        <v>546</v>
      </c>
      <c r="D407" s="215" t="s">
        <v>163</v>
      </c>
      <c r="E407" s="216" t="s">
        <v>547</v>
      </c>
      <c r="F407" s="217" t="s">
        <v>548</v>
      </c>
      <c r="G407" s="218" t="s">
        <v>166</v>
      </c>
      <c r="H407" s="219">
        <v>242.30000000000001</v>
      </c>
      <c r="I407" s="220"/>
      <c r="J407" s="221">
        <f>ROUND(I407*H407,2)</f>
        <v>0</v>
      </c>
      <c r="K407" s="217" t="s">
        <v>167</v>
      </c>
      <c r="L407" s="47"/>
      <c r="M407" s="222" t="s">
        <v>19</v>
      </c>
      <c r="N407" s="223" t="s">
        <v>41</v>
      </c>
      <c r="O407" s="87"/>
      <c r="P407" s="224">
        <f>O407*H407</f>
        <v>0</v>
      </c>
      <c r="Q407" s="224">
        <v>0</v>
      </c>
      <c r="R407" s="224">
        <f>Q407*H407</f>
        <v>0</v>
      </c>
      <c r="S407" s="224">
        <v>0</v>
      </c>
      <c r="T407" s="225">
        <f>S407*H407</f>
        <v>0</v>
      </c>
      <c r="U407" s="41"/>
      <c r="V407" s="41"/>
      <c r="W407" s="41"/>
      <c r="X407" s="41"/>
      <c r="Y407" s="41"/>
      <c r="Z407" s="41"/>
      <c r="AA407" s="41"/>
      <c r="AB407" s="41"/>
      <c r="AC407" s="41"/>
      <c r="AD407" s="41"/>
      <c r="AE407" s="41"/>
      <c r="AR407" s="226" t="s">
        <v>168</v>
      </c>
      <c r="AT407" s="226" t="s">
        <v>163</v>
      </c>
      <c r="AU407" s="226" t="s">
        <v>79</v>
      </c>
      <c r="AY407" s="20" t="s">
        <v>161</v>
      </c>
      <c r="BE407" s="227">
        <f>IF(N407="základní",J407,0)</f>
        <v>0</v>
      </c>
      <c r="BF407" s="227">
        <f>IF(N407="snížená",J407,0)</f>
        <v>0</v>
      </c>
      <c r="BG407" s="227">
        <f>IF(N407="zákl. přenesená",J407,0)</f>
        <v>0</v>
      </c>
      <c r="BH407" s="227">
        <f>IF(N407="sníž. přenesená",J407,0)</f>
        <v>0</v>
      </c>
      <c r="BI407" s="227">
        <f>IF(N407="nulová",J407,0)</f>
        <v>0</v>
      </c>
      <c r="BJ407" s="20" t="s">
        <v>77</v>
      </c>
      <c r="BK407" s="227">
        <f>ROUND(I407*H407,2)</f>
        <v>0</v>
      </c>
      <c r="BL407" s="20" t="s">
        <v>168</v>
      </c>
      <c r="BM407" s="226" t="s">
        <v>549</v>
      </c>
    </row>
    <row r="408" s="2" customFormat="1">
      <c r="A408" s="41"/>
      <c r="B408" s="42"/>
      <c r="C408" s="43"/>
      <c r="D408" s="228" t="s">
        <v>170</v>
      </c>
      <c r="E408" s="43"/>
      <c r="F408" s="229" t="s">
        <v>550</v>
      </c>
      <c r="G408" s="43"/>
      <c r="H408" s="43"/>
      <c r="I408" s="230"/>
      <c r="J408" s="43"/>
      <c r="K408" s="43"/>
      <c r="L408" s="47"/>
      <c r="M408" s="231"/>
      <c r="N408" s="232"/>
      <c r="O408" s="87"/>
      <c r="P408" s="87"/>
      <c r="Q408" s="87"/>
      <c r="R408" s="87"/>
      <c r="S408" s="87"/>
      <c r="T408" s="88"/>
      <c r="U408" s="41"/>
      <c r="V408" s="41"/>
      <c r="W408" s="41"/>
      <c r="X408" s="41"/>
      <c r="Y408" s="41"/>
      <c r="Z408" s="41"/>
      <c r="AA408" s="41"/>
      <c r="AB408" s="41"/>
      <c r="AC408" s="41"/>
      <c r="AD408" s="41"/>
      <c r="AE408" s="41"/>
      <c r="AT408" s="20" t="s">
        <v>170</v>
      </c>
      <c r="AU408" s="20" t="s">
        <v>79</v>
      </c>
    </row>
    <row r="409" s="13" customFormat="1">
      <c r="A409" s="13"/>
      <c r="B409" s="233"/>
      <c r="C409" s="234"/>
      <c r="D409" s="235" t="s">
        <v>172</v>
      </c>
      <c r="E409" s="236" t="s">
        <v>19</v>
      </c>
      <c r="F409" s="237" t="s">
        <v>551</v>
      </c>
      <c r="G409" s="234"/>
      <c r="H409" s="238">
        <v>75.299999999999997</v>
      </c>
      <c r="I409" s="239"/>
      <c r="J409" s="234"/>
      <c r="K409" s="234"/>
      <c r="L409" s="240"/>
      <c r="M409" s="241"/>
      <c r="N409" s="242"/>
      <c r="O409" s="242"/>
      <c r="P409" s="242"/>
      <c r="Q409" s="242"/>
      <c r="R409" s="242"/>
      <c r="S409" s="242"/>
      <c r="T409" s="243"/>
      <c r="U409" s="13"/>
      <c r="V409" s="13"/>
      <c r="W409" s="13"/>
      <c r="X409" s="13"/>
      <c r="Y409" s="13"/>
      <c r="Z409" s="13"/>
      <c r="AA409" s="13"/>
      <c r="AB409" s="13"/>
      <c r="AC409" s="13"/>
      <c r="AD409" s="13"/>
      <c r="AE409" s="13"/>
      <c r="AT409" s="244" t="s">
        <v>172</v>
      </c>
      <c r="AU409" s="244" t="s">
        <v>79</v>
      </c>
      <c r="AV409" s="13" t="s">
        <v>79</v>
      </c>
      <c r="AW409" s="13" t="s">
        <v>32</v>
      </c>
      <c r="AX409" s="13" t="s">
        <v>70</v>
      </c>
      <c r="AY409" s="244" t="s">
        <v>161</v>
      </c>
    </row>
    <row r="410" s="13" customFormat="1">
      <c r="A410" s="13"/>
      <c r="B410" s="233"/>
      <c r="C410" s="234"/>
      <c r="D410" s="235" t="s">
        <v>172</v>
      </c>
      <c r="E410" s="236" t="s">
        <v>19</v>
      </c>
      <c r="F410" s="237" t="s">
        <v>552</v>
      </c>
      <c r="G410" s="234"/>
      <c r="H410" s="238">
        <v>8.3000000000000007</v>
      </c>
      <c r="I410" s="239"/>
      <c r="J410" s="234"/>
      <c r="K410" s="234"/>
      <c r="L410" s="240"/>
      <c r="M410" s="241"/>
      <c r="N410" s="242"/>
      <c r="O410" s="242"/>
      <c r="P410" s="242"/>
      <c r="Q410" s="242"/>
      <c r="R410" s="242"/>
      <c r="S410" s="242"/>
      <c r="T410" s="243"/>
      <c r="U410" s="13"/>
      <c r="V410" s="13"/>
      <c r="W410" s="13"/>
      <c r="X410" s="13"/>
      <c r="Y410" s="13"/>
      <c r="Z410" s="13"/>
      <c r="AA410" s="13"/>
      <c r="AB410" s="13"/>
      <c r="AC410" s="13"/>
      <c r="AD410" s="13"/>
      <c r="AE410" s="13"/>
      <c r="AT410" s="244" t="s">
        <v>172</v>
      </c>
      <c r="AU410" s="244" t="s">
        <v>79</v>
      </c>
      <c r="AV410" s="13" t="s">
        <v>79</v>
      </c>
      <c r="AW410" s="13" t="s">
        <v>32</v>
      </c>
      <c r="AX410" s="13" t="s">
        <v>70</v>
      </c>
      <c r="AY410" s="244" t="s">
        <v>161</v>
      </c>
    </row>
    <row r="411" s="13" customFormat="1">
      <c r="A411" s="13"/>
      <c r="B411" s="233"/>
      <c r="C411" s="234"/>
      <c r="D411" s="235" t="s">
        <v>172</v>
      </c>
      <c r="E411" s="236" t="s">
        <v>19</v>
      </c>
      <c r="F411" s="237" t="s">
        <v>553</v>
      </c>
      <c r="G411" s="234"/>
      <c r="H411" s="238">
        <v>2.5499999999999998</v>
      </c>
      <c r="I411" s="239"/>
      <c r="J411" s="234"/>
      <c r="K411" s="234"/>
      <c r="L411" s="240"/>
      <c r="M411" s="241"/>
      <c r="N411" s="242"/>
      <c r="O411" s="242"/>
      <c r="P411" s="242"/>
      <c r="Q411" s="242"/>
      <c r="R411" s="242"/>
      <c r="S411" s="242"/>
      <c r="T411" s="243"/>
      <c r="U411" s="13"/>
      <c r="V411" s="13"/>
      <c r="W411" s="13"/>
      <c r="X411" s="13"/>
      <c r="Y411" s="13"/>
      <c r="Z411" s="13"/>
      <c r="AA411" s="13"/>
      <c r="AB411" s="13"/>
      <c r="AC411" s="13"/>
      <c r="AD411" s="13"/>
      <c r="AE411" s="13"/>
      <c r="AT411" s="244" t="s">
        <v>172</v>
      </c>
      <c r="AU411" s="244" t="s">
        <v>79</v>
      </c>
      <c r="AV411" s="13" t="s">
        <v>79</v>
      </c>
      <c r="AW411" s="13" t="s">
        <v>32</v>
      </c>
      <c r="AX411" s="13" t="s">
        <v>70</v>
      </c>
      <c r="AY411" s="244" t="s">
        <v>161</v>
      </c>
    </row>
    <row r="412" s="13" customFormat="1">
      <c r="A412" s="13"/>
      <c r="B412" s="233"/>
      <c r="C412" s="234"/>
      <c r="D412" s="235" t="s">
        <v>172</v>
      </c>
      <c r="E412" s="236" t="s">
        <v>19</v>
      </c>
      <c r="F412" s="237" t="s">
        <v>554</v>
      </c>
      <c r="G412" s="234"/>
      <c r="H412" s="238">
        <v>1.1499999999999999</v>
      </c>
      <c r="I412" s="239"/>
      <c r="J412" s="234"/>
      <c r="K412" s="234"/>
      <c r="L412" s="240"/>
      <c r="M412" s="241"/>
      <c r="N412" s="242"/>
      <c r="O412" s="242"/>
      <c r="P412" s="242"/>
      <c r="Q412" s="242"/>
      <c r="R412" s="242"/>
      <c r="S412" s="242"/>
      <c r="T412" s="243"/>
      <c r="U412" s="13"/>
      <c r="V412" s="13"/>
      <c r="W412" s="13"/>
      <c r="X412" s="13"/>
      <c r="Y412" s="13"/>
      <c r="Z412" s="13"/>
      <c r="AA412" s="13"/>
      <c r="AB412" s="13"/>
      <c r="AC412" s="13"/>
      <c r="AD412" s="13"/>
      <c r="AE412" s="13"/>
      <c r="AT412" s="244" t="s">
        <v>172</v>
      </c>
      <c r="AU412" s="244" t="s">
        <v>79</v>
      </c>
      <c r="AV412" s="13" t="s">
        <v>79</v>
      </c>
      <c r="AW412" s="13" t="s">
        <v>32</v>
      </c>
      <c r="AX412" s="13" t="s">
        <v>70</v>
      </c>
      <c r="AY412" s="244" t="s">
        <v>161</v>
      </c>
    </row>
    <row r="413" s="13" customFormat="1">
      <c r="A413" s="13"/>
      <c r="B413" s="233"/>
      <c r="C413" s="234"/>
      <c r="D413" s="235" t="s">
        <v>172</v>
      </c>
      <c r="E413" s="236" t="s">
        <v>19</v>
      </c>
      <c r="F413" s="237" t="s">
        <v>555</v>
      </c>
      <c r="G413" s="234"/>
      <c r="H413" s="238">
        <v>1.7</v>
      </c>
      <c r="I413" s="239"/>
      <c r="J413" s="234"/>
      <c r="K413" s="234"/>
      <c r="L413" s="240"/>
      <c r="M413" s="241"/>
      <c r="N413" s="242"/>
      <c r="O413" s="242"/>
      <c r="P413" s="242"/>
      <c r="Q413" s="242"/>
      <c r="R413" s="242"/>
      <c r="S413" s="242"/>
      <c r="T413" s="243"/>
      <c r="U413" s="13"/>
      <c r="V413" s="13"/>
      <c r="W413" s="13"/>
      <c r="X413" s="13"/>
      <c r="Y413" s="13"/>
      <c r="Z413" s="13"/>
      <c r="AA413" s="13"/>
      <c r="AB413" s="13"/>
      <c r="AC413" s="13"/>
      <c r="AD413" s="13"/>
      <c r="AE413" s="13"/>
      <c r="AT413" s="244" t="s">
        <v>172</v>
      </c>
      <c r="AU413" s="244" t="s">
        <v>79</v>
      </c>
      <c r="AV413" s="13" t="s">
        <v>79</v>
      </c>
      <c r="AW413" s="13" t="s">
        <v>32</v>
      </c>
      <c r="AX413" s="13" t="s">
        <v>70</v>
      </c>
      <c r="AY413" s="244" t="s">
        <v>161</v>
      </c>
    </row>
    <row r="414" s="13" customFormat="1">
      <c r="A414" s="13"/>
      <c r="B414" s="233"/>
      <c r="C414" s="234"/>
      <c r="D414" s="235" t="s">
        <v>172</v>
      </c>
      <c r="E414" s="236" t="s">
        <v>19</v>
      </c>
      <c r="F414" s="237" t="s">
        <v>556</v>
      </c>
      <c r="G414" s="234"/>
      <c r="H414" s="238">
        <v>9</v>
      </c>
      <c r="I414" s="239"/>
      <c r="J414" s="234"/>
      <c r="K414" s="234"/>
      <c r="L414" s="240"/>
      <c r="M414" s="241"/>
      <c r="N414" s="242"/>
      <c r="O414" s="242"/>
      <c r="P414" s="242"/>
      <c r="Q414" s="242"/>
      <c r="R414" s="242"/>
      <c r="S414" s="242"/>
      <c r="T414" s="243"/>
      <c r="U414" s="13"/>
      <c r="V414" s="13"/>
      <c r="W414" s="13"/>
      <c r="X414" s="13"/>
      <c r="Y414" s="13"/>
      <c r="Z414" s="13"/>
      <c r="AA414" s="13"/>
      <c r="AB414" s="13"/>
      <c r="AC414" s="13"/>
      <c r="AD414" s="13"/>
      <c r="AE414" s="13"/>
      <c r="AT414" s="244" t="s">
        <v>172</v>
      </c>
      <c r="AU414" s="244" t="s">
        <v>79</v>
      </c>
      <c r="AV414" s="13" t="s">
        <v>79</v>
      </c>
      <c r="AW414" s="13" t="s">
        <v>32</v>
      </c>
      <c r="AX414" s="13" t="s">
        <v>70</v>
      </c>
      <c r="AY414" s="244" t="s">
        <v>161</v>
      </c>
    </row>
    <row r="415" s="16" customFormat="1">
      <c r="A415" s="16"/>
      <c r="B415" s="267"/>
      <c r="C415" s="268"/>
      <c r="D415" s="235" t="s">
        <v>172</v>
      </c>
      <c r="E415" s="269" t="s">
        <v>19</v>
      </c>
      <c r="F415" s="270" t="s">
        <v>365</v>
      </c>
      <c r="G415" s="268"/>
      <c r="H415" s="271">
        <v>98</v>
      </c>
      <c r="I415" s="272"/>
      <c r="J415" s="268"/>
      <c r="K415" s="268"/>
      <c r="L415" s="273"/>
      <c r="M415" s="274"/>
      <c r="N415" s="275"/>
      <c r="O415" s="275"/>
      <c r="P415" s="275"/>
      <c r="Q415" s="275"/>
      <c r="R415" s="275"/>
      <c r="S415" s="275"/>
      <c r="T415" s="276"/>
      <c r="U415" s="16"/>
      <c r="V415" s="16"/>
      <c r="W415" s="16"/>
      <c r="X415" s="16"/>
      <c r="Y415" s="16"/>
      <c r="Z415" s="16"/>
      <c r="AA415" s="16"/>
      <c r="AB415" s="16"/>
      <c r="AC415" s="16"/>
      <c r="AD415" s="16"/>
      <c r="AE415" s="16"/>
      <c r="AT415" s="277" t="s">
        <v>172</v>
      </c>
      <c r="AU415" s="277" t="s">
        <v>79</v>
      </c>
      <c r="AV415" s="16" t="s">
        <v>180</v>
      </c>
      <c r="AW415" s="16" t="s">
        <v>32</v>
      </c>
      <c r="AX415" s="16" t="s">
        <v>70</v>
      </c>
      <c r="AY415" s="277" t="s">
        <v>161</v>
      </c>
    </row>
    <row r="416" s="13" customFormat="1">
      <c r="A416" s="13"/>
      <c r="B416" s="233"/>
      <c r="C416" s="234"/>
      <c r="D416" s="235" t="s">
        <v>172</v>
      </c>
      <c r="E416" s="236" t="s">
        <v>19</v>
      </c>
      <c r="F416" s="237" t="s">
        <v>557</v>
      </c>
      <c r="G416" s="234"/>
      <c r="H416" s="238">
        <v>76.5</v>
      </c>
      <c r="I416" s="239"/>
      <c r="J416" s="234"/>
      <c r="K416" s="234"/>
      <c r="L416" s="240"/>
      <c r="M416" s="241"/>
      <c r="N416" s="242"/>
      <c r="O416" s="242"/>
      <c r="P416" s="242"/>
      <c r="Q416" s="242"/>
      <c r="R416" s="242"/>
      <c r="S416" s="242"/>
      <c r="T416" s="243"/>
      <c r="U416" s="13"/>
      <c r="V416" s="13"/>
      <c r="W416" s="13"/>
      <c r="X416" s="13"/>
      <c r="Y416" s="13"/>
      <c r="Z416" s="13"/>
      <c r="AA416" s="13"/>
      <c r="AB416" s="13"/>
      <c r="AC416" s="13"/>
      <c r="AD416" s="13"/>
      <c r="AE416" s="13"/>
      <c r="AT416" s="244" t="s">
        <v>172</v>
      </c>
      <c r="AU416" s="244" t="s">
        <v>79</v>
      </c>
      <c r="AV416" s="13" t="s">
        <v>79</v>
      </c>
      <c r="AW416" s="13" t="s">
        <v>32</v>
      </c>
      <c r="AX416" s="13" t="s">
        <v>70</v>
      </c>
      <c r="AY416" s="244" t="s">
        <v>161</v>
      </c>
    </row>
    <row r="417" s="13" customFormat="1">
      <c r="A417" s="13"/>
      <c r="B417" s="233"/>
      <c r="C417" s="234"/>
      <c r="D417" s="235" t="s">
        <v>172</v>
      </c>
      <c r="E417" s="236" t="s">
        <v>19</v>
      </c>
      <c r="F417" s="237" t="s">
        <v>558</v>
      </c>
      <c r="G417" s="234"/>
      <c r="H417" s="238">
        <v>5</v>
      </c>
      <c r="I417" s="239"/>
      <c r="J417" s="234"/>
      <c r="K417" s="234"/>
      <c r="L417" s="240"/>
      <c r="M417" s="241"/>
      <c r="N417" s="242"/>
      <c r="O417" s="242"/>
      <c r="P417" s="242"/>
      <c r="Q417" s="242"/>
      <c r="R417" s="242"/>
      <c r="S417" s="242"/>
      <c r="T417" s="243"/>
      <c r="U417" s="13"/>
      <c r="V417" s="13"/>
      <c r="W417" s="13"/>
      <c r="X417" s="13"/>
      <c r="Y417" s="13"/>
      <c r="Z417" s="13"/>
      <c r="AA417" s="13"/>
      <c r="AB417" s="13"/>
      <c r="AC417" s="13"/>
      <c r="AD417" s="13"/>
      <c r="AE417" s="13"/>
      <c r="AT417" s="244" t="s">
        <v>172</v>
      </c>
      <c r="AU417" s="244" t="s">
        <v>79</v>
      </c>
      <c r="AV417" s="13" t="s">
        <v>79</v>
      </c>
      <c r="AW417" s="13" t="s">
        <v>32</v>
      </c>
      <c r="AX417" s="13" t="s">
        <v>70</v>
      </c>
      <c r="AY417" s="244" t="s">
        <v>161</v>
      </c>
    </row>
    <row r="418" s="13" customFormat="1">
      <c r="A418" s="13"/>
      <c r="B418" s="233"/>
      <c r="C418" s="234"/>
      <c r="D418" s="235" t="s">
        <v>172</v>
      </c>
      <c r="E418" s="236" t="s">
        <v>19</v>
      </c>
      <c r="F418" s="237" t="s">
        <v>559</v>
      </c>
      <c r="G418" s="234"/>
      <c r="H418" s="238">
        <v>7.7999999999999998</v>
      </c>
      <c r="I418" s="239"/>
      <c r="J418" s="234"/>
      <c r="K418" s="234"/>
      <c r="L418" s="240"/>
      <c r="M418" s="241"/>
      <c r="N418" s="242"/>
      <c r="O418" s="242"/>
      <c r="P418" s="242"/>
      <c r="Q418" s="242"/>
      <c r="R418" s="242"/>
      <c r="S418" s="242"/>
      <c r="T418" s="243"/>
      <c r="U418" s="13"/>
      <c r="V418" s="13"/>
      <c r="W418" s="13"/>
      <c r="X418" s="13"/>
      <c r="Y418" s="13"/>
      <c r="Z418" s="13"/>
      <c r="AA418" s="13"/>
      <c r="AB418" s="13"/>
      <c r="AC418" s="13"/>
      <c r="AD418" s="13"/>
      <c r="AE418" s="13"/>
      <c r="AT418" s="244" t="s">
        <v>172</v>
      </c>
      <c r="AU418" s="244" t="s">
        <v>79</v>
      </c>
      <c r="AV418" s="13" t="s">
        <v>79</v>
      </c>
      <c r="AW418" s="13" t="s">
        <v>32</v>
      </c>
      <c r="AX418" s="13" t="s">
        <v>70</v>
      </c>
      <c r="AY418" s="244" t="s">
        <v>161</v>
      </c>
    </row>
    <row r="419" s="16" customFormat="1">
      <c r="A419" s="16"/>
      <c r="B419" s="267"/>
      <c r="C419" s="268"/>
      <c r="D419" s="235" t="s">
        <v>172</v>
      </c>
      <c r="E419" s="269" t="s">
        <v>19</v>
      </c>
      <c r="F419" s="270" t="s">
        <v>365</v>
      </c>
      <c r="G419" s="268"/>
      <c r="H419" s="271">
        <v>89.299999999999997</v>
      </c>
      <c r="I419" s="272"/>
      <c r="J419" s="268"/>
      <c r="K419" s="268"/>
      <c r="L419" s="273"/>
      <c r="M419" s="274"/>
      <c r="N419" s="275"/>
      <c r="O419" s="275"/>
      <c r="P419" s="275"/>
      <c r="Q419" s="275"/>
      <c r="R419" s="275"/>
      <c r="S419" s="275"/>
      <c r="T419" s="276"/>
      <c r="U419" s="16"/>
      <c r="V419" s="16"/>
      <c r="W419" s="16"/>
      <c r="X419" s="16"/>
      <c r="Y419" s="16"/>
      <c r="Z419" s="16"/>
      <c r="AA419" s="16"/>
      <c r="AB419" s="16"/>
      <c r="AC419" s="16"/>
      <c r="AD419" s="16"/>
      <c r="AE419" s="16"/>
      <c r="AT419" s="277" t="s">
        <v>172</v>
      </c>
      <c r="AU419" s="277" t="s">
        <v>79</v>
      </c>
      <c r="AV419" s="16" t="s">
        <v>180</v>
      </c>
      <c r="AW419" s="16" t="s">
        <v>32</v>
      </c>
      <c r="AX419" s="16" t="s">
        <v>70</v>
      </c>
      <c r="AY419" s="277" t="s">
        <v>161</v>
      </c>
    </row>
    <row r="420" s="13" customFormat="1">
      <c r="A420" s="13"/>
      <c r="B420" s="233"/>
      <c r="C420" s="234"/>
      <c r="D420" s="235" t="s">
        <v>172</v>
      </c>
      <c r="E420" s="236" t="s">
        <v>19</v>
      </c>
      <c r="F420" s="237" t="s">
        <v>560</v>
      </c>
      <c r="G420" s="234"/>
      <c r="H420" s="238">
        <v>55</v>
      </c>
      <c r="I420" s="239"/>
      <c r="J420" s="234"/>
      <c r="K420" s="234"/>
      <c r="L420" s="240"/>
      <c r="M420" s="241"/>
      <c r="N420" s="242"/>
      <c r="O420" s="242"/>
      <c r="P420" s="242"/>
      <c r="Q420" s="242"/>
      <c r="R420" s="242"/>
      <c r="S420" s="242"/>
      <c r="T420" s="243"/>
      <c r="U420" s="13"/>
      <c r="V420" s="13"/>
      <c r="W420" s="13"/>
      <c r="X420" s="13"/>
      <c r="Y420" s="13"/>
      <c r="Z420" s="13"/>
      <c r="AA420" s="13"/>
      <c r="AB420" s="13"/>
      <c r="AC420" s="13"/>
      <c r="AD420" s="13"/>
      <c r="AE420" s="13"/>
      <c r="AT420" s="244" t="s">
        <v>172</v>
      </c>
      <c r="AU420" s="244" t="s">
        <v>79</v>
      </c>
      <c r="AV420" s="13" t="s">
        <v>79</v>
      </c>
      <c r="AW420" s="13" t="s">
        <v>32</v>
      </c>
      <c r="AX420" s="13" t="s">
        <v>70</v>
      </c>
      <c r="AY420" s="244" t="s">
        <v>161</v>
      </c>
    </row>
    <row r="421" s="16" customFormat="1">
      <c r="A421" s="16"/>
      <c r="B421" s="267"/>
      <c r="C421" s="268"/>
      <c r="D421" s="235" t="s">
        <v>172</v>
      </c>
      <c r="E421" s="269" t="s">
        <v>19</v>
      </c>
      <c r="F421" s="270" t="s">
        <v>365</v>
      </c>
      <c r="G421" s="268"/>
      <c r="H421" s="271">
        <v>55</v>
      </c>
      <c r="I421" s="272"/>
      <c r="J421" s="268"/>
      <c r="K421" s="268"/>
      <c r="L421" s="273"/>
      <c r="M421" s="274"/>
      <c r="N421" s="275"/>
      <c r="O421" s="275"/>
      <c r="P421" s="275"/>
      <c r="Q421" s="275"/>
      <c r="R421" s="275"/>
      <c r="S421" s="275"/>
      <c r="T421" s="276"/>
      <c r="U421" s="16"/>
      <c r="V421" s="16"/>
      <c r="W421" s="16"/>
      <c r="X421" s="16"/>
      <c r="Y421" s="16"/>
      <c r="Z421" s="16"/>
      <c r="AA421" s="16"/>
      <c r="AB421" s="16"/>
      <c r="AC421" s="16"/>
      <c r="AD421" s="16"/>
      <c r="AE421" s="16"/>
      <c r="AT421" s="277" t="s">
        <v>172</v>
      </c>
      <c r="AU421" s="277" t="s">
        <v>79</v>
      </c>
      <c r="AV421" s="16" t="s">
        <v>180</v>
      </c>
      <c r="AW421" s="16" t="s">
        <v>32</v>
      </c>
      <c r="AX421" s="16" t="s">
        <v>70</v>
      </c>
      <c r="AY421" s="277" t="s">
        <v>161</v>
      </c>
    </row>
    <row r="422" s="14" customFormat="1">
      <c r="A422" s="14"/>
      <c r="B422" s="245"/>
      <c r="C422" s="246"/>
      <c r="D422" s="235" t="s">
        <v>172</v>
      </c>
      <c r="E422" s="247" t="s">
        <v>19</v>
      </c>
      <c r="F422" s="248" t="s">
        <v>174</v>
      </c>
      <c r="G422" s="246"/>
      <c r="H422" s="249">
        <v>242.30000000000001</v>
      </c>
      <c r="I422" s="250"/>
      <c r="J422" s="246"/>
      <c r="K422" s="246"/>
      <c r="L422" s="251"/>
      <c r="M422" s="252"/>
      <c r="N422" s="253"/>
      <c r="O422" s="253"/>
      <c r="P422" s="253"/>
      <c r="Q422" s="253"/>
      <c r="R422" s="253"/>
      <c r="S422" s="253"/>
      <c r="T422" s="254"/>
      <c r="U422" s="14"/>
      <c r="V422" s="14"/>
      <c r="W422" s="14"/>
      <c r="X422" s="14"/>
      <c r="Y422" s="14"/>
      <c r="Z422" s="14"/>
      <c r="AA422" s="14"/>
      <c r="AB422" s="14"/>
      <c r="AC422" s="14"/>
      <c r="AD422" s="14"/>
      <c r="AE422" s="14"/>
      <c r="AT422" s="255" t="s">
        <v>172</v>
      </c>
      <c r="AU422" s="255" t="s">
        <v>79</v>
      </c>
      <c r="AV422" s="14" t="s">
        <v>168</v>
      </c>
      <c r="AW422" s="14" t="s">
        <v>32</v>
      </c>
      <c r="AX422" s="14" t="s">
        <v>77</v>
      </c>
      <c r="AY422" s="255" t="s">
        <v>161</v>
      </c>
    </row>
    <row r="423" s="2" customFormat="1" ht="16.5" customHeight="1">
      <c r="A423" s="41"/>
      <c r="B423" s="42"/>
      <c r="C423" s="215" t="s">
        <v>561</v>
      </c>
      <c r="D423" s="215" t="s">
        <v>163</v>
      </c>
      <c r="E423" s="216" t="s">
        <v>562</v>
      </c>
      <c r="F423" s="217" t="s">
        <v>563</v>
      </c>
      <c r="G423" s="218" t="s">
        <v>166</v>
      </c>
      <c r="H423" s="219">
        <v>91.349999999999994</v>
      </c>
      <c r="I423" s="220"/>
      <c r="J423" s="221">
        <f>ROUND(I423*H423,2)</f>
        <v>0</v>
      </c>
      <c r="K423" s="217" t="s">
        <v>167</v>
      </c>
      <c r="L423" s="47"/>
      <c r="M423" s="222" t="s">
        <v>19</v>
      </c>
      <c r="N423" s="223" t="s">
        <v>41</v>
      </c>
      <c r="O423" s="87"/>
      <c r="P423" s="224">
        <f>O423*H423</f>
        <v>0</v>
      </c>
      <c r="Q423" s="224">
        <v>0</v>
      </c>
      <c r="R423" s="224">
        <f>Q423*H423</f>
        <v>0</v>
      </c>
      <c r="S423" s="224">
        <v>0</v>
      </c>
      <c r="T423" s="225">
        <f>S423*H423</f>
        <v>0</v>
      </c>
      <c r="U423" s="41"/>
      <c r="V423" s="41"/>
      <c r="W423" s="41"/>
      <c r="X423" s="41"/>
      <c r="Y423" s="41"/>
      <c r="Z423" s="41"/>
      <c r="AA423" s="41"/>
      <c r="AB423" s="41"/>
      <c r="AC423" s="41"/>
      <c r="AD423" s="41"/>
      <c r="AE423" s="41"/>
      <c r="AR423" s="226" t="s">
        <v>168</v>
      </c>
      <c r="AT423" s="226" t="s">
        <v>163</v>
      </c>
      <c r="AU423" s="226" t="s">
        <v>79</v>
      </c>
      <c r="AY423" s="20" t="s">
        <v>161</v>
      </c>
      <c r="BE423" s="227">
        <f>IF(N423="základní",J423,0)</f>
        <v>0</v>
      </c>
      <c r="BF423" s="227">
        <f>IF(N423="snížená",J423,0)</f>
        <v>0</v>
      </c>
      <c r="BG423" s="227">
        <f>IF(N423="zákl. přenesená",J423,0)</f>
        <v>0</v>
      </c>
      <c r="BH423" s="227">
        <f>IF(N423="sníž. přenesená",J423,0)</f>
        <v>0</v>
      </c>
      <c r="BI423" s="227">
        <f>IF(N423="nulová",J423,0)</f>
        <v>0</v>
      </c>
      <c r="BJ423" s="20" t="s">
        <v>77</v>
      </c>
      <c r="BK423" s="227">
        <f>ROUND(I423*H423,2)</f>
        <v>0</v>
      </c>
      <c r="BL423" s="20" t="s">
        <v>168</v>
      </c>
      <c r="BM423" s="226" t="s">
        <v>564</v>
      </c>
    </row>
    <row r="424" s="2" customFormat="1">
      <c r="A424" s="41"/>
      <c r="B424" s="42"/>
      <c r="C424" s="43"/>
      <c r="D424" s="228" t="s">
        <v>170</v>
      </c>
      <c r="E424" s="43"/>
      <c r="F424" s="229" t="s">
        <v>565</v>
      </c>
      <c r="G424" s="43"/>
      <c r="H424" s="43"/>
      <c r="I424" s="230"/>
      <c r="J424" s="43"/>
      <c r="K424" s="43"/>
      <c r="L424" s="47"/>
      <c r="M424" s="231"/>
      <c r="N424" s="232"/>
      <c r="O424" s="87"/>
      <c r="P424" s="87"/>
      <c r="Q424" s="87"/>
      <c r="R424" s="87"/>
      <c r="S424" s="87"/>
      <c r="T424" s="88"/>
      <c r="U424" s="41"/>
      <c r="V424" s="41"/>
      <c r="W424" s="41"/>
      <c r="X424" s="41"/>
      <c r="Y424" s="41"/>
      <c r="Z424" s="41"/>
      <c r="AA424" s="41"/>
      <c r="AB424" s="41"/>
      <c r="AC424" s="41"/>
      <c r="AD424" s="41"/>
      <c r="AE424" s="41"/>
      <c r="AT424" s="20" t="s">
        <v>170</v>
      </c>
      <c r="AU424" s="20" t="s">
        <v>79</v>
      </c>
    </row>
    <row r="425" s="13" customFormat="1">
      <c r="A425" s="13"/>
      <c r="B425" s="233"/>
      <c r="C425" s="234"/>
      <c r="D425" s="235" t="s">
        <v>172</v>
      </c>
      <c r="E425" s="236" t="s">
        <v>19</v>
      </c>
      <c r="F425" s="237" t="s">
        <v>566</v>
      </c>
      <c r="G425" s="234"/>
      <c r="H425" s="238">
        <v>2.2999999999999998</v>
      </c>
      <c r="I425" s="239"/>
      <c r="J425" s="234"/>
      <c r="K425" s="234"/>
      <c r="L425" s="240"/>
      <c r="M425" s="241"/>
      <c r="N425" s="242"/>
      <c r="O425" s="242"/>
      <c r="P425" s="242"/>
      <c r="Q425" s="242"/>
      <c r="R425" s="242"/>
      <c r="S425" s="242"/>
      <c r="T425" s="243"/>
      <c r="U425" s="13"/>
      <c r="V425" s="13"/>
      <c r="W425" s="13"/>
      <c r="X425" s="13"/>
      <c r="Y425" s="13"/>
      <c r="Z425" s="13"/>
      <c r="AA425" s="13"/>
      <c r="AB425" s="13"/>
      <c r="AC425" s="13"/>
      <c r="AD425" s="13"/>
      <c r="AE425" s="13"/>
      <c r="AT425" s="244" t="s">
        <v>172</v>
      </c>
      <c r="AU425" s="244" t="s">
        <v>79</v>
      </c>
      <c r="AV425" s="13" t="s">
        <v>79</v>
      </c>
      <c r="AW425" s="13" t="s">
        <v>32</v>
      </c>
      <c r="AX425" s="13" t="s">
        <v>70</v>
      </c>
      <c r="AY425" s="244" t="s">
        <v>161</v>
      </c>
    </row>
    <row r="426" s="13" customFormat="1">
      <c r="A426" s="13"/>
      <c r="B426" s="233"/>
      <c r="C426" s="234"/>
      <c r="D426" s="235" t="s">
        <v>172</v>
      </c>
      <c r="E426" s="236" t="s">
        <v>19</v>
      </c>
      <c r="F426" s="237" t="s">
        <v>567</v>
      </c>
      <c r="G426" s="234"/>
      <c r="H426" s="238">
        <v>2.3500000000000001</v>
      </c>
      <c r="I426" s="239"/>
      <c r="J426" s="234"/>
      <c r="K426" s="234"/>
      <c r="L426" s="240"/>
      <c r="M426" s="241"/>
      <c r="N426" s="242"/>
      <c r="O426" s="242"/>
      <c r="P426" s="242"/>
      <c r="Q426" s="242"/>
      <c r="R426" s="242"/>
      <c r="S426" s="242"/>
      <c r="T426" s="243"/>
      <c r="U426" s="13"/>
      <c r="V426" s="13"/>
      <c r="W426" s="13"/>
      <c r="X426" s="13"/>
      <c r="Y426" s="13"/>
      <c r="Z426" s="13"/>
      <c r="AA426" s="13"/>
      <c r="AB426" s="13"/>
      <c r="AC426" s="13"/>
      <c r="AD426" s="13"/>
      <c r="AE426" s="13"/>
      <c r="AT426" s="244" t="s">
        <v>172</v>
      </c>
      <c r="AU426" s="244" t="s">
        <v>79</v>
      </c>
      <c r="AV426" s="13" t="s">
        <v>79</v>
      </c>
      <c r="AW426" s="13" t="s">
        <v>32</v>
      </c>
      <c r="AX426" s="13" t="s">
        <v>70</v>
      </c>
      <c r="AY426" s="244" t="s">
        <v>161</v>
      </c>
    </row>
    <row r="427" s="13" customFormat="1">
      <c r="A427" s="13"/>
      <c r="B427" s="233"/>
      <c r="C427" s="234"/>
      <c r="D427" s="235" t="s">
        <v>172</v>
      </c>
      <c r="E427" s="236" t="s">
        <v>19</v>
      </c>
      <c r="F427" s="237" t="s">
        <v>568</v>
      </c>
      <c r="G427" s="234"/>
      <c r="H427" s="238">
        <v>86.700000000000003</v>
      </c>
      <c r="I427" s="239"/>
      <c r="J427" s="234"/>
      <c r="K427" s="234"/>
      <c r="L427" s="240"/>
      <c r="M427" s="241"/>
      <c r="N427" s="242"/>
      <c r="O427" s="242"/>
      <c r="P427" s="242"/>
      <c r="Q427" s="242"/>
      <c r="R427" s="242"/>
      <c r="S427" s="242"/>
      <c r="T427" s="243"/>
      <c r="U427" s="13"/>
      <c r="V427" s="13"/>
      <c r="W427" s="13"/>
      <c r="X427" s="13"/>
      <c r="Y427" s="13"/>
      <c r="Z427" s="13"/>
      <c r="AA427" s="13"/>
      <c r="AB427" s="13"/>
      <c r="AC427" s="13"/>
      <c r="AD427" s="13"/>
      <c r="AE427" s="13"/>
      <c r="AT427" s="244" t="s">
        <v>172</v>
      </c>
      <c r="AU427" s="244" t="s">
        <v>79</v>
      </c>
      <c r="AV427" s="13" t="s">
        <v>79</v>
      </c>
      <c r="AW427" s="13" t="s">
        <v>32</v>
      </c>
      <c r="AX427" s="13" t="s">
        <v>70</v>
      </c>
      <c r="AY427" s="244" t="s">
        <v>161</v>
      </c>
    </row>
    <row r="428" s="14" customFormat="1">
      <c r="A428" s="14"/>
      <c r="B428" s="245"/>
      <c r="C428" s="246"/>
      <c r="D428" s="235" t="s">
        <v>172</v>
      </c>
      <c r="E428" s="247" t="s">
        <v>19</v>
      </c>
      <c r="F428" s="248" t="s">
        <v>174</v>
      </c>
      <c r="G428" s="246"/>
      <c r="H428" s="249">
        <v>91.349999999999994</v>
      </c>
      <c r="I428" s="250"/>
      <c r="J428" s="246"/>
      <c r="K428" s="246"/>
      <c r="L428" s="251"/>
      <c r="M428" s="252"/>
      <c r="N428" s="253"/>
      <c r="O428" s="253"/>
      <c r="P428" s="253"/>
      <c r="Q428" s="253"/>
      <c r="R428" s="253"/>
      <c r="S428" s="253"/>
      <c r="T428" s="254"/>
      <c r="U428" s="14"/>
      <c r="V428" s="14"/>
      <c r="W428" s="14"/>
      <c r="X428" s="14"/>
      <c r="Y428" s="14"/>
      <c r="Z428" s="14"/>
      <c r="AA428" s="14"/>
      <c r="AB428" s="14"/>
      <c r="AC428" s="14"/>
      <c r="AD428" s="14"/>
      <c r="AE428" s="14"/>
      <c r="AT428" s="255" t="s">
        <v>172</v>
      </c>
      <c r="AU428" s="255" t="s">
        <v>79</v>
      </c>
      <c r="AV428" s="14" t="s">
        <v>168</v>
      </c>
      <c r="AW428" s="14" t="s">
        <v>32</v>
      </c>
      <c r="AX428" s="14" t="s">
        <v>77</v>
      </c>
      <c r="AY428" s="255" t="s">
        <v>161</v>
      </c>
    </row>
    <row r="429" s="2" customFormat="1" ht="16.5" customHeight="1">
      <c r="A429" s="41"/>
      <c r="B429" s="42"/>
      <c r="C429" s="215" t="s">
        <v>569</v>
      </c>
      <c r="D429" s="215" t="s">
        <v>163</v>
      </c>
      <c r="E429" s="216" t="s">
        <v>570</v>
      </c>
      <c r="F429" s="217" t="s">
        <v>571</v>
      </c>
      <c r="G429" s="218" t="s">
        <v>212</v>
      </c>
      <c r="H429" s="219">
        <v>488.5</v>
      </c>
      <c r="I429" s="220"/>
      <c r="J429" s="221">
        <f>ROUND(I429*H429,2)</f>
        <v>0</v>
      </c>
      <c r="K429" s="217" t="s">
        <v>167</v>
      </c>
      <c r="L429" s="47"/>
      <c r="M429" s="222" t="s">
        <v>19</v>
      </c>
      <c r="N429" s="223" t="s">
        <v>41</v>
      </c>
      <c r="O429" s="87"/>
      <c r="P429" s="224">
        <f>O429*H429</f>
        <v>0</v>
      </c>
      <c r="Q429" s="224">
        <v>0</v>
      </c>
      <c r="R429" s="224">
        <f>Q429*H429</f>
        <v>0</v>
      </c>
      <c r="S429" s="224">
        <v>0</v>
      </c>
      <c r="T429" s="225">
        <f>S429*H429</f>
        <v>0</v>
      </c>
      <c r="U429" s="41"/>
      <c r="V429" s="41"/>
      <c r="W429" s="41"/>
      <c r="X429" s="41"/>
      <c r="Y429" s="41"/>
      <c r="Z429" s="41"/>
      <c r="AA429" s="41"/>
      <c r="AB429" s="41"/>
      <c r="AC429" s="41"/>
      <c r="AD429" s="41"/>
      <c r="AE429" s="41"/>
      <c r="AR429" s="226" t="s">
        <v>168</v>
      </c>
      <c r="AT429" s="226" t="s">
        <v>163</v>
      </c>
      <c r="AU429" s="226" t="s">
        <v>79</v>
      </c>
      <c r="AY429" s="20" t="s">
        <v>161</v>
      </c>
      <c r="BE429" s="227">
        <f>IF(N429="základní",J429,0)</f>
        <v>0</v>
      </c>
      <c r="BF429" s="227">
        <f>IF(N429="snížená",J429,0)</f>
        <v>0</v>
      </c>
      <c r="BG429" s="227">
        <f>IF(N429="zákl. přenesená",J429,0)</f>
        <v>0</v>
      </c>
      <c r="BH429" s="227">
        <f>IF(N429="sníž. přenesená",J429,0)</f>
        <v>0</v>
      </c>
      <c r="BI429" s="227">
        <f>IF(N429="nulová",J429,0)</f>
        <v>0</v>
      </c>
      <c r="BJ429" s="20" t="s">
        <v>77</v>
      </c>
      <c r="BK429" s="227">
        <f>ROUND(I429*H429,2)</f>
        <v>0</v>
      </c>
      <c r="BL429" s="20" t="s">
        <v>168</v>
      </c>
      <c r="BM429" s="226" t="s">
        <v>572</v>
      </c>
    </row>
    <row r="430" s="2" customFormat="1">
      <c r="A430" s="41"/>
      <c r="B430" s="42"/>
      <c r="C430" s="43"/>
      <c r="D430" s="228" t="s">
        <v>170</v>
      </c>
      <c r="E430" s="43"/>
      <c r="F430" s="229" t="s">
        <v>573</v>
      </c>
      <c r="G430" s="43"/>
      <c r="H430" s="43"/>
      <c r="I430" s="230"/>
      <c r="J430" s="43"/>
      <c r="K430" s="43"/>
      <c r="L430" s="47"/>
      <c r="M430" s="231"/>
      <c r="N430" s="232"/>
      <c r="O430" s="87"/>
      <c r="P430" s="87"/>
      <c r="Q430" s="87"/>
      <c r="R430" s="87"/>
      <c r="S430" s="87"/>
      <c r="T430" s="88"/>
      <c r="U430" s="41"/>
      <c r="V430" s="41"/>
      <c r="W430" s="41"/>
      <c r="X430" s="41"/>
      <c r="Y430" s="41"/>
      <c r="Z430" s="41"/>
      <c r="AA430" s="41"/>
      <c r="AB430" s="41"/>
      <c r="AC430" s="41"/>
      <c r="AD430" s="41"/>
      <c r="AE430" s="41"/>
      <c r="AT430" s="20" t="s">
        <v>170</v>
      </c>
      <c r="AU430" s="20" t="s">
        <v>79</v>
      </c>
    </row>
    <row r="431" s="13" customFormat="1">
      <c r="A431" s="13"/>
      <c r="B431" s="233"/>
      <c r="C431" s="234"/>
      <c r="D431" s="235" t="s">
        <v>172</v>
      </c>
      <c r="E431" s="236" t="s">
        <v>19</v>
      </c>
      <c r="F431" s="237" t="s">
        <v>574</v>
      </c>
      <c r="G431" s="234"/>
      <c r="H431" s="238">
        <v>433.5</v>
      </c>
      <c r="I431" s="239"/>
      <c r="J431" s="234"/>
      <c r="K431" s="234"/>
      <c r="L431" s="240"/>
      <c r="M431" s="241"/>
      <c r="N431" s="242"/>
      <c r="O431" s="242"/>
      <c r="P431" s="242"/>
      <c r="Q431" s="242"/>
      <c r="R431" s="242"/>
      <c r="S431" s="242"/>
      <c r="T431" s="243"/>
      <c r="U431" s="13"/>
      <c r="V431" s="13"/>
      <c r="W431" s="13"/>
      <c r="X431" s="13"/>
      <c r="Y431" s="13"/>
      <c r="Z431" s="13"/>
      <c r="AA431" s="13"/>
      <c r="AB431" s="13"/>
      <c r="AC431" s="13"/>
      <c r="AD431" s="13"/>
      <c r="AE431" s="13"/>
      <c r="AT431" s="244" t="s">
        <v>172</v>
      </c>
      <c r="AU431" s="244" t="s">
        <v>79</v>
      </c>
      <c r="AV431" s="13" t="s">
        <v>79</v>
      </c>
      <c r="AW431" s="13" t="s">
        <v>32</v>
      </c>
      <c r="AX431" s="13" t="s">
        <v>70</v>
      </c>
      <c r="AY431" s="244" t="s">
        <v>161</v>
      </c>
    </row>
    <row r="432" s="13" customFormat="1">
      <c r="A432" s="13"/>
      <c r="B432" s="233"/>
      <c r="C432" s="234"/>
      <c r="D432" s="235" t="s">
        <v>172</v>
      </c>
      <c r="E432" s="236" t="s">
        <v>19</v>
      </c>
      <c r="F432" s="237" t="s">
        <v>560</v>
      </c>
      <c r="G432" s="234"/>
      <c r="H432" s="238">
        <v>55</v>
      </c>
      <c r="I432" s="239"/>
      <c r="J432" s="234"/>
      <c r="K432" s="234"/>
      <c r="L432" s="240"/>
      <c r="M432" s="241"/>
      <c r="N432" s="242"/>
      <c r="O432" s="242"/>
      <c r="P432" s="242"/>
      <c r="Q432" s="242"/>
      <c r="R432" s="242"/>
      <c r="S432" s="242"/>
      <c r="T432" s="243"/>
      <c r="U432" s="13"/>
      <c r="V432" s="13"/>
      <c r="W432" s="13"/>
      <c r="X432" s="13"/>
      <c r="Y432" s="13"/>
      <c r="Z432" s="13"/>
      <c r="AA432" s="13"/>
      <c r="AB432" s="13"/>
      <c r="AC432" s="13"/>
      <c r="AD432" s="13"/>
      <c r="AE432" s="13"/>
      <c r="AT432" s="244" t="s">
        <v>172</v>
      </c>
      <c r="AU432" s="244" t="s">
        <v>79</v>
      </c>
      <c r="AV432" s="13" t="s">
        <v>79</v>
      </c>
      <c r="AW432" s="13" t="s">
        <v>32</v>
      </c>
      <c r="AX432" s="13" t="s">
        <v>70</v>
      </c>
      <c r="AY432" s="244" t="s">
        <v>161</v>
      </c>
    </row>
    <row r="433" s="14" customFormat="1">
      <c r="A433" s="14"/>
      <c r="B433" s="245"/>
      <c r="C433" s="246"/>
      <c r="D433" s="235" t="s">
        <v>172</v>
      </c>
      <c r="E433" s="247" t="s">
        <v>19</v>
      </c>
      <c r="F433" s="248" t="s">
        <v>174</v>
      </c>
      <c r="G433" s="246"/>
      <c r="H433" s="249">
        <v>488.5</v>
      </c>
      <c r="I433" s="250"/>
      <c r="J433" s="246"/>
      <c r="K433" s="246"/>
      <c r="L433" s="251"/>
      <c r="M433" s="252"/>
      <c r="N433" s="253"/>
      <c r="O433" s="253"/>
      <c r="P433" s="253"/>
      <c r="Q433" s="253"/>
      <c r="R433" s="253"/>
      <c r="S433" s="253"/>
      <c r="T433" s="254"/>
      <c r="U433" s="14"/>
      <c r="V433" s="14"/>
      <c r="W433" s="14"/>
      <c r="X433" s="14"/>
      <c r="Y433" s="14"/>
      <c r="Z433" s="14"/>
      <c r="AA433" s="14"/>
      <c r="AB433" s="14"/>
      <c r="AC433" s="14"/>
      <c r="AD433" s="14"/>
      <c r="AE433" s="14"/>
      <c r="AT433" s="255" t="s">
        <v>172</v>
      </c>
      <c r="AU433" s="255" t="s">
        <v>79</v>
      </c>
      <c r="AV433" s="14" t="s">
        <v>168</v>
      </c>
      <c r="AW433" s="14" t="s">
        <v>32</v>
      </c>
      <c r="AX433" s="14" t="s">
        <v>77</v>
      </c>
      <c r="AY433" s="255" t="s">
        <v>161</v>
      </c>
    </row>
    <row r="434" s="12" customFormat="1" ht="22.8" customHeight="1">
      <c r="A434" s="12"/>
      <c r="B434" s="199"/>
      <c r="C434" s="200"/>
      <c r="D434" s="201" t="s">
        <v>69</v>
      </c>
      <c r="E434" s="213" t="s">
        <v>575</v>
      </c>
      <c r="F434" s="213" t="s">
        <v>576</v>
      </c>
      <c r="G434" s="200"/>
      <c r="H434" s="200"/>
      <c r="I434" s="203"/>
      <c r="J434" s="214">
        <f>BK434</f>
        <v>0</v>
      </c>
      <c r="K434" s="200"/>
      <c r="L434" s="205"/>
      <c r="M434" s="206"/>
      <c r="N434" s="207"/>
      <c r="O434" s="207"/>
      <c r="P434" s="208">
        <f>SUM(P435:P516)</f>
        <v>0</v>
      </c>
      <c r="Q434" s="207"/>
      <c r="R434" s="208">
        <f>SUM(R435:R516)</f>
        <v>0</v>
      </c>
      <c r="S434" s="207"/>
      <c r="T434" s="209">
        <f>SUM(T435:T516)</f>
        <v>0</v>
      </c>
      <c r="U434" s="12"/>
      <c r="V434" s="12"/>
      <c r="W434" s="12"/>
      <c r="X434" s="12"/>
      <c r="Y434" s="12"/>
      <c r="Z434" s="12"/>
      <c r="AA434" s="12"/>
      <c r="AB434" s="12"/>
      <c r="AC434" s="12"/>
      <c r="AD434" s="12"/>
      <c r="AE434" s="12"/>
      <c r="AR434" s="210" t="s">
        <v>77</v>
      </c>
      <c r="AT434" s="211" t="s">
        <v>69</v>
      </c>
      <c r="AU434" s="211" t="s">
        <v>77</v>
      </c>
      <c r="AY434" s="210" t="s">
        <v>161</v>
      </c>
      <c r="BK434" s="212">
        <f>SUM(BK435:BK516)</f>
        <v>0</v>
      </c>
    </row>
    <row r="435" s="2" customFormat="1" ht="24.15" customHeight="1">
      <c r="A435" s="41"/>
      <c r="B435" s="42"/>
      <c r="C435" s="215" t="s">
        <v>577</v>
      </c>
      <c r="D435" s="215" t="s">
        <v>163</v>
      </c>
      <c r="E435" s="216" t="s">
        <v>578</v>
      </c>
      <c r="F435" s="217" t="s">
        <v>579</v>
      </c>
      <c r="G435" s="218" t="s">
        <v>580</v>
      </c>
      <c r="H435" s="219">
        <v>694.73599999999999</v>
      </c>
      <c r="I435" s="220"/>
      <c r="J435" s="221">
        <f>ROUND(I435*H435,2)</f>
        <v>0</v>
      </c>
      <c r="K435" s="217" t="s">
        <v>167</v>
      </c>
      <c r="L435" s="47"/>
      <c r="M435" s="222" t="s">
        <v>19</v>
      </c>
      <c r="N435" s="223" t="s">
        <v>41</v>
      </c>
      <c r="O435" s="87"/>
      <c r="P435" s="224">
        <f>O435*H435</f>
        <v>0</v>
      </c>
      <c r="Q435" s="224">
        <v>0</v>
      </c>
      <c r="R435" s="224">
        <f>Q435*H435</f>
        <v>0</v>
      </c>
      <c r="S435" s="224">
        <v>0</v>
      </c>
      <c r="T435" s="225">
        <f>S435*H435</f>
        <v>0</v>
      </c>
      <c r="U435" s="41"/>
      <c r="V435" s="41"/>
      <c r="W435" s="41"/>
      <c r="X435" s="41"/>
      <c r="Y435" s="41"/>
      <c r="Z435" s="41"/>
      <c r="AA435" s="41"/>
      <c r="AB435" s="41"/>
      <c r="AC435" s="41"/>
      <c r="AD435" s="41"/>
      <c r="AE435" s="41"/>
      <c r="AR435" s="226" t="s">
        <v>168</v>
      </c>
      <c r="AT435" s="226" t="s">
        <v>163</v>
      </c>
      <c r="AU435" s="226" t="s">
        <v>79</v>
      </c>
      <c r="AY435" s="20" t="s">
        <v>161</v>
      </c>
      <c r="BE435" s="227">
        <f>IF(N435="základní",J435,0)</f>
        <v>0</v>
      </c>
      <c r="BF435" s="227">
        <f>IF(N435="snížená",J435,0)</f>
        <v>0</v>
      </c>
      <c r="BG435" s="227">
        <f>IF(N435="zákl. přenesená",J435,0)</f>
        <v>0</v>
      </c>
      <c r="BH435" s="227">
        <f>IF(N435="sníž. přenesená",J435,0)</f>
        <v>0</v>
      </c>
      <c r="BI435" s="227">
        <f>IF(N435="nulová",J435,0)</f>
        <v>0</v>
      </c>
      <c r="BJ435" s="20" t="s">
        <v>77</v>
      </c>
      <c r="BK435" s="227">
        <f>ROUND(I435*H435,2)</f>
        <v>0</v>
      </c>
      <c r="BL435" s="20" t="s">
        <v>168</v>
      </c>
      <c r="BM435" s="226" t="s">
        <v>581</v>
      </c>
    </row>
    <row r="436" s="2" customFormat="1">
      <c r="A436" s="41"/>
      <c r="B436" s="42"/>
      <c r="C436" s="43"/>
      <c r="D436" s="228" t="s">
        <v>170</v>
      </c>
      <c r="E436" s="43"/>
      <c r="F436" s="229" t="s">
        <v>582</v>
      </c>
      <c r="G436" s="43"/>
      <c r="H436" s="43"/>
      <c r="I436" s="230"/>
      <c r="J436" s="43"/>
      <c r="K436" s="43"/>
      <c r="L436" s="47"/>
      <c r="M436" s="231"/>
      <c r="N436" s="232"/>
      <c r="O436" s="87"/>
      <c r="P436" s="87"/>
      <c r="Q436" s="87"/>
      <c r="R436" s="87"/>
      <c r="S436" s="87"/>
      <c r="T436" s="88"/>
      <c r="U436" s="41"/>
      <c r="V436" s="41"/>
      <c r="W436" s="41"/>
      <c r="X436" s="41"/>
      <c r="Y436" s="41"/>
      <c r="Z436" s="41"/>
      <c r="AA436" s="41"/>
      <c r="AB436" s="41"/>
      <c r="AC436" s="41"/>
      <c r="AD436" s="41"/>
      <c r="AE436" s="41"/>
      <c r="AT436" s="20" t="s">
        <v>170</v>
      </c>
      <c r="AU436" s="20" t="s">
        <v>79</v>
      </c>
    </row>
    <row r="437" s="13" customFormat="1">
      <c r="A437" s="13"/>
      <c r="B437" s="233"/>
      <c r="C437" s="234"/>
      <c r="D437" s="235" t="s">
        <v>172</v>
      </c>
      <c r="E437" s="236" t="s">
        <v>19</v>
      </c>
      <c r="F437" s="237" t="s">
        <v>583</v>
      </c>
      <c r="G437" s="234"/>
      <c r="H437" s="238">
        <v>1472.0340000000001</v>
      </c>
      <c r="I437" s="239"/>
      <c r="J437" s="234"/>
      <c r="K437" s="234"/>
      <c r="L437" s="240"/>
      <c r="M437" s="241"/>
      <c r="N437" s="242"/>
      <c r="O437" s="242"/>
      <c r="P437" s="242"/>
      <c r="Q437" s="242"/>
      <c r="R437" s="242"/>
      <c r="S437" s="242"/>
      <c r="T437" s="243"/>
      <c r="U437" s="13"/>
      <c r="V437" s="13"/>
      <c r="W437" s="13"/>
      <c r="X437" s="13"/>
      <c r="Y437" s="13"/>
      <c r="Z437" s="13"/>
      <c r="AA437" s="13"/>
      <c r="AB437" s="13"/>
      <c r="AC437" s="13"/>
      <c r="AD437" s="13"/>
      <c r="AE437" s="13"/>
      <c r="AT437" s="244" t="s">
        <v>172</v>
      </c>
      <c r="AU437" s="244" t="s">
        <v>79</v>
      </c>
      <c r="AV437" s="13" t="s">
        <v>79</v>
      </c>
      <c r="AW437" s="13" t="s">
        <v>32</v>
      </c>
      <c r="AX437" s="13" t="s">
        <v>70</v>
      </c>
      <c r="AY437" s="244" t="s">
        <v>161</v>
      </c>
    </row>
    <row r="438" s="13" customFormat="1">
      <c r="A438" s="13"/>
      <c r="B438" s="233"/>
      <c r="C438" s="234"/>
      <c r="D438" s="235" t="s">
        <v>172</v>
      </c>
      <c r="E438" s="236" t="s">
        <v>19</v>
      </c>
      <c r="F438" s="237" t="s">
        <v>584</v>
      </c>
      <c r="G438" s="234"/>
      <c r="H438" s="238">
        <v>-521.36699999999996</v>
      </c>
      <c r="I438" s="239"/>
      <c r="J438" s="234"/>
      <c r="K438" s="234"/>
      <c r="L438" s="240"/>
      <c r="M438" s="241"/>
      <c r="N438" s="242"/>
      <c r="O438" s="242"/>
      <c r="P438" s="242"/>
      <c r="Q438" s="242"/>
      <c r="R438" s="242"/>
      <c r="S438" s="242"/>
      <c r="T438" s="243"/>
      <c r="U438" s="13"/>
      <c r="V438" s="13"/>
      <c r="W438" s="13"/>
      <c r="X438" s="13"/>
      <c r="Y438" s="13"/>
      <c r="Z438" s="13"/>
      <c r="AA438" s="13"/>
      <c r="AB438" s="13"/>
      <c r="AC438" s="13"/>
      <c r="AD438" s="13"/>
      <c r="AE438" s="13"/>
      <c r="AT438" s="244" t="s">
        <v>172</v>
      </c>
      <c r="AU438" s="244" t="s">
        <v>79</v>
      </c>
      <c r="AV438" s="13" t="s">
        <v>79</v>
      </c>
      <c r="AW438" s="13" t="s">
        <v>32</v>
      </c>
      <c r="AX438" s="13" t="s">
        <v>70</v>
      </c>
      <c r="AY438" s="244" t="s">
        <v>161</v>
      </c>
    </row>
    <row r="439" s="13" customFormat="1">
      <c r="A439" s="13"/>
      <c r="B439" s="233"/>
      <c r="C439" s="234"/>
      <c r="D439" s="235" t="s">
        <v>172</v>
      </c>
      <c r="E439" s="236" t="s">
        <v>19</v>
      </c>
      <c r="F439" s="237" t="s">
        <v>585</v>
      </c>
      <c r="G439" s="234"/>
      <c r="H439" s="238">
        <v>-212.036</v>
      </c>
      <c r="I439" s="239"/>
      <c r="J439" s="234"/>
      <c r="K439" s="234"/>
      <c r="L439" s="240"/>
      <c r="M439" s="241"/>
      <c r="N439" s="242"/>
      <c r="O439" s="242"/>
      <c r="P439" s="242"/>
      <c r="Q439" s="242"/>
      <c r="R439" s="242"/>
      <c r="S439" s="242"/>
      <c r="T439" s="243"/>
      <c r="U439" s="13"/>
      <c r="V439" s="13"/>
      <c r="W439" s="13"/>
      <c r="X439" s="13"/>
      <c r="Y439" s="13"/>
      <c r="Z439" s="13"/>
      <c r="AA439" s="13"/>
      <c r="AB439" s="13"/>
      <c r="AC439" s="13"/>
      <c r="AD439" s="13"/>
      <c r="AE439" s="13"/>
      <c r="AT439" s="244" t="s">
        <v>172</v>
      </c>
      <c r="AU439" s="244" t="s">
        <v>79</v>
      </c>
      <c r="AV439" s="13" t="s">
        <v>79</v>
      </c>
      <c r="AW439" s="13" t="s">
        <v>32</v>
      </c>
      <c r="AX439" s="13" t="s">
        <v>70</v>
      </c>
      <c r="AY439" s="244" t="s">
        <v>161</v>
      </c>
    </row>
    <row r="440" s="13" customFormat="1">
      <c r="A440" s="13"/>
      <c r="B440" s="233"/>
      <c r="C440" s="234"/>
      <c r="D440" s="235" t="s">
        <v>172</v>
      </c>
      <c r="E440" s="236" t="s">
        <v>19</v>
      </c>
      <c r="F440" s="237" t="s">
        <v>586</v>
      </c>
      <c r="G440" s="234"/>
      <c r="H440" s="238">
        <v>-43.895000000000003</v>
      </c>
      <c r="I440" s="239"/>
      <c r="J440" s="234"/>
      <c r="K440" s="234"/>
      <c r="L440" s="240"/>
      <c r="M440" s="241"/>
      <c r="N440" s="242"/>
      <c r="O440" s="242"/>
      <c r="P440" s="242"/>
      <c r="Q440" s="242"/>
      <c r="R440" s="242"/>
      <c r="S440" s="242"/>
      <c r="T440" s="243"/>
      <c r="U440" s="13"/>
      <c r="V440" s="13"/>
      <c r="W440" s="13"/>
      <c r="X440" s="13"/>
      <c r="Y440" s="13"/>
      <c r="Z440" s="13"/>
      <c r="AA440" s="13"/>
      <c r="AB440" s="13"/>
      <c r="AC440" s="13"/>
      <c r="AD440" s="13"/>
      <c r="AE440" s="13"/>
      <c r="AT440" s="244" t="s">
        <v>172</v>
      </c>
      <c r="AU440" s="244" t="s">
        <v>79</v>
      </c>
      <c r="AV440" s="13" t="s">
        <v>79</v>
      </c>
      <c r="AW440" s="13" t="s">
        <v>32</v>
      </c>
      <c r="AX440" s="13" t="s">
        <v>70</v>
      </c>
      <c r="AY440" s="244" t="s">
        <v>161</v>
      </c>
    </row>
    <row r="441" s="14" customFormat="1">
      <c r="A441" s="14"/>
      <c r="B441" s="245"/>
      <c r="C441" s="246"/>
      <c r="D441" s="235" t="s">
        <v>172</v>
      </c>
      <c r="E441" s="247" t="s">
        <v>19</v>
      </c>
      <c r="F441" s="248" t="s">
        <v>174</v>
      </c>
      <c r="G441" s="246"/>
      <c r="H441" s="249">
        <v>694.73599999999999</v>
      </c>
      <c r="I441" s="250"/>
      <c r="J441" s="246"/>
      <c r="K441" s="246"/>
      <c r="L441" s="251"/>
      <c r="M441" s="252"/>
      <c r="N441" s="253"/>
      <c r="O441" s="253"/>
      <c r="P441" s="253"/>
      <c r="Q441" s="253"/>
      <c r="R441" s="253"/>
      <c r="S441" s="253"/>
      <c r="T441" s="254"/>
      <c r="U441" s="14"/>
      <c r="V441" s="14"/>
      <c r="W441" s="14"/>
      <c r="X441" s="14"/>
      <c r="Y441" s="14"/>
      <c r="Z441" s="14"/>
      <c r="AA441" s="14"/>
      <c r="AB441" s="14"/>
      <c r="AC441" s="14"/>
      <c r="AD441" s="14"/>
      <c r="AE441" s="14"/>
      <c r="AT441" s="255" t="s">
        <v>172</v>
      </c>
      <c r="AU441" s="255" t="s">
        <v>79</v>
      </c>
      <c r="AV441" s="14" t="s">
        <v>168</v>
      </c>
      <c r="AW441" s="14" t="s">
        <v>32</v>
      </c>
      <c r="AX441" s="14" t="s">
        <v>77</v>
      </c>
      <c r="AY441" s="255" t="s">
        <v>161</v>
      </c>
    </row>
    <row r="442" s="2" customFormat="1" ht="21.75" customHeight="1">
      <c r="A442" s="41"/>
      <c r="B442" s="42"/>
      <c r="C442" s="215" t="s">
        <v>587</v>
      </c>
      <c r="D442" s="215" t="s">
        <v>163</v>
      </c>
      <c r="E442" s="216" t="s">
        <v>588</v>
      </c>
      <c r="F442" s="217" t="s">
        <v>589</v>
      </c>
      <c r="G442" s="218" t="s">
        <v>580</v>
      </c>
      <c r="H442" s="219">
        <v>694.73599999999999</v>
      </c>
      <c r="I442" s="220"/>
      <c r="J442" s="221">
        <f>ROUND(I442*H442,2)</f>
        <v>0</v>
      </c>
      <c r="K442" s="217" t="s">
        <v>167</v>
      </c>
      <c r="L442" s="47"/>
      <c r="M442" s="222" t="s">
        <v>19</v>
      </c>
      <c r="N442" s="223" t="s">
        <v>41</v>
      </c>
      <c r="O442" s="87"/>
      <c r="P442" s="224">
        <f>O442*H442</f>
        <v>0</v>
      </c>
      <c r="Q442" s="224">
        <v>0</v>
      </c>
      <c r="R442" s="224">
        <f>Q442*H442</f>
        <v>0</v>
      </c>
      <c r="S442" s="224">
        <v>0</v>
      </c>
      <c r="T442" s="225">
        <f>S442*H442</f>
        <v>0</v>
      </c>
      <c r="U442" s="41"/>
      <c r="V442" s="41"/>
      <c r="W442" s="41"/>
      <c r="X442" s="41"/>
      <c r="Y442" s="41"/>
      <c r="Z442" s="41"/>
      <c r="AA442" s="41"/>
      <c r="AB442" s="41"/>
      <c r="AC442" s="41"/>
      <c r="AD442" s="41"/>
      <c r="AE442" s="41"/>
      <c r="AR442" s="226" t="s">
        <v>168</v>
      </c>
      <c r="AT442" s="226" t="s">
        <v>163</v>
      </c>
      <c r="AU442" s="226" t="s">
        <v>79</v>
      </c>
      <c r="AY442" s="20" t="s">
        <v>161</v>
      </c>
      <c r="BE442" s="227">
        <f>IF(N442="základní",J442,0)</f>
        <v>0</v>
      </c>
      <c r="BF442" s="227">
        <f>IF(N442="snížená",J442,0)</f>
        <v>0</v>
      </c>
      <c r="BG442" s="227">
        <f>IF(N442="zákl. přenesená",J442,0)</f>
        <v>0</v>
      </c>
      <c r="BH442" s="227">
        <f>IF(N442="sníž. přenesená",J442,0)</f>
        <v>0</v>
      </c>
      <c r="BI442" s="227">
        <f>IF(N442="nulová",J442,0)</f>
        <v>0</v>
      </c>
      <c r="BJ442" s="20" t="s">
        <v>77</v>
      </c>
      <c r="BK442" s="227">
        <f>ROUND(I442*H442,2)</f>
        <v>0</v>
      </c>
      <c r="BL442" s="20" t="s">
        <v>168</v>
      </c>
      <c r="BM442" s="226" t="s">
        <v>590</v>
      </c>
    </row>
    <row r="443" s="2" customFormat="1">
      <c r="A443" s="41"/>
      <c r="B443" s="42"/>
      <c r="C443" s="43"/>
      <c r="D443" s="228" t="s">
        <v>170</v>
      </c>
      <c r="E443" s="43"/>
      <c r="F443" s="229" t="s">
        <v>591</v>
      </c>
      <c r="G443" s="43"/>
      <c r="H443" s="43"/>
      <c r="I443" s="230"/>
      <c r="J443" s="43"/>
      <c r="K443" s="43"/>
      <c r="L443" s="47"/>
      <c r="M443" s="231"/>
      <c r="N443" s="232"/>
      <c r="O443" s="87"/>
      <c r="P443" s="87"/>
      <c r="Q443" s="87"/>
      <c r="R443" s="87"/>
      <c r="S443" s="87"/>
      <c r="T443" s="88"/>
      <c r="U443" s="41"/>
      <c r="V443" s="41"/>
      <c r="W443" s="41"/>
      <c r="X443" s="41"/>
      <c r="Y443" s="41"/>
      <c r="Z443" s="41"/>
      <c r="AA443" s="41"/>
      <c r="AB443" s="41"/>
      <c r="AC443" s="41"/>
      <c r="AD443" s="41"/>
      <c r="AE443" s="41"/>
      <c r="AT443" s="20" t="s">
        <v>170</v>
      </c>
      <c r="AU443" s="20" t="s">
        <v>79</v>
      </c>
    </row>
    <row r="444" s="13" customFormat="1">
      <c r="A444" s="13"/>
      <c r="B444" s="233"/>
      <c r="C444" s="234"/>
      <c r="D444" s="235" t="s">
        <v>172</v>
      </c>
      <c r="E444" s="236" t="s">
        <v>19</v>
      </c>
      <c r="F444" s="237" t="s">
        <v>583</v>
      </c>
      <c r="G444" s="234"/>
      <c r="H444" s="238">
        <v>1472.0340000000001</v>
      </c>
      <c r="I444" s="239"/>
      <c r="J444" s="234"/>
      <c r="K444" s="234"/>
      <c r="L444" s="240"/>
      <c r="M444" s="241"/>
      <c r="N444" s="242"/>
      <c r="O444" s="242"/>
      <c r="P444" s="242"/>
      <c r="Q444" s="242"/>
      <c r="R444" s="242"/>
      <c r="S444" s="242"/>
      <c r="T444" s="243"/>
      <c r="U444" s="13"/>
      <c r="V444" s="13"/>
      <c r="W444" s="13"/>
      <c r="X444" s="13"/>
      <c r="Y444" s="13"/>
      <c r="Z444" s="13"/>
      <c r="AA444" s="13"/>
      <c r="AB444" s="13"/>
      <c r="AC444" s="13"/>
      <c r="AD444" s="13"/>
      <c r="AE444" s="13"/>
      <c r="AT444" s="244" t="s">
        <v>172</v>
      </c>
      <c r="AU444" s="244" t="s">
        <v>79</v>
      </c>
      <c r="AV444" s="13" t="s">
        <v>79</v>
      </c>
      <c r="AW444" s="13" t="s">
        <v>32</v>
      </c>
      <c r="AX444" s="13" t="s">
        <v>70</v>
      </c>
      <c r="AY444" s="244" t="s">
        <v>161</v>
      </c>
    </row>
    <row r="445" s="13" customFormat="1">
      <c r="A445" s="13"/>
      <c r="B445" s="233"/>
      <c r="C445" s="234"/>
      <c r="D445" s="235" t="s">
        <v>172</v>
      </c>
      <c r="E445" s="236" t="s">
        <v>19</v>
      </c>
      <c r="F445" s="237" t="s">
        <v>584</v>
      </c>
      <c r="G445" s="234"/>
      <c r="H445" s="238">
        <v>-521.36699999999996</v>
      </c>
      <c r="I445" s="239"/>
      <c r="J445" s="234"/>
      <c r="K445" s="234"/>
      <c r="L445" s="240"/>
      <c r="M445" s="241"/>
      <c r="N445" s="242"/>
      <c r="O445" s="242"/>
      <c r="P445" s="242"/>
      <c r="Q445" s="242"/>
      <c r="R445" s="242"/>
      <c r="S445" s="242"/>
      <c r="T445" s="243"/>
      <c r="U445" s="13"/>
      <c r="V445" s="13"/>
      <c r="W445" s="13"/>
      <c r="X445" s="13"/>
      <c r="Y445" s="13"/>
      <c r="Z445" s="13"/>
      <c r="AA445" s="13"/>
      <c r="AB445" s="13"/>
      <c r="AC445" s="13"/>
      <c r="AD445" s="13"/>
      <c r="AE445" s="13"/>
      <c r="AT445" s="244" t="s">
        <v>172</v>
      </c>
      <c r="AU445" s="244" t="s">
        <v>79</v>
      </c>
      <c r="AV445" s="13" t="s">
        <v>79</v>
      </c>
      <c r="AW445" s="13" t="s">
        <v>32</v>
      </c>
      <c r="AX445" s="13" t="s">
        <v>70</v>
      </c>
      <c r="AY445" s="244" t="s">
        <v>161</v>
      </c>
    </row>
    <row r="446" s="13" customFormat="1">
      <c r="A446" s="13"/>
      <c r="B446" s="233"/>
      <c r="C446" s="234"/>
      <c r="D446" s="235" t="s">
        <v>172</v>
      </c>
      <c r="E446" s="236" t="s">
        <v>19</v>
      </c>
      <c r="F446" s="237" t="s">
        <v>585</v>
      </c>
      <c r="G446" s="234"/>
      <c r="H446" s="238">
        <v>-212.036</v>
      </c>
      <c r="I446" s="239"/>
      <c r="J446" s="234"/>
      <c r="K446" s="234"/>
      <c r="L446" s="240"/>
      <c r="M446" s="241"/>
      <c r="N446" s="242"/>
      <c r="O446" s="242"/>
      <c r="P446" s="242"/>
      <c r="Q446" s="242"/>
      <c r="R446" s="242"/>
      <c r="S446" s="242"/>
      <c r="T446" s="243"/>
      <c r="U446" s="13"/>
      <c r="V446" s="13"/>
      <c r="W446" s="13"/>
      <c r="X446" s="13"/>
      <c r="Y446" s="13"/>
      <c r="Z446" s="13"/>
      <c r="AA446" s="13"/>
      <c r="AB446" s="13"/>
      <c r="AC446" s="13"/>
      <c r="AD446" s="13"/>
      <c r="AE446" s="13"/>
      <c r="AT446" s="244" t="s">
        <v>172</v>
      </c>
      <c r="AU446" s="244" t="s">
        <v>79</v>
      </c>
      <c r="AV446" s="13" t="s">
        <v>79</v>
      </c>
      <c r="AW446" s="13" t="s">
        <v>32</v>
      </c>
      <c r="AX446" s="13" t="s">
        <v>70</v>
      </c>
      <c r="AY446" s="244" t="s">
        <v>161</v>
      </c>
    </row>
    <row r="447" s="13" customFormat="1">
      <c r="A447" s="13"/>
      <c r="B447" s="233"/>
      <c r="C447" s="234"/>
      <c r="D447" s="235" t="s">
        <v>172</v>
      </c>
      <c r="E447" s="236" t="s">
        <v>19</v>
      </c>
      <c r="F447" s="237" t="s">
        <v>586</v>
      </c>
      <c r="G447" s="234"/>
      <c r="H447" s="238">
        <v>-43.895000000000003</v>
      </c>
      <c r="I447" s="239"/>
      <c r="J447" s="234"/>
      <c r="K447" s="234"/>
      <c r="L447" s="240"/>
      <c r="M447" s="241"/>
      <c r="N447" s="242"/>
      <c r="O447" s="242"/>
      <c r="P447" s="242"/>
      <c r="Q447" s="242"/>
      <c r="R447" s="242"/>
      <c r="S447" s="242"/>
      <c r="T447" s="243"/>
      <c r="U447" s="13"/>
      <c r="V447" s="13"/>
      <c r="W447" s="13"/>
      <c r="X447" s="13"/>
      <c r="Y447" s="13"/>
      <c r="Z447" s="13"/>
      <c r="AA447" s="13"/>
      <c r="AB447" s="13"/>
      <c r="AC447" s="13"/>
      <c r="AD447" s="13"/>
      <c r="AE447" s="13"/>
      <c r="AT447" s="244" t="s">
        <v>172</v>
      </c>
      <c r="AU447" s="244" t="s">
        <v>79</v>
      </c>
      <c r="AV447" s="13" t="s">
        <v>79</v>
      </c>
      <c r="AW447" s="13" t="s">
        <v>32</v>
      </c>
      <c r="AX447" s="13" t="s">
        <v>70</v>
      </c>
      <c r="AY447" s="244" t="s">
        <v>161</v>
      </c>
    </row>
    <row r="448" s="14" customFormat="1">
      <c r="A448" s="14"/>
      <c r="B448" s="245"/>
      <c r="C448" s="246"/>
      <c r="D448" s="235" t="s">
        <v>172</v>
      </c>
      <c r="E448" s="247" t="s">
        <v>19</v>
      </c>
      <c r="F448" s="248" t="s">
        <v>174</v>
      </c>
      <c r="G448" s="246"/>
      <c r="H448" s="249">
        <v>694.73599999999999</v>
      </c>
      <c r="I448" s="250"/>
      <c r="J448" s="246"/>
      <c r="K448" s="246"/>
      <c r="L448" s="251"/>
      <c r="M448" s="252"/>
      <c r="N448" s="253"/>
      <c r="O448" s="253"/>
      <c r="P448" s="253"/>
      <c r="Q448" s="253"/>
      <c r="R448" s="253"/>
      <c r="S448" s="253"/>
      <c r="T448" s="254"/>
      <c r="U448" s="14"/>
      <c r="V448" s="14"/>
      <c r="W448" s="14"/>
      <c r="X448" s="14"/>
      <c r="Y448" s="14"/>
      <c r="Z448" s="14"/>
      <c r="AA448" s="14"/>
      <c r="AB448" s="14"/>
      <c r="AC448" s="14"/>
      <c r="AD448" s="14"/>
      <c r="AE448" s="14"/>
      <c r="AT448" s="255" t="s">
        <v>172</v>
      </c>
      <c r="AU448" s="255" t="s">
        <v>79</v>
      </c>
      <c r="AV448" s="14" t="s">
        <v>168</v>
      </c>
      <c r="AW448" s="14" t="s">
        <v>32</v>
      </c>
      <c r="AX448" s="14" t="s">
        <v>77</v>
      </c>
      <c r="AY448" s="255" t="s">
        <v>161</v>
      </c>
    </row>
    <row r="449" s="2" customFormat="1" ht="24.15" customHeight="1">
      <c r="A449" s="41"/>
      <c r="B449" s="42"/>
      <c r="C449" s="215" t="s">
        <v>592</v>
      </c>
      <c r="D449" s="215" t="s">
        <v>163</v>
      </c>
      <c r="E449" s="216" t="s">
        <v>593</v>
      </c>
      <c r="F449" s="217" t="s">
        <v>594</v>
      </c>
      <c r="G449" s="218" t="s">
        <v>580</v>
      </c>
      <c r="H449" s="219">
        <v>13199.984</v>
      </c>
      <c r="I449" s="220"/>
      <c r="J449" s="221">
        <f>ROUND(I449*H449,2)</f>
        <v>0</v>
      </c>
      <c r="K449" s="217" t="s">
        <v>167</v>
      </c>
      <c r="L449" s="47"/>
      <c r="M449" s="222" t="s">
        <v>19</v>
      </c>
      <c r="N449" s="223" t="s">
        <v>41</v>
      </c>
      <c r="O449" s="87"/>
      <c r="P449" s="224">
        <f>O449*H449</f>
        <v>0</v>
      </c>
      <c r="Q449" s="224">
        <v>0</v>
      </c>
      <c r="R449" s="224">
        <f>Q449*H449</f>
        <v>0</v>
      </c>
      <c r="S449" s="224">
        <v>0</v>
      </c>
      <c r="T449" s="225">
        <f>S449*H449</f>
        <v>0</v>
      </c>
      <c r="U449" s="41"/>
      <c r="V449" s="41"/>
      <c r="W449" s="41"/>
      <c r="X449" s="41"/>
      <c r="Y449" s="41"/>
      <c r="Z449" s="41"/>
      <c r="AA449" s="41"/>
      <c r="AB449" s="41"/>
      <c r="AC449" s="41"/>
      <c r="AD449" s="41"/>
      <c r="AE449" s="41"/>
      <c r="AR449" s="226" t="s">
        <v>168</v>
      </c>
      <c r="AT449" s="226" t="s">
        <v>163</v>
      </c>
      <c r="AU449" s="226" t="s">
        <v>79</v>
      </c>
      <c r="AY449" s="20" t="s">
        <v>161</v>
      </c>
      <c r="BE449" s="227">
        <f>IF(N449="základní",J449,0)</f>
        <v>0</v>
      </c>
      <c r="BF449" s="227">
        <f>IF(N449="snížená",J449,0)</f>
        <v>0</v>
      </c>
      <c r="BG449" s="227">
        <f>IF(N449="zákl. přenesená",J449,0)</f>
        <v>0</v>
      </c>
      <c r="BH449" s="227">
        <f>IF(N449="sníž. přenesená",J449,0)</f>
        <v>0</v>
      </c>
      <c r="BI449" s="227">
        <f>IF(N449="nulová",J449,0)</f>
        <v>0</v>
      </c>
      <c r="BJ449" s="20" t="s">
        <v>77</v>
      </c>
      <c r="BK449" s="227">
        <f>ROUND(I449*H449,2)</f>
        <v>0</v>
      </c>
      <c r="BL449" s="20" t="s">
        <v>168</v>
      </c>
      <c r="BM449" s="226" t="s">
        <v>595</v>
      </c>
    </row>
    <row r="450" s="2" customFormat="1">
      <c r="A450" s="41"/>
      <c r="B450" s="42"/>
      <c r="C450" s="43"/>
      <c r="D450" s="228" t="s">
        <v>170</v>
      </c>
      <c r="E450" s="43"/>
      <c r="F450" s="229" t="s">
        <v>596</v>
      </c>
      <c r="G450" s="43"/>
      <c r="H450" s="43"/>
      <c r="I450" s="230"/>
      <c r="J450" s="43"/>
      <c r="K450" s="43"/>
      <c r="L450" s="47"/>
      <c r="M450" s="231"/>
      <c r="N450" s="232"/>
      <c r="O450" s="87"/>
      <c r="P450" s="87"/>
      <c r="Q450" s="87"/>
      <c r="R450" s="87"/>
      <c r="S450" s="87"/>
      <c r="T450" s="88"/>
      <c r="U450" s="41"/>
      <c r="V450" s="41"/>
      <c r="W450" s="41"/>
      <c r="X450" s="41"/>
      <c r="Y450" s="41"/>
      <c r="Z450" s="41"/>
      <c r="AA450" s="41"/>
      <c r="AB450" s="41"/>
      <c r="AC450" s="41"/>
      <c r="AD450" s="41"/>
      <c r="AE450" s="41"/>
      <c r="AT450" s="20" t="s">
        <v>170</v>
      </c>
      <c r="AU450" s="20" t="s">
        <v>79</v>
      </c>
    </row>
    <row r="451" s="13" customFormat="1">
      <c r="A451" s="13"/>
      <c r="B451" s="233"/>
      <c r="C451" s="234"/>
      <c r="D451" s="235" t="s">
        <v>172</v>
      </c>
      <c r="E451" s="236" t="s">
        <v>19</v>
      </c>
      <c r="F451" s="237" t="s">
        <v>583</v>
      </c>
      <c r="G451" s="234"/>
      <c r="H451" s="238">
        <v>1472.0340000000001</v>
      </c>
      <c r="I451" s="239"/>
      <c r="J451" s="234"/>
      <c r="K451" s="234"/>
      <c r="L451" s="240"/>
      <c r="M451" s="241"/>
      <c r="N451" s="242"/>
      <c r="O451" s="242"/>
      <c r="P451" s="242"/>
      <c r="Q451" s="242"/>
      <c r="R451" s="242"/>
      <c r="S451" s="242"/>
      <c r="T451" s="243"/>
      <c r="U451" s="13"/>
      <c r="V451" s="13"/>
      <c r="W451" s="13"/>
      <c r="X451" s="13"/>
      <c r="Y451" s="13"/>
      <c r="Z451" s="13"/>
      <c r="AA451" s="13"/>
      <c r="AB451" s="13"/>
      <c r="AC451" s="13"/>
      <c r="AD451" s="13"/>
      <c r="AE451" s="13"/>
      <c r="AT451" s="244" t="s">
        <v>172</v>
      </c>
      <c r="AU451" s="244" t="s">
        <v>79</v>
      </c>
      <c r="AV451" s="13" t="s">
        <v>79</v>
      </c>
      <c r="AW451" s="13" t="s">
        <v>32</v>
      </c>
      <c r="AX451" s="13" t="s">
        <v>70</v>
      </c>
      <c r="AY451" s="244" t="s">
        <v>161</v>
      </c>
    </row>
    <row r="452" s="13" customFormat="1">
      <c r="A452" s="13"/>
      <c r="B452" s="233"/>
      <c r="C452" s="234"/>
      <c r="D452" s="235" t="s">
        <v>172</v>
      </c>
      <c r="E452" s="236" t="s">
        <v>19</v>
      </c>
      <c r="F452" s="237" t="s">
        <v>584</v>
      </c>
      <c r="G452" s="234"/>
      <c r="H452" s="238">
        <v>-521.36699999999996</v>
      </c>
      <c r="I452" s="239"/>
      <c r="J452" s="234"/>
      <c r="K452" s="234"/>
      <c r="L452" s="240"/>
      <c r="M452" s="241"/>
      <c r="N452" s="242"/>
      <c r="O452" s="242"/>
      <c r="P452" s="242"/>
      <c r="Q452" s="242"/>
      <c r="R452" s="242"/>
      <c r="S452" s="242"/>
      <c r="T452" s="243"/>
      <c r="U452" s="13"/>
      <c r="V452" s="13"/>
      <c r="W452" s="13"/>
      <c r="X452" s="13"/>
      <c r="Y452" s="13"/>
      <c r="Z452" s="13"/>
      <c r="AA452" s="13"/>
      <c r="AB452" s="13"/>
      <c r="AC452" s="13"/>
      <c r="AD452" s="13"/>
      <c r="AE452" s="13"/>
      <c r="AT452" s="244" t="s">
        <v>172</v>
      </c>
      <c r="AU452" s="244" t="s">
        <v>79</v>
      </c>
      <c r="AV452" s="13" t="s">
        <v>79</v>
      </c>
      <c r="AW452" s="13" t="s">
        <v>32</v>
      </c>
      <c r="AX452" s="13" t="s">
        <v>70</v>
      </c>
      <c r="AY452" s="244" t="s">
        <v>161</v>
      </c>
    </row>
    <row r="453" s="13" customFormat="1">
      <c r="A453" s="13"/>
      <c r="B453" s="233"/>
      <c r="C453" s="234"/>
      <c r="D453" s="235" t="s">
        <v>172</v>
      </c>
      <c r="E453" s="236" t="s">
        <v>19</v>
      </c>
      <c r="F453" s="237" t="s">
        <v>585</v>
      </c>
      <c r="G453" s="234"/>
      <c r="H453" s="238">
        <v>-212.036</v>
      </c>
      <c r="I453" s="239"/>
      <c r="J453" s="234"/>
      <c r="K453" s="234"/>
      <c r="L453" s="240"/>
      <c r="M453" s="241"/>
      <c r="N453" s="242"/>
      <c r="O453" s="242"/>
      <c r="P453" s="242"/>
      <c r="Q453" s="242"/>
      <c r="R453" s="242"/>
      <c r="S453" s="242"/>
      <c r="T453" s="243"/>
      <c r="U453" s="13"/>
      <c r="V453" s="13"/>
      <c r="W453" s="13"/>
      <c r="X453" s="13"/>
      <c r="Y453" s="13"/>
      <c r="Z453" s="13"/>
      <c r="AA453" s="13"/>
      <c r="AB453" s="13"/>
      <c r="AC453" s="13"/>
      <c r="AD453" s="13"/>
      <c r="AE453" s="13"/>
      <c r="AT453" s="244" t="s">
        <v>172</v>
      </c>
      <c r="AU453" s="244" t="s">
        <v>79</v>
      </c>
      <c r="AV453" s="13" t="s">
        <v>79</v>
      </c>
      <c r="AW453" s="13" t="s">
        <v>32</v>
      </c>
      <c r="AX453" s="13" t="s">
        <v>70</v>
      </c>
      <c r="AY453" s="244" t="s">
        <v>161</v>
      </c>
    </row>
    <row r="454" s="13" customFormat="1">
      <c r="A454" s="13"/>
      <c r="B454" s="233"/>
      <c r="C454" s="234"/>
      <c r="D454" s="235" t="s">
        <v>172</v>
      </c>
      <c r="E454" s="236" t="s">
        <v>19</v>
      </c>
      <c r="F454" s="237" t="s">
        <v>586</v>
      </c>
      <c r="G454" s="234"/>
      <c r="H454" s="238">
        <v>-43.895000000000003</v>
      </c>
      <c r="I454" s="239"/>
      <c r="J454" s="234"/>
      <c r="K454" s="234"/>
      <c r="L454" s="240"/>
      <c r="M454" s="241"/>
      <c r="N454" s="242"/>
      <c r="O454" s="242"/>
      <c r="P454" s="242"/>
      <c r="Q454" s="242"/>
      <c r="R454" s="242"/>
      <c r="S454" s="242"/>
      <c r="T454" s="243"/>
      <c r="U454" s="13"/>
      <c r="V454" s="13"/>
      <c r="W454" s="13"/>
      <c r="X454" s="13"/>
      <c r="Y454" s="13"/>
      <c r="Z454" s="13"/>
      <c r="AA454" s="13"/>
      <c r="AB454" s="13"/>
      <c r="AC454" s="13"/>
      <c r="AD454" s="13"/>
      <c r="AE454" s="13"/>
      <c r="AT454" s="244" t="s">
        <v>172</v>
      </c>
      <c r="AU454" s="244" t="s">
        <v>79</v>
      </c>
      <c r="AV454" s="13" t="s">
        <v>79</v>
      </c>
      <c r="AW454" s="13" t="s">
        <v>32</v>
      </c>
      <c r="AX454" s="13" t="s">
        <v>70</v>
      </c>
      <c r="AY454" s="244" t="s">
        <v>161</v>
      </c>
    </row>
    <row r="455" s="14" customFormat="1">
      <c r="A455" s="14"/>
      <c r="B455" s="245"/>
      <c r="C455" s="246"/>
      <c r="D455" s="235" t="s">
        <v>172</v>
      </c>
      <c r="E455" s="247" t="s">
        <v>19</v>
      </c>
      <c r="F455" s="248" t="s">
        <v>174</v>
      </c>
      <c r="G455" s="246"/>
      <c r="H455" s="249">
        <v>694.73599999999999</v>
      </c>
      <c r="I455" s="250"/>
      <c r="J455" s="246"/>
      <c r="K455" s="246"/>
      <c r="L455" s="251"/>
      <c r="M455" s="252"/>
      <c r="N455" s="253"/>
      <c r="O455" s="253"/>
      <c r="P455" s="253"/>
      <c r="Q455" s="253"/>
      <c r="R455" s="253"/>
      <c r="S455" s="253"/>
      <c r="T455" s="254"/>
      <c r="U455" s="14"/>
      <c r="V455" s="14"/>
      <c r="W455" s="14"/>
      <c r="X455" s="14"/>
      <c r="Y455" s="14"/>
      <c r="Z455" s="14"/>
      <c r="AA455" s="14"/>
      <c r="AB455" s="14"/>
      <c r="AC455" s="14"/>
      <c r="AD455" s="14"/>
      <c r="AE455" s="14"/>
      <c r="AT455" s="255" t="s">
        <v>172</v>
      </c>
      <c r="AU455" s="255" t="s">
        <v>79</v>
      </c>
      <c r="AV455" s="14" t="s">
        <v>168</v>
      </c>
      <c r="AW455" s="14" t="s">
        <v>32</v>
      </c>
      <c r="AX455" s="14" t="s">
        <v>77</v>
      </c>
      <c r="AY455" s="255" t="s">
        <v>161</v>
      </c>
    </row>
    <row r="456" s="13" customFormat="1">
      <c r="A456" s="13"/>
      <c r="B456" s="233"/>
      <c r="C456" s="234"/>
      <c r="D456" s="235" t="s">
        <v>172</v>
      </c>
      <c r="E456" s="234"/>
      <c r="F456" s="237" t="s">
        <v>597</v>
      </c>
      <c r="G456" s="234"/>
      <c r="H456" s="238">
        <v>13199.984</v>
      </c>
      <c r="I456" s="239"/>
      <c r="J456" s="234"/>
      <c r="K456" s="234"/>
      <c r="L456" s="240"/>
      <c r="M456" s="241"/>
      <c r="N456" s="242"/>
      <c r="O456" s="242"/>
      <c r="P456" s="242"/>
      <c r="Q456" s="242"/>
      <c r="R456" s="242"/>
      <c r="S456" s="242"/>
      <c r="T456" s="243"/>
      <c r="U456" s="13"/>
      <c r="V456" s="13"/>
      <c r="W456" s="13"/>
      <c r="X456" s="13"/>
      <c r="Y456" s="13"/>
      <c r="Z456" s="13"/>
      <c r="AA456" s="13"/>
      <c r="AB456" s="13"/>
      <c r="AC456" s="13"/>
      <c r="AD456" s="13"/>
      <c r="AE456" s="13"/>
      <c r="AT456" s="244" t="s">
        <v>172</v>
      </c>
      <c r="AU456" s="244" t="s">
        <v>79</v>
      </c>
      <c r="AV456" s="13" t="s">
        <v>79</v>
      </c>
      <c r="AW456" s="13" t="s">
        <v>4</v>
      </c>
      <c r="AX456" s="13" t="s">
        <v>77</v>
      </c>
      <c r="AY456" s="244" t="s">
        <v>161</v>
      </c>
    </row>
    <row r="457" s="2" customFormat="1" ht="24.15" customHeight="1">
      <c r="A457" s="41"/>
      <c r="B457" s="42"/>
      <c r="C457" s="215" t="s">
        <v>598</v>
      </c>
      <c r="D457" s="215" t="s">
        <v>163</v>
      </c>
      <c r="E457" s="216" t="s">
        <v>599</v>
      </c>
      <c r="F457" s="217" t="s">
        <v>600</v>
      </c>
      <c r="G457" s="218" t="s">
        <v>580</v>
      </c>
      <c r="H457" s="219">
        <v>2.6160000000000001</v>
      </c>
      <c r="I457" s="220"/>
      <c r="J457" s="221">
        <f>ROUND(I457*H457,2)</f>
        <v>0</v>
      </c>
      <c r="K457" s="217" t="s">
        <v>167</v>
      </c>
      <c r="L457" s="47"/>
      <c r="M457" s="222" t="s">
        <v>19</v>
      </c>
      <c r="N457" s="223" t="s">
        <v>41</v>
      </c>
      <c r="O457" s="87"/>
      <c r="P457" s="224">
        <f>O457*H457</f>
        <v>0</v>
      </c>
      <c r="Q457" s="224">
        <v>0</v>
      </c>
      <c r="R457" s="224">
        <f>Q457*H457</f>
        <v>0</v>
      </c>
      <c r="S457" s="224">
        <v>0</v>
      </c>
      <c r="T457" s="225">
        <f>S457*H457</f>
        <v>0</v>
      </c>
      <c r="U457" s="41"/>
      <c r="V457" s="41"/>
      <c r="W457" s="41"/>
      <c r="X457" s="41"/>
      <c r="Y457" s="41"/>
      <c r="Z457" s="41"/>
      <c r="AA457" s="41"/>
      <c r="AB457" s="41"/>
      <c r="AC457" s="41"/>
      <c r="AD457" s="41"/>
      <c r="AE457" s="41"/>
      <c r="AR457" s="226" t="s">
        <v>168</v>
      </c>
      <c r="AT457" s="226" t="s">
        <v>163</v>
      </c>
      <c r="AU457" s="226" t="s">
        <v>79</v>
      </c>
      <c r="AY457" s="20" t="s">
        <v>161</v>
      </c>
      <c r="BE457" s="227">
        <f>IF(N457="základní",J457,0)</f>
        <v>0</v>
      </c>
      <c r="BF457" s="227">
        <f>IF(N457="snížená",J457,0)</f>
        <v>0</v>
      </c>
      <c r="BG457" s="227">
        <f>IF(N457="zákl. přenesená",J457,0)</f>
        <v>0</v>
      </c>
      <c r="BH457" s="227">
        <f>IF(N457="sníž. přenesená",J457,0)</f>
        <v>0</v>
      </c>
      <c r="BI457" s="227">
        <f>IF(N457="nulová",J457,0)</f>
        <v>0</v>
      </c>
      <c r="BJ457" s="20" t="s">
        <v>77</v>
      </c>
      <c r="BK457" s="227">
        <f>ROUND(I457*H457,2)</f>
        <v>0</v>
      </c>
      <c r="BL457" s="20" t="s">
        <v>168</v>
      </c>
      <c r="BM457" s="226" t="s">
        <v>601</v>
      </c>
    </row>
    <row r="458" s="2" customFormat="1">
      <c r="A458" s="41"/>
      <c r="B458" s="42"/>
      <c r="C458" s="43"/>
      <c r="D458" s="228" t="s">
        <v>170</v>
      </c>
      <c r="E458" s="43"/>
      <c r="F458" s="229" t="s">
        <v>602</v>
      </c>
      <c r="G458" s="43"/>
      <c r="H458" s="43"/>
      <c r="I458" s="230"/>
      <c r="J458" s="43"/>
      <c r="K458" s="43"/>
      <c r="L458" s="47"/>
      <c r="M458" s="231"/>
      <c r="N458" s="232"/>
      <c r="O458" s="87"/>
      <c r="P458" s="87"/>
      <c r="Q458" s="87"/>
      <c r="R458" s="87"/>
      <c r="S458" s="87"/>
      <c r="T458" s="88"/>
      <c r="U458" s="41"/>
      <c r="V458" s="41"/>
      <c r="W458" s="41"/>
      <c r="X458" s="41"/>
      <c r="Y458" s="41"/>
      <c r="Z458" s="41"/>
      <c r="AA458" s="41"/>
      <c r="AB458" s="41"/>
      <c r="AC458" s="41"/>
      <c r="AD458" s="41"/>
      <c r="AE458" s="41"/>
      <c r="AT458" s="20" t="s">
        <v>170</v>
      </c>
      <c r="AU458" s="20" t="s">
        <v>79</v>
      </c>
    </row>
    <row r="459" s="13" customFormat="1">
      <c r="A459" s="13"/>
      <c r="B459" s="233"/>
      <c r="C459" s="234"/>
      <c r="D459" s="235" t="s">
        <v>172</v>
      </c>
      <c r="E459" s="236" t="s">
        <v>19</v>
      </c>
      <c r="F459" s="237" t="s">
        <v>603</v>
      </c>
      <c r="G459" s="234"/>
      <c r="H459" s="238">
        <v>2.6160000000000001</v>
      </c>
      <c r="I459" s="239"/>
      <c r="J459" s="234"/>
      <c r="K459" s="234"/>
      <c r="L459" s="240"/>
      <c r="M459" s="241"/>
      <c r="N459" s="242"/>
      <c r="O459" s="242"/>
      <c r="P459" s="242"/>
      <c r="Q459" s="242"/>
      <c r="R459" s="242"/>
      <c r="S459" s="242"/>
      <c r="T459" s="243"/>
      <c r="U459" s="13"/>
      <c r="V459" s="13"/>
      <c r="W459" s="13"/>
      <c r="X459" s="13"/>
      <c r="Y459" s="13"/>
      <c r="Z459" s="13"/>
      <c r="AA459" s="13"/>
      <c r="AB459" s="13"/>
      <c r="AC459" s="13"/>
      <c r="AD459" s="13"/>
      <c r="AE459" s="13"/>
      <c r="AT459" s="244" t="s">
        <v>172</v>
      </c>
      <c r="AU459" s="244" t="s">
        <v>79</v>
      </c>
      <c r="AV459" s="13" t="s">
        <v>79</v>
      </c>
      <c r="AW459" s="13" t="s">
        <v>32</v>
      </c>
      <c r="AX459" s="13" t="s">
        <v>70</v>
      </c>
      <c r="AY459" s="244" t="s">
        <v>161</v>
      </c>
    </row>
    <row r="460" s="14" customFormat="1">
      <c r="A460" s="14"/>
      <c r="B460" s="245"/>
      <c r="C460" s="246"/>
      <c r="D460" s="235" t="s">
        <v>172</v>
      </c>
      <c r="E460" s="247" t="s">
        <v>19</v>
      </c>
      <c r="F460" s="248" t="s">
        <v>174</v>
      </c>
      <c r="G460" s="246"/>
      <c r="H460" s="249">
        <v>2.6160000000000001</v>
      </c>
      <c r="I460" s="250"/>
      <c r="J460" s="246"/>
      <c r="K460" s="246"/>
      <c r="L460" s="251"/>
      <c r="M460" s="252"/>
      <c r="N460" s="253"/>
      <c r="O460" s="253"/>
      <c r="P460" s="253"/>
      <c r="Q460" s="253"/>
      <c r="R460" s="253"/>
      <c r="S460" s="253"/>
      <c r="T460" s="254"/>
      <c r="U460" s="14"/>
      <c r="V460" s="14"/>
      <c r="W460" s="14"/>
      <c r="X460" s="14"/>
      <c r="Y460" s="14"/>
      <c r="Z460" s="14"/>
      <c r="AA460" s="14"/>
      <c r="AB460" s="14"/>
      <c r="AC460" s="14"/>
      <c r="AD460" s="14"/>
      <c r="AE460" s="14"/>
      <c r="AT460" s="255" t="s">
        <v>172</v>
      </c>
      <c r="AU460" s="255" t="s">
        <v>79</v>
      </c>
      <c r="AV460" s="14" t="s">
        <v>168</v>
      </c>
      <c r="AW460" s="14" t="s">
        <v>32</v>
      </c>
      <c r="AX460" s="14" t="s">
        <v>77</v>
      </c>
      <c r="AY460" s="255" t="s">
        <v>161</v>
      </c>
    </row>
    <row r="461" s="2" customFormat="1" ht="24.15" customHeight="1">
      <c r="A461" s="41"/>
      <c r="B461" s="42"/>
      <c r="C461" s="215" t="s">
        <v>604</v>
      </c>
      <c r="D461" s="215" t="s">
        <v>163</v>
      </c>
      <c r="E461" s="216" t="s">
        <v>605</v>
      </c>
      <c r="F461" s="217" t="s">
        <v>606</v>
      </c>
      <c r="G461" s="218" t="s">
        <v>580</v>
      </c>
      <c r="H461" s="219">
        <v>6.8079999999999998</v>
      </c>
      <c r="I461" s="220"/>
      <c r="J461" s="221">
        <f>ROUND(I461*H461,2)</f>
        <v>0</v>
      </c>
      <c r="K461" s="217" t="s">
        <v>167</v>
      </c>
      <c r="L461" s="47"/>
      <c r="M461" s="222" t="s">
        <v>19</v>
      </c>
      <c r="N461" s="223" t="s">
        <v>41</v>
      </c>
      <c r="O461" s="87"/>
      <c r="P461" s="224">
        <f>O461*H461</f>
        <v>0</v>
      </c>
      <c r="Q461" s="224">
        <v>0</v>
      </c>
      <c r="R461" s="224">
        <f>Q461*H461</f>
        <v>0</v>
      </c>
      <c r="S461" s="224">
        <v>0</v>
      </c>
      <c r="T461" s="225">
        <f>S461*H461</f>
        <v>0</v>
      </c>
      <c r="U461" s="41"/>
      <c r="V461" s="41"/>
      <c r="W461" s="41"/>
      <c r="X461" s="41"/>
      <c r="Y461" s="41"/>
      <c r="Z461" s="41"/>
      <c r="AA461" s="41"/>
      <c r="AB461" s="41"/>
      <c r="AC461" s="41"/>
      <c r="AD461" s="41"/>
      <c r="AE461" s="41"/>
      <c r="AR461" s="226" t="s">
        <v>168</v>
      </c>
      <c r="AT461" s="226" t="s">
        <v>163</v>
      </c>
      <c r="AU461" s="226" t="s">
        <v>79</v>
      </c>
      <c r="AY461" s="20" t="s">
        <v>161</v>
      </c>
      <c r="BE461" s="227">
        <f>IF(N461="základní",J461,0)</f>
        <v>0</v>
      </c>
      <c r="BF461" s="227">
        <f>IF(N461="snížená",J461,0)</f>
        <v>0</v>
      </c>
      <c r="BG461" s="227">
        <f>IF(N461="zákl. přenesená",J461,0)</f>
        <v>0</v>
      </c>
      <c r="BH461" s="227">
        <f>IF(N461="sníž. přenesená",J461,0)</f>
        <v>0</v>
      </c>
      <c r="BI461" s="227">
        <f>IF(N461="nulová",J461,0)</f>
        <v>0</v>
      </c>
      <c r="BJ461" s="20" t="s">
        <v>77</v>
      </c>
      <c r="BK461" s="227">
        <f>ROUND(I461*H461,2)</f>
        <v>0</v>
      </c>
      <c r="BL461" s="20" t="s">
        <v>168</v>
      </c>
      <c r="BM461" s="226" t="s">
        <v>607</v>
      </c>
    </row>
    <row r="462" s="2" customFormat="1">
      <c r="A462" s="41"/>
      <c r="B462" s="42"/>
      <c r="C462" s="43"/>
      <c r="D462" s="228" t="s">
        <v>170</v>
      </c>
      <c r="E462" s="43"/>
      <c r="F462" s="229" t="s">
        <v>608</v>
      </c>
      <c r="G462" s="43"/>
      <c r="H462" s="43"/>
      <c r="I462" s="230"/>
      <c r="J462" s="43"/>
      <c r="K462" s="43"/>
      <c r="L462" s="47"/>
      <c r="M462" s="231"/>
      <c r="N462" s="232"/>
      <c r="O462" s="87"/>
      <c r="P462" s="87"/>
      <c r="Q462" s="87"/>
      <c r="R462" s="87"/>
      <c r="S462" s="87"/>
      <c r="T462" s="88"/>
      <c r="U462" s="41"/>
      <c r="V462" s="41"/>
      <c r="W462" s="41"/>
      <c r="X462" s="41"/>
      <c r="Y462" s="41"/>
      <c r="Z462" s="41"/>
      <c r="AA462" s="41"/>
      <c r="AB462" s="41"/>
      <c r="AC462" s="41"/>
      <c r="AD462" s="41"/>
      <c r="AE462" s="41"/>
      <c r="AT462" s="20" t="s">
        <v>170</v>
      </c>
      <c r="AU462" s="20" t="s">
        <v>79</v>
      </c>
    </row>
    <row r="463" s="13" customFormat="1">
      <c r="A463" s="13"/>
      <c r="B463" s="233"/>
      <c r="C463" s="234"/>
      <c r="D463" s="235" t="s">
        <v>172</v>
      </c>
      <c r="E463" s="236" t="s">
        <v>19</v>
      </c>
      <c r="F463" s="237" t="s">
        <v>609</v>
      </c>
      <c r="G463" s="234"/>
      <c r="H463" s="238">
        <v>6.8079999999999998</v>
      </c>
      <c r="I463" s="239"/>
      <c r="J463" s="234"/>
      <c r="K463" s="234"/>
      <c r="L463" s="240"/>
      <c r="M463" s="241"/>
      <c r="N463" s="242"/>
      <c r="O463" s="242"/>
      <c r="P463" s="242"/>
      <c r="Q463" s="242"/>
      <c r="R463" s="242"/>
      <c r="S463" s="242"/>
      <c r="T463" s="243"/>
      <c r="U463" s="13"/>
      <c r="V463" s="13"/>
      <c r="W463" s="13"/>
      <c r="X463" s="13"/>
      <c r="Y463" s="13"/>
      <c r="Z463" s="13"/>
      <c r="AA463" s="13"/>
      <c r="AB463" s="13"/>
      <c r="AC463" s="13"/>
      <c r="AD463" s="13"/>
      <c r="AE463" s="13"/>
      <c r="AT463" s="244" t="s">
        <v>172</v>
      </c>
      <c r="AU463" s="244" t="s">
        <v>79</v>
      </c>
      <c r="AV463" s="13" t="s">
        <v>79</v>
      </c>
      <c r="AW463" s="13" t="s">
        <v>32</v>
      </c>
      <c r="AX463" s="13" t="s">
        <v>70</v>
      </c>
      <c r="AY463" s="244" t="s">
        <v>161</v>
      </c>
    </row>
    <row r="464" s="14" customFormat="1">
      <c r="A464" s="14"/>
      <c r="B464" s="245"/>
      <c r="C464" s="246"/>
      <c r="D464" s="235" t="s">
        <v>172</v>
      </c>
      <c r="E464" s="247" t="s">
        <v>19</v>
      </c>
      <c r="F464" s="248" t="s">
        <v>174</v>
      </c>
      <c r="G464" s="246"/>
      <c r="H464" s="249">
        <v>6.8079999999999998</v>
      </c>
      <c r="I464" s="250"/>
      <c r="J464" s="246"/>
      <c r="K464" s="246"/>
      <c r="L464" s="251"/>
      <c r="M464" s="252"/>
      <c r="N464" s="253"/>
      <c r="O464" s="253"/>
      <c r="P464" s="253"/>
      <c r="Q464" s="253"/>
      <c r="R464" s="253"/>
      <c r="S464" s="253"/>
      <c r="T464" s="254"/>
      <c r="U464" s="14"/>
      <c r="V464" s="14"/>
      <c r="W464" s="14"/>
      <c r="X464" s="14"/>
      <c r="Y464" s="14"/>
      <c r="Z464" s="14"/>
      <c r="AA464" s="14"/>
      <c r="AB464" s="14"/>
      <c r="AC464" s="14"/>
      <c r="AD464" s="14"/>
      <c r="AE464" s="14"/>
      <c r="AT464" s="255" t="s">
        <v>172</v>
      </c>
      <c r="AU464" s="255" t="s">
        <v>79</v>
      </c>
      <c r="AV464" s="14" t="s">
        <v>168</v>
      </c>
      <c r="AW464" s="14" t="s">
        <v>32</v>
      </c>
      <c r="AX464" s="14" t="s">
        <v>77</v>
      </c>
      <c r="AY464" s="255" t="s">
        <v>161</v>
      </c>
    </row>
    <row r="465" s="2" customFormat="1" ht="33" customHeight="1">
      <c r="A465" s="41"/>
      <c r="B465" s="42"/>
      <c r="C465" s="215" t="s">
        <v>610</v>
      </c>
      <c r="D465" s="215" t="s">
        <v>163</v>
      </c>
      <c r="E465" s="216" t="s">
        <v>611</v>
      </c>
      <c r="F465" s="217" t="s">
        <v>612</v>
      </c>
      <c r="G465" s="218" t="s">
        <v>580</v>
      </c>
      <c r="H465" s="219">
        <v>278.50799999999998</v>
      </c>
      <c r="I465" s="220"/>
      <c r="J465" s="221">
        <f>ROUND(I465*H465,2)</f>
        <v>0</v>
      </c>
      <c r="K465" s="217" t="s">
        <v>167</v>
      </c>
      <c r="L465" s="47"/>
      <c r="M465" s="222" t="s">
        <v>19</v>
      </c>
      <c r="N465" s="223" t="s">
        <v>41</v>
      </c>
      <c r="O465" s="87"/>
      <c r="P465" s="224">
        <f>O465*H465</f>
        <v>0</v>
      </c>
      <c r="Q465" s="224">
        <v>0</v>
      </c>
      <c r="R465" s="224">
        <f>Q465*H465</f>
        <v>0</v>
      </c>
      <c r="S465" s="224">
        <v>0</v>
      </c>
      <c r="T465" s="225">
        <f>S465*H465</f>
        <v>0</v>
      </c>
      <c r="U465" s="41"/>
      <c r="V465" s="41"/>
      <c r="W465" s="41"/>
      <c r="X465" s="41"/>
      <c r="Y465" s="41"/>
      <c r="Z465" s="41"/>
      <c r="AA465" s="41"/>
      <c r="AB465" s="41"/>
      <c r="AC465" s="41"/>
      <c r="AD465" s="41"/>
      <c r="AE465" s="41"/>
      <c r="AR465" s="226" t="s">
        <v>168</v>
      </c>
      <c r="AT465" s="226" t="s">
        <v>163</v>
      </c>
      <c r="AU465" s="226" t="s">
        <v>79</v>
      </c>
      <c r="AY465" s="20" t="s">
        <v>161</v>
      </c>
      <c r="BE465" s="227">
        <f>IF(N465="základní",J465,0)</f>
        <v>0</v>
      </c>
      <c r="BF465" s="227">
        <f>IF(N465="snížená",J465,0)</f>
        <v>0</v>
      </c>
      <c r="BG465" s="227">
        <f>IF(N465="zákl. přenesená",J465,0)</f>
        <v>0</v>
      </c>
      <c r="BH465" s="227">
        <f>IF(N465="sníž. přenesená",J465,0)</f>
        <v>0</v>
      </c>
      <c r="BI465" s="227">
        <f>IF(N465="nulová",J465,0)</f>
        <v>0</v>
      </c>
      <c r="BJ465" s="20" t="s">
        <v>77</v>
      </c>
      <c r="BK465" s="227">
        <f>ROUND(I465*H465,2)</f>
        <v>0</v>
      </c>
      <c r="BL465" s="20" t="s">
        <v>168</v>
      </c>
      <c r="BM465" s="226" t="s">
        <v>613</v>
      </c>
    </row>
    <row r="466" s="2" customFormat="1">
      <c r="A466" s="41"/>
      <c r="B466" s="42"/>
      <c r="C466" s="43"/>
      <c r="D466" s="228" t="s">
        <v>170</v>
      </c>
      <c r="E466" s="43"/>
      <c r="F466" s="229" t="s">
        <v>614</v>
      </c>
      <c r="G466" s="43"/>
      <c r="H466" s="43"/>
      <c r="I466" s="230"/>
      <c r="J466" s="43"/>
      <c r="K466" s="43"/>
      <c r="L466" s="47"/>
      <c r="M466" s="231"/>
      <c r="N466" s="232"/>
      <c r="O466" s="87"/>
      <c r="P466" s="87"/>
      <c r="Q466" s="87"/>
      <c r="R466" s="87"/>
      <c r="S466" s="87"/>
      <c r="T466" s="88"/>
      <c r="U466" s="41"/>
      <c r="V466" s="41"/>
      <c r="W466" s="41"/>
      <c r="X466" s="41"/>
      <c r="Y466" s="41"/>
      <c r="Z466" s="41"/>
      <c r="AA466" s="41"/>
      <c r="AB466" s="41"/>
      <c r="AC466" s="41"/>
      <c r="AD466" s="41"/>
      <c r="AE466" s="41"/>
      <c r="AT466" s="20" t="s">
        <v>170</v>
      </c>
      <c r="AU466" s="20" t="s">
        <v>79</v>
      </c>
    </row>
    <row r="467" s="13" customFormat="1">
      <c r="A467" s="13"/>
      <c r="B467" s="233"/>
      <c r="C467" s="234"/>
      <c r="D467" s="235" t="s">
        <v>172</v>
      </c>
      <c r="E467" s="236" t="s">
        <v>19</v>
      </c>
      <c r="F467" s="237" t="s">
        <v>615</v>
      </c>
      <c r="G467" s="234"/>
      <c r="H467" s="238">
        <v>278.50799999999998</v>
      </c>
      <c r="I467" s="239"/>
      <c r="J467" s="234"/>
      <c r="K467" s="234"/>
      <c r="L467" s="240"/>
      <c r="M467" s="241"/>
      <c r="N467" s="242"/>
      <c r="O467" s="242"/>
      <c r="P467" s="242"/>
      <c r="Q467" s="242"/>
      <c r="R467" s="242"/>
      <c r="S467" s="242"/>
      <c r="T467" s="243"/>
      <c r="U467" s="13"/>
      <c r="V467" s="13"/>
      <c r="W467" s="13"/>
      <c r="X467" s="13"/>
      <c r="Y467" s="13"/>
      <c r="Z467" s="13"/>
      <c r="AA467" s="13"/>
      <c r="AB467" s="13"/>
      <c r="AC467" s="13"/>
      <c r="AD467" s="13"/>
      <c r="AE467" s="13"/>
      <c r="AT467" s="244" t="s">
        <v>172</v>
      </c>
      <c r="AU467" s="244" t="s">
        <v>79</v>
      </c>
      <c r="AV467" s="13" t="s">
        <v>79</v>
      </c>
      <c r="AW467" s="13" t="s">
        <v>32</v>
      </c>
      <c r="AX467" s="13" t="s">
        <v>70</v>
      </c>
      <c r="AY467" s="244" t="s">
        <v>161</v>
      </c>
    </row>
    <row r="468" s="14" customFormat="1">
      <c r="A468" s="14"/>
      <c r="B468" s="245"/>
      <c r="C468" s="246"/>
      <c r="D468" s="235" t="s">
        <v>172</v>
      </c>
      <c r="E468" s="247" t="s">
        <v>19</v>
      </c>
      <c r="F468" s="248" t="s">
        <v>174</v>
      </c>
      <c r="G468" s="246"/>
      <c r="H468" s="249">
        <v>278.50799999999998</v>
      </c>
      <c r="I468" s="250"/>
      <c r="J468" s="246"/>
      <c r="K468" s="246"/>
      <c r="L468" s="251"/>
      <c r="M468" s="252"/>
      <c r="N468" s="253"/>
      <c r="O468" s="253"/>
      <c r="P468" s="253"/>
      <c r="Q468" s="253"/>
      <c r="R468" s="253"/>
      <c r="S468" s="253"/>
      <c r="T468" s="254"/>
      <c r="U468" s="14"/>
      <c r="V468" s="14"/>
      <c r="W468" s="14"/>
      <c r="X468" s="14"/>
      <c r="Y468" s="14"/>
      <c r="Z468" s="14"/>
      <c r="AA468" s="14"/>
      <c r="AB468" s="14"/>
      <c r="AC468" s="14"/>
      <c r="AD468" s="14"/>
      <c r="AE468" s="14"/>
      <c r="AT468" s="255" t="s">
        <v>172</v>
      </c>
      <c r="AU468" s="255" t="s">
        <v>79</v>
      </c>
      <c r="AV468" s="14" t="s">
        <v>168</v>
      </c>
      <c r="AW468" s="14" t="s">
        <v>32</v>
      </c>
      <c r="AX468" s="14" t="s">
        <v>77</v>
      </c>
      <c r="AY468" s="255" t="s">
        <v>161</v>
      </c>
    </row>
    <row r="469" s="2" customFormat="1" ht="24.15" customHeight="1">
      <c r="A469" s="41"/>
      <c r="B469" s="42"/>
      <c r="C469" s="215" t="s">
        <v>616</v>
      </c>
      <c r="D469" s="215" t="s">
        <v>163</v>
      </c>
      <c r="E469" s="216" t="s">
        <v>617</v>
      </c>
      <c r="F469" s="217" t="s">
        <v>618</v>
      </c>
      <c r="G469" s="218" t="s">
        <v>580</v>
      </c>
      <c r="H469" s="219">
        <v>7.6630000000000003</v>
      </c>
      <c r="I469" s="220"/>
      <c r="J469" s="221">
        <f>ROUND(I469*H469,2)</f>
        <v>0</v>
      </c>
      <c r="K469" s="217" t="s">
        <v>167</v>
      </c>
      <c r="L469" s="47"/>
      <c r="M469" s="222" t="s">
        <v>19</v>
      </c>
      <c r="N469" s="223" t="s">
        <v>41</v>
      </c>
      <c r="O469" s="87"/>
      <c r="P469" s="224">
        <f>O469*H469</f>
        <v>0</v>
      </c>
      <c r="Q469" s="224">
        <v>0</v>
      </c>
      <c r="R469" s="224">
        <f>Q469*H469</f>
        <v>0</v>
      </c>
      <c r="S469" s="224">
        <v>0</v>
      </c>
      <c r="T469" s="225">
        <f>S469*H469</f>
        <v>0</v>
      </c>
      <c r="U469" s="41"/>
      <c r="V469" s="41"/>
      <c r="W469" s="41"/>
      <c r="X469" s="41"/>
      <c r="Y469" s="41"/>
      <c r="Z469" s="41"/>
      <c r="AA469" s="41"/>
      <c r="AB469" s="41"/>
      <c r="AC469" s="41"/>
      <c r="AD469" s="41"/>
      <c r="AE469" s="41"/>
      <c r="AR469" s="226" t="s">
        <v>168</v>
      </c>
      <c r="AT469" s="226" t="s">
        <v>163</v>
      </c>
      <c r="AU469" s="226" t="s">
        <v>79</v>
      </c>
      <c r="AY469" s="20" t="s">
        <v>161</v>
      </c>
      <c r="BE469" s="227">
        <f>IF(N469="základní",J469,0)</f>
        <v>0</v>
      </c>
      <c r="BF469" s="227">
        <f>IF(N469="snížená",J469,0)</f>
        <v>0</v>
      </c>
      <c r="BG469" s="227">
        <f>IF(N469="zákl. přenesená",J469,0)</f>
        <v>0</v>
      </c>
      <c r="BH469" s="227">
        <f>IF(N469="sníž. přenesená",J469,0)</f>
        <v>0</v>
      </c>
      <c r="BI469" s="227">
        <f>IF(N469="nulová",J469,0)</f>
        <v>0</v>
      </c>
      <c r="BJ469" s="20" t="s">
        <v>77</v>
      </c>
      <c r="BK469" s="227">
        <f>ROUND(I469*H469,2)</f>
        <v>0</v>
      </c>
      <c r="BL469" s="20" t="s">
        <v>168</v>
      </c>
      <c r="BM469" s="226" t="s">
        <v>619</v>
      </c>
    </row>
    <row r="470" s="2" customFormat="1">
      <c r="A470" s="41"/>
      <c r="B470" s="42"/>
      <c r="C470" s="43"/>
      <c r="D470" s="228" t="s">
        <v>170</v>
      </c>
      <c r="E470" s="43"/>
      <c r="F470" s="229" t="s">
        <v>620</v>
      </c>
      <c r="G470" s="43"/>
      <c r="H470" s="43"/>
      <c r="I470" s="230"/>
      <c r="J470" s="43"/>
      <c r="K470" s="43"/>
      <c r="L470" s="47"/>
      <c r="M470" s="231"/>
      <c r="N470" s="232"/>
      <c r="O470" s="87"/>
      <c r="P470" s="87"/>
      <c r="Q470" s="87"/>
      <c r="R470" s="87"/>
      <c r="S470" s="87"/>
      <c r="T470" s="88"/>
      <c r="U470" s="41"/>
      <c r="V470" s="41"/>
      <c r="W470" s="41"/>
      <c r="X470" s="41"/>
      <c r="Y470" s="41"/>
      <c r="Z470" s="41"/>
      <c r="AA470" s="41"/>
      <c r="AB470" s="41"/>
      <c r="AC470" s="41"/>
      <c r="AD470" s="41"/>
      <c r="AE470" s="41"/>
      <c r="AT470" s="20" t="s">
        <v>170</v>
      </c>
      <c r="AU470" s="20" t="s">
        <v>79</v>
      </c>
    </row>
    <row r="471" s="13" customFormat="1">
      <c r="A471" s="13"/>
      <c r="B471" s="233"/>
      <c r="C471" s="234"/>
      <c r="D471" s="235" t="s">
        <v>172</v>
      </c>
      <c r="E471" s="236" t="s">
        <v>19</v>
      </c>
      <c r="F471" s="237" t="s">
        <v>621</v>
      </c>
      <c r="G471" s="234"/>
      <c r="H471" s="238">
        <v>7.6630000000000003</v>
      </c>
      <c r="I471" s="239"/>
      <c r="J471" s="234"/>
      <c r="K471" s="234"/>
      <c r="L471" s="240"/>
      <c r="M471" s="241"/>
      <c r="N471" s="242"/>
      <c r="O471" s="242"/>
      <c r="P471" s="242"/>
      <c r="Q471" s="242"/>
      <c r="R471" s="242"/>
      <c r="S471" s="242"/>
      <c r="T471" s="243"/>
      <c r="U471" s="13"/>
      <c r="V471" s="13"/>
      <c r="W471" s="13"/>
      <c r="X471" s="13"/>
      <c r="Y471" s="13"/>
      <c r="Z471" s="13"/>
      <c r="AA471" s="13"/>
      <c r="AB471" s="13"/>
      <c r="AC471" s="13"/>
      <c r="AD471" s="13"/>
      <c r="AE471" s="13"/>
      <c r="AT471" s="244" t="s">
        <v>172</v>
      </c>
      <c r="AU471" s="244" t="s">
        <v>79</v>
      </c>
      <c r="AV471" s="13" t="s">
        <v>79</v>
      </c>
      <c r="AW471" s="13" t="s">
        <v>32</v>
      </c>
      <c r="AX471" s="13" t="s">
        <v>70</v>
      </c>
      <c r="AY471" s="244" t="s">
        <v>161</v>
      </c>
    </row>
    <row r="472" s="14" customFormat="1">
      <c r="A472" s="14"/>
      <c r="B472" s="245"/>
      <c r="C472" s="246"/>
      <c r="D472" s="235" t="s">
        <v>172</v>
      </c>
      <c r="E472" s="247" t="s">
        <v>19</v>
      </c>
      <c r="F472" s="248" t="s">
        <v>174</v>
      </c>
      <c r="G472" s="246"/>
      <c r="H472" s="249">
        <v>7.6630000000000003</v>
      </c>
      <c r="I472" s="250"/>
      <c r="J472" s="246"/>
      <c r="K472" s="246"/>
      <c r="L472" s="251"/>
      <c r="M472" s="252"/>
      <c r="N472" s="253"/>
      <c r="O472" s="253"/>
      <c r="P472" s="253"/>
      <c r="Q472" s="253"/>
      <c r="R472" s="253"/>
      <c r="S472" s="253"/>
      <c r="T472" s="254"/>
      <c r="U472" s="14"/>
      <c r="V472" s="14"/>
      <c r="W472" s="14"/>
      <c r="X472" s="14"/>
      <c r="Y472" s="14"/>
      <c r="Z472" s="14"/>
      <c r="AA472" s="14"/>
      <c r="AB472" s="14"/>
      <c r="AC472" s="14"/>
      <c r="AD472" s="14"/>
      <c r="AE472" s="14"/>
      <c r="AT472" s="255" t="s">
        <v>172</v>
      </c>
      <c r="AU472" s="255" t="s">
        <v>79</v>
      </c>
      <c r="AV472" s="14" t="s">
        <v>168</v>
      </c>
      <c r="AW472" s="14" t="s">
        <v>32</v>
      </c>
      <c r="AX472" s="14" t="s">
        <v>77</v>
      </c>
      <c r="AY472" s="255" t="s">
        <v>161</v>
      </c>
    </row>
    <row r="473" s="2" customFormat="1" ht="24.15" customHeight="1">
      <c r="A473" s="41"/>
      <c r="B473" s="42"/>
      <c r="C473" s="215" t="s">
        <v>622</v>
      </c>
      <c r="D473" s="215" t="s">
        <v>163</v>
      </c>
      <c r="E473" s="216" t="s">
        <v>623</v>
      </c>
      <c r="F473" s="217" t="s">
        <v>624</v>
      </c>
      <c r="G473" s="218" t="s">
        <v>580</v>
      </c>
      <c r="H473" s="219">
        <v>57</v>
      </c>
      <c r="I473" s="220"/>
      <c r="J473" s="221">
        <f>ROUND(I473*H473,2)</f>
        <v>0</v>
      </c>
      <c r="K473" s="217" t="s">
        <v>167</v>
      </c>
      <c r="L473" s="47"/>
      <c r="M473" s="222" t="s">
        <v>19</v>
      </c>
      <c r="N473" s="223" t="s">
        <v>41</v>
      </c>
      <c r="O473" s="87"/>
      <c r="P473" s="224">
        <f>O473*H473</f>
        <v>0</v>
      </c>
      <c r="Q473" s="224">
        <v>0</v>
      </c>
      <c r="R473" s="224">
        <f>Q473*H473</f>
        <v>0</v>
      </c>
      <c r="S473" s="224">
        <v>0</v>
      </c>
      <c r="T473" s="225">
        <f>S473*H473</f>
        <v>0</v>
      </c>
      <c r="U473" s="41"/>
      <c r="V473" s="41"/>
      <c r="W473" s="41"/>
      <c r="X473" s="41"/>
      <c r="Y473" s="41"/>
      <c r="Z473" s="41"/>
      <c r="AA473" s="41"/>
      <c r="AB473" s="41"/>
      <c r="AC473" s="41"/>
      <c r="AD473" s="41"/>
      <c r="AE473" s="41"/>
      <c r="AR473" s="226" t="s">
        <v>168</v>
      </c>
      <c r="AT473" s="226" t="s">
        <v>163</v>
      </c>
      <c r="AU473" s="226" t="s">
        <v>79</v>
      </c>
      <c r="AY473" s="20" t="s">
        <v>161</v>
      </c>
      <c r="BE473" s="227">
        <f>IF(N473="základní",J473,0)</f>
        <v>0</v>
      </c>
      <c r="BF473" s="227">
        <f>IF(N473="snížená",J473,0)</f>
        <v>0</v>
      </c>
      <c r="BG473" s="227">
        <f>IF(N473="zákl. přenesená",J473,0)</f>
        <v>0</v>
      </c>
      <c r="BH473" s="227">
        <f>IF(N473="sníž. přenesená",J473,0)</f>
        <v>0</v>
      </c>
      <c r="BI473" s="227">
        <f>IF(N473="nulová",J473,0)</f>
        <v>0</v>
      </c>
      <c r="BJ473" s="20" t="s">
        <v>77</v>
      </c>
      <c r="BK473" s="227">
        <f>ROUND(I473*H473,2)</f>
        <v>0</v>
      </c>
      <c r="BL473" s="20" t="s">
        <v>168</v>
      </c>
      <c r="BM473" s="226" t="s">
        <v>625</v>
      </c>
    </row>
    <row r="474" s="2" customFormat="1">
      <c r="A474" s="41"/>
      <c r="B474" s="42"/>
      <c r="C474" s="43"/>
      <c r="D474" s="228" t="s">
        <v>170</v>
      </c>
      <c r="E474" s="43"/>
      <c r="F474" s="229" t="s">
        <v>626</v>
      </c>
      <c r="G474" s="43"/>
      <c r="H474" s="43"/>
      <c r="I474" s="230"/>
      <c r="J474" s="43"/>
      <c r="K474" s="43"/>
      <c r="L474" s="47"/>
      <c r="M474" s="231"/>
      <c r="N474" s="232"/>
      <c r="O474" s="87"/>
      <c r="P474" s="87"/>
      <c r="Q474" s="87"/>
      <c r="R474" s="87"/>
      <c r="S474" s="87"/>
      <c r="T474" s="88"/>
      <c r="U474" s="41"/>
      <c r="V474" s="41"/>
      <c r="W474" s="41"/>
      <c r="X474" s="41"/>
      <c r="Y474" s="41"/>
      <c r="Z474" s="41"/>
      <c r="AA474" s="41"/>
      <c r="AB474" s="41"/>
      <c r="AC474" s="41"/>
      <c r="AD474" s="41"/>
      <c r="AE474" s="41"/>
      <c r="AT474" s="20" t="s">
        <v>170</v>
      </c>
      <c r="AU474" s="20" t="s">
        <v>79</v>
      </c>
    </row>
    <row r="475" s="13" customFormat="1">
      <c r="A475" s="13"/>
      <c r="B475" s="233"/>
      <c r="C475" s="234"/>
      <c r="D475" s="235" t="s">
        <v>172</v>
      </c>
      <c r="E475" s="236" t="s">
        <v>19</v>
      </c>
      <c r="F475" s="237" t="s">
        <v>627</v>
      </c>
      <c r="G475" s="234"/>
      <c r="H475" s="238">
        <v>57</v>
      </c>
      <c r="I475" s="239"/>
      <c r="J475" s="234"/>
      <c r="K475" s="234"/>
      <c r="L475" s="240"/>
      <c r="M475" s="241"/>
      <c r="N475" s="242"/>
      <c r="O475" s="242"/>
      <c r="P475" s="242"/>
      <c r="Q475" s="242"/>
      <c r="R475" s="242"/>
      <c r="S475" s="242"/>
      <c r="T475" s="243"/>
      <c r="U475" s="13"/>
      <c r="V475" s="13"/>
      <c r="W475" s="13"/>
      <c r="X475" s="13"/>
      <c r="Y475" s="13"/>
      <c r="Z475" s="13"/>
      <c r="AA475" s="13"/>
      <c r="AB475" s="13"/>
      <c r="AC475" s="13"/>
      <c r="AD475" s="13"/>
      <c r="AE475" s="13"/>
      <c r="AT475" s="244" t="s">
        <v>172</v>
      </c>
      <c r="AU475" s="244" t="s">
        <v>79</v>
      </c>
      <c r="AV475" s="13" t="s">
        <v>79</v>
      </c>
      <c r="AW475" s="13" t="s">
        <v>32</v>
      </c>
      <c r="AX475" s="13" t="s">
        <v>70</v>
      </c>
      <c r="AY475" s="244" t="s">
        <v>161</v>
      </c>
    </row>
    <row r="476" s="14" customFormat="1">
      <c r="A476" s="14"/>
      <c r="B476" s="245"/>
      <c r="C476" s="246"/>
      <c r="D476" s="235" t="s">
        <v>172</v>
      </c>
      <c r="E476" s="247" t="s">
        <v>19</v>
      </c>
      <c r="F476" s="248" t="s">
        <v>174</v>
      </c>
      <c r="G476" s="246"/>
      <c r="H476" s="249">
        <v>57</v>
      </c>
      <c r="I476" s="250"/>
      <c r="J476" s="246"/>
      <c r="K476" s="246"/>
      <c r="L476" s="251"/>
      <c r="M476" s="252"/>
      <c r="N476" s="253"/>
      <c r="O476" s="253"/>
      <c r="P476" s="253"/>
      <c r="Q476" s="253"/>
      <c r="R476" s="253"/>
      <c r="S476" s="253"/>
      <c r="T476" s="254"/>
      <c r="U476" s="14"/>
      <c r="V476" s="14"/>
      <c r="W476" s="14"/>
      <c r="X476" s="14"/>
      <c r="Y476" s="14"/>
      <c r="Z476" s="14"/>
      <c r="AA476" s="14"/>
      <c r="AB476" s="14"/>
      <c r="AC476" s="14"/>
      <c r="AD476" s="14"/>
      <c r="AE476" s="14"/>
      <c r="AT476" s="255" t="s">
        <v>172</v>
      </c>
      <c r="AU476" s="255" t="s">
        <v>79</v>
      </c>
      <c r="AV476" s="14" t="s">
        <v>168</v>
      </c>
      <c r="AW476" s="14" t="s">
        <v>32</v>
      </c>
      <c r="AX476" s="14" t="s">
        <v>77</v>
      </c>
      <c r="AY476" s="255" t="s">
        <v>161</v>
      </c>
    </row>
    <row r="477" s="2" customFormat="1" ht="24.15" customHeight="1">
      <c r="A477" s="41"/>
      <c r="B477" s="42"/>
      <c r="C477" s="215" t="s">
        <v>628</v>
      </c>
      <c r="D477" s="215" t="s">
        <v>163</v>
      </c>
      <c r="E477" s="216" t="s">
        <v>629</v>
      </c>
      <c r="F477" s="217" t="s">
        <v>630</v>
      </c>
      <c r="G477" s="218" t="s">
        <v>580</v>
      </c>
      <c r="H477" s="219">
        <v>233.63499999999999</v>
      </c>
      <c r="I477" s="220"/>
      <c r="J477" s="221">
        <f>ROUND(I477*H477,2)</f>
        <v>0</v>
      </c>
      <c r="K477" s="217" t="s">
        <v>167</v>
      </c>
      <c r="L477" s="47"/>
      <c r="M477" s="222" t="s">
        <v>19</v>
      </c>
      <c r="N477" s="223" t="s">
        <v>41</v>
      </c>
      <c r="O477" s="87"/>
      <c r="P477" s="224">
        <f>O477*H477</f>
        <v>0</v>
      </c>
      <c r="Q477" s="224">
        <v>0</v>
      </c>
      <c r="R477" s="224">
        <f>Q477*H477</f>
        <v>0</v>
      </c>
      <c r="S477" s="224">
        <v>0</v>
      </c>
      <c r="T477" s="225">
        <f>S477*H477</f>
        <v>0</v>
      </c>
      <c r="U477" s="41"/>
      <c r="V477" s="41"/>
      <c r="W477" s="41"/>
      <c r="X477" s="41"/>
      <c r="Y477" s="41"/>
      <c r="Z477" s="41"/>
      <c r="AA477" s="41"/>
      <c r="AB477" s="41"/>
      <c r="AC477" s="41"/>
      <c r="AD477" s="41"/>
      <c r="AE477" s="41"/>
      <c r="AR477" s="226" t="s">
        <v>168</v>
      </c>
      <c r="AT477" s="226" t="s">
        <v>163</v>
      </c>
      <c r="AU477" s="226" t="s">
        <v>79</v>
      </c>
      <c r="AY477" s="20" t="s">
        <v>161</v>
      </c>
      <c r="BE477" s="227">
        <f>IF(N477="základní",J477,0)</f>
        <v>0</v>
      </c>
      <c r="BF477" s="227">
        <f>IF(N477="snížená",J477,0)</f>
        <v>0</v>
      </c>
      <c r="BG477" s="227">
        <f>IF(N477="zákl. přenesená",J477,0)</f>
        <v>0</v>
      </c>
      <c r="BH477" s="227">
        <f>IF(N477="sníž. přenesená",J477,0)</f>
        <v>0</v>
      </c>
      <c r="BI477" s="227">
        <f>IF(N477="nulová",J477,0)</f>
        <v>0</v>
      </c>
      <c r="BJ477" s="20" t="s">
        <v>77</v>
      </c>
      <c r="BK477" s="227">
        <f>ROUND(I477*H477,2)</f>
        <v>0</v>
      </c>
      <c r="BL477" s="20" t="s">
        <v>168</v>
      </c>
      <c r="BM477" s="226" t="s">
        <v>631</v>
      </c>
    </row>
    <row r="478" s="2" customFormat="1">
      <c r="A478" s="41"/>
      <c r="B478" s="42"/>
      <c r="C478" s="43"/>
      <c r="D478" s="228" t="s">
        <v>170</v>
      </c>
      <c r="E478" s="43"/>
      <c r="F478" s="229" t="s">
        <v>632</v>
      </c>
      <c r="G478" s="43"/>
      <c r="H478" s="43"/>
      <c r="I478" s="230"/>
      <c r="J478" s="43"/>
      <c r="K478" s="43"/>
      <c r="L478" s="47"/>
      <c r="M478" s="231"/>
      <c r="N478" s="232"/>
      <c r="O478" s="87"/>
      <c r="P478" s="87"/>
      <c r="Q478" s="87"/>
      <c r="R478" s="87"/>
      <c r="S478" s="87"/>
      <c r="T478" s="88"/>
      <c r="U478" s="41"/>
      <c r="V478" s="41"/>
      <c r="W478" s="41"/>
      <c r="X478" s="41"/>
      <c r="Y478" s="41"/>
      <c r="Z478" s="41"/>
      <c r="AA478" s="41"/>
      <c r="AB478" s="41"/>
      <c r="AC478" s="41"/>
      <c r="AD478" s="41"/>
      <c r="AE478" s="41"/>
      <c r="AT478" s="20" t="s">
        <v>170</v>
      </c>
      <c r="AU478" s="20" t="s">
        <v>79</v>
      </c>
    </row>
    <row r="479" s="13" customFormat="1">
      <c r="A479" s="13"/>
      <c r="B479" s="233"/>
      <c r="C479" s="234"/>
      <c r="D479" s="235" t="s">
        <v>172</v>
      </c>
      <c r="E479" s="236" t="s">
        <v>19</v>
      </c>
      <c r="F479" s="237" t="s">
        <v>633</v>
      </c>
      <c r="G479" s="234"/>
      <c r="H479" s="238">
        <v>233.63499999999999</v>
      </c>
      <c r="I479" s="239"/>
      <c r="J479" s="234"/>
      <c r="K479" s="234"/>
      <c r="L479" s="240"/>
      <c r="M479" s="241"/>
      <c r="N479" s="242"/>
      <c r="O479" s="242"/>
      <c r="P479" s="242"/>
      <c r="Q479" s="242"/>
      <c r="R479" s="242"/>
      <c r="S479" s="242"/>
      <c r="T479" s="243"/>
      <c r="U479" s="13"/>
      <c r="V479" s="13"/>
      <c r="W479" s="13"/>
      <c r="X479" s="13"/>
      <c r="Y479" s="13"/>
      <c r="Z479" s="13"/>
      <c r="AA479" s="13"/>
      <c r="AB479" s="13"/>
      <c r="AC479" s="13"/>
      <c r="AD479" s="13"/>
      <c r="AE479" s="13"/>
      <c r="AT479" s="244" t="s">
        <v>172</v>
      </c>
      <c r="AU479" s="244" t="s">
        <v>79</v>
      </c>
      <c r="AV479" s="13" t="s">
        <v>79</v>
      </c>
      <c r="AW479" s="13" t="s">
        <v>32</v>
      </c>
      <c r="AX479" s="13" t="s">
        <v>70</v>
      </c>
      <c r="AY479" s="244" t="s">
        <v>161</v>
      </c>
    </row>
    <row r="480" s="14" customFormat="1">
      <c r="A480" s="14"/>
      <c r="B480" s="245"/>
      <c r="C480" s="246"/>
      <c r="D480" s="235" t="s">
        <v>172</v>
      </c>
      <c r="E480" s="247" t="s">
        <v>19</v>
      </c>
      <c r="F480" s="248" t="s">
        <v>174</v>
      </c>
      <c r="G480" s="246"/>
      <c r="H480" s="249">
        <v>233.63499999999999</v>
      </c>
      <c r="I480" s="250"/>
      <c r="J480" s="246"/>
      <c r="K480" s="246"/>
      <c r="L480" s="251"/>
      <c r="M480" s="252"/>
      <c r="N480" s="253"/>
      <c r="O480" s="253"/>
      <c r="P480" s="253"/>
      <c r="Q480" s="253"/>
      <c r="R480" s="253"/>
      <c r="S480" s="253"/>
      <c r="T480" s="254"/>
      <c r="U480" s="14"/>
      <c r="V480" s="14"/>
      <c r="W480" s="14"/>
      <c r="X480" s="14"/>
      <c r="Y480" s="14"/>
      <c r="Z480" s="14"/>
      <c r="AA480" s="14"/>
      <c r="AB480" s="14"/>
      <c r="AC480" s="14"/>
      <c r="AD480" s="14"/>
      <c r="AE480" s="14"/>
      <c r="AT480" s="255" t="s">
        <v>172</v>
      </c>
      <c r="AU480" s="255" t="s">
        <v>79</v>
      </c>
      <c r="AV480" s="14" t="s">
        <v>168</v>
      </c>
      <c r="AW480" s="14" t="s">
        <v>32</v>
      </c>
      <c r="AX480" s="14" t="s">
        <v>77</v>
      </c>
      <c r="AY480" s="255" t="s">
        <v>161</v>
      </c>
    </row>
    <row r="481" s="2" customFormat="1" ht="24.15" customHeight="1">
      <c r="A481" s="41"/>
      <c r="B481" s="42"/>
      <c r="C481" s="215" t="s">
        <v>634</v>
      </c>
      <c r="D481" s="215" t="s">
        <v>163</v>
      </c>
      <c r="E481" s="216" t="s">
        <v>635</v>
      </c>
      <c r="F481" s="217" t="s">
        <v>636</v>
      </c>
      <c r="G481" s="218" t="s">
        <v>580</v>
      </c>
      <c r="H481" s="219">
        <v>104.49</v>
      </c>
      <c r="I481" s="220"/>
      <c r="J481" s="221">
        <f>ROUND(I481*H481,2)</f>
        <v>0</v>
      </c>
      <c r="K481" s="217" t="s">
        <v>167</v>
      </c>
      <c r="L481" s="47"/>
      <c r="M481" s="222" t="s">
        <v>19</v>
      </c>
      <c r="N481" s="223" t="s">
        <v>41</v>
      </c>
      <c r="O481" s="87"/>
      <c r="P481" s="224">
        <f>O481*H481</f>
        <v>0</v>
      </c>
      <c r="Q481" s="224">
        <v>0</v>
      </c>
      <c r="R481" s="224">
        <f>Q481*H481</f>
        <v>0</v>
      </c>
      <c r="S481" s="224">
        <v>0</v>
      </c>
      <c r="T481" s="225">
        <f>S481*H481</f>
        <v>0</v>
      </c>
      <c r="U481" s="41"/>
      <c r="V481" s="41"/>
      <c r="W481" s="41"/>
      <c r="X481" s="41"/>
      <c r="Y481" s="41"/>
      <c r="Z481" s="41"/>
      <c r="AA481" s="41"/>
      <c r="AB481" s="41"/>
      <c r="AC481" s="41"/>
      <c r="AD481" s="41"/>
      <c r="AE481" s="41"/>
      <c r="AR481" s="226" t="s">
        <v>168</v>
      </c>
      <c r="AT481" s="226" t="s">
        <v>163</v>
      </c>
      <c r="AU481" s="226" t="s">
        <v>79</v>
      </c>
      <c r="AY481" s="20" t="s">
        <v>161</v>
      </c>
      <c r="BE481" s="227">
        <f>IF(N481="základní",J481,0)</f>
        <v>0</v>
      </c>
      <c r="BF481" s="227">
        <f>IF(N481="snížená",J481,0)</f>
        <v>0</v>
      </c>
      <c r="BG481" s="227">
        <f>IF(N481="zákl. přenesená",J481,0)</f>
        <v>0</v>
      </c>
      <c r="BH481" s="227">
        <f>IF(N481="sníž. přenesená",J481,0)</f>
        <v>0</v>
      </c>
      <c r="BI481" s="227">
        <f>IF(N481="nulová",J481,0)</f>
        <v>0</v>
      </c>
      <c r="BJ481" s="20" t="s">
        <v>77</v>
      </c>
      <c r="BK481" s="227">
        <f>ROUND(I481*H481,2)</f>
        <v>0</v>
      </c>
      <c r="BL481" s="20" t="s">
        <v>168</v>
      </c>
      <c r="BM481" s="226" t="s">
        <v>637</v>
      </c>
    </row>
    <row r="482" s="2" customFormat="1">
      <c r="A482" s="41"/>
      <c r="B482" s="42"/>
      <c r="C482" s="43"/>
      <c r="D482" s="228" t="s">
        <v>170</v>
      </c>
      <c r="E482" s="43"/>
      <c r="F482" s="229" t="s">
        <v>638</v>
      </c>
      <c r="G482" s="43"/>
      <c r="H482" s="43"/>
      <c r="I482" s="230"/>
      <c r="J482" s="43"/>
      <c r="K482" s="43"/>
      <c r="L482" s="47"/>
      <c r="M482" s="231"/>
      <c r="N482" s="232"/>
      <c r="O482" s="87"/>
      <c r="P482" s="87"/>
      <c r="Q482" s="87"/>
      <c r="R482" s="87"/>
      <c r="S482" s="87"/>
      <c r="T482" s="88"/>
      <c r="U482" s="41"/>
      <c r="V482" s="41"/>
      <c r="W482" s="41"/>
      <c r="X482" s="41"/>
      <c r="Y482" s="41"/>
      <c r="Z482" s="41"/>
      <c r="AA482" s="41"/>
      <c r="AB482" s="41"/>
      <c r="AC482" s="41"/>
      <c r="AD482" s="41"/>
      <c r="AE482" s="41"/>
      <c r="AT482" s="20" t="s">
        <v>170</v>
      </c>
      <c r="AU482" s="20" t="s">
        <v>79</v>
      </c>
    </row>
    <row r="483" s="13" customFormat="1">
      <c r="A483" s="13"/>
      <c r="B483" s="233"/>
      <c r="C483" s="234"/>
      <c r="D483" s="235" t="s">
        <v>172</v>
      </c>
      <c r="E483" s="236" t="s">
        <v>19</v>
      </c>
      <c r="F483" s="237" t="s">
        <v>639</v>
      </c>
      <c r="G483" s="234"/>
      <c r="H483" s="238">
        <v>104.49</v>
      </c>
      <c r="I483" s="239"/>
      <c r="J483" s="234"/>
      <c r="K483" s="234"/>
      <c r="L483" s="240"/>
      <c r="M483" s="241"/>
      <c r="N483" s="242"/>
      <c r="O483" s="242"/>
      <c r="P483" s="242"/>
      <c r="Q483" s="242"/>
      <c r="R483" s="242"/>
      <c r="S483" s="242"/>
      <c r="T483" s="243"/>
      <c r="U483" s="13"/>
      <c r="V483" s="13"/>
      <c r="W483" s="13"/>
      <c r="X483" s="13"/>
      <c r="Y483" s="13"/>
      <c r="Z483" s="13"/>
      <c r="AA483" s="13"/>
      <c r="AB483" s="13"/>
      <c r="AC483" s="13"/>
      <c r="AD483" s="13"/>
      <c r="AE483" s="13"/>
      <c r="AT483" s="244" t="s">
        <v>172</v>
      </c>
      <c r="AU483" s="244" t="s">
        <v>79</v>
      </c>
      <c r="AV483" s="13" t="s">
        <v>79</v>
      </c>
      <c r="AW483" s="13" t="s">
        <v>32</v>
      </c>
      <c r="AX483" s="13" t="s">
        <v>70</v>
      </c>
      <c r="AY483" s="244" t="s">
        <v>161</v>
      </c>
    </row>
    <row r="484" s="14" customFormat="1">
      <c r="A484" s="14"/>
      <c r="B484" s="245"/>
      <c r="C484" s="246"/>
      <c r="D484" s="235" t="s">
        <v>172</v>
      </c>
      <c r="E484" s="247" t="s">
        <v>19</v>
      </c>
      <c r="F484" s="248" t="s">
        <v>174</v>
      </c>
      <c r="G484" s="246"/>
      <c r="H484" s="249">
        <v>104.49</v>
      </c>
      <c r="I484" s="250"/>
      <c r="J484" s="246"/>
      <c r="K484" s="246"/>
      <c r="L484" s="251"/>
      <c r="M484" s="252"/>
      <c r="N484" s="253"/>
      <c r="O484" s="253"/>
      <c r="P484" s="253"/>
      <c r="Q484" s="253"/>
      <c r="R484" s="253"/>
      <c r="S484" s="253"/>
      <c r="T484" s="254"/>
      <c r="U484" s="14"/>
      <c r="V484" s="14"/>
      <c r="W484" s="14"/>
      <c r="X484" s="14"/>
      <c r="Y484" s="14"/>
      <c r="Z484" s="14"/>
      <c r="AA484" s="14"/>
      <c r="AB484" s="14"/>
      <c r="AC484" s="14"/>
      <c r="AD484" s="14"/>
      <c r="AE484" s="14"/>
      <c r="AT484" s="255" t="s">
        <v>172</v>
      </c>
      <c r="AU484" s="255" t="s">
        <v>79</v>
      </c>
      <c r="AV484" s="14" t="s">
        <v>168</v>
      </c>
      <c r="AW484" s="14" t="s">
        <v>32</v>
      </c>
      <c r="AX484" s="14" t="s">
        <v>77</v>
      </c>
      <c r="AY484" s="255" t="s">
        <v>161</v>
      </c>
    </row>
    <row r="485" s="2" customFormat="1" ht="24.15" customHeight="1">
      <c r="A485" s="41"/>
      <c r="B485" s="42"/>
      <c r="C485" s="215" t="s">
        <v>640</v>
      </c>
      <c r="D485" s="215" t="s">
        <v>163</v>
      </c>
      <c r="E485" s="216" t="s">
        <v>641</v>
      </c>
      <c r="F485" s="217" t="s">
        <v>642</v>
      </c>
      <c r="G485" s="218" t="s">
        <v>580</v>
      </c>
      <c r="H485" s="219">
        <v>521.36699999999996</v>
      </c>
      <c r="I485" s="220"/>
      <c r="J485" s="221">
        <f>ROUND(I485*H485,2)</f>
        <v>0</v>
      </c>
      <c r="K485" s="217" t="s">
        <v>167</v>
      </c>
      <c r="L485" s="47"/>
      <c r="M485" s="222" t="s">
        <v>19</v>
      </c>
      <c r="N485" s="223" t="s">
        <v>41</v>
      </c>
      <c r="O485" s="87"/>
      <c r="P485" s="224">
        <f>O485*H485</f>
        <v>0</v>
      </c>
      <c r="Q485" s="224">
        <v>0</v>
      </c>
      <c r="R485" s="224">
        <f>Q485*H485</f>
        <v>0</v>
      </c>
      <c r="S485" s="224">
        <v>0</v>
      </c>
      <c r="T485" s="225">
        <f>S485*H485</f>
        <v>0</v>
      </c>
      <c r="U485" s="41"/>
      <c r="V485" s="41"/>
      <c r="W485" s="41"/>
      <c r="X485" s="41"/>
      <c r="Y485" s="41"/>
      <c r="Z485" s="41"/>
      <c r="AA485" s="41"/>
      <c r="AB485" s="41"/>
      <c r="AC485" s="41"/>
      <c r="AD485" s="41"/>
      <c r="AE485" s="41"/>
      <c r="AR485" s="226" t="s">
        <v>168</v>
      </c>
      <c r="AT485" s="226" t="s">
        <v>163</v>
      </c>
      <c r="AU485" s="226" t="s">
        <v>79</v>
      </c>
      <c r="AY485" s="20" t="s">
        <v>161</v>
      </c>
      <c r="BE485" s="227">
        <f>IF(N485="základní",J485,0)</f>
        <v>0</v>
      </c>
      <c r="BF485" s="227">
        <f>IF(N485="snížená",J485,0)</f>
        <v>0</v>
      </c>
      <c r="BG485" s="227">
        <f>IF(N485="zákl. přenesená",J485,0)</f>
        <v>0</v>
      </c>
      <c r="BH485" s="227">
        <f>IF(N485="sníž. přenesená",J485,0)</f>
        <v>0</v>
      </c>
      <c r="BI485" s="227">
        <f>IF(N485="nulová",J485,0)</f>
        <v>0</v>
      </c>
      <c r="BJ485" s="20" t="s">
        <v>77</v>
      </c>
      <c r="BK485" s="227">
        <f>ROUND(I485*H485,2)</f>
        <v>0</v>
      </c>
      <c r="BL485" s="20" t="s">
        <v>168</v>
      </c>
      <c r="BM485" s="226" t="s">
        <v>643</v>
      </c>
    </row>
    <row r="486" s="2" customFormat="1">
      <c r="A486" s="41"/>
      <c r="B486" s="42"/>
      <c r="C486" s="43"/>
      <c r="D486" s="228" t="s">
        <v>170</v>
      </c>
      <c r="E486" s="43"/>
      <c r="F486" s="229" t="s">
        <v>644</v>
      </c>
      <c r="G486" s="43"/>
      <c r="H486" s="43"/>
      <c r="I486" s="230"/>
      <c r="J486" s="43"/>
      <c r="K486" s="43"/>
      <c r="L486" s="47"/>
      <c r="M486" s="231"/>
      <c r="N486" s="232"/>
      <c r="O486" s="87"/>
      <c r="P486" s="87"/>
      <c r="Q486" s="87"/>
      <c r="R486" s="87"/>
      <c r="S486" s="87"/>
      <c r="T486" s="88"/>
      <c r="U486" s="41"/>
      <c r="V486" s="41"/>
      <c r="W486" s="41"/>
      <c r="X486" s="41"/>
      <c r="Y486" s="41"/>
      <c r="Z486" s="41"/>
      <c r="AA486" s="41"/>
      <c r="AB486" s="41"/>
      <c r="AC486" s="41"/>
      <c r="AD486" s="41"/>
      <c r="AE486" s="41"/>
      <c r="AT486" s="20" t="s">
        <v>170</v>
      </c>
      <c r="AU486" s="20" t="s">
        <v>79</v>
      </c>
    </row>
    <row r="487" s="13" customFormat="1">
      <c r="A487" s="13"/>
      <c r="B487" s="233"/>
      <c r="C487" s="234"/>
      <c r="D487" s="235" t="s">
        <v>172</v>
      </c>
      <c r="E487" s="236" t="s">
        <v>19</v>
      </c>
      <c r="F487" s="237" t="s">
        <v>645</v>
      </c>
      <c r="G487" s="234"/>
      <c r="H487" s="238">
        <v>521.36699999999996</v>
      </c>
      <c r="I487" s="239"/>
      <c r="J487" s="234"/>
      <c r="K487" s="234"/>
      <c r="L487" s="240"/>
      <c r="M487" s="241"/>
      <c r="N487" s="242"/>
      <c r="O487" s="242"/>
      <c r="P487" s="242"/>
      <c r="Q487" s="242"/>
      <c r="R487" s="242"/>
      <c r="S487" s="242"/>
      <c r="T487" s="243"/>
      <c r="U487" s="13"/>
      <c r="V487" s="13"/>
      <c r="W487" s="13"/>
      <c r="X487" s="13"/>
      <c r="Y487" s="13"/>
      <c r="Z487" s="13"/>
      <c r="AA487" s="13"/>
      <c r="AB487" s="13"/>
      <c r="AC487" s="13"/>
      <c r="AD487" s="13"/>
      <c r="AE487" s="13"/>
      <c r="AT487" s="244" t="s">
        <v>172</v>
      </c>
      <c r="AU487" s="244" t="s">
        <v>79</v>
      </c>
      <c r="AV487" s="13" t="s">
        <v>79</v>
      </c>
      <c r="AW487" s="13" t="s">
        <v>32</v>
      </c>
      <c r="AX487" s="13" t="s">
        <v>70</v>
      </c>
      <c r="AY487" s="244" t="s">
        <v>161</v>
      </c>
    </row>
    <row r="488" s="14" customFormat="1">
      <c r="A488" s="14"/>
      <c r="B488" s="245"/>
      <c r="C488" s="246"/>
      <c r="D488" s="235" t="s">
        <v>172</v>
      </c>
      <c r="E488" s="247" t="s">
        <v>19</v>
      </c>
      <c r="F488" s="248" t="s">
        <v>174</v>
      </c>
      <c r="G488" s="246"/>
      <c r="H488" s="249">
        <v>521.36699999999996</v>
      </c>
      <c r="I488" s="250"/>
      <c r="J488" s="246"/>
      <c r="K488" s="246"/>
      <c r="L488" s="251"/>
      <c r="M488" s="252"/>
      <c r="N488" s="253"/>
      <c r="O488" s="253"/>
      <c r="P488" s="253"/>
      <c r="Q488" s="253"/>
      <c r="R488" s="253"/>
      <c r="S488" s="253"/>
      <c r="T488" s="254"/>
      <c r="U488" s="14"/>
      <c r="V488" s="14"/>
      <c r="W488" s="14"/>
      <c r="X488" s="14"/>
      <c r="Y488" s="14"/>
      <c r="Z488" s="14"/>
      <c r="AA488" s="14"/>
      <c r="AB488" s="14"/>
      <c r="AC488" s="14"/>
      <c r="AD488" s="14"/>
      <c r="AE488" s="14"/>
      <c r="AT488" s="255" t="s">
        <v>172</v>
      </c>
      <c r="AU488" s="255" t="s">
        <v>79</v>
      </c>
      <c r="AV488" s="14" t="s">
        <v>168</v>
      </c>
      <c r="AW488" s="14" t="s">
        <v>32</v>
      </c>
      <c r="AX488" s="14" t="s">
        <v>77</v>
      </c>
      <c r="AY488" s="255" t="s">
        <v>161</v>
      </c>
    </row>
    <row r="489" s="2" customFormat="1" ht="24.15" customHeight="1">
      <c r="A489" s="41"/>
      <c r="B489" s="42"/>
      <c r="C489" s="215" t="s">
        <v>646</v>
      </c>
      <c r="D489" s="215" t="s">
        <v>163</v>
      </c>
      <c r="E489" s="216" t="s">
        <v>647</v>
      </c>
      <c r="F489" s="217" t="s">
        <v>648</v>
      </c>
      <c r="G489" s="218" t="s">
        <v>580</v>
      </c>
      <c r="H489" s="219">
        <v>9905.973</v>
      </c>
      <c r="I489" s="220"/>
      <c r="J489" s="221">
        <f>ROUND(I489*H489,2)</f>
        <v>0</v>
      </c>
      <c r="K489" s="217" t="s">
        <v>167</v>
      </c>
      <c r="L489" s="47"/>
      <c r="M489" s="222" t="s">
        <v>19</v>
      </c>
      <c r="N489" s="223" t="s">
        <v>41</v>
      </c>
      <c r="O489" s="87"/>
      <c r="P489" s="224">
        <f>O489*H489</f>
        <v>0</v>
      </c>
      <c r="Q489" s="224">
        <v>0</v>
      </c>
      <c r="R489" s="224">
        <f>Q489*H489</f>
        <v>0</v>
      </c>
      <c r="S489" s="224">
        <v>0</v>
      </c>
      <c r="T489" s="225">
        <f>S489*H489</f>
        <v>0</v>
      </c>
      <c r="U489" s="41"/>
      <c r="V489" s="41"/>
      <c r="W489" s="41"/>
      <c r="X489" s="41"/>
      <c r="Y489" s="41"/>
      <c r="Z489" s="41"/>
      <c r="AA489" s="41"/>
      <c r="AB489" s="41"/>
      <c r="AC489" s="41"/>
      <c r="AD489" s="41"/>
      <c r="AE489" s="41"/>
      <c r="AR489" s="226" t="s">
        <v>168</v>
      </c>
      <c r="AT489" s="226" t="s">
        <v>163</v>
      </c>
      <c r="AU489" s="226" t="s">
        <v>79</v>
      </c>
      <c r="AY489" s="20" t="s">
        <v>161</v>
      </c>
      <c r="BE489" s="227">
        <f>IF(N489="základní",J489,0)</f>
        <v>0</v>
      </c>
      <c r="BF489" s="227">
        <f>IF(N489="snížená",J489,0)</f>
        <v>0</v>
      </c>
      <c r="BG489" s="227">
        <f>IF(N489="zákl. přenesená",J489,0)</f>
        <v>0</v>
      </c>
      <c r="BH489" s="227">
        <f>IF(N489="sníž. přenesená",J489,0)</f>
        <v>0</v>
      </c>
      <c r="BI489" s="227">
        <f>IF(N489="nulová",J489,0)</f>
        <v>0</v>
      </c>
      <c r="BJ489" s="20" t="s">
        <v>77</v>
      </c>
      <c r="BK489" s="227">
        <f>ROUND(I489*H489,2)</f>
        <v>0</v>
      </c>
      <c r="BL489" s="20" t="s">
        <v>168</v>
      </c>
      <c r="BM489" s="226" t="s">
        <v>649</v>
      </c>
    </row>
    <row r="490" s="2" customFormat="1">
      <c r="A490" s="41"/>
      <c r="B490" s="42"/>
      <c r="C490" s="43"/>
      <c r="D490" s="228" t="s">
        <v>170</v>
      </c>
      <c r="E490" s="43"/>
      <c r="F490" s="229" t="s">
        <v>650</v>
      </c>
      <c r="G490" s="43"/>
      <c r="H490" s="43"/>
      <c r="I490" s="230"/>
      <c r="J490" s="43"/>
      <c r="K490" s="43"/>
      <c r="L490" s="47"/>
      <c r="M490" s="231"/>
      <c r="N490" s="232"/>
      <c r="O490" s="87"/>
      <c r="P490" s="87"/>
      <c r="Q490" s="87"/>
      <c r="R490" s="87"/>
      <c r="S490" s="87"/>
      <c r="T490" s="88"/>
      <c r="U490" s="41"/>
      <c r="V490" s="41"/>
      <c r="W490" s="41"/>
      <c r="X490" s="41"/>
      <c r="Y490" s="41"/>
      <c r="Z490" s="41"/>
      <c r="AA490" s="41"/>
      <c r="AB490" s="41"/>
      <c r="AC490" s="41"/>
      <c r="AD490" s="41"/>
      <c r="AE490" s="41"/>
      <c r="AT490" s="20" t="s">
        <v>170</v>
      </c>
      <c r="AU490" s="20" t="s">
        <v>79</v>
      </c>
    </row>
    <row r="491" s="13" customFormat="1">
      <c r="A491" s="13"/>
      <c r="B491" s="233"/>
      <c r="C491" s="234"/>
      <c r="D491" s="235" t="s">
        <v>172</v>
      </c>
      <c r="E491" s="236" t="s">
        <v>19</v>
      </c>
      <c r="F491" s="237" t="s">
        <v>645</v>
      </c>
      <c r="G491" s="234"/>
      <c r="H491" s="238">
        <v>521.36699999999996</v>
      </c>
      <c r="I491" s="239"/>
      <c r="J491" s="234"/>
      <c r="K491" s="234"/>
      <c r="L491" s="240"/>
      <c r="M491" s="241"/>
      <c r="N491" s="242"/>
      <c r="O491" s="242"/>
      <c r="P491" s="242"/>
      <c r="Q491" s="242"/>
      <c r="R491" s="242"/>
      <c r="S491" s="242"/>
      <c r="T491" s="243"/>
      <c r="U491" s="13"/>
      <c r="V491" s="13"/>
      <c r="W491" s="13"/>
      <c r="X491" s="13"/>
      <c r="Y491" s="13"/>
      <c r="Z491" s="13"/>
      <c r="AA491" s="13"/>
      <c r="AB491" s="13"/>
      <c r="AC491" s="13"/>
      <c r="AD491" s="13"/>
      <c r="AE491" s="13"/>
      <c r="AT491" s="244" t="s">
        <v>172</v>
      </c>
      <c r="AU491" s="244" t="s">
        <v>79</v>
      </c>
      <c r="AV491" s="13" t="s">
        <v>79</v>
      </c>
      <c r="AW491" s="13" t="s">
        <v>32</v>
      </c>
      <c r="AX491" s="13" t="s">
        <v>70</v>
      </c>
      <c r="AY491" s="244" t="s">
        <v>161</v>
      </c>
    </row>
    <row r="492" s="14" customFormat="1">
      <c r="A492" s="14"/>
      <c r="B492" s="245"/>
      <c r="C492" s="246"/>
      <c r="D492" s="235" t="s">
        <v>172</v>
      </c>
      <c r="E492" s="247" t="s">
        <v>19</v>
      </c>
      <c r="F492" s="248" t="s">
        <v>174</v>
      </c>
      <c r="G492" s="246"/>
      <c r="H492" s="249">
        <v>521.36699999999996</v>
      </c>
      <c r="I492" s="250"/>
      <c r="J492" s="246"/>
      <c r="K492" s="246"/>
      <c r="L492" s="251"/>
      <c r="M492" s="252"/>
      <c r="N492" s="253"/>
      <c r="O492" s="253"/>
      <c r="P492" s="253"/>
      <c r="Q492" s="253"/>
      <c r="R492" s="253"/>
      <c r="S492" s="253"/>
      <c r="T492" s="254"/>
      <c r="U492" s="14"/>
      <c r="V492" s="14"/>
      <c r="W492" s="14"/>
      <c r="X492" s="14"/>
      <c r="Y492" s="14"/>
      <c r="Z492" s="14"/>
      <c r="AA492" s="14"/>
      <c r="AB492" s="14"/>
      <c r="AC492" s="14"/>
      <c r="AD492" s="14"/>
      <c r="AE492" s="14"/>
      <c r="AT492" s="255" t="s">
        <v>172</v>
      </c>
      <c r="AU492" s="255" t="s">
        <v>79</v>
      </c>
      <c r="AV492" s="14" t="s">
        <v>168</v>
      </c>
      <c r="AW492" s="14" t="s">
        <v>32</v>
      </c>
      <c r="AX492" s="14" t="s">
        <v>77</v>
      </c>
      <c r="AY492" s="255" t="s">
        <v>161</v>
      </c>
    </row>
    <row r="493" s="13" customFormat="1">
      <c r="A493" s="13"/>
      <c r="B493" s="233"/>
      <c r="C493" s="234"/>
      <c r="D493" s="235" t="s">
        <v>172</v>
      </c>
      <c r="E493" s="234"/>
      <c r="F493" s="237" t="s">
        <v>651</v>
      </c>
      <c r="G493" s="234"/>
      <c r="H493" s="238">
        <v>9905.973</v>
      </c>
      <c r="I493" s="239"/>
      <c r="J493" s="234"/>
      <c r="K493" s="234"/>
      <c r="L493" s="240"/>
      <c r="M493" s="241"/>
      <c r="N493" s="242"/>
      <c r="O493" s="242"/>
      <c r="P493" s="242"/>
      <c r="Q493" s="242"/>
      <c r="R493" s="242"/>
      <c r="S493" s="242"/>
      <c r="T493" s="243"/>
      <c r="U493" s="13"/>
      <c r="V493" s="13"/>
      <c r="W493" s="13"/>
      <c r="X493" s="13"/>
      <c r="Y493" s="13"/>
      <c r="Z493" s="13"/>
      <c r="AA493" s="13"/>
      <c r="AB493" s="13"/>
      <c r="AC493" s="13"/>
      <c r="AD493" s="13"/>
      <c r="AE493" s="13"/>
      <c r="AT493" s="244" t="s">
        <v>172</v>
      </c>
      <c r="AU493" s="244" t="s">
        <v>79</v>
      </c>
      <c r="AV493" s="13" t="s">
        <v>79</v>
      </c>
      <c r="AW493" s="13" t="s">
        <v>4</v>
      </c>
      <c r="AX493" s="13" t="s">
        <v>77</v>
      </c>
      <c r="AY493" s="244" t="s">
        <v>161</v>
      </c>
    </row>
    <row r="494" s="2" customFormat="1" ht="24.15" customHeight="1">
      <c r="A494" s="41"/>
      <c r="B494" s="42"/>
      <c r="C494" s="215" t="s">
        <v>652</v>
      </c>
      <c r="D494" s="215" t="s">
        <v>163</v>
      </c>
      <c r="E494" s="216" t="s">
        <v>653</v>
      </c>
      <c r="F494" s="217" t="s">
        <v>654</v>
      </c>
      <c r="G494" s="218" t="s">
        <v>580</v>
      </c>
      <c r="H494" s="219">
        <v>255.93100000000001</v>
      </c>
      <c r="I494" s="220"/>
      <c r="J494" s="221">
        <f>ROUND(I494*H494,2)</f>
        <v>0</v>
      </c>
      <c r="K494" s="217" t="s">
        <v>167</v>
      </c>
      <c r="L494" s="47"/>
      <c r="M494" s="222" t="s">
        <v>19</v>
      </c>
      <c r="N494" s="223" t="s">
        <v>41</v>
      </c>
      <c r="O494" s="87"/>
      <c r="P494" s="224">
        <f>O494*H494</f>
        <v>0</v>
      </c>
      <c r="Q494" s="224">
        <v>0</v>
      </c>
      <c r="R494" s="224">
        <f>Q494*H494</f>
        <v>0</v>
      </c>
      <c r="S494" s="224">
        <v>0</v>
      </c>
      <c r="T494" s="225">
        <f>S494*H494</f>
        <v>0</v>
      </c>
      <c r="U494" s="41"/>
      <c r="V494" s="41"/>
      <c r="W494" s="41"/>
      <c r="X494" s="41"/>
      <c r="Y494" s="41"/>
      <c r="Z494" s="41"/>
      <c r="AA494" s="41"/>
      <c r="AB494" s="41"/>
      <c r="AC494" s="41"/>
      <c r="AD494" s="41"/>
      <c r="AE494" s="41"/>
      <c r="AR494" s="226" t="s">
        <v>168</v>
      </c>
      <c r="AT494" s="226" t="s">
        <v>163</v>
      </c>
      <c r="AU494" s="226" t="s">
        <v>79</v>
      </c>
      <c r="AY494" s="20" t="s">
        <v>161</v>
      </c>
      <c r="BE494" s="227">
        <f>IF(N494="základní",J494,0)</f>
        <v>0</v>
      </c>
      <c r="BF494" s="227">
        <f>IF(N494="snížená",J494,0)</f>
        <v>0</v>
      </c>
      <c r="BG494" s="227">
        <f>IF(N494="zákl. přenesená",J494,0)</f>
        <v>0</v>
      </c>
      <c r="BH494" s="227">
        <f>IF(N494="sníž. přenesená",J494,0)</f>
        <v>0</v>
      </c>
      <c r="BI494" s="227">
        <f>IF(N494="nulová",J494,0)</f>
        <v>0</v>
      </c>
      <c r="BJ494" s="20" t="s">
        <v>77</v>
      </c>
      <c r="BK494" s="227">
        <f>ROUND(I494*H494,2)</f>
        <v>0</v>
      </c>
      <c r="BL494" s="20" t="s">
        <v>168</v>
      </c>
      <c r="BM494" s="226" t="s">
        <v>655</v>
      </c>
    </row>
    <row r="495" s="2" customFormat="1">
      <c r="A495" s="41"/>
      <c r="B495" s="42"/>
      <c r="C495" s="43"/>
      <c r="D495" s="228" t="s">
        <v>170</v>
      </c>
      <c r="E495" s="43"/>
      <c r="F495" s="229" t="s">
        <v>656</v>
      </c>
      <c r="G495" s="43"/>
      <c r="H495" s="43"/>
      <c r="I495" s="230"/>
      <c r="J495" s="43"/>
      <c r="K495" s="43"/>
      <c r="L495" s="47"/>
      <c r="M495" s="231"/>
      <c r="N495" s="232"/>
      <c r="O495" s="87"/>
      <c r="P495" s="87"/>
      <c r="Q495" s="87"/>
      <c r="R495" s="87"/>
      <c r="S495" s="87"/>
      <c r="T495" s="88"/>
      <c r="U495" s="41"/>
      <c r="V495" s="41"/>
      <c r="W495" s="41"/>
      <c r="X495" s="41"/>
      <c r="Y495" s="41"/>
      <c r="Z495" s="41"/>
      <c r="AA495" s="41"/>
      <c r="AB495" s="41"/>
      <c r="AC495" s="41"/>
      <c r="AD495" s="41"/>
      <c r="AE495" s="41"/>
      <c r="AT495" s="20" t="s">
        <v>170</v>
      </c>
      <c r="AU495" s="20" t="s">
        <v>79</v>
      </c>
    </row>
    <row r="496" s="13" customFormat="1">
      <c r="A496" s="13"/>
      <c r="B496" s="233"/>
      <c r="C496" s="234"/>
      <c r="D496" s="235" t="s">
        <v>172</v>
      </c>
      <c r="E496" s="236" t="s">
        <v>19</v>
      </c>
      <c r="F496" s="237" t="s">
        <v>657</v>
      </c>
      <c r="G496" s="234"/>
      <c r="H496" s="238">
        <v>212.036</v>
      </c>
      <c r="I496" s="239"/>
      <c r="J496" s="234"/>
      <c r="K496" s="234"/>
      <c r="L496" s="240"/>
      <c r="M496" s="241"/>
      <c r="N496" s="242"/>
      <c r="O496" s="242"/>
      <c r="P496" s="242"/>
      <c r="Q496" s="242"/>
      <c r="R496" s="242"/>
      <c r="S496" s="242"/>
      <c r="T496" s="243"/>
      <c r="U496" s="13"/>
      <c r="V496" s="13"/>
      <c r="W496" s="13"/>
      <c r="X496" s="13"/>
      <c r="Y496" s="13"/>
      <c r="Z496" s="13"/>
      <c r="AA496" s="13"/>
      <c r="AB496" s="13"/>
      <c r="AC496" s="13"/>
      <c r="AD496" s="13"/>
      <c r="AE496" s="13"/>
      <c r="AT496" s="244" t="s">
        <v>172</v>
      </c>
      <c r="AU496" s="244" t="s">
        <v>79</v>
      </c>
      <c r="AV496" s="13" t="s">
        <v>79</v>
      </c>
      <c r="AW496" s="13" t="s">
        <v>32</v>
      </c>
      <c r="AX496" s="13" t="s">
        <v>70</v>
      </c>
      <c r="AY496" s="244" t="s">
        <v>161</v>
      </c>
    </row>
    <row r="497" s="13" customFormat="1">
      <c r="A497" s="13"/>
      <c r="B497" s="233"/>
      <c r="C497" s="234"/>
      <c r="D497" s="235" t="s">
        <v>172</v>
      </c>
      <c r="E497" s="236" t="s">
        <v>19</v>
      </c>
      <c r="F497" s="237" t="s">
        <v>658</v>
      </c>
      <c r="G497" s="234"/>
      <c r="H497" s="238">
        <v>43.895000000000003</v>
      </c>
      <c r="I497" s="239"/>
      <c r="J497" s="234"/>
      <c r="K497" s="234"/>
      <c r="L497" s="240"/>
      <c r="M497" s="241"/>
      <c r="N497" s="242"/>
      <c r="O497" s="242"/>
      <c r="P497" s="242"/>
      <c r="Q497" s="242"/>
      <c r="R497" s="242"/>
      <c r="S497" s="242"/>
      <c r="T497" s="243"/>
      <c r="U497" s="13"/>
      <c r="V497" s="13"/>
      <c r="W497" s="13"/>
      <c r="X497" s="13"/>
      <c r="Y497" s="13"/>
      <c r="Z497" s="13"/>
      <c r="AA497" s="13"/>
      <c r="AB497" s="13"/>
      <c r="AC497" s="13"/>
      <c r="AD497" s="13"/>
      <c r="AE497" s="13"/>
      <c r="AT497" s="244" t="s">
        <v>172</v>
      </c>
      <c r="AU497" s="244" t="s">
        <v>79</v>
      </c>
      <c r="AV497" s="13" t="s">
        <v>79</v>
      </c>
      <c r="AW497" s="13" t="s">
        <v>32</v>
      </c>
      <c r="AX497" s="13" t="s">
        <v>70</v>
      </c>
      <c r="AY497" s="244" t="s">
        <v>161</v>
      </c>
    </row>
    <row r="498" s="14" customFormat="1">
      <c r="A498" s="14"/>
      <c r="B498" s="245"/>
      <c r="C498" s="246"/>
      <c r="D498" s="235" t="s">
        <v>172</v>
      </c>
      <c r="E498" s="247" t="s">
        <v>19</v>
      </c>
      <c r="F498" s="248" t="s">
        <v>174</v>
      </c>
      <c r="G498" s="246"/>
      <c r="H498" s="249">
        <v>255.93100000000001</v>
      </c>
      <c r="I498" s="250"/>
      <c r="J498" s="246"/>
      <c r="K498" s="246"/>
      <c r="L498" s="251"/>
      <c r="M498" s="252"/>
      <c r="N498" s="253"/>
      <c r="O498" s="253"/>
      <c r="P498" s="253"/>
      <c r="Q498" s="253"/>
      <c r="R498" s="253"/>
      <c r="S498" s="253"/>
      <c r="T498" s="254"/>
      <c r="U498" s="14"/>
      <c r="V498" s="14"/>
      <c r="W498" s="14"/>
      <c r="X498" s="14"/>
      <c r="Y498" s="14"/>
      <c r="Z498" s="14"/>
      <c r="AA498" s="14"/>
      <c r="AB498" s="14"/>
      <c r="AC498" s="14"/>
      <c r="AD498" s="14"/>
      <c r="AE498" s="14"/>
      <c r="AT498" s="255" t="s">
        <v>172</v>
      </c>
      <c r="AU498" s="255" t="s">
        <v>79</v>
      </c>
      <c r="AV498" s="14" t="s">
        <v>168</v>
      </c>
      <c r="AW498" s="14" t="s">
        <v>32</v>
      </c>
      <c r="AX498" s="14" t="s">
        <v>77</v>
      </c>
      <c r="AY498" s="255" t="s">
        <v>161</v>
      </c>
    </row>
    <row r="499" s="2" customFormat="1" ht="24.15" customHeight="1">
      <c r="A499" s="41"/>
      <c r="B499" s="42"/>
      <c r="C499" s="215" t="s">
        <v>659</v>
      </c>
      <c r="D499" s="215" t="s">
        <v>163</v>
      </c>
      <c r="E499" s="216" t="s">
        <v>660</v>
      </c>
      <c r="F499" s="217" t="s">
        <v>648</v>
      </c>
      <c r="G499" s="218" t="s">
        <v>580</v>
      </c>
      <c r="H499" s="219">
        <v>4862.6890000000003</v>
      </c>
      <c r="I499" s="220"/>
      <c r="J499" s="221">
        <f>ROUND(I499*H499,2)</f>
        <v>0</v>
      </c>
      <c r="K499" s="217" t="s">
        <v>167</v>
      </c>
      <c r="L499" s="47"/>
      <c r="M499" s="222" t="s">
        <v>19</v>
      </c>
      <c r="N499" s="223" t="s">
        <v>41</v>
      </c>
      <c r="O499" s="87"/>
      <c r="P499" s="224">
        <f>O499*H499</f>
        <v>0</v>
      </c>
      <c r="Q499" s="224">
        <v>0</v>
      </c>
      <c r="R499" s="224">
        <f>Q499*H499</f>
        <v>0</v>
      </c>
      <c r="S499" s="224">
        <v>0</v>
      </c>
      <c r="T499" s="225">
        <f>S499*H499</f>
        <v>0</v>
      </c>
      <c r="U499" s="41"/>
      <c r="V499" s="41"/>
      <c r="W499" s="41"/>
      <c r="X499" s="41"/>
      <c r="Y499" s="41"/>
      <c r="Z499" s="41"/>
      <c r="AA499" s="41"/>
      <c r="AB499" s="41"/>
      <c r="AC499" s="41"/>
      <c r="AD499" s="41"/>
      <c r="AE499" s="41"/>
      <c r="AR499" s="226" t="s">
        <v>168</v>
      </c>
      <c r="AT499" s="226" t="s">
        <v>163</v>
      </c>
      <c r="AU499" s="226" t="s">
        <v>79</v>
      </c>
      <c r="AY499" s="20" t="s">
        <v>161</v>
      </c>
      <c r="BE499" s="227">
        <f>IF(N499="základní",J499,0)</f>
        <v>0</v>
      </c>
      <c r="BF499" s="227">
        <f>IF(N499="snížená",J499,0)</f>
        <v>0</v>
      </c>
      <c r="BG499" s="227">
        <f>IF(N499="zákl. přenesená",J499,0)</f>
        <v>0</v>
      </c>
      <c r="BH499" s="227">
        <f>IF(N499="sníž. přenesená",J499,0)</f>
        <v>0</v>
      </c>
      <c r="BI499" s="227">
        <f>IF(N499="nulová",J499,0)</f>
        <v>0</v>
      </c>
      <c r="BJ499" s="20" t="s">
        <v>77</v>
      </c>
      <c r="BK499" s="227">
        <f>ROUND(I499*H499,2)</f>
        <v>0</v>
      </c>
      <c r="BL499" s="20" t="s">
        <v>168</v>
      </c>
      <c r="BM499" s="226" t="s">
        <v>661</v>
      </c>
    </row>
    <row r="500" s="2" customFormat="1">
      <c r="A500" s="41"/>
      <c r="B500" s="42"/>
      <c r="C500" s="43"/>
      <c r="D500" s="228" t="s">
        <v>170</v>
      </c>
      <c r="E500" s="43"/>
      <c r="F500" s="229" t="s">
        <v>662</v>
      </c>
      <c r="G500" s="43"/>
      <c r="H500" s="43"/>
      <c r="I500" s="230"/>
      <c r="J500" s="43"/>
      <c r="K500" s="43"/>
      <c r="L500" s="47"/>
      <c r="M500" s="231"/>
      <c r="N500" s="232"/>
      <c r="O500" s="87"/>
      <c r="P500" s="87"/>
      <c r="Q500" s="87"/>
      <c r="R500" s="87"/>
      <c r="S500" s="87"/>
      <c r="T500" s="88"/>
      <c r="U500" s="41"/>
      <c r="V500" s="41"/>
      <c r="W500" s="41"/>
      <c r="X500" s="41"/>
      <c r="Y500" s="41"/>
      <c r="Z500" s="41"/>
      <c r="AA500" s="41"/>
      <c r="AB500" s="41"/>
      <c r="AC500" s="41"/>
      <c r="AD500" s="41"/>
      <c r="AE500" s="41"/>
      <c r="AT500" s="20" t="s">
        <v>170</v>
      </c>
      <c r="AU500" s="20" t="s">
        <v>79</v>
      </c>
    </row>
    <row r="501" s="13" customFormat="1">
      <c r="A501" s="13"/>
      <c r="B501" s="233"/>
      <c r="C501" s="234"/>
      <c r="D501" s="235" t="s">
        <v>172</v>
      </c>
      <c r="E501" s="236" t="s">
        <v>19</v>
      </c>
      <c r="F501" s="237" t="s">
        <v>657</v>
      </c>
      <c r="G501" s="234"/>
      <c r="H501" s="238">
        <v>212.036</v>
      </c>
      <c r="I501" s="239"/>
      <c r="J501" s="234"/>
      <c r="K501" s="234"/>
      <c r="L501" s="240"/>
      <c r="M501" s="241"/>
      <c r="N501" s="242"/>
      <c r="O501" s="242"/>
      <c r="P501" s="242"/>
      <c r="Q501" s="242"/>
      <c r="R501" s="242"/>
      <c r="S501" s="242"/>
      <c r="T501" s="243"/>
      <c r="U501" s="13"/>
      <c r="V501" s="13"/>
      <c r="W501" s="13"/>
      <c r="X501" s="13"/>
      <c r="Y501" s="13"/>
      <c r="Z501" s="13"/>
      <c r="AA501" s="13"/>
      <c r="AB501" s="13"/>
      <c r="AC501" s="13"/>
      <c r="AD501" s="13"/>
      <c r="AE501" s="13"/>
      <c r="AT501" s="244" t="s">
        <v>172</v>
      </c>
      <c r="AU501" s="244" t="s">
        <v>79</v>
      </c>
      <c r="AV501" s="13" t="s">
        <v>79</v>
      </c>
      <c r="AW501" s="13" t="s">
        <v>32</v>
      </c>
      <c r="AX501" s="13" t="s">
        <v>70</v>
      </c>
      <c r="AY501" s="244" t="s">
        <v>161</v>
      </c>
    </row>
    <row r="502" s="13" customFormat="1">
      <c r="A502" s="13"/>
      <c r="B502" s="233"/>
      <c r="C502" s="234"/>
      <c r="D502" s="235" t="s">
        <v>172</v>
      </c>
      <c r="E502" s="236" t="s">
        <v>19</v>
      </c>
      <c r="F502" s="237" t="s">
        <v>658</v>
      </c>
      <c r="G502" s="234"/>
      <c r="H502" s="238">
        <v>43.895000000000003</v>
      </c>
      <c r="I502" s="239"/>
      <c r="J502" s="234"/>
      <c r="K502" s="234"/>
      <c r="L502" s="240"/>
      <c r="M502" s="241"/>
      <c r="N502" s="242"/>
      <c r="O502" s="242"/>
      <c r="P502" s="242"/>
      <c r="Q502" s="242"/>
      <c r="R502" s="242"/>
      <c r="S502" s="242"/>
      <c r="T502" s="243"/>
      <c r="U502" s="13"/>
      <c r="V502" s="13"/>
      <c r="W502" s="13"/>
      <c r="X502" s="13"/>
      <c r="Y502" s="13"/>
      <c r="Z502" s="13"/>
      <c r="AA502" s="13"/>
      <c r="AB502" s="13"/>
      <c r="AC502" s="13"/>
      <c r="AD502" s="13"/>
      <c r="AE502" s="13"/>
      <c r="AT502" s="244" t="s">
        <v>172</v>
      </c>
      <c r="AU502" s="244" t="s">
        <v>79</v>
      </c>
      <c r="AV502" s="13" t="s">
        <v>79</v>
      </c>
      <c r="AW502" s="13" t="s">
        <v>32</v>
      </c>
      <c r="AX502" s="13" t="s">
        <v>70</v>
      </c>
      <c r="AY502" s="244" t="s">
        <v>161</v>
      </c>
    </row>
    <row r="503" s="14" customFormat="1">
      <c r="A503" s="14"/>
      <c r="B503" s="245"/>
      <c r="C503" s="246"/>
      <c r="D503" s="235" t="s">
        <v>172</v>
      </c>
      <c r="E503" s="247" t="s">
        <v>19</v>
      </c>
      <c r="F503" s="248" t="s">
        <v>174</v>
      </c>
      <c r="G503" s="246"/>
      <c r="H503" s="249">
        <v>255.93100000000001</v>
      </c>
      <c r="I503" s="250"/>
      <c r="J503" s="246"/>
      <c r="K503" s="246"/>
      <c r="L503" s="251"/>
      <c r="M503" s="252"/>
      <c r="N503" s="253"/>
      <c r="O503" s="253"/>
      <c r="P503" s="253"/>
      <c r="Q503" s="253"/>
      <c r="R503" s="253"/>
      <c r="S503" s="253"/>
      <c r="T503" s="254"/>
      <c r="U503" s="14"/>
      <c r="V503" s="14"/>
      <c r="W503" s="14"/>
      <c r="X503" s="14"/>
      <c r="Y503" s="14"/>
      <c r="Z503" s="14"/>
      <c r="AA503" s="14"/>
      <c r="AB503" s="14"/>
      <c r="AC503" s="14"/>
      <c r="AD503" s="14"/>
      <c r="AE503" s="14"/>
      <c r="AT503" s="255" t="s">
        <v>172</v>
      </c>
      <c r="AU503" s="255" t="s">
        <v>79</v>
      </c>
      <c r="AV503" s="14" t="s">
        <v>168</v>
      </c>
      <c r="AW503" s="14" t="s">
        <v>32</v>
      </c>
      <c r="AX503" s="14" t="s">
        <v>77</v>
      </c>
      <c r="AY503" s="255" t="s">
        <v>161</v>
      </c>
    </row>
    <row r="504" s="13" customFormat="1">
      <c r="A504" s="13"/>
      <c r="B504" s="233"/>
      <c r="C504" s="234"/>
      <c r="D504" s="235" t="s">
        <v>172</v>
      </c>
      <c r="E504" s="234"/>
      <c r="F504" s="237" t="s">
        <v>663</v>
      </c>
      <c r="G504" s="234"/>
      <c r="H504" s="238">
        <v>4862.6890000000003</v>
      </c>
      <c r="I504" s="239"/>
      <c r="J504" s="234"/>
      <c r="K504" s="234"/>
      <c r="L504" s="240"/>
      <c r="M504" s="241"/>
      <c r="N504" s="242"/>
      <c r="O504" s="242"/>
      <c r="P504" s="242"/>
      <c r="Q504" s="242"/>
      <c r="R504" s="242"/>
      <c r="S504" s="242"/>
      <c r="T504" s="243"/>
      <c r="U504" s="13"/>
      <c r="V504" s="13"/>
      <c r="W504" s="13"/>
      <c r="X504" s="13"/>
      <c r="Y504" s="13"/>
      <c r="Z504" s="13"/>
      <c r="AA504" s="13"/>
      <c r="AB504" s="13"/>
      <c r="AC504" s="13"/>
      <c r="AD504" s="13"/>
      <c r="AE504" s="13"/>
      <c r="AT504" s="244" t="s">
        <v>172</v>
      </c>
      <c r="AU504" s="244" t="s">
        <v>79</v>
      </c>
      <c r="AV504" s="13" t="s">
        <v>79</v>
      </c>
      <c r="AW504" s="13" t="s">
        <v>4</v>
      </c>
      <c r="AX504" s="13" t="s">
        <v>77</v>
      </c>
      <c r="AY504" s="244" t="s">
        <v>161</v>
      </c>
    </row>
    <row r="505" s="2" customFormat="1" ht="24.15" customHeight="1">
      <c r="A505" s="41"/>
      <c r="B505" s="42"/>
      <c r="C505" s="215" t="s">
        <v>664</v>
      </c>
      <c r="D505" s="215" t="s">
        <v>163</v>
      </c>
      <c r="E505" s="216" t="s">
        <v>665</v>
      </c>
      <c r="F505" s="217" t="s">
        <v>624</v>
      </c>
      <c r="G505" s="218" t="s">
        <v>580</v>
      </c>
      <c r="H505" s="219">
        <v>43.895000000000003</v>
      </c>
      <c r="I505" s="220"/>
      <c r="J505" s="221">
        <f>ROUND(I505*H505,2)</f>
        <v>0</v>
      </c>
      <c r="K505" s="217" t="s">
        <v>167</v>
      </c>
      <c r="L505" s="47"/>
      <c r="M505" s="222" t="s">
        <v>19</v>
      </c>
      <c r="N505" s="223" t="s">
        <v>41</v>
      </c>
      <c r="O505" s="87"/>
      <c r="P505" s="224">
        <f>O505*H505</f>
        <v>0</v>
      </c>
      <c r="Q505" s="224">
        <v>0</v>
      </c>
      <c r="R505" s="224">
        <f>Q505*H505</f>
        <v>0</v>
      </c>
      <c r="S505" s="224">
        <v>0</v>
      </c>
      <c r="T505" s="225">
        <f>S505*H505</f>
        <v>0</v>
      </c>
      <c r="U505" s="41"/>
      <c r="V505" s="41"/>
      <c r="W505" s="41"/>
      <c r="X505" s="41"/>
      <c r="Y505" s="41"/>
      <c r="Z505" s="41"/>
      <c r="AA505" s="41"/>
      <c r="AB505" s="41"/>
      <c r="AC505" s="41"/>
      <c r="AD505" s="41"/>
      <c r="AE505" s="41"/>
      <c r="AR505" s="226" t="s">
        <v>168</v>
      </c>
      <c r="AT505" s="226" t="s">
        <v>163</v>
      </c>
      <c r="AU505" s="226" t="s">
        <v>79</v>
      </c>
      <c r="AY505" s="20" t="s">
        <v>161</v>
      </c>
      <c r="BE505" s="227">
        <f>IF(N505="základní",J505,0)</f>
        <v>0</v>
      </c>
      <c r="BF505" s="227">
        <f>IF(N505="snížená",J505,0)</f>
        <v>0</v>
      </c>
      <c r="BG505" s="227">
        <f>IF(N505="zákl. přenesená",J505,0)</f>
        <v>0</v>
      </c>
      <c r="BH505" s="227">
        <f>IF(N505="sníž. přenesená",J505,0)</f>
        <v>0</v>
      </c>
      <c r="BI505" s="227">
        <f>IF(N505="nulová",J505,0)</f>
        <v>0</v>
      </c>
      <c r="BJ505" s="20" t="s">
        <v>77</v>
      </c>
      <c r="BK505" s="227">
        <f>ROUND(I505*H505,2)</f>
        <v>0</v>
      </c>
      <c r="BL505" s="20" t="s">
        <v>168</v>
      </c>
      <c r="BM505" s="226" t="s">
        <v>666</v>
      </c>
    </row>
    <row r="506" s="2" customFormat="1">
      <c r="A506" s="41"/>
      <c r="B506" s="42"/>
      <c r="C506" s="43"/>
      <c r="D506" s="228" t="s">
        <v>170</v>
      </c>
      <c r="E506" s="43"/>
      <c r="F506" s="229" t="s">
        <v>667</v>
      </c>
      <c r="G506" s="43"/>
      <c r="H506" s="43"/>
      <c r="I506" s="230"/>
      <c r="J506" s="43"/>
      <c r="K506" s="43"/>
      <c r="L506" s="47"/>
      <c r="M506" s="231"/>
      <c r="N506" s="232"/>
      <c r="O506" s="87"/>
      <c r="P506" s="87"/>
      <c r="Q506" s="87"/>
      <c r="R506" s="87"/>
      <c r="S506" s="87"/>
      <c r="T506" s="88"/>
      <c r="U506" s="41"/>
      <c r="V506" s="41"/>
      <c r="W506" s="41"/>
      <c r="X506" s="41"/>
      <c r="Y506" s="41"/>
      <c r="Z506" s="41"/>
      <c r="AA506" s="41"/>
      <c r="AB506" s="41"/>
      <c r="AC506" s="41"/>
      <c r="AD506" s="41"/>
      <c r="AE506" s="41"/>
      <c r="AT506" s="20" t="s">
        <v>170</v>
      </c>
      <c r="AU506" s="20" t="s">
        <v>79</v>
      </c>
    </row>
    <row r="507" s="13" customFormat="1">
      <c r="A507" s="13"/>
      <c r="B507" s="233"/>
      <c r="C507" s="234"/>
      <c r="D507" s="235" t="s">
        <v>172</v>
      </c>
      <c r="E507" s="236" t="s">
        <v>19</v>
      </c>
      <c r="F507" s="237" t="s">
        <v>658</v>
      </c>
      <c r="G507" s="234"/>
      <c r="H507" s="238">
        <v>43.895000000000003</v>
      </c>
      <c r="I507" s="239"/>
      <c r="J507" s="234"/>
      <c r="K507" s="234"/>
      <c r="L507" s="240"/>
      <c r="M507" s="241"/>
      <c r="N507" s="242"/>
      <c r="O507" s="242"/>
      <c r="P507" s="242"/>
      <c r="Q507" s="242"/>
      <c r="R507" s="242"/>
      <c r="S507" s="242"/>
      <c r="T507" s="243"/>
      <c r="U507" s="13"/>
      <c r="V507" s="13"/>
      <c r="W507" s="13"/>
      <c r="X507" s="13"/>
      <c r="Y507" s="13"/>
      <c r="Z507" s="13"/>
      <c r="AA507" s="13"/>
      <c r="AB507" s="13"/>
      <c r="AC507" s="13"/>
      <c r="AD507" s="13"/>
      <c r="AE507" s="13"/>
      <c r="AT507" s="244" t="s">
        <v>172</v>
      </c>
      <c r="AU507" s="244" t="s">
        <v>79</v>
      </c>
      <c r="AV507" s="13" t="s">
        <v>79</v>
      </c>
      <c r="AW507" s="13" t="s">
        <v>32</v>
      </c>
      <c r="AX507" s="13" t="s">
        <v>70</v>
      </c>
      <c r="AY507" s="244" t="s">
        <v>161</v>
      </c>
    </row>
    <row r="508" s="14" customFormat="1">
      <c r="A508" s="14"/>
      <c r="B508" s="245"/>
      <c r="C508" s="246"/>
      <c r="D508" s="235" t="s">
        <v>172</v>
      </c>
      <c r="E508" s="247" t="s">
        <v>19</v>
      </c>
      <c r="F508" s="248" t="s">
        <v>174</v>
      </c>
      <c r="G508" s="246"/>
      <c r="H508" s="249">
        <v>43.895000000000003</v>
      </c>
      <c r="I508" s="250"/>
      <c r="J508" s="246"/>
      <c r="K508" s="246"/>
      <c r="L508" s="251"/>
      <c r="M508" s="252"/>
      <c r="N508" s="253"/>
      <c r="O508" s="253"/>
      <c r="P508" s="253"/>
      <c r="Q508" s="253"/>
      <c r="R508" s="253"/>
      <c r="S508" s="253"/>
      <c r="T508" s="254"/>
      <c r="U508" s="14"/>
      <c r="V508" s="14"/>
      <c r="W508" s="14"/>
      <c r="X508" s="14"/>
      <c r="Y508" s="14"/>
      <c r="Z508" s="14"/>
      <c r="AA508" s="14"/>
      <c r="AB508" s="14"/>
      <c r="AC508" s="14"/>
      <c r="AD508" s="14"/>
      <c r="AE508" s="14"/>
      <c r="AT508" s="255" t="s">
        <v>172</v>
      </c>
      <c r="AU508" s="255" t="s">
        <v>79</v>
      </c>
      <c r="AV508" s="14" t="s">
        <v>168</v>
      </c>
      <c r="AW508" s="14" t="s">
        <v>32</v>
      </c>
      <c r="AX508" s="14" t="s">
        <v>77</v>
      </c>
      <c r="AY508" s="255" t="s">
        <v>161</v>
      </c>
    </row>
    <row r="509" s="2" customFormat="1" ht="24.15" customHeight="1">
      <c r="A509" s="41"/>
      <c r="B509" s="42"/>
      <c r="C509" s="215" t="s">
        <v>668</v>
      </c>
      <c r="D509" s="215" t="s">
        <v>163</v>
      </c>
      <c r="E509" s="216" t="s">
        <v>669</v>
      </c>
      <c r="F509" s="217" t="s">
        <v>670</v>
      </c>
      <c r="G509" s="218" t="s">
        <v>580</v>
      </c>
      <c r="H509" s="219">
        <v>521.36699999999996</v>
      </c>
      <c r="I509" s="220"/>
      <c r="J509" s="221">
        <f>ROUND(I509*H509,2)</f>
        <v>0</v>
      </c>
      <c r="K509" s="217" t="s">
        <v>167</v>
      </c>
      <c r="L509" s="47"/>
      <c r="M509" s="222" t="s">
        <v>19</v>
      </c>
      <c r="N509" s="223" t="s">
        <v>41</v>
      </c>
      <c r="O509" s="87"/>
      <c r="P509" s="224">
        <f>O509*H509</f>
        <v>0</v>
      </c>
      <c r="Q509" s="224">
        <v>0</v>
      </c>
      <c r="R509" s="224">
        <f>Q509*H509</f>
        <v>0</v>
      </c>
      <c r="S509" s="224">
        <v>0</v>
      </c>
      <c r="T509" s="225">
        <f>S509*H509</f>
        <v>0</v>
      </c>
      <c r="U509" s="41"/>
      <c r="V509" s="41"/>
      <c r="W509" s="41"/>
      <c r="X509" s="41"/>
      <c r="Y509" s="41"/>
      <c r="Z509" s="41"/>
      <c r="AA509" s="41"/>
      <c r="AB509" s="41"/>
      <c r="AC509" s="41"/>
      <c r="AD509" s="41"/>
      <c r="AE509" s="41"/>
      <c r="AR509" s="226" t="s">
        <v>168</v>
      </c>
      <c r="AT509" s="226" t="s">
        <v>163</v>
      </c>
      <c r="AU509" s="226" t="s">
        <v>79</v>
      </c>
      <c r="AY509" s="20" t="s">
        <v>161</v>
      </c>
      <c r="BE509" s="227">
        <f>IF(N509="základní",J509,0)</f>
        <v>0</v>
      </c>
      <c r="BF509" s="227">
        <f>IF(N509="snížená",J509,0)</f>
        <v>0</v>
      </c>
      <c r="BG509" s="227">
        <f>IF(N509="zákl. přenesená",J509,0)</f>
        <v>0</v>
      </c>
      <c r="BH509" s="227">
        <f>IF(N509="sníž. přenesená",J509,0)</f>
        <v>0</v>
      </c>
      <c r="BI509" s="227">
        <f>IF(N509="nulová",J509,0)</f>
        <v>0</v>
      </c>
      <c r="BJ509" s="20" t="s">
        <v>77</v>
      </c>
      <c r="BK509" s="227">
        <f>ROUND(I509*H509,2)</f>
        <v>0</v>
      </c>
      <c r="BL509" s="20" t="s">
        <v>168</v>
      </c>
      <c r="BM509" s="226" t="s">
        <v>671</v>
      </c>
    </row>
    <row r="510" s="2" customFormat="1">
      <c r="A510" s="41"/>
      <c r="B510" s="42"/>
      <c r="C510" s="43"/>
      <c r="D510" s="228" t="s">
        <v>170</v>
      </c>
      <c r="E510" s="43"/>
      <c r="F510" s="229" t="s">
        <v>672</v>
      </c>
      <c r="G510" s="43"/>
      <c r="H510" s="43"/>
      <c r="I510" s="230"/>
      <c r="J510" s="43"/>
      <c r="K510" s="43"/>
      <c r="L510" s="47"/>
      <c r="M510" s="231"/>
      <c r="N510" s="232"/>
      <c r="O510" s="87"/>
      <c r="P510" s="87"/>
      <c r="Q510" s="87"/>
      <c r="R510" s="87"/>
      <c r="S510" s="87"/>
      <c r="T510" s="88"/>
      <c r="U510" s="41"/>
      <c r="V510" s="41"/>
      <c r="W510" s="41"/>
      <c r="X510" s="41"/>
      <c r="Y510" s="41"/>
      <c r="Z510" s="41"/>
      <c r="AA510" s="41"/>
      <c r="AB510" s="41"/>
      <c r="AC510" s="41"/>
      <c r="AD510" s="41"/>
      <c r="AE510" s="41"/>
      <c r="AT510" s="20" t="s">
        <v>170</v>
      </c>
      <c r="AU510" s="20" t="s">
        <v>79</v>
      </c>
    </row>
    <row r="511" s="13" customFormat="1">
      <c r="A511" s="13"/>
      <c r="B511" s="233"/>
      <c r="C511" s="234"/>
      <c r="D511" s="235" t="s">
        <v>172</v>
      </c>
      <c r="E511" s="236" t="s">
        <v>19</v>
      </c>
      <c r="F511" s="237" t="s">
        <v>645</v>
      </c>
      <c r="G511" s="234"/>
      <c r="H511" s="238">
        <v>521.36699999999996</v>
      </c>
      <c r="I511" s="239"/>
      <c r="J511" s="234"/>
      <c r="K511" s="234"/>
      <c r="L511" s="240"/>
      <c r="M511" s="241"/>
      <c r="N511" s="242"/>
      <c r="O511" s="242"/>
      <c r="P511" s="242"/>
      <c r="Q511" s="242"/>
      <c r="R511" s="242"/>
      <c r="S511" s="242"/>
      <c r="T511" s="243"/>
      <c r="U511" s="13"/>
      <c r="V511" s="13"/>
      <c r="W511" s="13"/>
      <c r="X511" s="13"/>
      <c r="Y511" s="13"/>
      <c r="Z511" s="13"/>
      <c r="AA511" s="13"/>
      <c r="AB511" s="13"/>
      <c r="AC511" s="13"/>
      <c r="AD511" s="13"/>
      <c r="AE511" s="13"/>
      <c r="AT511" s="244" t="s">
        <v>172</v>
      </c>
      <c r="AU511" s="244" t="s">
        <v>79</v>
      </c>
      <c r="AV511" s="13" t="s">
        <v>79</v>
      </c>
      <c r="AW511" s="13" t="s">
        <v>32</v>
      </c>
      <c r="AX511" s="13" t="s">
        <v>70</v>
      </c>
      <c r="AY511" s="244" t="s">
        <v>161</v>
      </c>
    </row>
    <row r="512" s="14" customFormat="1">
      <c r="A512" s="14"/>
      <c r="B512" s="245"/>
      <c r="C512" s="246"/>
      <c r="D512" s="235" t="s">
        <v>172</v>
      </c>
      <c r="E512" s="247" t="s">
        <v>19</v>
      </c>
      <c r="F512" s="248" t="s">
        <v>174</v>
      </c>
      <c r="G512" s="246"/>
      <c r="H512" s="249">
        <v>521.36699999999996</v>
      </c>
      <c r="I512" s="250"/>
      <c r="J512" s="246"/>
      <c r="K512" s="246"/>
      <c r="L512" s="251"/>
      <c r="M512" s="252"/>
      <c r="N512" s="253"/>
      <c r="O512" s="253"/>
      <c r="P512" s="253"/>
      <c r="Q512" s="253"/>
      <c r="R512" s="253"/>
      <c r="S512" s="253"/>
      <c r="T512" s="254"/>
      <c r="U512" s="14"/>
      <c r="V512" s="14"/>
      <c r="W512" s="14"/>
      <c r="X512" s="14"/>
      <c r="Y512" s="14"/>
      <c r="Z512" s="14"/>
      <c r="AA512" s="14"/>
      <c r="AB512" s="14"/>
      <c r="AC512" s="14"/>
      <c r="AD512" s="14"/>
      <c r="AE512" s="14"/>
      <c r="AT512" s="255" t="s">
        <v>172</v>
      </c>
      <c r="AU512" s="255" t="s">
        <v>79</v>
      </c>
      <c r="AV512" s="14" t="s">
        <v>168</v>
      </c>
      <c r="AW512" s="14" t="s">
        <v>32</v>
      </c>
      <c r="AX512" s="14" t="s">
        <v>77</v>
      </c>
      <c r="AY512" s="255" t="s">
        <v>161</v>
      </c>
    </row>
    <row r="513" s="2" customFormat="1" ht="24.15" customHeight="1">
      <c r="A513" s="41"/>
      <c r="B513" s="42"/>
      <c r="C513" s="215" t="s">
        <v>673</v>
      </c>
      <c r="D513" s="215" t="s">
        <v>163</v>
      </c>
      <c r="E513" s="216" t="s">
        <v>674</v>
      </c>
      <c r="F513" s="217" t="s">
        <v>675</v>
      </c>
      <c r="G513" s="218" t="s">
        <v>580</v>
      </c>
      <c r="H513" s="219">
        <v>212.036</v>
      </c>
      <c r="I513" s="220"/>
      <c r="J513" s="221">
        <f>ROUND(I513*H513,2)</f>
        <v>0</v>
      </c>
      <c r="K513" s="217" t="s">
        <v>167</v>
      </c>
      <c r="L513" s="47"/>
      <c r="M513" s="222" t="s">
        <v>19</v>
      </c>
      <c r="N513" s="223" t="s">
        <v>41</v>
      </c>
      <c r="O513" s="87"/>
      <c r="P513" s="224">
        <f>O513*H513</f>
        <v>0</v>
      </c>
      <c r="Q513" s="224">
        <v>0</v>
      </c>
      <c r="R513" s="224">
        <f>Q513*H513</f>
        <v>0</v>
      </c>
      <c r="S513" s="224">
        <v>0</v>
      </c>
      <c r="T513" s="225">
        <f>S513*H513</f>
        <v>0</v>
      </c>
      <c r="U513" s="41"/>
      <c r="V513" s="41"/>
      <c r="W513" s="41"/>
      <c r="X513" s="41"/>
      <c r="Y513" s="41"/>
      <c r="Z513" s="41"/>
      <c r="AA513" s="41"/>
      <c r="AB513" s="41"/>
      <c r="AC513" s="41"/>
      <c r="AD513" s="41"/>
      <c r="AE513" s="41"/>
      <c r="AR513" s="226" t="s">
        <v>168</v>
      </c>
      <c r="AT513" s="226" t="s">
        <v>163</v>
      </c>
      <c r="AU513" s="226" t="s">
        <v>79</v>
      </c>
      <c r="AY513" s="20" t="s">
        <v>161</v>
      </c>
      <c r="BE513" s="227">
        <f>IF(N513="základní",J513,0)</f>
        <v>0</v>
      </c>
      <c r="BF513" s="227">
        <f>IF(N513="snížená",J513,0)</f>
        <v>0</v>
      </c>
      <c r="BG513" s="227">
        <f>IF(N513="zákl. přenesená",J513,0)</f>
        <v>0</v>
      </c>
      <c r="BH513" s="227">
        <f>IF(N513="sníž. přenesená",J513,0)</f>
        <v>0</v>
      </c>
      <c r="BI513" s="227">
        <f>IF(N513="nulová",J513,0)</f>
        <v>0</v>
      </c>
      <c r="BJ513" s="20" t="s">
        <v>77</v>
      </c>
      <c r="BK513" s="227">
        <f>ROUND(I513*H513,2)</f>
        <v>0</v>
      </c>
      <c r="BL513" s="20" t="s">
        <v>168</v>
      </c>
      <c r="BM513" s="226" t="s">
        <v>676</v>
      </c>
    </row>
    <row r="514" s="2" customFormat="1">
      <c r="A514" s="41"/>
      <c r="B514" s="42"/>
      <c r="C514" s="43"/>
      <c r="D514" s="228" t="s">
        <v>170</v>
      </c>
      <c r="E514" s="43"/>
      <c r="F514" s="229" t="s">
        <v>677</v>
      </c>
      <c r="G514" s="43"/>
      <c r="H514" s="43"/>
      <c r="I514" s="230"/>
      <c r="J514" s="43"/>
      <c r="K514" s="43"/>
      <c r="L514" s="47"/>
      <c r="M514" s="231"/>
      <c r="N514" s="232"/>
      <c r="O514" s="87"/>
      <c r="P514" s="87"/>
      <c r="Q514" s="87"/>
      <c r="R514" s="87"/>
      <c r="S514" s="87"/>
      <c r="T514" s="88"/>
      <c r="U514" s="41"/>
      <c r="V514" s="41"/>
      <c r="W514" s="41"/>
      <c r="X514" s="41"/>
      <c r="Y514" s="41"/>
      <c r="Z514" s="41"/>
      <c r="AA514" s="41"/>
      <c r="AB514" s="41"/>
      <c r="AC514" s="41"/>
      <c r="AD514" s="41"/>
      <c r="AE514" s="41"/>
      <c r="AT514" s="20" t="s">
        <v>170</v>
      </c>
      <c r="AU514" s="20" t="s">
        <v>79</v>
      </c>
    </row>
    <row r="515" s="13" customFormat="1">
      <c r="A515" s="13"/>
      <c r="B515" s="233"/>
      <c r="C515" s="234"/>
      <c r="D515" s="235" t="s">
        <v>172</v>
      </c>
      <c r="E515" s="236" t="s">
        <v>19</v>
      </c>
      <c r="F515" s="237" t="s">
        <v>657</v>
      </c>
      <c r="G515" s="234"/>
      <c r="H515" s="238">
        <v>212.036</v>
      </c>
      <c r="I515" s="239"/>
      <c r="J515" s="234"/>
      <c r="K515" s="234"/>
      <c r="L515" s="240"/>
      <c r="M515" s="241"/>
      <c r="N515" s="242"/>
      <c r="O515" s="242"/>
      <c r="P515" s="242"/>
      <c r="Q515" s="242"/>
      <c r="R515" s="242"/>
      <c r="S515" s="242"/>
      <c r="T515" s="243"/>
      <c r="U515" s="13"/>
      <c r="V515" s="13"/>
      <c r="W515" s="13"/>
      <c r="X515" s="13"/>
      <c r="Y515" s="13"/>
      <c r="Z515" s="13"/>
      <c r="AA515" s="13"/>
      <c r="AB515" s="13"/>
      <c r="AC515" s="13"/>
      <c r="AD515" s="13"/>
      <c r="AE515" s="13"/>
      <c r="AT515" s="244" t="s">
        <v>172</v>
      </c>
      <c r="AU515" s="244" t="s">
        <v>79</v>
      </c>
      <c r="AV515" s="13" t="s">
        <v>79</v>
      </c>
      <c r="AW515" s="13" t="s">
        <v>32</v>
      </c>
      <c r="AX515" s="13" t="s">
        <v>70</v>
      </c>
      <c r="AY515" s="244" t="s">
        <v>161</v>
      </c>
    </row>
    <row r="516" s="14" customFormat="1">
      <c r="A516" s="14"/>
      <c r="B516" s="245"/>
      <c r="C516" s="246"/>
      <c r="D516" s="235" t="s">
        <v>172</v>
      </c>
      <c r="E516" s="247" t="s">
        <v>19</v>
      </c>
      <c r="F516" s="248" t="s">
        <v>174</v>
      </c>
      <c r="G516" s="246"/>
      <c r="H516" s="249">
        <v>212.036</v>
      </c>
      <c r="I516" s="250"/>
      <c r="J516" s="246"/>
      <c r="K516" s="246"/>
      <c r="L516" s="251"/>
      <c r="M516" s="252"/>
      <c r="N516" s="253"/>
      <c r="O516" s="253"/>
      <c r="P516" s="253"/>
      <c r="Q516" s="253"/>
      <c r="R516" s="253"/>
      <c r="S516" s="253"/>
      <c r="T516" s="254"/>
      <c r="U516" s="14"/>
      <c r="V516" s="14"/>
      <c r="W516" s="14"/>
      <c r="X516" s="14"/>
      <c r="Y516" s="14"/>
      <c r="Z516" s="14"/>
      <c r="AA516" s="14"/>
      <c r="AB516" s="14"/>
      <c r="AC516" s="14"/>
      <c r="AD516" s="14"/>
      <c r="AE516" s="14"/>
      <c r="AT516" s="255" t="s">
        <v>172</v>
      </c>
      <c r="AU516" s="255" t="s">
        <v>79</v>
      </c>
      <c r="AV516" s="14" t="s">
        <v>168</v>
      </c>
      <c r="AW516" s="14" t="s">
        <v>32</v>
      </c>
      <c r="AX516" s="14" t="s">
        <v>77</v>
      </c>
      <c r="AY516" s="255" t="s">
        <v>161</v>
      </c>
    </row>
    <row r="517" s="12" customFormat="1" ht="22.8" customHeight="1">
      <c r="A517" s="12"/>
      <c r="B517" s="199"/>
      <c r="C517" s="200"/>
      <c r="D517" s="201" t="s">
        <v>69</v>
      </c>
      <c r="E517" s="213" t="s">
        <v>678</v>
      </c>
      <c r="F517" s="213" t="s">
        <v>679</v>
      </c>
      <c r="G517" s="200"/>
      <c r="H517" s="200"/>
      <c r="I517" s="203"/>
      <c r="J517" s="214">
        <f>BK517</f>
        <v>0</v>
      </c>
      <c r="K517" s="200"/>
      <c r="L517" s="205"/>
      <c r="M517" s="206"/>
      <c r="N517" s="207"/>
      <c r="O517" s="207"/>
      <c r="P517" s="208">
        <f>SUM(P518:P519)</f>
        <v>0</v>
      </c>
      <c r="Q517" s="207"/>
      <c r="R517" s="208">
        <f>SUM(R518:R519)</f>
        <v>0</v>
      </c>
      <c r="S517" s="207"/>
      <c r="T517" s="209">
        <f>SUM(T518:T519)</f>
        <v>0</v>
      </c>
      <c r="U517" s="12"/>
      <c r="V517" s="12"/>
      <c r="W517" s="12"/>
      <c r="X517" s="12"/>
      <c r="Y517" s="12"/>
      <c r="Z517" s="12"/>
      <c r="AA517" s="12"/>
      <c r="AB517" s="12"/>
      <c r="AC517" s="12"/>
      <c r="AD517" s="12"/>
      <c r="AE517" s="12"/>
      <c r="AR517" s="210" t="s">
        <v>77</v>
      </c>
      <c r="AT517" s="211" t="s">
        <v>69</v>
      </c>
      <c r="AU517" s="211" t="s">
        <v>77</v>
      </c>
      <c r="AY517" s="210" t="s">
        <v>161</v>
      </c>
      <c r="BK517" s="212">
        <f>SUM(BK518:BK519)</f>
        <v>0</v>
      </c>
    </row>
    <row r="518" s="2" customFormat="1" ht="44.25" customHeight="1">
      <c r="A518" s="41"/>
      <c r="B518" s="42"/>
      <c r="C518" s="215" t="s">
        <v>680</v>
      </c>
      <c r="D518" s="215" t="s">
        <v>163</v>
      </c>
      <c r="E518" s="216" t="s">
        <v>681</v>
      </c>
      <c r="F518" s="217" t="s">
        <v>682</v>
      </c>
      <c r="G518" s="218" t="s">
        <v>580</v>
      </c>
      <c r="H518" s="219">
        <v>99.207999999999998</v>
      </c>
      <c r="I518" s="220"/>
      <c r="J518" s="221">
        <f>ROUND(I518*H518,2)</f>
        <v>0</v>
      </c>
      <c r="K518" s="217" t="s">
        <v>167</v>
      </c>
      <c r="L518" s="47"/>
      <c r="M518" s="222" t="s">
        <v>19</v>
      </c>
      <c r="N518" s="223" t="s">
        <v>41</v>
      </c>
      <c r="O518" s="87"/>
      <c r="P518" s="224">
        <f>O518*H518</f>
        <v>0</v>
      </c>
      <c r="Q518" s="224">
        <v>0</v>
      </c>
      <c r="R518" s="224">
        <f>Q518*H518</f>
        <v>0</v>
      </c>
      <c r="S518" s="224">
        <v>0</v>
      </c>
      <c r="T518" s="225">
        <f>S518*H518</f>
        <v>0</v>
      </c>
      <c r="U518" s="41"/>
      <c r="V518" s="41"/>
      <c r="W518" s="41"/>
      <c r="X518" s="41"/>
      <c r="Y518" s="41"/>
      <c r="Z518" s="41"/>
      <c r="AA518" s="41"/>
      <c r="AB518" s="41"/>
      <c r="AC518" s="41"/>
      <c r="AD518" s="41"/>
      <c r="AE518" s="41"/>
      <c r="AR518" s="226" t="s">
        <v>168</v>
      </c>
      <c r="AT518" s="226" t="s">
        <v>163</v>
      </c>
      <c r="AU518" s="226" t="s">
        <v>79</v>
      </c>
      <c r="AY518" s="20" t="s">
        <v>161</v>
      </c>
      <c r="BE518" s="227">
        <f>IF(N518="základní",J518,0)</f>
        <v>0</v>
      </c>
      <c r="BF518" s="227">
        <f>IF(N518="snížená",J518,0)</f>
        <v>0</v>
      </c>
      <c r="BG518" s="227">
        <f>IF(N518="zákl. přenesená",J518,0)</f>
        <v>0</v>
      </c>
      <c r="BH518" s="227">
        <f>IF(N518="sníž. přenesená",J518,0)</f>
        <v>0</v>
      </c>
      <c r="BI518" s="227">
        <f>IF(N518="nulová",J518,0)</f>
        <v>0</v>
      </c>
      <c r="BJ518" s="20" t="s">
        <v>77</v>
      </c>
      <c r="BK518" s="227">
        <f>ROUND(I518*H518,2)</f>
        <v>0</v>
      </c>
      <c r="BL518" s="20" t="s">
        <v>168</v>
      </c>
      <c r="BM518" s="226" t="s">
        <v>683</v>
      </c>
    </row>
    <row r="519" s="2" customFormat="1">
      <c r="A519" s="41"/>
      <c r="B519" s="42"/>
      <c r="C519" s="43"/>
      <c r="D519" s="228" t="s">
        <v>170</v>
      </c>
      <c r="E519" s="43"/>
      <c r="F519" s="229" t="s">
        <v>684</v>
      </c>
      <c r="G519" s="43"/>
      <c r="H519" s="43"/>
      <c r="I519" s="230"/>
      <c r="J519" s="43"/>
      <c r="K519" s="43"/>
      <c r="L519" s="47"/>
      <c r="M519" s="231"/>
      <c r="N519" s="232"/>
      <c r="O519" s="87"/>
      <c r="P519" s="87"/>
      <c r="Q519" s="87"/>
      <c r="R519" s="87"/>
      <c r="S519" s="87"/>
      <c r="T519" s="88"/>
      <c r="U519" s="41"/>
      <c r="V519" s="41"/>
      <c r="W519" s="41"/>
      <c r="X519" s="41"/>
      <c r="Y519" s="41"/>
      <c r="Z519" s="41"/>
      <c r="AA519" s="41"/>
      <c r="AB519" s="41"/>
      <c r="AC519" s="41"/>
      <c r="AD519" s="41"/>
      <c r="AE519" s="41"/>
      <c r="AT519" s="20" t="s">
        <v>170</v>
      </c>
      <c r="AU519" s="20" t="s">
        <v>79</v>
      </c>
    </row>
    <row r="520" s="12" customFormat="1" ht="25.92" customHeight="1">
      <c r="A520" s="12"/>
      <c r="B520" s="199"/>
      <c r="C520" s="200"/>
      <c r="D520" s="201" t="s">
        <v>69</v>
      </c>
      <c r="E520" s="202" t="s">
        <v>685</v>
      </c>
      <c r="F520" s="202" t="s">
        <v>686</v>
      </c>
      <c r="G520" s="200"/>
      <c r="H520" s="200"/>
      <c r="I520" s="203"/>
      <c r="J520" s="204">
        <f>BK520</f>
        <v>0</v>
      </c>
      <c r="K520" s="200"/>
      <c r="L520" s="205"/>
      <c r="M520" s="206"/>
      <c r="N520" s="207"/>
      <c r="O520" s="207"/>
      <c r="P520" s="208">
        <f>P521+P530+P539+P552+P565+P595+P634+P639+P644+P657</f>
        <v>0</v>
      </c>
      <c r="Q520" s="207"/>
      <c r="R520" s="208">
        <f>R521+R530+R539+R552+R565+R595+R634+R639+R644+R657</f>
        <v>1.0874888</v>
      </c>
      <c r="S520" s="207"/>
      <c r="T520" s="209">
        <f>T521+T530+T539+T552+T565+T595+T634+T639+T644+T657</f>
        <v>18.606380999999999</v>
      </c>
      <c r="U520" s="12"/>
      <c r="V520" s="12"/>
      <c r="W520" s="12"/>
      <c r="X520" s="12"/>
      <c r="Y520" s="12"/>
      <c r="Z520" s="12"/>
      <c r="AA520" s="12"/>
      <c r="AB520" s="12"/>
      <c r="AC520" s="12"/>
      <c r="AD520" s="12"/>
      <c r="AE520" s="12"/>
      <c r="AR520" s="210" t="s">
        <v>79</v>
      </c>
      <c r="AT520" s="211" t="s">
        <v>69</v>
      </c>
      <c r="AU520" s="211" t="s">
        <v>70</v>
      </c>
      <c r="AY520" s="210" t="s">
        <v>161</v>
      </c>
      <c r="BK520" s="212">
        <f>BK521+BK530+BK539+BK552+BK565+BK595+BK634+BK639+BK644+BK657</f>
        <v>0</v>
      </c>
    </row>
    <row r="521" s="12" customFormat="1" ht="22.8" customHeight="1">
      <c r="A521" s="12"/>
      <c r="B521" s="199"/>
      <c r="C521" s="200"/>
      <c r="D521" s="201" t="s">
        <v>69</v>
      </c>
      <c r="E521" s="213" t="s">
        <v>687</v>
      </c>
      <c r="F521" s="213" t="s">
        <v>688</v>
      </c>
      <c r="G521" s="200"/>
      <c r="H521" s="200"/>
      <c r="I521" s="203"/>
      <c r="J521" s="214">
        <f>BK521</f>
        <v>0</v>
      </c>
      <c r="K521" s="200"/>
      <c r="L521" s="205"/>
      <c r="M521" s="206"/>
      <c r="N521" s="207"/>
      <c r="O521" s="207"/>
      <c r="P521" s="208">
        <f>SUM(P522:P529)</f>
        <v>0</v>
      </c>
      <c r="Q521" s="207"/>
      <c r="R521" s="208">
        <f>SUM(R522:R529)</f>
        <v>0</v>
      </c>
      <c r="S521" s="207"/>
      <c r="T521" s="209">
        <f>SUM(T522:T529)</f>
        <v>7.6632999999999996</v>
      </c>
      <c r="U521" s="12"/>
      <c r="V521" s="12"/>
      <c r="W521" s="12"/>
      <c r="X521" s="12"/>
      <c r="Y521" s="12"/>
      <c r="Z521" s="12"/>
      <c r="AA521" s="12"/>
      <c r="AB521" s="12"/>
      <c r="AC521" s="12"/>
      <c r="AD521" s="12"/>
      <c r="AE521" s="12"/>
      <c r="AR521" s="210" t="s">
        <v>79</v>
      </c>
      <c r="AT521" s="211" t="s">
        <v>69</v>
      </c>
      <c r="AU521" s="211" t="s">
        <v>77</v>
      </c>
      <c r="AY521" s="210" t="s">
        <v>161</v>
      </c>
      <c r="BK521" s="212">
        <f>SUM(BK522:BK529)</f>
        <v>0</v>
      </c>
    </row>
    <row r="522" s="2" customFormat="1" ht="21.75" customHeight="1">
      <c r="A522" s="41"/>
      <c r="B522" s="42"/>
      <c r="C522" s="215" t="s">
        <v>689</v>
      </c>
      <c r="D522" s="215" t="s">
        <v>163</v>
      </c>
      <c r="E522" s="216" t="s">
        <v>690</v>
      </c>
      <c r="F522" s="217" t="s">
        <v>691</v>
      </c>
      <c r="G522" s="218" t="s">
        <v>166</v>
      </c>
      <c r="H522" s="219">
        <v>389</v>
      </c>
      <c r="I522" s="220"/>
      <c r="J522" s="221">
        <f>ROUND(I522*H522,2)</f>
        <v>0</v>
      </c>
      <c r="K522" s="217" t="s">
        <v>167</v>
      </c>
      <c r="L522" s="47"/>
      <c r="M522" s="222" t="s">
        <v>19</v>
      </c>
      <c r="N522" s="223" t="s">
        <v>41</v>
      </c>
      <c r="O522" s="87"/>
      <c r="P522" s="224">
        <f>O522*H522</f>
        <v>0</v>
      </c>
      <c r="Q522" s="224">
        <v>0</v>
      </c>
      <c r="R522" s="224">
        <f>Q522*H522</f>
        <v>0</v>
      </c>
      <c r="S522" s="224">
        <v>0.016500000000000001</v>
      </c>
      <c r="T522" s="225">
        <f>S522*H522</f>
        <v>6.4184999999999999</v>
      </c>
      <c r="U522" s="41"/>
      <c r="V522" s="41"/>
      <c r="W522" s="41"/>
      <c r="X522" s="41"/>
      <c r="Y522" s="41"/>
      <c r="Z522" s="41"/>
      <c r="AA522" s="41"/>
      <c r="AB522" s="41"/>
      <c r="AC522" s="41"/>
      <c r="AD522" s="41"/>
      <c r="AE522" s="41"/>
      <c r="AR522" s="226" t="s">
        <v>258</v>
      </c>
      <c r="AT522" s="226" t="s">
        <v>163</v>
      </c>
      <c r="AU522" s="226" t="s">
        <v>79</v>
      </c>
      <c r="AY522" s="20" t="s">
        <v>161</v>
      </c>
      <c r="BE522" s="227">
        <f>IF(N522="základní",J522,0)</f>
        <v>0</v>
      </c>
      <c r="BF522" s="227">
        <f>IF(N522="snížená",J522,0)</f>
        <v>0</v>
      </c>
      <c r="BG522" s="227">
        <f>IF(N522="zákl. přenesená",J522,0)</f>
        <v>0</v>
      </c>
      <c r="BH522" s="227">
        <f>IF(N522="sníž. přenesená",J522,0)</f>
        <v>0</v>
      </c>
      <c r="BI522" s="227">
        <f>IF(N522="nulová",J522,0)</f>
        <v>0</v>
      </c>
      <c r="BJ522" s="20" t="s">
        <v>77</v>
      </c>
      <c r="BK522" s="227">
        <f>ROUND(I522*H522,2)</f>
        <v>0</v>
      </c>
      <c r="BL522" s="20" t="s">
        <v>258</v>
      </c>
      <c r="BM522" s="226" t="s">
        <v>692</v>
      </c>
    </row>
    <row r="523" s="2" customFormat="1">
      <c r="A523" s="41"/>
      <c r="B523" s="42"/>
      <c r="C523" s="43"/>
      <c r="D523" s="228" t="s">
        <v>170</v>
      </c>
      <c r="E523" s="43"/>
      <c r="F523" s="229" t="s">
        <v>693</v>
      </c>
      <c r="G523" s="43"/>
      <c r="H523" s="43"/>
      <c r="I523" s="230"/>
      <c r="J523" s="43"/>
      <c r="K523" s="43"/>
      <c r="L523" s="47"/>
      <c r="M523" s="231"/>
      <c r="N523" s="232"/>
      <c r="O523" s="87"/>
      <c r="P523" s="87"/>
      <c r="Q523" s="87"/>
      <c r="R523" s="87"/>
      <c r="S523" s="87"/>
      <c r="T523" s="88"/>
      <c r="U523" s="41"/>
      <c r="V523" s="41"/>
      <c r="W523" s="41"/>
      <c r="X523" s="41"/>
      <c r="Y523" s="41"/>
      <c r="Z523" s="41"/>
      <c r="AA523" s="41"/>
      <c r="AB523" s="41"/>
      <c r="AC523" s="41"/>
      <c r="AD523" s="41"/>
      <c r="AE523" s="41"/>
      <c r="AT523" s="20" t="s">
        <v>170</v>
      </c>
      <c r="AU523" s="20" t="s">
        <v>79</v>
      </c>
    </row>
    <row r="524" s="13" customFormat="1">
      <c r="A524" s="13"/>
      <c r="B524" s="233"/>
      <c r="C524" s="234"/>
      <c r="D524" s="235" t="s">
        <v>172</v>
      </c>
      <c r="E524" s="236" t="s">
        <v>19</v>
      </c>
      <c r="F524" s="237" t="s">
        <v>545</v>
      </c>
      <c r="G524" s="234"/>
      <c r="H524" s="238">
        <v>389</v>
      </c>
      <c r="I524" s="239"/>
      <c r="J524" s="234"/>
      <c r="K524" s="234"/>
      <c r="L524" s="240"/>
      <c r="M524" s="241"/>
      <c r="N524" s="242"/>
      <c r="O524" s="242"/>
      <c r="P524" s="242"/>
      <c r="Q524" s="242"/>
      <c r="R524" s="242"/>
      <c r="S524" s="242"/>
      <c r="T524" s="243"/>
      <c r="U524" s="13"/>
      <c r="V524" s="13"/>
      <c r="W524" s="13"/>
      <c r="X524" s="13"/>
      <c r="Y524" s="13"/>
      <c r="Z524" s="13"/>
      <c r="AA524" s="13"/>
      <c r="AB524" s="13"/>
      <c r="AC524" s="13"/>
      <c r="AD524" s="13"/>
      <c r="AE524" s="13"/>
      <c r="AT524" s="244" t="s">
        <v>172</v>
      </c>
      <c r="AU524" s="244" t="s">
        <v>79</v>
      </c>
      <c r="AV524" s="13" t="s">
        <v>79</v>
      </c>
      <c r="AW524" s="13" t="s">
        <v>32</v>
      </c>
      <c r="AX524" s="13" t="s">
        <v>70</v>
      </c>
      <c r="AY524" s="244" t="s">
        <v>161</v>
      </c>
    </row>
    <row r="525" s="14" customFormat="1">
      <c r="A525" s="14"/>
      <c r="B525" s="245"/>
      <c r="C525" s="246"/>
      <c r="D525" s="235" t="s">
        <v>172</v>
      </c>
      <c r="E525" s="247" t="s">
        <v>19</v>
      </c>
      <c r="F525" s="248" t="s">
        <v>174</v>
      </c>
      <c r="G525" s="246"/>
      <c r="H525" s="249">
        <v>389</v>
      </c>
      <c r="I525" s="250"/>
      <c r="J525" s="246"/>
      <c r="K525" s="246"/>
      <c r="L525" s="251"/>
      <c r="M525" s="252"/>
      <c r="N525" s="253"/>
      <c r="O525" s="253"/>
      <c r="P525" s="253"/>
      <c r="Q525" s="253"/>
      <c r="R525" s="253"/>
      <c r="S525" s="253"/>
      <c r="T525" s="254"/>
      <c r="U525" s="14"/>
      <c r="V525" s="14"/>
      <c r="W525" s="14"/>
      <c r="X525" s="14"/>
      <c r="Y525" s="14"/>
      <c r="Z525" s="14"/>
      <c r="AA525" s="14"/>
      <c r="AB525" s="14"/>
      <c r="AC525" s="14"/>
      <c r="AD525" s="14"/>
      <c r="AE525" s="14"/>
      <c r="AT525" s="255" t="s">
        <v>172</v>
      </c>
      <c r="AU525" s="255" t="s">
        <v>79</v>
      </c>
      <c r="AV525" s="14" t="s">
        <v>168</v>
      </c>
      <c r="AW525" s="14" t="s">
        <v>32</v>
      </c>
      <c r="AX525" s="14" t="s">
        <v>77</v>
      </c>
      <c r="AY525" s="255" t="s">
        <v>161</v>
      </c>
    </row>
    <row r="526" s="2" customFormat="1" ht="16.5" customHeight="1">
      <c r="A526" s="41"/>
      <c r="B526" s="42"/>
      <c r="C526" s="215" t="s">
        <v>694</v>
      </c>
      <c r="D526" s="215" t="s">
        <v>163</v>
      </c>
      <c r="E526" s="216" t="s">
        <v>695</v>
      </c>
      <c r="F526" s="217" t="s">
        <v>696</v>
      </c>
      <c r="G526" s="218" t="s">
        <v>166</v>
      </c>
      <c r="H526" s="219">
        <v>389</v>
      </c>
      <c r="I526" s="220"/>
      <c r="J526" s="221">
        <f>ROUND(I526*H526,2)</f>
        <v>0</v>
      </c>
      <c r="K526" s="217" t="s">
        <v>167</v>
      </c>
      <c r="L526" s="47"/>
      <c r="M526" s="222" t="s">
        <v>19</v>
      </c>
      <c r="N526" s="223" t="s">
        <v>41</v>
      </c>
      <c r="O526" s="87"/>
      <c r="P526" s="224">
        <f>O526*H526</f>
        <v>0</v>
      </c>
      <c r="Q526" s="224">
        <v>0</v>
      </c>
      <c r="R526" s="224">
        <f>Q526*H526</f>
        <v>0</v>
      </c>
      <c r="S526" s="224">
        <v>0.0032000000000000002</v>
      </c>
      <c r="T526" s="225">
        <f>S526*H526</f>
        <v>1.2448000000000001</v>
      </c>
      <c r="U526" s="41"/>
      <c r="V526" s="41"/>
      <c r="W526" s="41"/>
      <c r="X526" s="41"/>
      <c r="Y526" s="41"/>
      <c r="Z526" s="41"/>
      <c r="AA526" s="41"/>
      <c r="AB526" s="41"/>
      <c r="AC526" s="41"/>
      <c r="AD526" s="41"/>
      <c r="AE526" s="41"/>
      <c r="AR526" s="226" t="s">
        <v>258</v>
      </c>
      <c r="AT526" s="226" t="s">
        <v>163</v>
      </c>
      <c r="AU526" s="226" t="s">
        <v>79</v>
      </c>
      <c r="AY526" s="20" t="s">
        <v>161</v>
      </c>
      <c r="BE526" s="227">
        <f>IF(N526="základní",J526,0)</f>
        <v>0</v>
      </c>
      <c r="BF526" s="227">
        <f>IF(N526="snížená",J526,0)</f>
        <v>0</v>
      </c>
      <c r="BG526" s="227">
        <f>IF(N526="zákl. přenesená",J526,0)</f>
        <v>0</v>
      </c>
      <c r="BH526" s="227">
        <f>IF(N526="sníž. přenesená",J526,0)</f>
        <v>0</v>
      </c>
      <c r="BI526" s="227">
        <f>IF(N526="nulová",J526,0)</f>
        <v>0</v>
      </c>
      <c r="BJ526" s="20" t="s">
        <v>77</v>
      </c>
      <c r="BK526" s="227">
        <f>ROUND(I526*H526,2)</f>
        <v>0</v>
      </c>
      <c r="BL526" s="20" t="s">
        <v>258</v>
      </c>
      <c r="BM526" s="226" t="s">
        <v>697</v>
      </c>
    </row>
    <row r="527" s="2" customFormat="1">
      <c r="A527" s="41"/>
      <c r="B527" s="42"/>
      <c r="C527" s="43"/>
      <c r="D527" s="228" t="s">
        <v>170</v>
      </c>
      <c r="E527" s="43"/>
      <c r="F527" s="229" t="s">
        <v>698</v>
      </c>
      <c r="G527" s="43"/>
      <c r="H527" s="43"/>
      <c r="I527" s="230"/>
      <c r="J527" s="43"/>
      <c r="K527" s="43"/>
      <c r="L527" s="47"/>
      <c r="M527" s="231"/>
      <c r="N527" s="232"/>
      <c r="O527" s="87"/>
      <c r="P527" s="87"/>
      <c r="Q527" s="87"/>
      <c r="R527" s="87"/>
      <c r="S527" s="87"/>
      <c r="T527" s="88"/>
      <c r="U527" s="41"/>
      <c r="V527" s="41"/>
      <c r="W527" s="41"/>
      <c r="X527" s="41"/>
      <c r="Y527" s="41"/>
      <c r="Z527" s="41"/>
      <c r="AA527" s="41"/>
      <c r="AB527" s="41"/>
      <c r="AC527" s="41"/>
      <c r="AD527" s="41"/>
      <c r="AE527" s="41"/>
      <c r="AT527" s="20" t="s">
        <v>170</v>
      </c>
      <c r="AU527" s="20" t="s">
        <v>79</v>
      </c>
    </row>
    <row r="528" s="13" customFormat="1">
      <c r="A528" s="13"/>
      <c r="B528" s="233"/>
      <c r="C528" s="234"/>
      <c r="D528" s="235" t="s">
        <v>172</v>
      </c>
      <c r="E528" s="236" t="s">
        <v>19</v>
      </c>
      <c r="F528" s="237" t="s">
        <v>545</v>
      </c>
      <c r="G528" s="234"/>
      <c r="H528" s="238">
        <v>389</v>
      </c>
      <c r="I528" s="239"/>
      <c r="J528" s="234"/>
      <c r="K528" s="234"/>
      <c r="L528" s="240"/>
      <c r="M528" s="241"/>
      <c r="N528" s="242"/>
      <c r="O528" s="242"/>
      <c r="P528" s="242"/>
      <c r="Q528" s="242"/>
      <c r="R528" s="242"/>
      <c r="S528" s="242"/>
      <c r="T528" s="243"/>
      <c r="U528" s="13"/>
      <c r="V528" s="13"/>
      <c r="W528" s="13"/>
      <c r="X528" s="13"/>
      <c r="Y528" s="13"/>
      <c r="Z528" s="13"/>
      <c r="AA528" s="13"/>
      <c r="AB528" s="13"/>
      <c r="AC528" s="13"/>
      <c r="AD528" s="13"/>
      <c r="AE528" s="13"/>
      <c r="AT528" s="244" t="s">
        <v>172</v>
      </c>
      <c r="AU528" s="244" t="s">
        <v>79</v>
      </c>
      <c r="AV528" s="13" t="s">
        <v>79</v>
      </c>
      <c r="AW528" s="13" t="s">
        <v>32</v>
      </c>
      <c r="AX528" s="13" t="s">
        <v>70</v>
      </c>
      <c r="AY528" s="244" t="s">
        <v>161</v>
      </c>
    </row>
    <row r="529" s="14" customFormat="1">
      <c r="A529" s="14"/>
      <c r="B529" s="245"/>
      <c r="C529" s="246"/>
      <c r="D529" s="235" t="s">
        <v>172</v>
      </c>
      <c r="E529" s="247" t="s">
        <v>19</v>
      </c>
      <c r="F529" s="248" t="s">
        <v>174</v>
      </c>
      <c r="G529" s="246"/>
      <c r="H529" s="249">
        <v>389</v>
      </c>
      <c r="I529" s="250"/>
      <c r="J529" s="246"/>
      <c r="K529" s="246"/>
      <c r="L529" s="251"/>
      <c r="M529" s="252"/>
      <c r="N529" s="253"/>
      <c r="O529" s="253"/>
      <c r="P529" s="253"/>
      <c r="Q529" s="253"/>
      <c r="R529" s="253"/>
      <c r="S529" s="253"/>
      <c r="T529" s="254"/>
      <c r="U529" s="14"/>
      <c r="V529" s="14"/>
      <c r="W529" s="14"/>
      <c r="X529" s="14"/>
      <c r="Y529" s="14"/>
      <c r="Z529" s="14"/>
      <c r="AA529" s="14"/>
      <c r="AB529" s="14"/>
      <c r="AC529" s="14"/>
      <c r="AD529" s="14"/>
      <c r="AE529" s="14"/>
      <c r="AT529" s="255" t="s">
        <v>172</v>
      </c>
      <c r="AU529" s="255" t="s">
        <v>79</v>
      </c>
      <c r="AV529" s="14" t="s">
        <v>168</v>
      </c>
      <c r="AW529" s="14" t="s">
        <v>32</v>
      </c>
      <c r="AX529" s="14" t="s">
        <v>77</v>
      </c>
      <c r="AY529" s="255" t="s">
        <v>161</v>
      </c>
    </row>
    <row r="530" s="12" customFormat="1" ht="22.8" customHeight="1">
      <c r="A530" s="12"/>
      <c r="B530" s="199"/>
      <c r="C530" s="200"/>
      <c r="D530" s="201" t="s">
        <v>69</v>
      </c>
      <c r="E530" s="213" t="s">
        <v>699</v>
      </c>
      <c r="F530" s="213" t="s">
        <v>700</v>
      </c>
      <c r="G530" s="200"/>
      <c r="H530" s="200"/>
      <c r="I530" s="203"/>
      <c r="J530" s="214">
        <f>BK530</f>
        <v>0</v>
      </c>
      <c r="K530" s="200"/>
      <c r="L530" s="205"/>
      <c r="M530" s="206"/>
      <c r="N530" s="207"/>
      <c r="O530" s="207"/>
      <c r="P530" s="208">
        <f>SUM(P531:P538)</f>
        <v>0</v>
      </c>
      <c r="Q530" s="207"/>
      <c r="R530" s="208">
        <f>SUM(R531:R538)</f>
        <v>0</v>
      </c>
      <c r="S530" s="207"/>
      <c r="T530" s="209">
        <f>SUM(T531:T538)</f>
        <v>6.8075000000000001</v>
      </c>
      <c r="U530" s="12"/>
      <c r="V530" s="12"/>
      <c r="W530" s="12"/>
      <c r="X530" s="12"/>
      <c r="Y530" s="12"/>
      <c r="Z530" s="12"/>
      <c r="AA530" s="12"/>
      <c r="AB530" s="12"/>
      <c r="AC530" s="12"/>
      <c r="AD530" s="12"/>
      <c r="AE530" s="12"/>
      <c r="AR530" s="210" t="s">
        <v>79</v>
      </c>
      <c r="AT530" s="211" t="s">
        <v>69</v>
      </c>
      <c r="AU530" s="211" t="s">
        <v>77</v>
      </c>
      <c r="AY530" s="210" t="s">
        <v>161</v>
      </c>
      <c r="BK530" s="212">
        <f>SUM(BK531:BK538)</f>
        <v>0</v>
      </c>
    </row>
    <row r="531" s="2" customFormat="1" ht="24.15" customHeight="1">
      <c r="A531" s="41"/>
      <c r="B531" s="42"/>
      <c r="C531" s="215" t="s">
        <v>701</v>
      </c>
      <c r="D531" s="215" t="s">
        <v>163</v>
      </c>
      <c r="E531" s="216" t="s">
        <v>702</v>
      </c>
      <c r="F531" s="217" t="s">
        <v>703</v>
      </c>
      <c r="G531" s="218" t="s">
        <v>166</v>
      </c>
      <c r="H531" s="219">
        <v>389</v>
      </c>
      <c r="I531" s="220"/>
      <c r="J531" s="221">
        <f>ROUND(I531*H531,2)</f>
        <v>0</v>
      </c>
      <c r="K531" s="217" t="s">
        <v>167</v>
      </c>
      <c r="L531" s="47"/>
      <c r="M531" s="222" t="s">
        <v>19</v>
      </c>
      <c r="N531" s="223" t="s">
        <v>41</v>
      </c>
      <c r="O531" s="87"/>
      <c r="P531" s="224">
        <f>O531*H531</f>
        <v>0</v>
      </c>
      <c r="Q531" s="224">
        <v>0</v>
      </c>
      <c r="R531" s="224">
        <f>Q531*H531</f>
        <v>0</v>
      </c>
      <c r="S531" s="224">
        <v>0.014999999999999999</v>
      </c>
      <c r="T531" s="225">
        <f>S531*H531</f>
        <v>5.835</v>
      </c>
      <c r="U531" s="41"/>
      <c r="V531" s="41"/>
      <c r="W531" s="41"/>
      <c r="X531" s="41"/>
      <c r="Y531" s="41"/>
      <c r="Z531" s="41"/>
      <c r="AA531" s="41"/>
      <c r="AB531" s="41"/>
      <c r="AC531" s="41"/>
      <c r="AD531" s="41"/>
      <c r="AE531" s="41"/>
      <c r="AR531" s="226" t="s">
        <v>258</v>
      </c>
      <c r="AT531" s="226" t="s">
        <v>163</v>
      </c>
      <c r="AU531" s="226" t="s">
        <v>79</v>
      </c>
      <c r="AY531" s="20" t="s">
        <v>161</v>
      </c>
      <c r="BE531" s="227">
        <f>IF(N531="základní",J531,0)</f>
        <v>0</v>
      </c>
      <c r="BF531" s="227">
        <f>IF(N531="snížená",J531,0)</f>
        <v>0</v>
      </c>
      <c r="BG531" s="227">
        <f>IF(N531="zákl. přenesená",J531,0)</f>
        <v>0</v>
      </c>
      <c r="BH531" s="227">
        <f>IF(N531="sníž. přenesená",J531,0)</f>
        <v>0</v>
      </c>
      <c r="BI531" s="227">
        <f>IF(N531="nulová",J531,0)</f>
        <v>0</v>
      </c>
      <c r="BJ531" s="20" t="s">
        <v>77</v>
      </c>
      <c r="BK531" s="227">
        <f>ROUND(I531*H531,2)</f>
        <v>0</v>
      </c>
      <c r="BL531" s="20" t="s">
        <v>258</v>
      </c>
      <c r="BM531" s="226" t="s">
        <v>704</v>
      </c>
    </row>
    <row r="532" s="2" customFormat="1">
      <c r="A532" s="41"/>
      <c r="B532" s="42"/>
      <c r="C532" s="43"/>
      <c r="D532" s="228" t="s">
        <v>170</v>
      </c>
      <c r="E532" s="43"/>
      <c r="F532" s="229" t="s">
        <v>705</v>
      </c>
      <c r="G532" s="43"/>
      <c r="H532" s="43"/>
      <c r="I532" s="230"/>
      <c r="J532" s="43"/>
      <c r="K532" s="43"/>
      <c r="L532" s="47"/>
      <c r="M532" s="231"/>
      <c r="N532" s="232"/>
      <c r="O532" s="87"/>
      <c r="P532" s="87"/>
      <c r="Q532" s="87"/>
      <c r="R532" s="87"/>
      <c r="S532" s="87"/>
      <c r="T532" s="88"/>
      <c r="U532" s="41"/>
      <c r="V532" s="41"/>
      <c r="W532" s="41"/>
      <c r="X532" s="41"/>
      <c r="Y532" s="41"/>
      <c r="Z532" s="41"/>
      <c r="AA532" s="41"/>
      <c r="AB532" s="41"/>
      <c r="AC532" s="41"/>
      <c r="AD532" s="41"/>
      <c r="AE532" s="41"/>
      <c r="AT532" s="20" t="s">
        <v>170</v>
      </c>
      <c r="AU532" s="20" t="s">
        <v>79</v>
      </c>
    </row>
    <row r="533" s="13" customFormat="1">
      <c r="A533" s="13"/>
      <c r="B533" s="233"/>
      <c r="C533" s="234"/>
      <c r="D533" s="235" t="s">
        <v>172</v>
      </c>
      <c r="E533" s="236" t="s">
        <v>19</v>
      </c>
      <c r="F533" s="237" t="s">
        <v>545</v>
      </c>
      <c r="G533" s="234"/>
      <c r="H533" s="238">
        <v>389</v>
      </c>
      <c r="I533" s="239"/>
      <c r="J533" s="234"/>
      <c r="K533" s="234"/>
      <c r="L533" s="240"/>
      <c r="M533" s="241"/>
      <c r="N533" s="242"/>
      <c r="O533" s="242"/>
      <c r="P533" s="242"/>
      <c r="Q533" s="242"/>
      <c r="R533" s="242"/>
      <c r="S533" s="242"/>
      <c r="T533" s="243"/>
      <c r="U533" s="13"/>
      <c r="V533" s="13"/>
      <c r="W533" s="13"/>
      <c r="X533" s="13"/>
      <c r="Y533" s="13"/>
      <c r="Z533" s="13"/>
      <c r="AA533" s="13"/>
      <c r="AB533" s="13"/>
      <c r="AC533" s="13"/>
      <c r="AD533" s="13"/>
      <c r="AE533" s="13"/>
      <c r="AT533" s="244" t="s">
        <v>172</v>
      </c>
      <c r="AU533" s="244" t="s">
        <v>79</v>
      </c>
      <c r="AV533" s="13" t="s">
        <v>79</v>
      </c>
      <c r="AW533" s="13" t="s">
        <v>32</v>
      </c>
      <c r="AX533" s="13" t="s">
        <v>70</v>
      </c>
      <c r="AY533" s="244" t="s">
        <v>161</v>
      </c>
    </row>
    <row r="534" s="14" customFormat="1">
      <c r="A534" s="14"/>
      <c r="B534" s="245"/>
      <c r="C534" s="246"/>
      <c r="D534" s="235" t="s">
        <v>172</v>
      </c>
      <c r="E534" s="247" t="s">
        <v>19</v>
      </c>
      <c r="F534" s="248" t="s">
        <v>174</v>
      </c>
      <c r="G534" s="246"/>
      <c r="H534" s="249">
        <v>389</v>
      </c>
      <c r="I534" s="250"/>
      <c r="J534" s="246"/>
      <c r="K534" s="246"/>
      <c r="L534" s="251"/>
      <c r="M534" s="252"/>
      <c r="N534" s="253"/>
      <c r="O534" s="253"/>
      <c r="P534" s="253"/>
      <c r="Q534" s="253"/>
      <c r="R534" s="253"/>
      <c r="S534" s="253"/>
      <c r="T534" s="254"/>
      <c r="U534" s="14"/>
      <c r="V534" s="14"/>
      <c r="W534" s="14"/>
      <c r="X534" s="14"/>
      <c r="Y534" s="14"/>
      <c r="Z534" s="14"/>
      <c r="AA534" s="14"/>
      <c r="AB534" s="14"/>
      <c r="AC534" s="14"/>
      <c r="AD534" s="14"/>
      <c r="AE534" s="14"/>
      <c r="AT534" s="255" t="s">
        <v>172</v>
      </c>
      <c r="AU534" s="255" t="s">
        <v>79</v>
      </c>
      <c r="AV534" s="14" t="s">
        <v>168</v>
      </c>
      <c r="AW534" s="14" t="s">
        <v>32</v>
      </c>
      <c r="AX534" s="14" t="s">
        <v>77</v>
      </c>
      <c r="AY534" s="255" t="s">
        <v>161</v>
      </c>
    </row>
    <row r="535" s="2" customFormat="1" ht="24.15" customHeight="1">
      <c r="A535" s="41"/>
      <c r="B535" s="42"/>
      <c r="C535" s="215" t="s">
        <v>706</v>
      </c>
      <c r="D535" s="215" t="s">
        <v>163</v>
      </c>
      <c r="E535" s="216" t="s">
        <v>707</v>
      </c>
      <c r="F535" s="217" t="s">
        <v>708</v>
      </c>
      <c r="G535" s="218" t="s">
        <v>166</v>
      </c>
      <c r="H535" s="219">
        <v>389</v>
      </c>
      <c r="I535" s="220"/>
      <c r="J535" s="221">
        <f>ROUND(I535*H535,2)</f>
        <v>0</v>
      </c>
      <c r="K535" s="217" t="s">
        <v>167</v>
      </c>
      <c r="L535" s="47"/>
      <c r="M535" s="222" t="s">
        <v>19</v>
      </c>
      <c r="N535" s="223" t="s">
        <v>41</v>
      </c>
      <c r="O535" s="87"/>
      <c r="P535" s="224">
        <f>O535*H535</f>
        <v>0</v>
      </c>
      <c r="Q535" s="224">
        <v>0</v>
      </c>
      <c r="R535" s="224">
        <f>Q535*H535</f>
        <v>0</v>
      </c>
      <c r="S535" s="224">
        <v>0.0025000000000000001</v>
      </c>
      <c r="T535" s="225">
        <f>S535*H535</f>
        <v>0.97250000000000003</v>
      </c>
      <c r="U535" s="41"/>
      <c r="V535" s="41"/>
      <c r="W535" s="41"/>
      <c r="X535" s="41"/>
      <c r="Y535" s="41"/>
      <c r="Z535" s="41"/>
      <c r="AA535" s="41"/>
      <c r="AB535" s="41"/>
      <c r="AC535" s="41"/>
      <c r="AD535" s="41"/>
      <c r="AE535" s="41"/>
      <c r="AR535" s="226" t="s">
        <v>258</v>
      </c>
      <c r="AT535" s="226" t="s">
        <v>163</v>
      </c>
      <c r="AU535" s="226" t="s">
        <v>79</v>
      </c>
      <c r="AY535" s="20" t="s">
        <v>161</v>
      </c>
      <c r="BE535" s="227">
        <f>IF(N535="základní",J535,0)</f>
        <v>0</v>
      </c>
      <c r="BF535" s="227">
        <f>IF(N535="snížená",J535,0)</f>
        <v>0</v>
      </c>
      <c r="BG535" s="227">
        <f>IF(N535="zákl. přenesená",J535,0)</f>
        <v>0</v>
      </c>
      <c r="BH535" s="227">
        <f>IF(N535="sníž. přenesená",J535,0)</f>
        <v>0</v>
      </c>
      <c r="BI535" s="227">
        <f>IF(N535="nulová",J535,0)</f>
        <v>0</v>
      </c>
      <c r="BJ535" s="20" t="s">
        <v>77</v>
      </c>
      <c r="BK535" s="227">
        <f>ROUND(I535*H535,2)</f>
        <v>0</v>
      </c>
      <c r="BL535" s="20" t="s">
        <v>258</v>
      </c>
      <c r="BM535" s="226" t="s">
        <v>709</v>
      </c>
    </row>
    <row r="536" s="2" customFormat="1">
      <c r="A536" s="41"/>
      <c r="B536" s="42"/>
      <c r="C536" s="43"/>
      <c r="D536" s="228" t="s">
        <v>170</v>
      </c>
      <c r="E536" s="43"/>
      <c r="F536" s="229" t="s">
        <v>710</v>
      </c>
      <c r="G536" s="43"/>
      <c r="H536" s="43"/>
      <c r="I536" s="230"/>
      <c r="J536" s="43"/>
      <c r="K536" s="43"/>
      <c r="L536" s="47"/>
      <c r="M536" s="231"/>
      <c r="N536" s="232"/>
      <c r="O536" s="87"/>
      <c r="P536" s="87"/>
      <c r="Q536" s="87"/>
      <c r="R536" s="87"/>
      <c r="S536" s="87"/>
      <c r="T536" s="88"/>
      <c r="U536" s="41"/>
      <c r="V536" s="41"/>
      <c r="W536" s="41"/>
      <c r="X536" s="41"/>
      <c r="Y536" s="41"/>
      <c r="Z536" s="41"/>
      <c r="AA536" s="41"/>
      <c r="AB536" s="41"/>
      <c r="AC536" s="41"/>
      <c r="AD536" s="41"/>
      <c r="AE536" s="41"/>
      <c r="AT536" s="20" t="s">
        <v>170</v>
      </c>
      <c r="AU536" s="20" t="s">
        <v>79</v>
      </c>
    </row>
    <row r="537" s="13" customFormat="1">
      <c r="A537" s="13"/>
      <c r="B537" s="233"/>
      <c r="C537" s="234"/>
      <c r="D537" s="235" t="s">
        <v>172</v>
      </c>
      <c r="E537" s="236" t="s">
        <v>19</v>
      </c>
      <c r="F537" s="237" t="s">
        <v>545</v>
      </c>
      <c r="G537" s="234"/>
      <c r="H537" s="238">
        <v>389</v>
      </c>
      <c r="I537" s="239"/>
      <c r="J537" s="234"/>
      <c r="K537" s="234"/>
      <c r="L537" s="240"/>
      <c r="M537" s="241"/>
      <c r="N537" s="242"/>
      <c r="O537" s="242"/>
      <c r="P537" s="242"/>
      <c r="Q537" s="242"/>
      <c r="R537" s="242"/>
      <c r="S537" s="242"/>
      <c r="T537" s="243"/>
      <c r="U537" s="13"/>
      <c r="V537" s="13"/>
      <c r="W537" s="13"/>
      <c r="X537" s="13"/>
      <c r="Y537" s="13"/>
      <c r="Z537" s="13"/>
      <c r="AA537" s="13"/>
      <c r="AB537" s="13"/>
      <c r="AC537" s="13"/>
      <c r="AD537" s="13"/>
      <c r="AE537" s="13"/>
      <c r="AT537" s="244" t="s">
        <v>172</v>
      </c>
      <c r="AU537" s="244" t="s">
        <v>79</v>
      </c>
      <c r="AV537" s="13" t="s">
        <v>79</v>
      </c>
      <c r="AW537" s="13" t="s">
        <v>32</v>
      </c>
      <c r="AX537" s="13" t="s">
        <v>70</v>
      </c>
      <c r="AY537" s="244" t="s">
        <v>161</v>
      </c>
    </row>
    <row r="538" s="14" customFormat="1">
      <c r="A538" s="14"/>
      <c r="B538" s="245"/>
      <c r="C538" s="246"/>
      <c r="D538" s="235" t="s">
        <v>172</v>
      </c>
      <c r="E538" s="247" t="s">
        <v>19</v>
      </c>
      <c r="F538" s="248" t="s">
        <v>174</v>
      </c>
      <c r="G538" s="246"/>
      <c r="H538" s="249">
        <v>389</v>
      </c>
      <c r="I538" s="250"/>
      <c r="J538" s="246"/>
      <c r="K538" s="246"/>
      <c r="L538" s="251"/>
      <c r="M538" s="252"/>
      <c r="N538" s="253"/>
      <c r="O538" s="253"/>
      <c r="P538" s="253"/>
      <c r="Q538" s="253"/>
      <c r="R538" s="253"/>
      <c r="S538" s="253"/>
      <c r="T538" s="254"/>
      <c r="U538" s="14"/>
      <c r="V538" s="14"/>
      <c r="W538" s="14"/>
      <c r="X538" s="14"/>
      <c r="Y538" s="14"/>
      <c r="Z538" s="14"/>
      <c r="AA538" s="14"/>
      <c r="AB538" s="14"/>
      <c r="AC538" s="14"/>
      <c r="AD538" s="14"/>
      <c r="AE538" s="14"/>
      <c r="AT538" s="255" t="s">
        <v>172</v>
      </c>
      <c r="AU538" s="255" t="s">
        <v>79</v>
      </c>
      <c r="AV538" s="14" t="s">
        <v>168</v>
      </c>
      <c r="AW538" s="14" t="s">
        <v>32</v>
      </c>
      <c r="AX538" s="14" t="s">
        <v>77</v>
      </c>
      <c r="AY538" s="255" t="s">
        <v>161</v>
      </c>
    </row>
    <row r="539" s="12" customFormat="1" ht="22.8" customHeight="1">
      <c r="A539" s="12"/>
      <c r="B539" s="199"/>
      <c r="C539" s="200"/>
      <c r="D539" s="201" t="s">
        <v>69</v>
      </c>
      <c r="E539" s="213" t="s">
        <v>711</v>
      </c>
      <c r="F539" s="213" t="s">
        <v>712</v>
      </c>
      <c r="G539" s="200"/>
      <c r="H539" s="200"/>
      <c r="I539" s="203"/>
      <c r="J539" s="214">
        <f>BK539</f>
        <v>0</v>
      </c>
      <c r="K539" s="200"/>
      <c r="L539" s="205"/>
      <c r="M539" s="206"/>
      <c r="N539" s="207"/>
      <c r="O539" s="207"/>
      <c r="P539" s="208">
        <f>SUM(P540:P551)</f>
        <v>0</v>
      </c>
      <c r="Q539" s="207"/>
      <c r="R539" s="208">
        <f>SUM(R540:R551)</f>
        <v>0</v>
      </c>
      <c r="S539" s="207"/>
      <c r="T539" s="209">
        <f>SUM(T540:T551)</f>
        <v>0.22669</v>
      </c>
      <c r="U539" s="12"/>
      <c r="V539" s="12"/>
      <c r="W539" s="12"/>
      <c r="X539" s="12"/>
      <c r="Y539" s="12"/>
      <c r="Z539" s="12"/>
      <c r="AA539" s="12"/>
      <c r="AB539" s="12"/>
      <c r="AC539" s="12"/>
      <c r="AD539" s="12"/>
      <c r="AE539" s="12"/>
      <c r="AR539" s="210" t="s">
        <v>79</v>
      </c>
      <c r="AT539" s="211" t="s">
        <v>69</v>
      </c>
      <c r="AU539" s="211" t="s">
        <v>77</v>
      </c>
      <c r="AY539" s="210" t="s">
        <v>161</v>
      </c>
      <c r="BK539" s="212">
        <f>SUM(BK540:BK551)</f>
        <v>0</v>
      </c>
    </row>
    <row r="540" s="2" customFormat="1" ht="16.5" customHeight="1">
      <c r="A540" s="41"/>
      <c r="B540" s="42"/>
      <c r="C540" s="215" t="s">
        <v>713</v>
      </c>
      <c r="D540" s="215" t="s">
        <v>163</v>
      </c>
      <c r="E540" s="216" t="s">
        <v>714</v>
      </c>
      <c r="F540" s="217" t="s">
        <v>715</v>
      </c>
      <c r="G540" s="218" t="s">
        <v>212</v>
      </c>
      <c r="H540" s="219">
        <v>5</v>
      </c>
      <c r="I540" s="220"/>
      <c r="J540" s="221">
        <f>ROUND(I540*H540,2)</f>
        <v>0</v>
      </c>
      <c r="K540" s="217" t="s">
        <v>167</v>
      </c>
      <c r="L540" s="47"/>
      <c r="M540" s="222" t="s">
        <v>19</v>
      </c>
      <c r="N540" s="223" t="s">
        <v>41</v>
      </c>
      <c r="O540" s="87"/>
      <c r="P540" s="224">
        <f>O540*H540</f>
        <v>0</v>
      </c>
      <c r="Q540" s="224">
        <v>0</v>
      </c>
      <c r="R540" s="224">
        <f>Q540*H540</f>
        <v>0</v>
      </c>
      <c r="S540" s="224">
        <v>0.026700000000000002</v>
      </c>
      <c r="T540" s="225">
        <f>S540*H540</f>
        <v>0.13350000000000001</v>
      </c>
      <c r="U540" s="41"/>
      <c r="V540" s="41"/>
      <c r="W540" s="41"/>
      <c r="X540" s="41"/>
      <c r="Y540" s="41"/>
      <c r="Z540" s="41"/>
      <c r="AA540" s="41"/>
      <c r="AB540" s="41"/>
      <c r="AC540" s="41"/>
      <c r="AD540" s="41"/>
      <c r="AE540" s="41"/>
      <c r="AR540" s="226" t="s">
        <v>258</v>
      </c>
      <c r="AT540" s="226" t="s">
        <v>163</v>
      </c>
      <c r="AU540" s="226" t="s">
        <v>79</v>
      </c>
      <c r="AY540" s="20" t="s">
        <v>161</v>
      </c>
      <c r="BE540" s="227">
        <f>IF(N540="základní",J540,0)</f>
        <v>0</v>
      </c>
      <c r="BF540" s="227">
        <f>IF(N540="snížená",J540,0)</f>
        <v>0</v>
      </c>
      <c r="BG540" s="227">
        <f>IF(N540="zákl. přenesená",J540,0)</f>
        <v>0</v>
      </c>
      <c r="BH540" s="227">
        <f>IF(N540="sníž. přenesená",J540,0)</f>
        <v>0</v>
      </c>
      <c r="BI540" s="227">
        <f>IF(N540="nulová",J540,0)</f>
        <v>0</v>
      </c>
      <c r="BJ540" s="20" t="s">
        <v>77</v>
      </c>
      <c r="BK540" s="227">
        <f>ROUND(I540*H540,2)</f>
        <v>0</v>
      </c>
      <c r="BL540" s="20" t="s">
        <v>258</v>
      </c>
      <c r="BM540" s="226" t="s">
        <v>716</v>
      </c>
    </row>
    <row r="541" s="2" customFormat="1">
      <c r="A541" s="41"/>
      <c r="B541" s="42"/>
      <c r="C541" s="43"/>
      <c r="D541" s="228" t="s">
        <v>170</v>
      </c>
      <c r="E541" s="43"/>
      <c r="F541" s="229" t="s">
        <v>717</v>
      </c>
      <c r="G541" s="43"/>
      <c r="H541" s="43"/>
      <c r="I541" s="230"/>
      <c r="J541" s="43"/>
      <c r="K541" s="43"/>
      <c r="L541" s="47"/>
      <c r="M541" s="231"/>
      <c r="N541" s="232"/>
      <c r="O541" s="87"/>
      <c r="P541" s="87"/>
      <c r="Q541" s="87"/>
      <c r="R541" s="87"/>
      <c r="S541" s="87"/>
      <c r="T541" s="88"/>
      <c r="U541" s="41"/>
      <c r="V541" s="41"/>
      <c r="W541" s="41"/>
      <c r="X541" s="41"/>
      <c r="Y541" s="41"/>
      <c r="Z541" s="41"/>
      <c r="AA541" s="41"/>
      <c r="AB541" s="41"/>
      <c r="AC541" s="41"/>
      <c r="AD541" s="41"/>
      <c r="AE541" s="41"/>
      <c r="AT541" s="20" t="s">
        <v>170</v>
      </c>
      <c r="AU541" s="20" t="s">
        <v>79</v>
      </c>
    </row>
    <row r="542" s="13" customFormat="1">
      <c r="A542" s="13"/>
      <c r="B542" s="233"/>
      <c r="C542" s="234"/>
      <c r="D542" s="235" t="s">
        <v>172</v>
      </c>
      <c r="E542" s="236" t="s">
        <v>19</v>
      </c>
      <c r="F542" s="237" t="s">
        <v>718</v>
      </c>
      <c r="G542" s="234"/>
      <c r="H542" s="238">
        <v>5</v>
      </c>
      <c r="I542" s="239"/>
      <c r="J542" s="234"/>
      <c r="K542" s="234"/>
      <c r="L542" s="240"/>
      <c r="M542" s="241"/>
      <c r="N542" s="242"/>
      <c r="O542" s="242"/>
      <c r="P542" s="242"/>
      <c r="Q542" s="242"/>
      <c r="R542" s="242"/>
      <c r="S542" s="242"/>
      <c r="T542" s="243"/>
      <c r="U542" s="13"/>
      <c r="V542" s="13"/>
      <c r="W542" s="13"/>
      <c r="X542" s="13"/>
      <c r="Y542" s="13"/>
      <c r="Z542" s="13"/>
      <c r="AA542" s="13"/>
      <c r="AB542" s="13"/>
      <c r="AC542" s="13"/>
      <c r="AD542" s="13"/>
      <c r="AE542" s="13"/>
      <c r="AT542" s="244" t="s">
        <v>172</v>
      </c>
      <c r="AU542" s="244" t="s">
        <v>79</v>
      </c>
      <c r="AV542" s="13" t="s">
        <v>79</v>
      </c>
      <c r="AW542" s="13" t="s">
        <v>32</v>
      </c>
      <c r="AX542" s="13" t="s">
        <v>70</v>
      </c>
      <c r="AY542" s="244" t="s">
        <v>161</v>
      </c>
    </row>
    <row r="543" s="14" customFormat="1">
      <c r="A543" s="14"/>
      <c r="B543" s="245"/>
      <c r="C543" s="246"/>
      <c r="D543" s="235" t="s">
        <v>172</v>
      </c>
      <c r="E543" s="247" t="s">
        <v>19</v>
      </c>
      <c r="F543" s="248" t="s">
        <v>174</v>
      </c>
      <c r="G543" s="246"/>
      <c r="H543" s="249">
        <v>5</v>
      </c>
      <c r="I543" s="250"/>
      <c r="J543" s="246"/>
      <c r="K543" s="246"/>
      <c r="L543" s="251"/>
      <c r="M543" s="252"/>
      <c r="N543" s="253"/>
      <c r="O543" s="253"/>
      <c r="P543" s="253"/>
      <c r="Q543" s="253"/>
      <c r="R543" s="253"/>
      <c r="S543" s="253"/>
      <c r="T543" s="254"/>
      <c r="U543" s="14"/>
      <c r="V543" s="14"/>
      <c r="W543" s="14"/>
      <c r="X543" s="14"/>
      <c r="Y543" s="14"/>
      <c r="Z543" s="14"/>
      <c r="AA543" s="14"/>
      <c r="AB543" s="14"/>
      <c r="AC543" s="14"/>
      <c r="AD543" s="14"/>
      <c r="AE543" s="14"/>
      <c r="AT543" s="255" t="s">
        <v>172</v>
      </c>
      <c r="AU543" s="255" t="s">
        <v>79</v>
      </c>
      <c r="AV543" s="14" t="s">
        <v>168</v>
      </c>
      <c r="AW543" s="14" t="s">
        <v>32</v>
      </c>
      <c r="AX543" s="14" t="s">
        <v>77</v>
      </c>
      <c r="AY543" s="255" t="s">
        <v>161</v>
      </c>
    </row>
    <row r="544" s="2" customFormat="1" ht="16.5" customHeight="1">
      <c r="A544" s="41"/>
      <c r="B544" s="42"/>
      <c r="C544" s="215" t="s">
        <v>719</v>
      </c>
      <c r="D544" s="215" t="s">
        <v>163</v>
      </c>
      <c r="E544" s="216" t="s">
        <v>720</v>
      </c>
      <c r="F544" s="217" t="s">
        <v>721</v>
      </c>
      <c r="G544" s="218" t="s">
        <v>314</v>
      </c>
      <c r="H544" s="219">
        <v>1</v>
      </c>
      <c r="I544" s="220"/>
      <c r="J544" s="221">
        <f>ROUND(I544*H544,2)</f>
        <v>0</v>
      </c>
      <c r="K544" s="217" t="s">
        <v>167</v>
      </c>
      <c r="L544" s="47"/>
      <c r="M544" s="222" t="s">
        <v>19</v>
      </c>
      <c r="N544" s="223" t="s">
        <v>41</v>
      </c>
      <c r="O544" s="87"/>
      <c r="P544" s="224">
        <f>O544*H544</f>
        <v>0</v>
      </c>
      <c r="Q544" s="224">
        <v>0</v>
      </c>
      <c r="R544" s="224">
        <f>Q544*H544</f>
        <v>0</v>
      </c>
      <c r="S544" s="224">
        <v>0.042849999999999999</v>
      </c>
      <c r="T544" s="225">
        <f>S544*H544</f>
        <v>0.042849999999999999</v>
      </c>
      <c r="U544" s="41"/>
      <c r="V544" s="41"/>
      <c r="W544" s="41"/>
      <c r="X544" s="41"/>
      <c r="Y544" s="41"/>
      <c r="Z544" s="41"/>
      <c r="AA544" s="41"/>
      <c r="AB544" s="41"/>
      <c r="AC544" s="41"/>
      <c r="AD544" s="41"/>
      <c r="AE544" s="41"/>
      <c r="AR544" s="226" t="s">
        <v>258</v>
      </c>
      <c r="AT544" s="226" t="s">
        <v>163</v>
      </c>
      <c r="AU544" s="226" t="s">
        <v>79</v>
      </c>
      <c r="AY544" s="20" t="s">
        <v>161</v>
      </c>
      <c r="BE544" s="227">
        <f>IF(N544="základní",J544,0)</f>
        <v>0</v>
      </c>
      <c r="BF544" s="227">
        <f>IF(N544="snížená",J544,0)</f>
        <v>0</v>
      </c>
      <c r="BG544" s="227">
        <f>IF(N544="zákl. přenesená",J544,0)</f>
        <v>0</v>
      </c>
      <c r="BH544" s="227">
        <f>IF(N544="sníž. přenesená",J544,0)</f>
        <v>0</v>
      </c>
      <c r="BI544" s="227">
        <f>IF(N544="nulová",J544,0)</f>
        <v>0</v>
      </c>
      <c r="BJ544" s="20" t="s">
        <v>77</v>
      </c>
      <c r="BK544" s="227">
        <f>ROUND(I544*H544,2)</f>
        <v>0</v>
      </c>
      <c r="BL544" s="20" t="s">
        <v>258</v>
      </c>
      <c r="BM544" s="226" t="s">
        <v>722</v>
      </c>
    </row>
    <row r="545" s="2" customFormat="1">
      <c r="A545" s="41"/>
      <c r="B545" s="42"/>
      <c r="C545" s="43"/>
      <c r="D545" s="228" t="s">
        <v>170</v>
      </c>
      <c r="E545" s="43"/>
      <c r="F545" s="229" t="s">
        <v>723</v>
      </c>
      <c r="G545" s="43"/>
      <c r="H545" s="43"/>
      <c r="I545" s="230"/>
      <c r="J545" s="43"/>
      <c r="K545" s="43"/>
      <c r="L545" s="47"/>
      <c r="M545" s="231"/>
      <c r="N545" s="232"/>
      <c r="O545" s="87"/>
      <c r="P545" s="87"/>
      <c r="Q545" s="87"/>
      <c r="R545" s="87"/>
      <c r="S545" s="87"/>
      <c r="T545" s="88"/>
      <c r="U545" s="41"/>
      <c r="V545" s="41"/>
      <c r="W545" s="41"/>
      <c r="X545" s="41"/>
      <c r="Y545" s="41"/>
      <c r="Z545" s="41"/>
      <c r="AA545" s="41"/>
      <c r="AB545" s="41"/>
      <c r="AC545" s="41"/>
      <c r="AD545" s="41"/>
      <c r="AE545" s="41"/>
      <c r="AT545" s="20" t="s">
        <v>170</v>
      </c>
      <c r="AU545" s="20" t="s">
        <v>79</v>
      </c>
    </row>
    <row r="546" s="13" customFormat="1">
      <c r="A546" s="13"/>
      <c r="B546" s="233"/>
      <c r="C546" s="234"/>
      <c r="D546" s="235" t="s">
        <v>172</v>
      </c>
      <c r="E546" s="236" t="s">
        <v>19</v>
      </c>
      <c r="F546" s="237" t="s">
        <v>724</v>
      </c>
      <c r="G546" s="234"/>
      <c r="H546" s="238">
        <v>1</v>
      </c>
      <c r="I546" s="239"/>
      <c r="J546" s="234"/>
      <c r="K546" s="234"/>
      <c r="L546" s="240"/>
      <c r="M546" s="241"/>
      <c r="N546" s="242"/>
      <c r="O546" s="242"/>
      <c r="P546" s="242"/>
      <c r="Q546" s="242"/>
      <c r="R546" s="242"/>
      <c r="S546" s="242"/>
      <c r="T546" s="243"/>
      <c r="U546" s="13"/>
      <c r="V546" s="13"/>
      <c r="W546" s="13"/>
      <c r="X546" s="13"/>
      <c r="Y546" s="13"/>
      <c r="Z546" s="13"/>
      <c r="AA546" s="13"/>
      <c r="AB546" s="13"/>
      <c r="AC546" s="13"/>
      <c r="AD546" s="13"/>
      <c r="AE546" s="13"/>
      <c r="AT546" s="244" t="s">
        <v>172</v>
      </c>
      <c r="AU546" s="244" t="s">
        <v>79</v>
      </c>
      <c r="AV546" s="13" t="s">
        <v>79</v>
      </c>
      <c r="AW546" s="13" t="s">
        <v>32</v>
      </c>
      <c r="AX546" s="13" t="s">
        <v>70</v>
      </c>
      <c r="AY546" s="244" t="s">
        <v>161</v>
      </c>
    </row>
    <row r="547" s="14" customFormat="1">
      <c r="A547" s="14"/>
      <c r="B547" s="245"/>
      <c r="C547" s="246"/>
      <c r="D547" s="235" t="s">
        <v>172</v>
      </c>
      <c r="E547" s="247" t="s">
        <v>19</v>
      </c>
      <c r="F547" s="248" t="s">
        <v>174</v>
      </c>
      <c r="G547" s="246"/>
      <c r="H547" s="249">
        <v>1</v>
      </c>
      <c r="I547" s="250"/>
      <c r="J547" s="246"/>
      <c r="K547" s="246"/>
      <c r="L547" s="251"/>
      <c r="M547" s="252"/>
      <c r="N547" s="253"/>
      <c r="O547" s="253"/>
      <c r="P547" s="253"/>
      <c r="Q547" s="253"/>
      <c r="R547" s="253"/>
      <c r="S547" s="253"/>
      <c r="T547" s="254"/>
      <c r="U547" s="14"/>
      <c r="V547" s="14"/>
      <c r="W547" s="14"/>
      <c r="X547" s="14"/>
      <c r="Y547" s="14"/>
      <c r="Z547" s="14"/>
      <c r="AA547" s="14"/>
      <c r="AB547" s="14"/>
      <c r="AC547" s="14"/>
      <c r="AD547" s="14"/>
      <c r="AE547" s="14"/>
      <c r="AT547" s="255" t="s">
        <v>172</v>
      </c>
      <c r="AU547" s="255" t="s">
        <v>79</v>
      </c>
      <c r="AV547" s="14" t="s">
        <v>168</v>
      </c>
      <c r="AW547" s="14" t="s">
        <v>32</v>
      </c>
      <c r="AX547" s="14" t="s">
        <v>77</v>
      </c>
      <c r="AY547" s="255" t="s">
        <v>161</v>
      </c>
    </row>
    <row r="548" s="2" customFormat="1" ht="16.5" customHeight="1">
      <c r="A548" s="41"/>
      <c r="B548" s="42"/>
      <c r="C548" s="215" t="s">
        <v>725</v>
      </c>
      <c r="D548" s="215" t="s">
        <v>163</v>
      </c>
      <c r="E548" s="216" t="s">
        <v>726</v>
      </c>
      <c r="F548" s="217" t="s">
        <v>727</v>
      </c>
      <c r="G548" s="218" t="s">
        <v>314</v>
      </c>
      <c r="H548" s="219">
        <v>2</v>
      </c>
      <c r="I548" s="220"/>
      <c r="J548" s="221">
        <f>ROUND(I548*H548,2)</f>
        <v>0</v>
      </c>
      <c r="K548" s="217" t="s">
        <v>167</v>
      </c>
      <c r="L548" s="47"/>
      <c r="M548" s="222" t="s">
        <v>19</v>
      </c>
      <c r="N548" s="223" t="s">
        <v>41</v>
      </c>
      <c r="O548" s="87"/>
      <c r="P548" s="224">
        <f>O548*H548</f>
        <v>0</v>
      </c>
      <c r="Q548" s="224">
        <v>0</v>
      </c>
      <c r="R548" s="224">
        <f>Q548*H548</f>
        <v>0</v>
      </c>
      <c r="S548" s="224">
        <v>0.025170000000000001</v>
      </c>
      <c r="T548" s="225">
        <f>S548*H548</f>
        <v>0.050340000000000003</v>
      </c>
      <c r="U548" s="41"/>
      <c r="V548" s="41"/>
      <c r="W548" s="41"/>
      <c r="X548" s="41"/>
      <c r="Y548" s="41"/>
      <c r="Z548" s="41"/>
      <c r="AA548" s="41"/>
      <c r="AB548" s="41"/>
      <c r="AC548" s="41"/>
      <c r="AD548" s="41"/>
      <c r="AE548" s="41"/>
      <c r="AR548" s="226" t="s">
        <v>258</v>
      </c>
      <c r="AT548" s="226" t="s">
        <v>163</v>
      </c>
      <c r="AU548" s="226" t="s">
        <v>79</v>
      </c>
      <c r="AY548" s="20" t="s">
        <v>161</v>
      </c>
      <c r="BE548" s="227">
        <f>IF(N548="základní",J548,0)</f>
        <v>0</v>
      </c>
      <c r="BF548" s="227">
        <f>IF(N548="snížená",J548,0)</f>
        <v>0</v>
      </c>
      <c r="BG548" s="227">
        <f>IF(N548="zákl. přenesená",J548,0)</f>
        <v>0</v>
      </c>
      <c r="BH548" s="227">
        <f>IF(N548="sníž. přenesená",J548,0)</f>
        <v>0</v>
      </c>
      <c r="BI548" s="227">
        <f>IF(N548="nulová",J548,0)</f>
        <v>0</v>
      </c>
      <c r="BJ548" s="20" t="s">
        <v>77</v>
      </c>
      <c r="BK548" s="227">
        <f>ROUND(I548*H548,2)</f>
        <v>0</v>
      </c>
      <c r="BL548" s="20" t="s">
        <v>258</v>
      </c>
      <c r="BM548" s="226" t="s">
        <v>728</v>
      </c>
    </row>
    <row r="549" s="2" customFormat="1">
      <c r="A549" s="41"/>
      <c r="B549" s="42"/>
      <c r="C549" s="43"/>
      <c r="D549" s="228" t="s">
        <v>170</v>
      </c>
      <c r="E549" s="43"/>
      <c r="F549" s="229" t="s">
        <v>729</v>
      </c>
      <c r="G549" s="43"/>
      <c r="H549" s="43"/>
      <c r="I549" s="230"/>
      <c r="J549" s="43"/>
      <c r="K549" s="43"/>
      <c r="L549" s="47"/>
      <c r="M549" s="231"/>
      <c r="N549" s="232"/>
      <c r="O549" s="87"/>
      <c r="P549" s="87"/>
      <c r="Q549" s="87"/>
      <c r="R549" s="87"/>
      <c r="S549" s="87"/>
      <c r="T549" s="88"/>
      <c r="U549" s="41"/>
      <c r="V549" s="41"/>
      <c r="W549" s="41"/>
      <c r="X549" s="41"/>
      <c r="Y549" s="41"/>
      <c r="Z549" s="41"/>
      <c r="AA549" s="41"/>
      <c r="AB549" s="41"/>
      <c r="AC549" s="41"/>
      <c r="AD549" s="41"/>
      <c r="AE549" s="41"/>
      <c r="AT549" s="20" t="s">
        <v>170</v>
      </c>
      <c r="AU549" s="20" t="s">
        <v>79</v>
      </c>
    </row>
    <row r="550" s="13" customFormat="1">
      <c r="A550" s="13"/>
      <c r="B550" s="233"/>
      <c r="C550" s="234"/>
      <c r="D550" s="235" t="s">
        <v>172</v>
      </c>
      <c r="E550" s="236" t="s">
        <v>19</v>
      </c>
      <c r="F550" s="237" t="s">
        <v>730</v>
      </c>
      <c r="G550" s="234"/>
      <c r="H550" s="238">
        <v>2</v>
      </c>
      <c r="I550" s="239"/>
      <c r="J550" s="234"/>
      <c r="K550" s="234"/>
      <c r="L550" s="240"/>
      <c r="M550" s="241"/>
      <c r="N550" s="242"/>
      <c r="O550" s="242"/>
      <c r="P550" s="242"/>
      <c r="Q550" s="242"/>
      <c r="R550" s="242"/>
      <c r="S550" s="242"/>
      <c r="T550" s="243"/>
      <c r="U550" s="13"/>
      <c r="V550" s="13"/>
      <c r="W550" s="13"/>
      <c r="X550" s="13"/>
      <c r="Y550" s="13"/>
      <c r="Z550" s="13"/>
      <c r="AA550" s="13"/>
      <c r="AB550" s="13"/>
      <c r="AC550" s="13"/>
      <c r="AD550" s="13"/>
      <c r="AE550" s="13"/>
      <c r="AT550" s="244" t="s">
        <v>172</v>
      </c>
      <c r="AU550" s="244" t="s">
        <v>79</v>
      </c>
      <c r="AV550" s="13" t="s">
        <v>79</v>
      </c>
      <c r="AW550" s="13" t="s">
        <v>32</v>
      </c>
      <c r="AX550" s="13" t="s">
        <v>70</v>
      </c>
      <c r="AY550" s="244" t="s">
        <v>161</v>
      </c>
    </row>
    <row r="551" s="14" customFormat="1">
      <c r="A551" s="14"/>
      <c r="B551" s="245"/>
      <c r="C551" s="246"/>
      <c r="D551" s="235" t="s">
        <v>172</v>
      </c>
      <c r="E551" s="247" t="s">
        <v>19</v>
      </c>
      <c r="F551" s="248" t="s">
        <v>174</v>
      </c>
      <c r="G551" s="246"/>
      <c r="H551" s="249">
        <v>2</v>
      </c>
      <c r="I551" s="250"/>
      <c r="J551" s="246"/>
      <c r="K551" s="246"/>
      <c r="L551" s="251"/>
      <c r="M551" s="252"/>
      <c r="N551" s="253"/>
      <c r="O551" s="253"/>
      <c r="P551" s="253"/>
      <c r="Q551" s="253"/>
      <c r="R551" s="253"/>
      <c r="S551" s="253"/>
      <c r="T551" s="254"/>
      <c r="U551" s="14"/>
      <c r="V551" s="14"/>
      <c r="W551" s="14"/>
      <c r="X551" s="14"/>
      <c r="Y551" s="14"/>
      <c r="Z551" s="14"/>
      <c r="AA551" s="14"/>
      <c r="AB551" s="14"/>
      <c r="AC551" s="14"/>
      <c r="AD551" s="14"/>
      <c r="AE551" s="14"/>
      <c r="AT551" s="255" t="s">
        <v>172</v>
      </c>
      <c r="AU551" s="255" t="s">
        <v>79</v>
      </c>
      <c r="AV551" s="14" t="s">
        <v>168</v>
      </c>
      <c r="AW551" s="14" t="s">
        <v>32</v>
      </c>
      <c r="AX551" s="14" t="s">
        <v>77</v>
      </c>
      <c r="AY551" s="255" t="s">
        <v>161</v>
      </c>
    </row>
    <row r="552" s="12" customFormat="1" ht="22.8" customHeight="1">
      <c r="A552" s="12"/>
      <c r="B552" s="199"/>
      <c r="C552" s="200"/>
      <c r="D552" s="201" t="s">
        <v>69</v>
      </c>
      <c r="E552" s="213" t="s">
        <v>731</v>
      </c>
      <c r="F552" s="213" t="s">
        <v>732</v>
      </c>
      <c r="G552" s="200"/>
      <c r="H552" s="200"/>
      <c r="I552" s="203"/>
      <c r="J552" s="214">
        <f>BK552</f>
        <v>0</v>
      </c>
      <c r="K552" s="200"/>
      <c r="L552" s="205"/>
      <c r="M552" s="206"/>
      <c r="N552" s="207"/>
      <c r="O552" s="207"/>
      <c r="P552" s="208">
        <f>SUM(P553:P564)</f>
        <v>0</v>
      </c>
      <c r="Q552" s="207"/>
      <c r="R552" s="208">
        <f>SUM(R553:R564)</f>
        <v>0</v>
      </c>
      <c r="S552" s="207"/>
      <c r="T552" s="209">
        <f>SUM(T553:T564)</f>
        <v>0.00075000000000000002</v>
      </c>
      <c r="U552" s="12"/>
      <c r="V552" s="12"/>
      <c r="W552" s="12"/>
      <c r="X552" s="12"/>
      <c r="Y552" s="12"/>
      <c r="Z552" s="12"/>
      <c r="AA552" s="12"/>
      <c r="AB552" s="12"/>
      <c r="AC552" s="12"/>
      <c r="AD552" s="12"/>
      <c r="AE552" s="12"/>
      <c r="AR552" s="210" t="s">
        <v>79</v>
      </c>
      <c r="AT552" s="211" t="s">
        <v>69</v>
      </c>
      <c r="AU552" s="211" t="s">
        <v>77</v>
      </c>
      <c r="AY552" s="210" t="s">
        <v>161</v>
      </c>
      <c r="BK552" s="212">
        <f>SUM(BK553:BK564)</f>
        <v>0</v>
      </c>
    </row>
    <row r="553" s="2" customFormat="1" ht="16.5" customHeight="1">
      <c r="A553" s="41"/>
      <c r="B553" s="42"/>
      <c r="C553" s="215" t="s">
        <v>733</v>
      </c>
      <c r="D553" s="215" t="s">
        <v>163</v>
      </c>
      <c r="E553" s="216" t="s">
        <v>734</v>
      </c>
      <c r="F553" s="217" t="s">
        <v>735</v>
      </c>
      <c r="G553" s="218" t="s">
        <v>314</v>
      </c>
      <c r="H553" s="219">
        <v>5</v>
      </c>
      <c r="I553" s="220"/>
      <c r="J553" s="221">
        <f>ROUND(I553*H553,2)</f>
        <v>0</v>
      </c>
      <c r="K553" s="217" t="s">
        <v>167</v>
      </c>
      <c r="L553" s="47"/>
      <c r="M553" s="222" t="s">
        <v>19</v>
      </c>
      <c r="N553" s="223" t="s">
        <v>41</v>
      </c>
      <c r="O553" s="87"/>
      <c r="P553" s="224">
        <f>O553*H553</f>
        <v>0</v>
      </c>
      <c r="Q553" s="224">
        <v>0</v>
      </c>
      <c r="R553" s="224">
        <f>Q553*H553</f>
        <v>0</v>
      </c>
      <c r="S553" s="224">
        <v>5.0000000000000002E-05</v>
      </c>
      <c r="T553" s="225">
        <f>S553*H553</f>
        <v>0.00025000000000000001</v>
      </c>
      <c r="U553" s="41"/>
      <c r="V553" s="41"/>
      <c r="W553" s="41"/>
      <c r="X553" s="41"/>
      <c r="Y553" s="41"/>
      <c r="Z553" s="41"/>
      <c r="AA553" s="41"/>
      <c r="AB553" s="41"/>
      <c r="AC553" s="41"/>
      <c r="AD553" s="41"/>
      <c r="AE553" s="41"/>
      <c r="AR553" s="226" t="s">
        <v>258</v>
      </c>
      <c r="AT553" s="226" t="s">
        <v>163</v>
      </c>
      <c r="AU553" s="226" t="s">
        <v>79</v>
      </c>
      <c r="AY553" s="20" t="s">
        <v>161</v>
      </c>
      <c r="BE553" s="227">
        <f>IF(N553="základní",J553,0)</f>
        <v>0</v>
      </c>
      <c r="BF553" s="227">
        <f>IF(N553="snížená",J553,0)</f>
        <v>0</v>
      </c>
      <c r="BG553" s="227">
        <f>IF(N553="zákl. přenesená",J553,0)</f>
        <v>0</v>
      </c>
      <c r="BH553" s="227">
        <f>IF(N553="sníž. přenesená",J553,0)</f>
        <v>0</v>
      </c>
      <c r="BI553" s="227">
        <f>IF(N553="nulová",J553,0)</f>
        <v>0</v>
      </c>
      <c r="BJ553" s="20" t="s">
        <v>77</v>
      </c>
      <c r="BK553" s="227">
        <f>ROUND(I553*H553,2)</f>
        <v>0</v>
      </c>
      <c r="BL553" s="20" t="s">
        <v>258</v>
      </c>
      <c r="BM553" s="226" t="s">
        <v>736</v>
      </c>
    </row>
    <row r="554" s="2" customFormat="1">
      <c r="A554" s="41"/>
      <c r="B554" s="42"/>
      <c r="C554" s="43"/>
      <c r="D554" s="228" t="s">
        <v>170</v>
      </c>
      <c r="E554" s="43"/>
      <c r="F554" s="229" t="s">
        <v>737</v>
      </c>
      <c r="G554" s="43"/>
      <c r="H554" s="43"/>
      <c r="I554" s="230"/>
      <c r="J554" s="43"/>
      <c r="K554" s="43"/>
      <c r="L554" s="47"/>
      <c r="M554" s="231"/>
      <c r="N554" s="232"/>
      <c r="O554" s="87"/>
      <c r="P554" s="87"/>
      <c r="Q554" s="87"/>
      <c r="R554" s="87"/>
      <c r="S554" s="87"/>
      <c r="T554" s="88"/>
      <c r="U554" s="41"/>
      <c r="V554" s="41"/>
      <c r="W554" s="41"/>
      <c r="X554" s="41"/>
      <c r="Y554" s="41"/>
      <c r="Z554" s="41"/>
      <c r="AA554" s="41"/>
      <c r="AB554" s="41"/>
      <c r="AC554" s="41"/>
      <c r="AD554" s="41"/>
      <c r="AE554" s="41"/>
      <c r="AT554" s="20" t="s">
        <v>170</v>
      </c>
      <c r="AU554" s="20" t="s">
        <v>79</v>
      </c>
    </row>
    <row r="555" s="13" customFormat="1">
      <c r="A555" s="13"/>
      <c r="B555" s="233"/>
      <c r="C555" s="234"/>
      <c r="D555" s="235" t="s">
        <v>172</v>
      </c>
      <c r="E555" s="236" t="s">
        <v>19</v>
      </c>
      <c r="F555" s="237" t="s">
        <v>738</v>
      </c>
      <c r="G555" s="234"/>
      <c r="H555" s="238">
        <v>5</v>
      </c>
      <c r="I555" s="239"/>
      <c r="J555" s="234"/>
      <c r="K555" s="234"/>
      <c r="L555" s="240"/>
      <c r="M555" s="241"/>
      <c r="N555" s="242"/>
      <c r="O555" s="242"/>
      <c r="P555" s="242"/>
      <c r="Q555" s="242"/>
      <c r="R555" s="242"/>
      <c r="S555" s="242"/>
      <c r="T555" s="243"/>
      <c r="U555" s="13"/>
      <c r="V555" s="13"/>
      <c r="W555" s="13"/>
      <c r="X555" s="13"/>
      <c r="Y555" s="13"/>
      <c r="Z555" s="13"/>
      <c r="AA555" s="13"/>
      <c r="AB555" s="13"/>
      <c r="AC555" s="13"/>
      <c r="AD555" s="13"/>
      <c r="AE555" s="13"/>
      <c r="AT555" s="244" t="s">
        <v>172</v>
      </c>
      <c r="AU555" s="244" t="s">
        <v>79</v>
      </c>
      <c r="AV555" s="13" t="s">
        <v>79</v>
      </c>
      <c r="AW555" s="13" t="s">
        <v>32</v>
      </c>
      <c r="AX555" s="13" t="s">
        <v>70</v>
      </c>
      <c r="AY555" s="244" t="s">
        <v>161</v>
      </c>
    </row>
    <row r="556" s="14" customFormat="1">
      <c r="A556" s="14"/>
      <c r="B556" s="245"/>
      <c r="C556" s="246"/>
      <c r="D556" s="235" t="s">
        <v>172</v>
      </c>
      <c r="E556" s="247" t="s">
        <v>19</v>
      </c>
      <c r="F556" s="248" t="s">
        <v>174</v>
      </c>
      <c r="G556" s="246"/>
      <c r="H556" s="249">
        <v>5</v>
      </c>
      <c r="I556" s="250"/>
      <c r="J556" s="246"/>
      <c r="K556" s="246"/>
      <c r="L556" s="251"/>
      <c r="M556" s="252"/>
      <c r="N556" s="253"/>
      <c r="O556" s="253"/>
      <c r="P556" s="253"/>
      <c r="Q556" s="253"/>
      <c r="R556" s="253"/>
      <c r="S556" s="253"/>
      <c r="T556" s="254"/>
      <c r="U556" s="14"/>
      <c r="V556" s="14"/>
      <c r="W556" s="14"/>
      <c r="X556" s="14"/>
      <c r="Y556" s="14"/>
      <c r="Z556" s="14"/>
      <c r="AA556" s="14"/>
      <c r="AB556" s="14"/>
      <c r="AC556" s="14"/>
      <c r="AD556" s="14"/>
      <c r="AE556" s="14"/>
      <c r="AT556" s="255" t="s">
        <v>172</v>
      </c>
      <c r="AU556" s="255" t="s">
        <v>79</v>
      </c>
      <c r="AV556" s="14" t="s">
        <v>168</v>
      </c>
      <c r="AW556" s="14" t="s">
        <v>32</v>
      </c>
      <c r="AX556" s="14" t="s">
        <v>77</v>
      </c>
      <c r="AY556" s="255" t="s">
        <v>161</v>
      </c>
    </row>
    <row r="557" s="2" customFormat="1" ht="16.5" customHeight="1">
      <c r="A557" s="41"/>
      <c r="B557" s="42"/>
      <c r="C557" s="215" t="s">
        <v>739</v>
      </c>
      <c r="D557" s="215" t="s">
        <v>163</v>
      </c>
      <c r="E557" s="216" t="s">
        <v>740</v>
      </c>
      <c r="F557" s="217" t="s">
        <v>741</v>
      </c>
      <c r="G557" s="218" t="s">
        <v>314</v>
      </c>
      <c r="H557" s="219">
        <v>3</v>
      </c>
      <c r="I557" s="220"/>
      <c r="J557" s="221">
        <f>ROUND(I557*H557,2)</f>
        <v>0</v>
      </c>
      <c r="K557" s="217" t="s">
        <v>167</v>
      </c>
      <c r="L557" s="47"/>
      <c r="M557" s="222" t="s">
        <v>19</v>
      </c>
      <c r="N557" s="223" t="s">
        <v>41</v>
      </c>
      <c r="O557" s="87"/>
      <c r="P557" s="224">
        <f>O557*H557</f>
        <v>0</v>
      </c>
      <c r="Q557" s="224">
        <v>0</v>
      </c>
      <c r="R557" s="224">
        <f>Q557*H557</f>
        <v>0</v>
      </c>
      <c r="S557" s="224">
        <v>0.00010000000000000001</v>
      </c>
      <c r="T557" s="225">
        <f>S557*H557</f>
        <v>0.00030000000000000003</v>
      </c>
      <c r="U557" s="41"/>
      <c r="V557" s="41"/>
      <c r="W557" s="41"/>
      <c r="X557" s="41"/>
      <c r="Y557" s="41"/>
      <c r="Z557" s="41"/>
      <c r="AA557" s="41"/>
      <c r="AB557" s="41"/>
      <c r="AC557" s="41"/>
      <c r="AD557" s="41"/>
      <c r="AE557" s="41"/>
      <c r="AR557" s="226" t="s">
        <v>258</v>
      </c>
      <c r="AT557" s="226" t="s">
        <v>163</v>
      </c>
      <c r="AU557" s="226" t="s">
        <v>79</v>
      </c>
      <c r="AY557" s="20" t="s">
        <v>161</v>
      </c>
      <c r="BE557" s="227">
        <f>IF(N557="základní",J557,0)</f>
        <v>0</v>
      </c>
      <c r="BF557" s="227">
        <f>IF(N557="snížená",J557,0)</f>
        <v>0</v>
      </c>
      <c r="BG557" s="227">
        <f>IF(N557="zákl. přenesená",J557,0)</f>
        <v>0</v>
      </c>
      <c r="BH557" s="227">
        <f>IF(N557="sníž. přenesená",J557,0)</f>
        <v>0</v>
      </c>
      <c r="BI557" s="227">
        <f>IF(N557="nulová",J557,0)</f>
        <v>0</v>
      </c>
      <c r="BJ557" s="20" t="s">
        <v>77</v>
      </c>
      <c r="BK557" s="227">
        <f>ROUND(I557*H557,2)</f>
        <v>0</v>
      </c>
      <c r="BL557" s="20" t="s">
        <v>258</v>
      </c>
      <c r="BM557" s="226" t="s">
        <v>742</v>
      </c>
    </row>
    <row r="558" s="2" customFormat="1">
      <c r="A558" s="41"/>
      <c r="B558" s="42"/>
      <c r="C558" s="43"/>
      <c r="D558" s="228" t="s">
        <v>170</v>
      </c>
      <c r="E558" s="43"/>
      <c r="F558" s="229" t="s">
        <v>743</v>
      </c>
      <c r="G558" s="43"/>
      <c r="H558" s="43"/>
      <c r="I558" s="230"/>
      <c r="J558" s="43"/>
      <c r="K558" s="43"/>
      <c r="L558" s="47"/>
      <c r="M558" s="231"/>
      <c r="N558" s="232"/>
      <c r="O558" s="87"/>
      <c r="P558" s="87"/>
      <c r="Q558" s="87"/>
      <c r="R558" s="87"/>
      <c r="S558" s="87"/>
      <c r="T558" s="88"/>
      <c r="U558" s="41"/>
      <c r="V558" s="41"/>
      <c r="W558" s="41"/>
      <c r="X558" s="41"/>
      <c r="Y558" s="41"/>
      <c r="Z558" s="41"/>
      <c r="AA558" s="41"/>
      <c r="AB558" s="41"/>
      <c r="AC558" s="41"/>
      <c r="AD558" s="41"/>
      <c r="AE558" s="41"/>
      <c r="AT558" s="20" t="s">
        <v>170</v>
      </c>
      <c r="AU558" s="20" t="s">
        <v>79</v>
      </c>
    </row>
    <row r="559" s="13" customFormat="1">
      <c r="A559" s="13"/>
      <c r="B559" s="233"/>
      <c r="C559" s="234"/>
      <c r="D559" s="235" t="s">
        <v>172</v>
      </c>
      <c r="E559" s="236" t="s">
        <v>19</v>
      </c>
      <c r="F559" s="237" t="s">
        <v>744</v>
      </c>
      <c r="G559" s="234"/>
      <c r="H559" s="238">
        <v>3</v>
      </c>
      <c r="I559" s="239"/>
      <c r="J559" s="234"/>
      <c r="K559" s="234"/>
      <c r="L559" s="240"/>
      <c r="M559" s="241"/>
      <c r="N559" s="242"/>
      <c r="O559" s="242"/>
      <c r="P559" s="242"/>
      <c r="Q559" s="242"/>
      <c r="R559" s="242"/>
      <c r="S559" s="242"/>
      <c r="T559" s="243"/>
      <c r="U559" s="13"/>
      <c r="V559" s="13"/>
      <c r="W559" s="13"/>
      <c r="X559" s="13"/>
      <c r="Y559" s="13"/>
      <c r="Z559" s="13"/>
      <c r="AA559" s="13"/>
      <c r="AB559" s="13"/>
      <c r="AC559" s="13"/>
      <c r="AD559" s="13"/>
      <c r="AE559" s="13"/>
      <c r="AT559" s="244" t="s">
        <v>172</v>
      </c>
      <c r="AU559" s="244" t="s">
        <v>79</v>
      </c>
      <c r="AV559" s="13" t="s">
        <v>79</v>
      </c>
      <c r="AW559" s="13" t="s">
        <v>32</v>
      </c>
      <c r="AX559" s="13" t="s">
        <v>70</v>
      </c>
      <c r="AY559" s="244" t="s">
        <v>161</v>
      </c>
    </row>
    <row r="560" s="14" customFormat="1">
      <c r="A560" s="14"/>
      <c r="B560" s="245"/>
      <c r="C560" s="246"/>
      <c r="D560" s="235" t="s">
        <v>172</v>
      </c>
      <c r="E560" s="247" t="s">
        <v>19</v>
      </c>
      <c r="F560" s="248" t="s">
        <v>174</v>
      </c>
      <c r="G560" s="246"/>
      <c r="H560" s="249">
        <v>3</v>
      </c>
      <c r="I560" s="250"/>
      <c r="J560" s="246"/>
      <c r="K560" s="246"/>
      <c r="L560" s="251"/>
      <c r="M560" s="252"/>
      <c r="N560" s="253"/>
      <c r="O560" s="253"/>
      <c r="P560" s="253"/>
      <c r="Q560" s="253"/>
      <c r="R560" s="253"/>
      <c r="S560" s="253"/>
      <c r="T560" s="254"/>
      <c r="U560" s="14"/>
      <c r="V560" s="14"/>
      <c r="W560" s="14"/>
      <c r="X560" s="14"/>
      <c r="Y560" s="14"/>
      <c r="Z560" s="14"/>
      <c r="AA560" s="14"/>
      <c r="AB560" s="14"/>
      <c r="AC560" s="14"/>
      <c r="AD560" s="14"/>
      <c r="AE560" s="14"/>
      <c r="AT560" s="255" t="s">
        <v>172</v>
      </c>
      <c r="AU560" s="255" t="s">
        <v>79</v>
      </c>
      <c r="AV560" s="14" t="s">
        <v>168</v>
      </c>
      <c r="AW560" s="14" t="s">
        <v>32</v>
      </c>
      <c r="AX560" s="14" t="s">
        <v>77</v>
      </c>
      <c r="AY560" s="255" t="s">
        <v>161</v>
      </c>
    </row>
    <row r="561" s="2" customFormat="1" ht="16.5" customHeight="1">
      <c r="A561" s="41"/>
      <c r="B561" s="42"/>
      <c r="C561" s="215" t="s">
        <v>745</v>
      </c>
      <c r="D561" s="215" t="s">
        <v>163</v>
      </c>
      <c r="E561" s="216" t="s">
        <v>746</v>
      </c>
      <c r="F561" s="217" t="s">
        <v>747</v>
      </c>
      <c r="G561" s="218" t="s">
        <v>314</v>
      </c>
      <c r="H561" s="219">
        <v>1</v>
      </c>
      <c r="I561" s="220"/>
      <c r="J561" s="221">
        <f>ROUND(I561*H561,2)</f>
        <v>0</v>
      </c>
      <c r="K561" s="217" t="s">
        <v>167</v>
      </c>
      <c r="L561" s="47"/>
      <c r="M561" s="222" t="s">
        <v>19</v>
      </c>
      <c r="N561" s="223" t="s">
        <v>41</v>
      </c>
      <c r="O561" s="87"/>
      <c r="P561" s="224">
        <f>O561*H561</f>
        <v>0</v>
      </c>
      <c r="Q561" s="224">
        <v>0</v>
      </c>
      <c r="R561" s="224">
        <f>Q561*H561</f>
        <v>0</v>
      </c>
      <c r="S561" s="224">
        <v>0.00020000000000000001</v>
      </c>
      <c r="T561" s="225">
        <f>S561*H561</f>
        <v>0.00020000000000000001</v>
      </c>
      <c r="U561" s="41"/>
      <c r="V561" s="41"/>
      <c r="W561" s="41"/>
      <c r="X561" s="41"/>
      <c r="Y561" s="41"/>
      <c r="Z561" s="41"/>
      <c r="AA561" s="41"/>
      <c r="AB561" s="41"/>
      <c r="AC561" s="41"/>
      <c r="AD561" s="41"/>
      <c r="AE561" s="41"/>
      <c r="AR561" s="226" t="s">
        <v>258</v>
      </c>
      <c r="AT561" s="226" t="s">
        <v>163</v>
      </c>
      <c r="AU561" s="226" t="s">
        <v>79</v>
      </c>
      <c r="AY561" s="20" t="s">
        <v>161</v>
      </c>
      <c r="BE561" s="227">
        <f>IF(N561="základní",J561,0)</f>
        <v>0</v>
      </c>
      <c r="BF561" s="227">
        <f>IF(N561="snížená",J561,0)</f>
        <v>0</v>
      </c>
      <c r="BG561" s="227">
        <f>IF(N561="zákl. přenesená",J561,0)</f>
        <v>0</v>
      </c>
      <c r="BH561" s="227">
        <f>IF(N561="sníž. přenesená",J561,0)</f>
        <v>0</v>
      </c>
      <c r="BI561" s="227">
        <f>IF(N561="nulová",J561,0)</f>
        <v>0</v>
      </c>
      <c r="BJ561" s="20" t="s">
        <v>77</v>
      </c>
      <c r="BK561" s="227">
        <f>ROUND(I561*H561,2)</f>
        <v>0</v>
      </c>
      <c r="BL561" s="20" t="s">
        <v>258</v>
      </c>
      <c r="BM561" s="226" t="s">
        <v>748</v>
      </c>
    </row>
    <row r="562" s="2" customFormat="1">
      <c r="A562" s="41"/>
      <c r="B562" s="42"/>
      <c r="C562" s="43"/>
      <c r="D562" s="228" t="s">
        <v>170</v>
      </c>
      <c r="E562" s="43"/>
      <c r="F562" s="229" t="s">
        <v>749</v>
      </c>
      <c r="G562" s="43"/>
      <c r="H562" s="43"/>
      <c r="I562" s="230"/>
      <c r="J562" s="43"/>
      <c r="K562" s="43"/>
      <c r="L562" s="47"/>
      <c r="M562" s="231"/>
      <c r="N562" s="232"/>
      <c r="O562" s="87"/>
      <c r="P562" s="87"/>
      <c r="Q562" s="87"/>
      <c r="R562" s="87"/>
      <c r="S562" s="87"/>
      <c r="T562" s="88"/>
      <c r="U562" s="41"/>
      <c r="V562" s="41"/>
      <c r="W562" s="41"/>
      <c r="X562" s="41"/>
      <c r="Y562" s="41"/>
      <c r="Z562" s="41"/>
      <c r="AA562" s="41"/>
      <c r="AB562" s="41"/>
      <c r="AC562" s="41"/>
      <c r="AD562" s="41"/>
      <c r="AE562" s="41"/>
      <c r="AT562" s="20" t="s">
        <v>170</v>
      </c>
      <c r="AU562" s="20" t="s">
        <v>79</v>
      </c>
    </row>
    <row r="563" s="13" customFormat="1">
      <c r="A563" s="13"/>
      <c r="B563" s="233"/>
      <c r="C563" s="234"/>
      <c r="D563" s="235" t="s">
        <v>172</v>
      </c>
      <c r="E563" s="236" t="s">
        <v>19</v>
      </c>
      <c r="F563" s="237" t="s">
        <v>750</v>
      </c>
      <c r="G563" s="234"/>
      <c r="H563" s="238">
        <v>1</v>
      </c>
      <c r="I563" s="239"/>
      <c r="J563" s="234"/>
      <c r="K563" s="234"/>
      <c r="L563" s="240"/>
      <c r="M563" s="241"/>
      <c r="N563" s="242"/>
      <c r="O563" s="242"/>
      <c r="P563" s="242"/>
      <c r="Q563" s="242"/>
      <c r="R563" s="242"/>
      <c r="S563" s="242"/>
      <c r="T563" s="243"/>
      <c r="U563" s="13"/>
      <c r="V563" s="13"/>
      <c r="W563" s="13"/>
      <c r="X563" s="13"/>
      <c r="Y563" s="13"/>
      <c r="Z563" s="13"/>
      <c r="AA563" s="13"/>
      <c r="AB563" s="13"/>
      <c r="AC563" s="13"/>
      <c r="AD563" s="13"/>
      <c r="AE563" s="13"/>
      <c r="AT563" s="244" t="s">
        <v>172</v>
      </c>
      <c r="AU563" s="244" t="s">
        <v>79</v>
      </c>
      <c r="AV563" s="13" t="s">
        <v>79</v>
      </c>
      <c r="AW563" s="13" t="s">
        <v>32</v>
      </c>
      <c r="AX563" s="13" t="s">
        <v>70</v>
      </c>
      <c r="AY563" s="244" t="s">
        <v>161</v>
      </c>
    </row>
    <row r="564" s="14" customFormat="1">
      <c r="A564" s="14"/>
      <c r="B564" s="245"/>
      <c r="C564" s="246"/>
      <c r="D564" s="235" t="s">
        <v>172</v>
      </c>
      <c r="E564" s="247" t="s">
        <v>19</v>
      </c>
      <c r="F564" s="248" t="s">
        <v>174</v>
      </c>
      <c r="G564" s="246"/>
      <c r="H564" s="249">
        <v>1</v>
      </c>
      <c r="I564" s="250"/>
      <c r="J564" s="246"/>
      <c r="K564" s="246"/>
      <c r="L564" s="251"/>
      <c r="M564" s="252"/>
      <c r="N564" s="253"/>
      <c r="O564" s="253"/>
      <c r="P564" s="253"/>
      <c r="Q564" s="253"/>
      <c r="R564" s="253"/>
      <c r="S564" s="253"/>
      <c r="T564" s="254"/>
      <c r="U564" s="14"/>
      <c r="V564" s="14"/>
      <c r="W564" s="14"/>
      <c r="X564" s="14"/>
      <c r="Y564" s="14"/>
      <c r="Z564" s="14"/>
      <c r="AA564" s="14"/>
      <c r="AB564" s="14"/>
      <c r="AC564" s="14"/>
      <c r="AD564" s="14"/>
      <c r="AE564" s="14"/>
      <c r="AT564" s="255" t="s">
        <v>172</v>
      </c>
      <c r="AU564" s="255" t="s">
        <v>79</v>
      </c>
      <c r="AV564" s="14" t="s">
        <v>168</v>
      </c>
      <c r="AW564" s="14" t="s">
        <v>32</v>
      </c>
      <c r="AX564" s="14" t="s">
        <v>77</v>
      </c>
      <c r="AY564" s="255" t="s">
        <v>161</v>
      </c>
    </row>
    <row r="565" s="12" customFormat="1" ht="22.8" customHeight="1">
      <c r="A565" s="12"/>
      <c r="B565" s="199"/>
      <c r="C565" s="200"/>
      <c r="D565" s="201" t="s">
        <v>69</v>
      </c>
      <c r="E565" s="213" t="s">
        <v>751</v>
      </c>
      <c r="F565" s="213" t="s">
        <v>752</v>
      </c>
      <c r="G565" s="200"/>
      <c r="H565" s="200"/>
      <c r="I565" s="203"/>
      <c r="J565" s="214">
        <f>BK565</f>
        <v>0</v>
      </c>
      <c r="K565" s="200"/>
      <c r="L565" s="205"/>
      <c r="M565" s="206"/>
      <c r="N565" s="207"/>
      <c r="O565" s="207"/>
      <c r="P565" s="208">
        <f>SUM(P566:P594)</f>
        <v>0</v>
      </c>
      <c r="Q565" s="207"/>
      <c r="R565" s="208">
        <f>SUM(R566:R594)</f>
        <v>0</v>
      </c>
      <c r="S565" s="207"/>
      <c r="T565" s="209">
        <f>SUM(T566:T594)</f>
        <v>0.26534099999999999</v>
      </c>
      <c r="U565" s="12"/>
      <c r="V565" s="12"/>
      <c r="W565" s="12"/>
      <c r="X565" s="12"/>
      <c r="Y565" s="12"/>
      <c r="Z565" s="12"/>
      <c r="AA565" s="12"/>
      <c r="AB565" s="12"/>
      <c r="AC565" s="12"/>
      <c r="AD565" s="12"/>
      <c r="AE565" s="12"/>
      <c r="AR565" s="210" t="s">
        <v>79</v>
      </c>
      <c r="AT565" s="211" t="s">
        <v>69</v>
      </c>
      <c r="AU565" s="211" t="s">
        <v>77</v>
      </c>
      <c r="AY565" s="210" t="s">
        <v>161</v>
      </c>
      <c r="BK565" s="212">
        <f>SUM(BK566:BK594)</f>
        <v>0</v>
      </c>
    </row>
    <row r="566" s="2" customFormat="1" ht="16.5" customHeight="1">
      <c r="A566" s="41"/>
      <c r="B566" s="42"/>
      <c r="C566" s="215" t="s">
        <v>753</v>
      </c>
      <c r="D566" s="215" t="s">
        <v>163</v>
      </c>
      <c r="E566" s="216" t="s">
        <v>754</v>
      </c>
      <c r="F566" s="217" t="s">
        <v>755</v>
      </c>
      <c r="G566" s="218" t="s">
        <v>314</v>
      </c>
      <c r="H566" s="219">
        <v>4</v>
      </c>
      <c r="I566" s="220"/>
      <c r="J566" s="221">
        <f>ROUND(I566*H566,2)</f>
        <v>0</v>
      </c>
      <c r="K566" s="217" t="s">
        <v>167</v>
      </c>
      <c r="L566" s="47"/>
      <c r="M566" s="222" t="s">
        <v>19</v>
      </c>
      <c r="N566" s="223" t="s">
        <v>41</v>
      </c>
      <c r="O566" s="87"/>
      <c r="P566" s="224">
        <f>O566*H566</f>
        <v>0</v>
      </c>
      <c r="Q566" s="224">
        <v>0</v>
      </c>
      <c r="R566" s="224">
        <f>Q566*H566</f>
        <v>0</v>
      </c>
      <c r="S566" s="224">
        <v>0.0090600000000000003</v>
      </c>
      <c r="T566" s="225">
        <f>S566*H566</f>
        <v>0.036240000000000001</v>
      </c>
      <c r="U566" s="41"/>
      <c r="V566" s="41"/>
      <c r="W566" s="41"/>
      <c r="X566" s="41"/>
      <c r="Y566" s="41"/>
      <c r="Z566" s="41"/>
      <c r="AA566" s="41"/>
      <c r="AB566" s="41"/>
      <c r="AC566" s="41"/>
      <c r="AD566" s="41"/>
      <c r="AE566" s="41"/>
      <c r="AR566" s="226" t="s">
        <v>258</v>
      </c>
      <c r="AT566" s="226" t="s">
        <v>163</v>
      </c>
      <c r="AU566" s="226" t="s">
        <v>79</v>
      </c>
      <c r="AY566" s="20" t="s">
        <v>161</v>
      </c>
      <c r="BE566" s="227">
        <f>IF(N566="základní",J566,0)</f>
        <v>0</v>
      </c>
      <c r="BF566" s="227">
        <f>IF(N566="snížená",J566,0)</f>
        <v>0</v>
      </c>
      <c r="BG566" s="227">
        <f>IF(N566="zákl. přenesená",J566,0)</f>
        <v>0</v>
      </c>
      <c r="BH566" s="227">
        <f>IF(N566="sníž. přenesená",J566,0)</f>
        <v>0</v>
      </c>
      <c r="BI566" s="227">
        <f>IF(N566="nulová",J566,0)</f>
        <v>0</v>
      </c>
      <c r="BJ566" s="20" t="s">
        <v>77</v>
      </c>
      <c r="BK566" s="227">
        <f>ROUND(I566*H566,2)</f>
        <v>0</v>
      </c>
      <c r="BL566" s="20" t="s">
        <v>258</v>
      </c>
      <c r="BM566" s="226" t="s">
        <v>756</v>
      </c>
    </row>
    <row r="567" s="2" customFormat="1">
      <c r="A567" s="41"/>
      <c r="B567" s="42"/>
      <c r="C567" s="43"/>
      <c r="D567" s="228" t="s">
        <v>170</v>
      </c>
      <c r="E567" s="43"/>
      <c r="F567" s="229" t="s">
        <v>757</v>
      </c>
      <c r="G567" s="43"/>
      <c r="H567" s="43"/>
      <c r="I567" s="230"/>
      <c r="J567" s="43"/>
      <c r="K567" s="43"/>
      <c r="L567" s="47"/>
      <c r="M567" s="231"/>
      <c r="N567" s="232"/>
      <c r="O567" s="87"/>
      <c r="P567" s="87"/>
      <c r="Q567" s="87"/>
      <c r="R567" s="87"/>
      <c r="S567" s="87"/>
      <c r="T567" s="88"/>
      <c r="U567" s="41"/>
      <c r="V567" s="41"/>
      <c r="W567" s="41"/>
      <c r="X567" s="41"/>
      <c r="Y567" s="41"/>
      <c r="Z567" s="41"/>
      <c r="AA567" s="41"/>
      <c r="AB567" s="41"/>
      <c r="AC567" s="41"/>
      <c r="AD567" s="41"/>
      <c r="AE567" s="41"/>
      <c r="AT567" s="20" t="s">
        <v>170</v>
      </c>
      <c r="AU567" s="20" t="s">
        <v>79</v>
      </c>
    </row>
    <row r="568" s="13" customFormat="1">
      <c r="A568" s="13"/>
      <c r="B568" s="233"/>
      <c r="C568" s="234"/>
      <c r="D568" s="235" t="s">
        <v>172</v>
      </c>
      <c r="E568" s="236" t="s">
        <v>19</v>
      </c>
      <c r="F568" s="237" t="s">
        <v>758</v>
      </c>
      <c r="G568" s="234"/>
      <c r="H568" s="238">
        <v>4</v>
      </c>
      <c r="I568" s="239"/>
      <c r="J568" s="234"/>
      <c r="K568" s="234"/>
      <c r="L568" s="240"/>
      <c r="M568" s="241"/>
      <c r="N568" s="242"/>
      <c r="O568" s="242"/>
      <c r="P568" s="242"/>
      <c r="Q568" s="242"/>
      <c r="R568" s="242"/>
      <c r="S568" s="242"/>
      <c r="T568" s="243"/>
      <c r="U568" s="13"/>
      <c r="V568" s="13"/>
      <c r="W568" s="13"/>
      <c r="X568" s="13"/>
      <c r="Y568" s="13"/>
      <c r="Z568" s="13"/>
      <c r="AA568" s="13"/>
      <c r="AB568" s="13"/>
      <c r="AC568" s="13"/>
      <c r="AD568" s="13"/>
      <c r="AE568" s="13"/>
      <c r="AT568" s="244" t="s">
        <v>172</v>
      </c>
      <c r="AU568" s="244" t="s">
        <v>79</v>
      </c>
      <c r="AV568" s="13" t="s">
        <v>79</v>
      </c>
      <c r="AW568" s="13" t="s">
        <v>32</v>
      </c>
      <c r="AX568" s="13" t="s">
        <v>70</v>
      </c>
      <c r="AY568" s="244" t="s">
        <v>161</v>
      </c>
    </row>
    <row r="569" s="14" customFormat="1">
      <c r="A569" s="14"/>
      <c r="B569" s="245"/>
      <c r="C569" s="246"/>
      <c r="D569" s="235" t="s">
        <v>172</v>
      </c>
      <c r="E569" s="247" t="s">
        <v>19</v>
      </c>
      <c r="F569" s="248" t="s">
        <v>174</v>
      </c>
      <c r="G569" s="246"/>
      <c r="H569" s="249">
        <v>4</v>
      </c>
      <c r="I569" s="250"/>
      <c r="J569" s="246"/>
      <c r="K569" s="246"/>
      <c r="L569" s="251"/>
      <c r="M569" s="252"/>
      <c r="N569" s="253"/>
      <c r="O569" s="253"/>
      <c r="P569" s="253"/>
      <c r="Q569" s="253"/>
      <c r="R569" s="253"/>
      <c r="S569" s="253"/>
      <c r="T569" s="254"/>
      <c r="U569" s="14"/>
      <c r="V569" s="14"/>
      <c r="W569" s="14"/>
      <c r="X569" s="14"/>
      <c r="Y569" s="14"/>
      <c r="Z569" s="14"/>
      <c r="AA569" s="14"/>
      <c r="AB569" s="14"/>
      <c r="AC569" s="14"/>
      <c r="AD569" s="14"/>
      <c r="AE569" s="14"/>
      <c r="AT569" s="255" t="s">
        <v>172</v>
      </c>
      <c r="AU569" s="255" t="s">
        <v>79</v>
      </c>
      <c r="AV569" s="14" t="s">
        <v>168</v>
      </c>
      <c r="AW569" s="14" t="s">
        <v>32</v>
      </c>
      <c r="AX569" s="14" t="s">
        <v>77</v>
      </c>
      <c r="AY569" s="255" t="s">
        <v>161</v>
      </c>
    </row>
    <row r="570" s="2" customFormat="1" ht="16.5" customHeight="1">
      <c r="A570" s="41"/>
      <c r="B570" s="42"/>
      <c r="C570" s="215" t="s">
        <v>759</v>
      </c>
      <c r="D570" s="215" t="s">
        <v>163</v>
      </c>
      <c r="E570" s="216" t="s">
        <v>760</v>
      </c>
      <c r="F570" s="217" t="s">
        <v>761</v>
      </c>
      <c r="G570" s="218" t="s">
        <v>314</v>
      </c>
      <c r="H570" s="219">
        <v>1</v>
      </c>
      <c r="I570" s="220"/>
      <c r="J570" s="221">
        <f>ROUND(I570*H570,2)</f>
        <v>0</v>
      </c>
      <c r="K570" s="217" t="s">
        <v>167</v>
      </c>
      <c r="L570" s="47"/>
      <c r="M570" s="222" t="s">
        <v>19</v>
      </c>
      <c r="N570" s="223" t="s">
        <v>41</v>
      </c>
      <c r="O570" s="87"/>
      <c r="P570" s="224">
        <f>O570*H570</f>
        <v>0</v>
      </c>
      <c r="Q570" s="224">
        <v>0</v>
      </c>
      <c r="R570" s="224">
        <f>Q570*H570</f>
        <v>0</v>
      </c>
      <c r="S570" s="224">
        <v>0.0090600000000000003</v>
      </c>
      <c r="T570" s="225">
        <f>S570*H570</f>
        <v>0.0090600000000000003</v>
      </c>
      <c r="U570" s="41"/>
      <c r="V570" s="41"/>
      <c r="W570" s="41"/>
      <c r="X570" s="41"/>
      <c r="Y570" s="41"/>
      <c r="Z570" s="41"/>
      <c r="AA570" s="41"/>
      <c r="AB570" s="41"/>
      <c r="AC570" s="41"/>
      <c r="AD570" s="41"/>
      <c r="AE570" s="41"/>
      <c r="AR570" s="226" t="s">
        <v>258</v>
      </c>
      <c r="AT570" s="226" t="s">
        <v>163</v>
      </c>
      <c r="AU570" s="226" t="s">
        <v>79</v>
      </c>
      <c r="AY570" s="20" t="s">
        <v>161</v>
      </c>
      <c r="BE570" s="227">
        <f>IF(N570="základní",J570,0)</f>
        <v>0</v>
      </c>
      <c r="BF570" s="227">
        <f>IF(N570="snížená",J570,0)</f>
        <v>0</v>
      </c>
      <c r="BG570" s="227">
        <f>IF(N570="zákl. přenesená",J570,0)</f>
        <v>0</v>
      </c>
      <c r="BH570" s="227">
        <f>IF(N570="sníž. přenesená",J570,0)</f>
        <v>0</v>
      </c>
      <c r="BI570" s="227">
        <f>IF(N570="nulová",J570,0)</f>
        <v>0</v>
      </c>
      <c r="BJ570" s="20" t="s">
        <v>77</v>
      </c>
      <c r="BK570" s="227">
        <f>ROUND(I570*H570,2)</f>
        <v>0</v>
      </c>
      <c r="BL570" s="20" t="s">
        <v>258</v>
      </c>
      <c r="BM570" s="226" t="s">
        <v>762</v>
      </c>
    </row>
    <row r="571" s="2" customFormat="1">
      <c r="A571" s="41"/>
      <c r="B571" s="42"/>
      <c r="C571" s="43"/>
      <c r="D571" s="228" t="s">
        <v>170</v>
      </c>
      <c r="E571" s="43"/>
      <c r="F571" s="229" t="s">
        <v>763</v>
      </c>
      <c r="G571" s="43"/>
      <c r="H571" s="43"/>
      <c r="I571" s="230"/>
      <c r="J571" s="43"/>
      <c r="K571" s="43"/>
      <c r="L571" s="47"/>
      <c r="M571" s="231"/>
      <c r="N571" s="232"/>
      <c r="O571" s="87"/>
      <c r="P571" s="87"/>
      <c r="Q571" s="87"/>
      <c r="R571" s="87"/>
      <c r="S571" s="87"/>
      <c r="T571" s="88"/>
      <c r="U571" s="41"/>
      <c r="V571" s="41"/>
      <c r="W571" s="41"/>
      <c r="X571" s="41"/>
      <c r="Y571" s="41"/>
      <c r="Z571" s="41"/>
      <c r="AA571" s="41"/>
      <c r="AB571" s="41"/>
      <c r="AC571" s="41"/>
      <c r="AD571" s="41"/>
      <c r="AE571" s="41"/>
      <c r="AT571" s="20" t="s">
        <v>170</v>
      </c>
      <c r="AU571" s="20" t="s">
        <v>79</v>
      </c>
    </row>
    <row r="572" s="13" customFormat="1">
      <c r="A572" s="13"/>
      <c r="B572" s="233"/>
      <c r="C572" s="234"/>
      <c r="D572" s="235" t="s">
        <v>172</v>
      </c>
      <c r="E572" s="236" t="s">
        <v>19</v>
      </c>
      <c r="F572" s="237" t="s">
        <v>764</v>
      </c>
      <c r="G572" s="234"/>
      <c r="H572" s="238">
        <v>1</v>
      </c>
      <c r="I572" s="239"/>
      <c r="J572" s="234"/>
      <c r="K572" s="234"/>
      <c r="L572" s="240"/>
      <c r="M572" s="241"/>
      <c r="N572" s="242"/>
      <c r="O572" s="242"/>
      <c r="P572" s="242"/>
      <c r="Q572" s="242"/>
      <c r="R572" s="242"/>
      <c r="S572" s="242"/>
      <c r="T572" s="243"/>
      <c r="U572" s="13"/>
      <c r="V572" s="13"/>
      <c r="W572" s="13"/>
      <c r="X572" s="13"/>
      <c r="Y572" s="13"/>
      <c r="Z572" s="13"/>
      <c r="AA572" s="13"/>
      <c r="AB572" s="13"/>
      <c r="AC572" s="13"/>
      <c r="AD572" s="13"/>
      <c r="AE572" s="13"/>
      <c r="AT572" s="244" t="s">
        <v>172</v>
      </c>
      <c r="AU572" s="244" t="s">
        <v>79</v>
      </c>
      <c r="AV572" s="13" t="s">
        <v>79</v>
      </c>
      <c r="AW572" s="13" t="s">
        <v>32</v>
      </c>
      <c r="AX572" s="13" t="s">
        <v>70</v>
      </c>
      <c r="AY572" s="244" t="s">
        <v>161</v>
      </c>
    </row>
    <row r="573" s="14" customFormat="1">
      <c r="A573" s="14"/>
      <c r="B573" s="245"/>
      <c r="C573" s="246"/>
      <c r="D573" s="235" t="s">
        <v>172</v>
      </c>
      <c r="E573" s="247" t="s">
        <v>19</v>
      </c>
      <c r="F573" s="248" t="s">
        <v>174</v>
      </c>
      <c r="G573" s="246"/>
      <c r="H573" s="249">
        <v>1</v>
      </c>
      <c r="I573" s="250"/>
      <c r="J573" s="246"/>
      <c r="K573" s="246"/>
      <c r="L573" s="251"/>
      <c r="M573" s="252"/>
      <c r="N573" s="253"/>
      <c r="O573" s="253"/>
      <c r="P573" s="253"/>
      <c r="Q573" s="253"/>
      <c r="R573" s="253"/>
      <c r="S573" s="253"/>
      <c r="T573" s="254"/>
      <c r="U573" s="14"/>
      <c r="V573" s="14"/>
      <c r="W573" s="14"/>
      <c r="X573" s="14"/>
      <c r="Y573" s="14"/>
      <c r="Z573" s="14"/>
      <c r="AA573" s="14"/>
      <c r="AB573" s="14"/>
      <c r="AC573" s="14"/>
      <c r="AD573" s="14"/>
      <c r="AE573" s="14"/>
      <c r="AT573" s="255" t="s">
        <v>172</v>
      </c>
      <c r="AU573" s="255" t="s">
        <v>79</v>
      </c>
      <c r="AV573" s="14" t="s">
        <v>168</v>
      </c>
      <c r="AW573" s="14" t="s">
        <v>32</v>
      </c>
      <c r="AX573" s="14" t="s">
        <v>77</v>
      </c>
      <c r="AY573" s="255" t="s">
        <v>161</v>
      </c>
    </row>
    <row r="574" s="2" customFormat="1" ht="16.5" customHeight="1">
      <c r="A574" s="41"/>
      <c r="B574" s="42"/>
      <c r="C574" s="215" t="s">
        <v>765</v>
      </c>
      <c r="D574" s="215" t="s">
        <v>163</v>
      </c>
      <c r="E574" s="216" t="s">
        <v>766</v>
      </c>
      <c r="F574" s="217" t="s">
        <v>767</v>
      </c>
      <c r="G574" s="218" t="s">
        <v>212</v>
      </c>
      <c r="H574" s="219">
        <v>57.5</v>
      </c>
      <c r="I574" s="220"/>
      <c r="J574" s="221">
        <f>ROUND(I574*H574,2)</f>
        <v>0</v>
      </c>
      <c r="K574" s="217" t="s">
        <v>167</v>
      </c>
      <c r="L574" s="47"/>
      <c r="M574" s="222" t="s">
        <v>19</v>
      </c>
      <c r="N574" s="223" t="s">
        <v>41</v>
      </c>
      <c r="O574" s="87"/>
      <c r="P574" s="224">
        <f>O574*H574</f>
        <v>0</v>
      </c>
      <c r="Q574" s="224">
        <v>0</v>
      </c>
      <c r="R574" s="224">
        <f>Q574*H574</f>
        <v>0</v>
      </c>
      <c r="S574" s="224">
        <v>0.00191</v>
      </c>
      <c r="T574" s="225">
        <f>S574*H574</f>
        <v>0.10982500000000001</v>
      </c>
      <c r="U574" s="41"/>
      <c r="V574" s="41"/>
      <c r="W574" s="41"/>
      <c r="X574" s="41"/>
      <c r="Y574" s="41"/>
      <c r="Z574" s="41"/>
      <c r="AA574" s="41"/>
      <c r="AB574" s="41"/>
      <c r="AC574" s="41"/>
      <c r="AD574" s="41"/>
      <c r="AE574" s="41"/>
      <c r="AR574" s="226" t="s">
        <v>258</v>
      </c>
      <c r="AT574" s="226" t="s">
        <v>163</v>
      </c>
      <c r="AU574" s="226" t="s">
        <v>79</v>
      </c>
      <c r="AY574" s="20" t="s">
        <v>161</v>
      </c>
      <c r="BE574" s="227">
        <f>IF(N574="základní",J574,0)</f>
        <v>0</v>
      </c>
      <c r="BF574" s="227">
        <f>IF(N574="snížená",J574,0)</f>
        <v>0</v>
      </c>
      <c r="BG574" s="227">
        <f>IF(N574="zákl. přenesená",J574,0)</f>
        <v>0</v>
      </c>
      <c r="BH574" s="227">
        <f>IF(N574="sníž. přenesená",J574,0)</f>
        <v>0</v>
      </c>
      <c r="BI574" s="227">
        <f>IF(N574="nulová",J574,0)</f>
        <v>0</v>
      </c>
      <c r="BJ574" s="20" t="s">
        <v>77</v>
      </c>
      <c r="BK574" s="227">
        <f>ROUND(I574*H574,2)</f>
        <v>0</v>
      </c>
      <c r="BL574" s="20" t="s">
        <v>258</v>
      </c>
      <c r="BM574" s="226" t="s">
        <v>768</v>
      </c>
    </row>
    <row r="575" s="2" customFormat="1">
      <c r="A575" s="41"/>
      <c r="B575" s="42"/>
      <c r="C575" s="43"/>
      <c r="D575" s="228" t="s">
        <v>170</v>
      </c>
      <c r="E575" s="43"/>
      <c r="F575" s="229" t="s">
        <v>769</v>
      </c>
      <c r="G575" s="43"/>
      <c r="H575" s="43"/>
      <c r="I575" s="230"/>
      <c r="J575" s="43"/>
      <c r="K575" s="43"/>
      <c r="L575" s="47"/>
      <c r="M575" s="231"/>
      <c r="N575" s="232"/>
      <c r="O575" s="87"/>
      <c r="P575" s="87"/>
      <c r="Q575" s="87"/>
      <c r="R575" s="87"/>
      <c r="S575" s="87"/>
      <c r="T575" s="88"/>
      <c r="U575" s="41"/>
      <c r="V575" s="41"/>
      <c r="W575" s="41"/>
      <c r="X575" s="41"/>
      <c r="Y575" s="41"/>
      <c r="Z575" s="41"/>
      <c r="AA575" s="41"/>
      <c r="AB575" s="41"/>
      <c r="AC575" s="41"/>
      <c r="AD575" s="41"/>
      <c r="AE575" s="41"/>
      <c r="AT575" s="20" t="s">
        <v>170</v>
      </c>
      <c r="AU575" s="20" t="s">
        <v>79</v>
      </c>
    </row>
    <row r="576" s="13" customFormat="1">
      <c r="A576" s="13"/>
      <c r="B576" s="233"/>
      <c r="C576" s="234"/>
      <c r="D576" s="235" t="s">
        <v>172</v>
      </c>
      <c r="E576" s="236" t="s">
        <v>19</v>
      </c>
      <c r="F576" s="237" t="s">
        <v>770</v>
      </c>
      <c r="G576" s="234"/>
      <c r="H576" s="238">
        <v>6.5</v>
      </c>
      <c r="I576" s="239"/>
      <c r="J576" s="234"/>
      <c r="K576" s="234"/>
      <c r="L576" s="240"/>
      <c r="M576" s="241"/>
      <c r="N576" s="242"/>
      <c r="O576" s="242"/>
      <c r="P576" s="242"/>
      <c r="Q576" s="242"/>
      <c r="R576" s="242"/>
      <c r="S576" s="242"/>
      <c r="T576" s="243"/>
      <c r="U576" s="13"/>
      <c r="V576" s="13"/>
      <c r="W576" s="13"/>
      <c r="X576" s="13"/>
      <c r="Y576" s="13"/>
      <c r="Z576" s="13"/>
      <c r="AA576" s="13"/>
      <c r="AB576" s="13"/>
      <c r="AC576" s="13"/>
      <c r="AD576" s="13"/>
      <c r="AE576" s="13"/>
      <c r="AT576" s="244" t="s">
        <v>172</v>
      </c>
      <c r="AU576" s="244" t="s">
        <v>79</v>
      </c>
      <c r="AV576" s="13" t="s">
        <v>79</v>
      </c>
      <c r="AW576" s="13" t="s">
        <v>32</v>
      </c>
      <c r="AX576" s="13" t="s">
        <v>70</v>
      </c>
      <c r="AY576" s="244" t="s">
        <v>161</v>
      </c>
    </row>
    <row r="577" s="13" customFormat="1">
      <c r="A577" s="13"/>
      <c r="B577" s="233"/>
      <c r="C577" s="234"/>
      <c r="D577" s="235" t="s">
        <v>172</v>
      </c>
      <c r="E577" s="236" t="s">
        <v>19</v>
      </c>
      <c r="F577" s="237" t="s">
        <v>771</v>
      </c>
      <c r="G577" s="234"/>
      <c r="H577" s="238">
        <v>51</v>
      </c>
      <c r="I577" s="239"/>
      <c r="J577" s="234"/>
      <c r="K577" s="234"/>
      <c r="L577" s="240"/>
      <c r="M577" s="241"/>
      <c r="N577" s="242"/>
      <c r="O577" s="242"/>
      <c r="P577" s="242"/>
      <c r="Q577" s="242"/>
      <c r="R577" s="242"/>
      <c r="S577" s="242"/>
      <c r="T577" s="243"/>
      <c r="U577" s="13"/>
      <c r="V577" s="13"/>
      <c r="W577" s="13"/>
      <c r="X577" s="13"/>
      <c r="Y577" s="13"/>
      <c r="Z577" s="13"/>
      <c r="AA577" s="13"/>
      <c r="AB577" s="13"/>
      <c r="AC577" s="13"/>
      <c r="AD577" s="13"/>
      <c r="AE577" s="13"/>
      <c r="AT577" s="244" t="s">
        <v>172</v>
      </c>
      <c r="AU577" s="244" t="s">
        <v>79</v>
      </c>
      <c r="AV577" s="13" t="s">
        <v>79</v>
      </c>
      <c r="AW577" s="13" t="s">
        <v>32</v>
      </c>
      <c r="AX577" s="13" t="s">
        <v>70</v>
      </c>
      <c r="AY577" s="244" t="s">
        <v>161</v>
      </c>
    </row>
    <row r="578" s="14" customFormat="1">
      <c r="A578" s="14"/>
      <c r="B578" s="245"/>
      <c r="C578" s="246"/>
      <c r="D578" s="235" t="s">
        <v>172</v>
      </c>
      <c r="E578" s="247" t="s">
        <v>19</v>
      </c>
      <c r="F578" s="248" t="s">
        <v>174</v>
      </c>
      <c r="G578" s="246"/>
      <c r="H578" s="249">
        <v>57.5</v>
      </c>
      <c r="I578" s="250"/>
      <c r="J578" s="246"/>
      <c r="K578" s="246"/>
      <c r="L578" s="251"/>
      <c r="M578" s="252"/>
      <c r="N578" s="253"/>
      <c r="O578" s="253"/>
      <c r="P578" s="253"/>
      <c r="Q578" s="253"/>
      <c r="R578" s="253"/>
      <c r="S578" s="253"/>
      <c r="T578" s="254"/>
      <c r="U578" s="14"/>
      <c r="V578" s="14"/>
      <c r="W578" s="14"/>
      <c r="X578" s="14"/>
      <c r="Y578" s="14"/>
      <c r="Z578" s="14"/>
      <c r="AA578" s="14"/>
      <c r="AB578" s="14"/>
      <c r="AC578" s="14"/>
      <c r="AD578" s="14"/>
      <c r="AE578" s="14"/>
      <c r="AT578" s="255" t="s">
        <v>172</v>
      </c>
      <c r="AU578" s="255" t="s">
        <v>79</v>
      </c>
      <c r="AV578" s="14" t="s">
        <v>168</v>
      </c>
      <c r="AW578" s="14" t="s">
        <v>32</v>
      </c>
      <c r="AX578" s="14" t="s">
        <v>77</v>
      </c>
      <c r="AY578" s="255" t="s">
        <v>161</v>
      </c>
    </row>
    <row r="579" s="2" customFormat="1" ht="16.5" customHeight="1">
      <c r="A579" s="41"/>
      <c r="B579" s="42"/>
      <c r="C579" s="215" t="s">
        <v>772</v>
      </c>
      <c r="D579" s="215" t="s">
        <v>163</v>
      </c>
      <c r="E579" s="216" t="s">
        <v>773</v>
      </c>
      <c r="F579" s="217" t="s">
        <v>774</v>
      </c>
      <c r="G579" s="218" t="s">
        <v>212</v>
      </c>
      <c r="H579" s="219">
        <v>20.800000000000001</v>
      </c>
      <c r="I579" s="220"/>
      <c r="J579" s="221">
        <f>ROUND(I579*H579,2)</f>
        <v>0</v>
      </c>
      <c r="K579" s="217" t="s">
        <v>167</v>
      </c>
      <c r="L579" s="47"/>
      <c r="M579" s="222" t="s">
        <v>19</v>
      </c>
      <c r="N579" s="223" t="s">
        <v>41</v>
      </c>
      <c r="O579" s="87"/>
      <c r="P579" s="224">
        <f>O579*H579</f>
        <v>0</v>
      </c>
      <c r="Q579" s="224">
        <v>0</v>
      </c>
      <c r="R579" s="224">
        <f>Q579*H579</f>
        <v>0</v>
      </c>
      <c r="S579" s="224">
        <v>0.00167</v>
      </c>
      <c r="T579" s="225">
        <f>S579*H579</f>
        <v>0.034736000000000003</v>
      </c>
      <c r="U579" s="41"/>
      <c r="V579" s="41"/>
      <c r="W579" s="41"/>
      <c r="X579" s="41"/>
      <c r="Y579" s="41"/>
      <c r="Z579" s="41"/>
      <c r="AA579" s="41"/>
      <c r="AB579" s="41"/>
      <c r="AC579" s="41"/>
      <c r="AD579" s="41"/>
      <c r="AE579" s="41"/>
      <c r="AR579" s="226" t="s">
        <v>258</v>
      </c>
      <c r="AT579" s="226" t="s">
        <v>163</v>
      </c>
      <c r="AU579" s="226" t="s">
        <v>79</v>
      </c>
      <c r="AY579" s="20" t="s">
        <v>161</v>
      </c>
      <c r="BE579" s="227">
        <f>IF(N579="základní",J579,0)</f>
        <v>0</v>
      </c>
      <c r="BF579" s="227">
        <f>IF(N579="snížená",J579,0)</f>
        <v>0</v>
      </c>
      <c r="BG579" s="227">
        <f>IF(N579="zákl. přenesená",J579,0)</f>
        <v>0</v>
      </c>
      <c r="BH579" s="227">
        <f>IF(N579="sníž. přenesená",J579,0)</f>
        <v>0</v>
      </c>
      <c r="BI579" s="227">
        <f>IF(N579="nulová",J579,0)</f>
        <v>0</v>
      </c>
      <c r="BJ579" s="20" t="s">
        <v>77</v>
      </c>
      <c r="BK579" s="227">
        <f>ROUND(I579*H579,2)</f>
        <v>0</v>
      </c>
      <c r="BL579" s="20" t="s">
        <v>258</v>
      </c>
      <c r="BM579" s="226" t="s">
        <v>775</v>
      </c>
    </row>
    <row r="580" s="2" customFormat="1">
      <c r="A580" s="41"/>
      <c r="B580" s="42"/>
      <c r="C580" s="43"/>
      <c r="D580" s="228" t="s">
        <v>170</v>
      </c>
      <c r="E580" s="43"/>
      <c r="F580" s="229" t="s">
        <v>776</v>
      </c>
      <c r="G580" s="43"/>
      <c r="H580" s="43"/>
      <c r="I580" s="230"/>
      <c r="J580" s="43"/>
      <c r="K580" s="43"/>
      <c r="L580" s="47"/>
      <c r="M580" s="231"/>
      <c r="N580" s="232"/>
      <c r="O580" s="87"/>
      <c r="P580" s="87"/>
      <c r="Q580" s="87"/>
      <c r="R580" s="87"/>
      <c r="S580" s="87"/>
      <c r="T580" s="88"/>
      <c r="U580" s="41"/>
      <c r="V580" s="41"/>
      <c r="W580" s="41"/>
      <c r="X580" s="41"/>
      <c r="Y580" s="41"/>
      <c r="Z580" s="41"/>
      <c r="AA580" s="41"/>
      <c r="AB580" s="41"/>
      <c r="AC580" s="41"/>
      <c r="AD580" s="41"/>
      <c r="AE580" s="41"/>
      <c r="AT580" s="20" t="s">
        <v>170</v>
      </c>
      <c r="AU580" s="20" t="s">
        <v>79</v>
      </c>
    </row>
    <row r="581" s="13" customFormat="1">
      <c r="A581" s="13"/>
      <c r="B581" s="233"/>
      <c r="C581" s="234"/>
      <c r="D581" s="235" t="s">
        <v>172</v>
      </c>
      <c r="E581" s="236" t="s">
        <v>19</v>
      </c>
      <c r="F581" s="237" t="s">
        <v>777</v>
      </c>
      <c r="G581" s="234"/>
      <c r="H581" s="238">
        <v>20.800000000000001</v>
      </c>
      <c r="I581" s="239"/>
      <c r="J581" s="234"/>
      <c r="K581" s="234"/>
      <c r="L581" s="240"/>
      <c r="M581" s="241"/>
      <c r="N581" s="242"/>
      <c r="O581" s="242"/>
      <c r="P581" s="242"/>
      <c r="Q581" s="242"/>
      <c r="R581" s="242"/>
      <c r="S581" s="242"/>
      <c r="T581" s="243"/>
      <c r="U581" s="13"/>
      <c r="V581" s="13"/>
      <c r="W581" s="13"/>
      <c r="X581" s="13"/>
      <c r="Y581" s="13"/>
      <c r="Z581" s="13"/>
      <c r="AA581" s="13"/>
      <c r="AB581" s="13"/>
      <c r="AC581" s="13"/>
      <c r="AD581" s="13"/>
      <c r="AE581" s="13"/>
      <c r="AT581" s="244" t="s">
        <v>172</v>
      </c>
      <c r="AU581" s="244" t="s">
        <v>79</v>
      </c>
      <c r="AV581" s="13" t="s">
        <v>79</v>
      </c>
      <c r="AW581" s="13" t="s">
        <v>32</v>
      </c>
      <c r="AX581" s="13" t="s">
        <v>70</v>
      </c>
      <c r="AY581" s="244" t="s">
        <v>161</v>
      </c>
    </row>
    <row r="582" s="14" customFormat="1">
      <c r="A582" s="14"/>
      <c r="B582" s="245"/>
      <c r="C582" s="246"/>
      <c r="D582" s="235" t="s">
        <v>172</v>
      </c>
      <c r="E582" s="247" t="s">
        <v>19</v>
      </c>
      <c r="F582" s="248" t="s">
        <v>174</v>
      </c>
      <c r="G582" s="246"/>
      <c r="H582" s="249">
        <v>20.800000000000001</v>
      </c>
      <c r="I582" s="250"/>
      <c r="J582" s="246"/>
      <c r="K582" s="246"/>
      <c r="L582" s="251"/>
      <c r="M582" s="252"/>
      <c r="N582" s="253"/>
      <c r="O582" s="253"/>
      <c r="P582" s="253"/>
      <c r="Q582" s="253"/>
      <c r="R582" s="253"/>
      <c r="S582" s="253"/>
      <c r="T582" s="254"/>
      <c r="U582" s="14"/>
      <c r="V582" s="14"/>
      <c r="W582" s="14"/>
      <c r="X582" s="14"/>
      <c r="Y582" s="14"/>
      <c r="Z582" s="14"/>
      <c r="AA582" s="14"/>
      <c r="AB582" s="14"/>
      <c r="AC582" s="14"/>
      <c r="AD582" s="14"/>
      <c r="AE582" s="14"/>
      <c r="AT582" s="255" t="s">
        <v>172</v>
      </c>
      <c r="AU582" s="255" t="s">
        <v>79</v>
      </c>
      <c r="AV582" s="14" t="s">
        <v>168</v>
      </c>
      <c r="AW582" s="14" t="s">
        <v>32</v>
      </c>
      <c r="AX582" s="14" t="s">
        <v>77</v>
      </c>
      <c r="AY582" s="255" t="s">
        <v>161</v>
      </c>
    </row>
    <row r="583" s="2" customFormat="1" ht="16.5" customHeight="1">
      <c r="A583" s="41"/>
      <c r="B583" s="42"/>
      <c r="C583" s="215" t="s">
        <v>778</v>
      </c>
      <c r="D583" s="215" t="s">
        <v>163</v>
      </c>
      <c r="E583" s="216" t="s">
        <v>779</v>
      </c>
      <c r="F583" s="217" t="s">
        <v>780</v>
      </c>
      <c r="G583" s="218" t="s">
        <v>212</v>
      </c>
      <c r="H583" s="219">
        <v>26</v>
      </c>
      <c r="I583" s="220"/>
      <c r="J583" s="221">
        <f>ROUND(I583*H583,2)</f>
        <v>0</v>
      </c>
      <c r="K583" s="217" t="s">
        <v>167</v>
      </c>
      <c r="L583" s="47"/>
      <c r="M583" s="222" t="s">
        <v>19</v>
      </c>
      <c r="N583" s="223" t="s">
        <v>41</v>
      </c>
      <c r="O583" s="87"/>
      <c r="P583" s="224">
        <f>O583*H583</f>
        <v>0</v>
      </c>
      <c r="Q583" s="224">
        <v>0</v>
      </c>
      <c r="R583" s="224">
        <f>Q583*H583</f>
        <v>0</v>
      </c>
      <c r="S583" s="224">
        <v>0.0025999999999999999</v>
      </c>
      <c r="T583" s="225">
        <f>S583*H583</f>
        <v>0.067599999999999993</v>
      </c>
      <c r="U583" s="41"/>
      <c r="V583" s="41"/>
      <c r="W583" s="41"/>
      <c r="X583" s="41"/>
      <c r="Y583" s="41"/>
      <c r="Z583" s="41"/>
      <c r="AA583" s="41"/>
      <c r="AB583" s="41"/>
      <c r="AC583" s="41"/>
      <c r="AD583" s="41"/>
      <c r="AE583" s="41"/>
      <c r="AR583" s="226" t="s">
        <v>258</v>
      </c>
      <c r="AT583" s="226" t="s">
        <v>163</v>
      </c>
      <c r="AU583" s="226" t="s">
        <v>79</v>
      </c>
      <c r="AY583" s="20" t="s">
        <v>161</v>
      </c>
      <c r="BE583" s="227">
        <f>IF(N583="základní",J583,0)</f>
        <v>0</v>
      </c>
      <c r="BF583" s="227">
        <f>IF(N583="snížená",J583,0)</f>
        <v>0</v>
      </c>
      <c r="BG583" s="227">
        <f>IF(N583="zákl. přenesená",J583,0)</f>
        <v>0</v>
      </c>
      <c r="BH583" s="227">
        <f>IF(N583="sníž. přenesená",J583,0)</f>
        <v>0</v>
      </c>
      <c r="BI583" s="227">
        <f>IF(N583="nulová",J583,0)</f>
        <v>0</v>
      </c>
      <c r="BJ583" s="20" t="s">
        <v>77</v>
      </c>
      <c r="BK583" s="227">
        <f>ROUND(I583*H583,2)</f>
        <v>0</v>
      </c>
      <c r="BL583" s="20" t="s">
        <v>258</v>
      </c>
      <c r="BM583" s="226" t="s">
        <v>781</v>
      </c>
    </row>
    <row r="584" s="2" customFormat="1">
      <c r="A584" s="41"/>
      <c r="B584" s="42"/>
      <c r="C584" s="43"/>
      <c r="D584" s="228" t="s">
        <v>170</v>
      </c>
      <c r="E584" s="43"/>
      <c r="F584" s="229" t="s">
        <v>782</v>
      </c>
      <c r="G584" s="43"/>
      <c r="H584" s="43"/>
      <c r="I584" s="230"/>
      <c r="J584" s="43"/>
      <c r="K584" s="43"/>
      <c r="L584" s="47"/>
      <c r="M584" s="231"/>
      <c r="N584" s="232"/>
      <c r="O584" s="87"/>
      <c r="P584" s="87"/>
      <c r="Q584" s="87"/>
      <c r="R584" s="87"/>
      <c r="S584" s="87"/>
      <c r="T584" s="88"/>
      <c r="U584" s="41"/>
      <c r="V584" s="41"/>
      <c r="W584" s="41"/>
      <c r="X584" s="41"/>
      <c r="Y584" s="41"/>
      <c r="Z584" s="41"/>
      <c r="AA584" s="41"/>
      <c r="AB584" s="41"/>
      <c r="AC584" s="41"/>
      <c r="AD584" s="41"/>
      <c r="AE584" s="41"/>
      <c r="AT584" s="20" t="s">
        <v>170</v>
      </c>
      <c r="AU584" s="20" t="s">
        <v>79</v>
      </c>
    </row>
    <row r="585" s="13" customFormat="1">
      <c r="A585" s="13"/>
      <c r="B585" s="233"/>
      <c r="C585" s="234"/>
      <c r="D585" s="235" t="s">
        <v>172</v>
      </c>
      <c r="E585" s="236" t="s">
        <v>19</v>
      </c>
      <c r="F585" s="237" t="s">
        <v>783</v>
      </c>
      <c r="G585" s="234"/>
      <c r="H585" s="238">
        <v>26</v>
      </c>
      <c r="I585" s="239"/>
      <c r="J585" s="234"/>
      <c r="K585" s="234"/>
      <c r="L585" s="240"/>
      <c r="M585" s="241"/>
      <c r="N585" s="242"/>
      <c r="O585" s="242"/>
      <c r="P585" s="242"/>
      <c r="Q585" s="242"/>
      <c r="R585" s="242"/>
      <c r="S585" s="242"/>
      <c r="T585" s="243"/>
      <c r="U585" s="13"/>
      <c r="V585" s="13"/>
      <c r="W585" s="13"/>
      <c r="X585" s="13"/>
      <c r="Y585" s="13"/>
      <c r="Z585" s="13"/>
      <c r="AA585" s="13"/>
      <c r="AB585" s="13"/>
      <c r="AC585" s="13"/>
      <c r="AD585" s="13"/>
      <c r="AE585" s="13"/>
      <c r="AT585" s="244" t="s">
        <v>172</v>
      </c>
      <c r="AU585" s="244" t="s">
        <v>79</v>
      </c>
      <c r="AV585" s="13" t="s">
        <v>79</v>
      </c>
      <c r="AW585" s="13" t="s">
        <v>32</v>
      </c>
      <c r="AX585" s="13" t="s">
        <v>70</v>
      </c>
      <c r="AY585" s="244" t="s">
        <v>161</v>
      </c>
    </row>
    <row r="586" s="14" customFormat="1">
      <c r="A586" s="14"/>
      <c r="B586" s="245"/>
      <c r="C586" s="246"/>
      <c r="D586" s="235" t="s">
        <v>172</v>
      </c>
      <c r="E586" s="247" t="s">
        <v>19</v>
      </c>
      <c r="F586" s="248" t="s">
        <v>174</v>
      </c>
      <c r="G586" s="246"/>
      <c r="H586" s="249">
        <v>26</v>
      </c>
      <c r="I586" s="250"/>
      <c r="J586" s="246"/>
      <c r="K586" s="246"/>
      <c r="L586" s="251"/>
      <c r="M586" s="252"/>
      <c r="N586" s="253"/>
      <c r="O586" s="253"/>
      <c r="P586" s="253"/>
      <c r="Q586" s="253"/>
      <c r="R586" s="253"/>
      <c r="S586" s="253"/>
      <c r="T586" s="254"/>
      <c r="U586" s="14"/>
      <c r="V586" s="14"/>
      <c r="W586" s="14"/>
      <c r="X586" s="14"/>
      <c r="Y586" s="14"/>
      <c r="Z586" s="14"/>
      <c r="AA586" s="14"/>
      <c r="AB586" s="14"/>
      <c r="AC586" s="14"/>
      <c r="AD586" s="14"/>
      <c r="AE586" s="14"/>
      <c r="AT586" s="255" t="s">
        <v>172</v>
      </c>
      <c r="AU586" s="255" t="s">
        <v>79</v>
      </c>
      <c r="AV586" s="14" t="s">
        <v>168</v>
      </c>
      <c r="AW586" s="14" t="s">
        <v>32</v>
      </c>
      <c r="AX586" s="14" t="s">
        <v>77</v>
      </c>
      <c r="AY586" s="255" t="s">
        <v>161</v>
      </c>
    </row>
    <row r="587" s="2" customFormat="1" ht="16.5" customHeight="1">
      <c r="A587" s="41"/>
      <c r="B587" s="42"/>
      <c r="C587" s="215" t="s">
        <v>784</v>
      </c>
      <c r="D587" s="215" t="s">
        <v>163</v>
      </c>
      <c r="E587" s="216" t="s">
        <v>785</v>
      </c>
      <c r="F587" s="217" t="s">
        <v>786</v>
      </c>
      <c r="G587" s="218" t="s">
        <v>212</v>
      </c>
      <c r="H587" s="219">
        <v>2</v>
      </c>
      <c r="I587" s="220"/>
      <c r="J587" s="221">
        <f>ROUND(I587*H587,2)</f>
        <v>0</v>
      </c>
      <c r="K587" s="217" t="s">
        <v>167</v>
      </c>
      <c r="L587" s="47"/>
      <c r="M587" s="222" t="s">
        <v>19</v>
      </c>
      <c r="N587" s="223" t="s">
        <v>41</v>
      </c>
      <c r="O587" s="87"/>
      <c r="P587" s="224">
        <f>O587*H587</f>
        <v>0</v>
      </c>
      <c r="Q587" s="224">
        <v>0</v>
      </c>
      <c r="R587" s="224">
        <f>Q587*H587</f>
        <v>0</v>
      </c>
      <c r="S587" s="224">
        <v>0.0039399999999999999</v>
      </c>
      <c r="T587" s="225">
        <f>S587*H587</f>
        <v>0.0078799999999999999</v>
      </c>
      <c r="U587" s="41"/>
      <c r="V587" s="41"/>
      <c r="W587" s="41"/>
      <c r="X587" s="41"/>
      <c r="Y587" s="41"/>
      <c r="Z587" s="41"/>
      <c r="AA587" s="41"/>
      <c r="AB587" s="41"/>
      <c r="AC587" s="41"/>
      <c r="AD587" s="41"/>
      <c r="AE587" s="41"/>
      <c r="AR587" s="226" t="s">
        <v>258</v>
      </c>
      <c r="AT587" s="226" t="s">
        <v>163</v>
      </c>
      <c r="AU587" s="226" t="s">
        <v>79</v>
      </c>
      <c r="AY587" s="20" t="s">
        <v>161</v>
      </c>
      <c r="BE587" s="227">
        <f>IF(N587="základní",J587,0)</f>
        <v>0</v>
      </c>
      <c r="BF587" s="227">
        <f>IF(N587="snížená",J587,0)</f>
        <v>0</v>
      </c>
      <c r="BG587" s="227">
        <f>IF(N587="zákl. přenesená",J587,0)</f>
        <v>0</v>
      </c>
      <c r="BH587" s="227">
        <f>IF(N587="sníž. přenesená",J587,0)</f>
        <v>0</v>
      </c>
      <c r="BI587" s="227">
        <f>IF(N587="nulová",J587,0)</f>
        <v>0</v>
      </c>
      <c r="BJ587" s="20" t="s">
        <v>77</v>
      </c>
      <c r="BK587" s="227">
        <f>ROUND(I587*H587,2)</f>
        <v>0</v>
      </c>
      <c r="BL587" s="20" t="s">
        <v>258</v>
      </c>
      <c r="BM587" s="226" t="s">
        <v>787</v>
      </c>
    </row>
    <row r="588" s="2" customFormat="1">
      <c r="A588" s="41"/>
      <c r="B588" s="42"/>
      <c r="C588" s="43"/>
      <c r="D588" s="228" t="s">
        <v>170</v>
      </c>
      <c r="E588" s="43"/>
      <c r="F588" s="229" t="s">
        <v>788</v>
      </c>
      <c r="G588" s="43"/>
      <c r="H588" s="43"/>
      <c r="I588" s="230"/>
      <c r="J588" s="43"/>
      <c r="K588" s="43"/>
      <c r="L588" s="47"/>
      <c r="M588" s="231"/>
      <c r="N588" s="232"/>
      <c r="O588" s="87"/>
      <c r="P588" s="87"/>
      <c r="Q588" s="87"/>
      <c r="R588" s="87"/>
      <c r="S588" s="87"/>
      <c r="T588" s="88"/>
      <c r="U588" s="41"/>
      <c r="V588" s="41"/>
      <c r="W588" s="41"/>
      <c r="X588" s="41"/>
      <c r="Y588" s="41"/>
      <c r="Z588" s="41"/>
      <c r="AA588" s="41"/>
      <c r="AB588" s="41"/>
      <c r="AC588" s="41"/>
      <c r="AD588" s="41"/>
      <c r="AE588" s="41"/>
      <c r="AT588" s="20" t="s">
        <v>170</v>
      </c>
      <c r="AU588" s="20" t="s">
        <v>79</v>
      </c>
    </row>
    <row r="589" s="13" customFormat="1">
      <c r="A589" s="13"/>
      <c r="B589" s="233"/>
      <c r="C589" s="234"/>
      <c r="D589" s="235" t="s">
        <v>172</v>
      </c>
      <c r="E589" s="236" t="s">
        <v>19</v>
      </c>
      <c r="F589" s="237" t="s">
        <v>730</v>
      </c>
      <c r="G589" s="234"/>
      <c r="H589" s="238">
        <v>2</v>
      </c>
      <c r="I589" s="239"/>
      <c r="J589" s="234"/>
      <c r="K589" s="234"/>
      <c r="L589" s="240"/>
      <c r="M589" s="241"/>
      <c r="N589" s="242"/>
      <c r="O589" s="242"/>
      <c r="P589" s="242"/>
      <c r="Q589" s="242"/>
      <c r="R589" s="242"/>
      <c r="S589" s="242"/>
      <c r="T589" s="243"/>
      <c r="U589" s="13"/>
      <c r="V589" s="13"/>
      <c r="W589" s="13"/>
      <c r="X589" s="13"/>
      <c r="Y589" s="13"/>
      <c r="Z589" s="13"/>
      <c r="AA589" s="13"/>
      <c r="AB589" s="13"/>
      <c r="AC589" s="13"/>
      <c r="AD589" s="13"/>
      <c r="AE589" s="13"/>
      <c r="AT589" s="244" t="s">
        <v>172</v>
      </c>
      <c r="AU589" s="244" t="s">
        <v>79</v>
      </c>
      <c r="AV589" s="13" t="s">
        <v>79</v>
      </c>
      <c r="AW589" s="13" t="s">
        <v>32</v>
      </c>
      <c r="AX589" s="13" t="s">
        <v>70</v>
      </c>
      <c r="AY589" s="244" t="s">
        <v>161</v>
      </c>
    </row>
    <row r="590" s="14" customFormat="1">
      <c r="A590" s="14"/>
      <c r="B590" s="245"/>
      <c r="C590" s="246"/>
      <c r="D590" s="235" t="s">
        <v>172</v>
      </c>
      <c r="E590" s="247" t="s">
        <v>19</v>
      </c>
      <c r="F590" s="248" t="s">
        <v>174</v>
      </c>
      <c r="G590" s="246"/>
      <c r="H590" s="249">
        <v>2</v>
      </c>
      <c r="I590" s="250"/>
      <c r="J590" s="246"/>
      <c r="K590" s="246"/>
      <c r="L590" s="251"/>
      <c r="M590" s="252"/>
      <c r="N590" s="253"/>
      <c r="O590" s="253"/>
      <c r="P590" s="253"/>
      <c r="Q590" s="253"/>
      <c r="R590" s="253"/>
      <c r="S590" s="253"/>
      <c r="T590" s="254"/>
      <c r="U590" s="14"/>
      <c r="V590" s="14"/>
      <c r="W590" s="14"/>
      <c r="X590" s="14"/>
      <c r="Y590" s="14"/>
      <c r="Z590" s="14"/>
      <c r="AA590" s="14"/>
      <c r="AB590" s="14"/>
      <c r="AC590" s="14"/>
      <c r="AD590" s="14"/>
      <c r="AE590" s="14"/>
      <c r="AT590" s="255" t="s">
        <v>172</v>
      </c>
      <c r="AU590" s="255" t="s">
        <v>79</v>
      </c>
      <c r="AV590" s="14" t="s">
        <v>168</v>
      </c>
      <c r="AW590" s="14" t="s">
        <v>32</v>
      </c>
      <c r="AX590" s="14" t="s">
        <v>77</v>
      </c>
      <c r="AY590" s="255" t="s">
        <v>161</v>
      </c>
    </row>
    <row r="591" s="2" customFormat="1" ht="24.15" customHeight="1">
      <c r="A591" s="41"/>
      <c r="B591" s="42"/>
      <c r="C591" s="215" t="s">
        <v>789</v>
      </c>
      <c r="D591" s="215" t="s">
        <v>163</v>
      </c>
      <c r="E591" s="216" t="s">
        <v>790</v>
      </c>
      <c r="F591" s="217" t="s">
        <v>791</v>
      </c>
      <c r="G591" s="218" t="s">
        <v>314</v>
      </c>
      <c r="H591" s="219">
        <v>2</v>
      </c>
      <c r="I591" s="220"/>
      <c r="J591" s="221">
        <f>ROUND(I591*H591,2)</f>
        <v>0</v>
      </c>
      <c r="K591" s="217" t="s">
        <v>167</v>
      </c>
      <c r="L591" s="47"/>
      <c r="M591" s="222" t="s">
        <v>19</v>
      </c>
      <c r="N591" s="223" t="s">
        <v>41</v>
      </c>
      <c r="O591" s="87"/>
      <c r="P591" s="224">
        <f>O591*H591</f>
        <v>0</v>
      </c>
      <c r="Q591" s="224">
        <v>0</v>
      </c>
      <c r="R591" s="224">
        <f>Q591*H591</f>
        <v>0</v>
      </c>
      <c r="S591" s="224">
        <v>0</v>
      </c>
      <c r="T591" s="225">
        <f>S591*H591</f>
        <v>0</v>
      </c>
      <c r="U591" s="41"/>
      <c r="V591" s="41"/>
      <c r="W591" s="41"/>
      <c r="X591" s="41"/>
      <c r="Y591" s="41"/>
      <c r="Z591" s="41"/>
      <c r="AA591" s="41"/>
      <c r="AB591" s="41"/>
      <c r="AC591" s="41"/>
      <c r="AD591" s="41"/>
      <c r="AE591" s="41"/>
      <c r="AR591" s="226" t="s">
        <v>258</v>
      </c>
      <c r="AT591" s="226" t="s">
        <v>163</v>
      </c>
      <c r="AU591" s="226" t="s">
        <v>79</v>
      </c>
      <c r="AY591" s="20" t="s">
        <v>161</v>
      </c>
      <c r="BE591" s="227">
        <f>IF(N591="základní",J591,0)</f>
        <v>0</v>
      </c>
      <c r="BF591" s="227">
        <f>IF(N591="snížená",J591,0)</f>
        <v>0</v>
      </c>
      <c r="BG591" s="227">
        <f>IF(N591="zákl. přenesená",J591,0)</f>
        <v>0</v>
      </c>
      <c r="BH591" s="227">
        <f>IF(N591="sníž. přenesená",J591,0)</f>
        <v>0</v>
      </c>
      <c r="BI591" s="227">
        <f>IF(N591="nulová",J591,0)</f>
        <v>0</v>
      </c>
      <c r="BJ591" s="20" t="s">
        <v>77</v>
      </c>
      <c r="BK591" s="227">
        <f>ROUND(I591*H591,2)</f>
        <v>0</v>
      </c>
      <c r="BL591" s="20" t="s">
        <v>258</v>
      </c>
      <c r="BM591" s="226" t="s">
        <v>792</v>
      </c>
    </row>
    <row r="592" s="2" customFormat="1">
      <c r="A592" s="41"/>
      <c r="B592" s="42"/>
      <c r="C592" s="43"/>
      <c r="D592" s="228" t="s">
        <v>170</v>
      </c>
      <c r="E592" s="43"/>
      <c r="F592" s="229" t="s">
        <v>793</v>
      </c>
      <c r="G592" s="43"/>
      <c r="H592" s="43"/>
      <c r="I592" s="230"/>
      <c r="J592" s="43"/>
      <c r="K592" s="43"/>
      <c r="L592" s="47"/>
      <c r="M592" s="231"/>
      <c r="N592" s="232"/>
      <c r="O592" s="87"/>
      <c r="P592" s="87"/>
      <c r="Q592" s="87"/>
      <c r="R592" s="87"/>
      <c r="S592" s="87"/>
      <c r="T592" s="88"/>
      <c r="U592" s="41"/>
      <c r="V592" s="41"/>
      <c r="W592" s="41"/>
      <c r="X592" s="41"/>
      <c r="Y592" s="41"/>
      <c r="Z592" s="41"/>
      <c r="AA592" s="41"/>
      <c r="AB592" s="41"/>
      <c r="AC592" s="41"/>
      <c r="AD592" s="41"/>
      <c r="AE592" s="41"/>
      <c r="AT592" s="20" t="s">
        <v>170</v>
      </c>
      <c r="AU592" s="20" t="s">
        <v>79</v>
      </c>
    </row>
    <row r="593" s="13" customFormat="1">
      <c r="A593" s="13"/>
      <c r="B593" s="233"/>
      <c r="C593" s="234"/>
      <c r="D593" s="235" t="s">
        <v>172</v>
      </c>
      <c r="E593" s="236" t="s">
        <v>19</v>
      </c>
      <c r="F593" s="237" t="s">
        <v>730</v>
      </c>
      <c r="G593" s="234"/>
      <c r="H593" s="238">
        <v>2</v>
      </c>
      <c r="I593" s="239"/>
      <c r="J593" s="234"/>
      <c r="K593" s="234"/>
      <c r="L593" s="240"/>
      <c r="M593" s="241"/>
      <c r="N593" s="242"/>
      <c r="O593" s="242"/>
      <c r="P593" s="242"/>
      <c r="Q593" s="242"/>
      <c r="R593" s="242"/>
      <c r="S593" s="242"/>
      <c r="T593" s="243"/>
      <c r="U593" s="13"/>
      <c r="V593" s="13"/>
      <c r="W593" s="13"/>
      <c r="X593" s="13"/>
      <c r="Y593" s="13"/>
      <c r="Z593" s="13"/>
      <c r="AA593" s="13"/>
      <c r="AB593" s="13"/>
      <c r="AC593" s="13"/>
      <c r="AD593" s="13"/>
      <c r="AE593" s="13"/>
      <c r="AT593" s="244" t="s">
        <v>172</v>
      </c>
      <c r="AU593" s="244" t="s">
        <v>79</v>
      </c>
      <c r="AV593" s="13" t="s">
        <v>79</v>
      </c>
      <c r="AW593" s="13" t="s">
        <v>32</v>
      </c>
      <c r="AX593" s="13" t="s">
        <v>70</v>
      </c>
      <c r="AY593" s="244" t="s">
        <v>161</v>
      </c>
    </row>
    <row r="594" s="14" customFormat="1">
      <c r="A594" s="14"/>
      <c r="B594" s="245"/>
      <c r="C594" s="246"/>
      <c r="D594" s="235" t="s">
        <v>172</v>
      </c>
      <c r="E594" s="247" t="s">
        <v>19</v>
      </c>
      <c r="F594" s="248" t="s">
        <v>174</v>
      </c>
      <c r="G594" s="246"/>
      <c r="H594" s="249">
        <v>2</v>
      </c>
      <c r="I594" s="250"/>
      <c r="J594" s="246"/>
      <c r="K594" s="246"/>
      <c r="L594" s="251"/>
      <c r="M594" s="252"/>
      <c r="N594" s="253"/>
      <c r="O594" s="253"/>
      <c r="P594" s="253"/>
      <c r="Q594" s="253"/>
      <c r="R594" s="253"/>
      <c r="S594" s="253"/>
      <c r="T594" s="254"/>
      <c r="U594" s="14"/>
      <c r="V594" s="14"/>
      <c r="W594" s="14"/>
      <c r="X594" s="14"/>
      <c r="Y594" s="14"/>
      <c r="Z594" s="14"/>
      <c r="AA594" s="14"/>
      <c r="AB594" s="14"/>
      <c r="AC594" s="14"/>
      <c r="AD594" s="14"/>
      <c r="AE594" s="14"/>
      <c r="AT594" s="255" t="s">
        <v>172</v>
      </c>
      <c r="AU594" s="255" t="s">
        <v>79</v>
      </c>
      <c r="AV594" s="14" t="s">
        <v>168</v>
      </c>
      <c r="AW594" s="14" t="s">
        <v>32</v>
      </c>
      <c r="AX594" s="14" t="s">
        <v>77</v>
      </c>
      <c r="AY594" s="255" t="s">
        <v>161</v>
      </c>
    </row>
    <row r="595" s="12" customFormat="1" ht="22.8" customHeight="1">
      <c r="A595" s="12"/>
      <c r="B595" s="199"/>
      <c r="C595" s="200"/>
      <c r="D595" s="201" t="s">
        <v>69</v>
      </c>
      <c r="E595" s="213" t="s">
        <v>794</v>
      </c>
      <c r="F595" s="213" t="s">
        <v>795</v>
      </c>
      <c r="G595" s="200"/>
      <c r="H595" s="200"/>
      <c r="I595" s="203"/>
      <c r="J595" s="214">
        <f>BK595</f>
        <v>0</v>
      </c>
      <c r="K595" s="200"/>
      <c r="L595" s="205"/>
      <c r="M595" s="206"/>
      <c r="N595" s="207"/>
      <c r="O595" s="207"/>
      <c r="P595" s="208">
        <f>SUM(P596:P633)</f>
        <v>0</v>
      </c>
      <c r="Q595" s="207"/>
      <c r="R595" s="208">
        <f>SUM(R596:R633)</f>
        <v>0</v>
      </c>
      <c r="S595" s="207"/>
      <c r="T595" s="209">
        <f>SUM(T596:T633)</f>
        <v>1.585</v>
      </c>
      <c r="U595" s="12"/>
      <c r="V595" s="12"/>
      <c r="W595" s="12"/>
      <c r="X595" s="12"/>
      <c r="Y595" s="12"/>
      <c r="Z595" s="12"/>
      <c r="AA595" s="12"/>
      <c r="AB595" s="12"/>
      <c r="AC595" s="12"/>
      <c r="AD595" s="12"/>
      <c r="AE595" s="12"/>
      <c r="AR595" s="210" t="s">
        <v>79</v>
      </c>
      <c r="AT595" s="211" t="s">
        <v>69</v>
      </c>
      <c r="AU595" s="211" t="s">
        <v>77</v>
      </c>
      <c r="AY595" s="210" t="s">
        <v>161</v>
      </c>
      <c r="BK595" s="212">
        <f>SUM(BK596:BK633)</f>
        <v>0</v>
      </c>
    </row>
    <row r="596" s="2" customFormat="1" ht="16.5" customHeight="1">
      <c r="A596" s="41"/>
      <c r="B596" s="42"/>
      <c r="C596" s="215" t="s">
        <v>796</v>
      </c>
      <c r="D596" s="215" t="s">
        <v>163</v>
      </c>
      <c r="E596" s="216" t="s">
        <v>797</v>
      </c>
      <c r="F596" s="217" t="s">
        <v>798</v>
      </c>
      <c r="G596" s="218" t="s">
        <v>212</v>
      </c>
      <c r="H596" s="219">
        <v>43</v>
      </c>
      <c r="I596" s="220"/>
      <c r="J596" s="221">
        <f>ROUND(I596*H596,2)</f>
        <v>0</v>
      </c>
      <c r="K596" s="217" t="s">
        <v>167</v>
      </c>
      <c r="L596" s="47"/>
      <c r="M596" s="222" t="s">
        <v>19</v>
      </c>
      <c r="N596" s="223" t="s">
        <v>41</v>
      </c>
      <c r="O596" s="87"/>
      <c r="P596" s="224">
        <f>O596*H596</f>
        <v>0</v>
      </c>
      <c r="Q596" s="224">
        <v>0</v>
      </c>
      <c r="R596" s="224">
        <f>Q596*H596</f>
        <v>0</v>
      </c>
      <c r="S596" s="224">
        <v>0.025000000000000001</v>
      </c>
      <c r="T596" s="225">
        <f>S596*H596</f>
        <v>1.075</v>
      </c>
      <c r="U596" s="41"/>
      <c r="V596" s="41"/>
      <c r="W596" s="41"/>
      <c r="X596" s="41"/>
      <c r="Y596" s="41"/>
      <c r="Z596" s="41"/>
      <c r="AA596" s="41"/>
      <c r="AB596" s="41"/>
      <c r="AC596" s="41"/>
      <c r="AD596" s="41"/>
      <c r="AE596" s="41"/>
      <c r="AR596" s="226" t="s">
        <v>258</v>
      </c>
      <c r="AT596" s="226" t="s">
        <v>163</v>
      </c>
      <c r="AU596" s="226" t="s">
        <v>79</v>
      </c>
      <c r="AY596" s="20" t="s">
        <v>161</v>
      </c>
      <c r="BE596" s="227">
        <f>IF(N596="základní",J596,0)</f>
        <v>0</v>
      </c>
      <c r="BF596" s="227">
        <f>IF(N596="snížená",J596,0)</f>
        <v>0</v>
      </c>
      <c r="BG596" s="227">
        <f>IF(N596="zákl. přenesená",J596,0)</f>
        <v>0</v>
      </c>
      <c r="BH596" s="227">
        <f>IF(N596="sníž. přenesená",J596,0)</f>
        <v>0</v>
      </c>
      <c r="BI596" s="227">
        <f>IF(N596="nulová",J596,0)</f>
        <v>0</v>
      </c>
      <c r="BJ596" s="20" t="s">
        <v>77</v>
      </c>
      <c r="BK596" s="227">
        <f>ROUND(I596*H596,2)</f>
        <v>0</v>
      </c>
      <c r="BL596" s="20" t="s">
        <v>258</v>
      </c>
      <c r="BM596" s="226" t="s">
        <v>799</v>
      </c>
    </row>
    <row r="597" s="2" customFormat="1">
      <c r="A597" s="41"/>
      <c r="B597" s="42"/>
      <c r="C597" s="43"/>
      <c r="D597" s="228" t="s">
        <v>170</v>
      </c>
      <c r="E597" s="43"/>
      <c r="F597" s="229" t="s">
        <v>800</v>
      </c>
      <c r="G597" s="43"/>
      <c r="H597" s="43"/>
      <c r="I597" s="230"/>
      <c r="J597" s="43"/>
      <c r="K597" s="43"/>
      <c r="L597" s="47"/>
      <c r="M597" s="231"/>
      <c r="N597" s="232"/>
      <c r="O597" s="87"/>
      <c r="P597" s="87"/>
      <c r="Q597" s="87"/>
      <c r="R597" s="87"/>
      <c r="S597" s="87"/>
      <c r="T597" s="88"/>
      <c r="U597" s="41"/>
      <c r="V597" s="41"/>
      <c r="W597" s="41"/>
      <c r="X597" s="41"/>
      <c r="Y597" s="41"/>
      <c r="Z597" s="41"/>
      <c r="AA597" s="41"/>
      <c r="AB597" s="41"/>
      <c r="AC597" s="41"/>
      <c r="AD597" s="41"/>
      <c r="AE597" s="41"/>
      <c r="AT597" s="20" t="s">
        <v>170</v>
      </c>
      <c r="AU597" s="20" t="s">
        <v>79</v>
      </c>
    </row>
    <row r="598" s="13" customFormat="1">
      <c r="A598" s="13"/>
      <c r="B598" s="233"/>
      <c r="C598" s="234"/>
      <c r="D598" s="235" t="s">
        <v>172</v>
      </c>
      <c r="E598" s="236" t="s">
        <v>19</v>
      </c>
      <c r="F598" s="237" t="s">
        <v>801</v>
      </c>
      <c r="G598" s="234"/>
      <c r="H598" s="238">
        <v>30</v>
      </c>
      <c r="I598" s="239"/>
      <c r="J598" s="234"/>
      <c r="K598" s="234"/>
      <c r="L598" s="240"/>
      <c r="M598" s="241"/>
      <c r="N598" s="242"/>
      <c r="O598" s="242"/>
      <c r="P598" s="242"/>
      <c r="Q598" s="242"/>
      <c r="R598" s="242"/>
      <c r="S598" s="242"/>
      <c r="T598" s="243"/>
      <c r="U598" s="13"/>
      <c r="V598" s="13"/>
      <c r="W598" s="13"/>
      <c r="X598" s="13"/>
      <c r="Y598" s="13"/>
      <c r="Z598" s="13"/>
      <c r="AA598" s="13"/>
      <c r="AB598" s="13"/>
      <c r="AC598" s="13"/>
      <c r="AD598" s="13"/>
      <c r="AE598" s="13"/>
      <c r="AT598" s="244" t="s">
        <v>172</v>
      </c>
      <c r="AU598" s="244" t="s">
        <v>79</v>
      </c>
      <c r="AV598" s="13" t="s">
        <v>79</v>
      </c>
      <c r="AW598" s="13" t="s">
        <v>32</v>
      </c>
      <c r="AX598" s="13" t="s">
        <v>70</v>
      </c>
      <c r="AY598" s="244" t="s">
        <v>161</v>
      </c>
    </row>
    <row r="599" s="13" customFormat="1">
      <c r="A599" s="13"/>
      <c r="B599" s="233"/>
      <c r="C599" s="234"/>
      <c r="D599" s="235" t="s">
        <v>172</v>
      </c>
      <c r="E599" s="236" t="s">
        <v>19</v>
      </c>
      <c r="F599" s="237" t="s">
        <v>802</v>
      </c>
      <c r="G599" s="234"/>
      <c r="H599" s="238">
        <v>13</v>
      </c>
      <c r="I599" s="239"/>
      <c r="J599" s="234"/>
      <c r="K599" s="234"/>
      <c r="L599" s="240"/>
      <c r="M599" s="241"/>
      <c r="N599" s="242"/>
      <c r="O599" s="242"/>
      <c r="P599" s="242"/>
      <c r="Q599" s="242"/>
      <c r="R599" s="242"/>
      <c r="S599" s="242"/>
      <c r="T599" s="243"/>
      <c r="U599" s="13"/>
      <c r="V599" s="13"/>
      <c r="W599" s="13"/>
      <c r="X599" s="13"/>
      <c r="Y599" s="13"/>
      <c r="Z599" s="13"/>
      <c r="AA599" s="13"/>
      <c r="AB599" s="13"/>
      <c r="AC599" s="13"/>
      <c r="AD599" s="13"/>
      <c r="AE599" s="13"/>
      <c r="AT599" s="244" t="s">
        <v>172</v>
      </c>
      <c r="AU599" s="244" t="s">
        <v>79</v>
      </c>
      <c r="AV599" s="13" t="s">
        <v>79</v>
      </c>
      <c r="AW599" s="13" t="s">
        <v>32</v>
      </c>
      <c r="AX599" s="13" t="s">
        <v>70</v>
      </c>
      <c r="AY599" s="244" t="s">
        <v>161</v>
      </c>
    </row>
    <row r="600" s="14" customFormat="1">
      <c r="A600" s="14"/>
      <c r="B600" s="245"/>
      <c r="C600" s="246"/>
      <c r="D600" s="235" t="s">
        <v>172</v>
      </c>
      <c r="E600" s="247" t="s">
        <v>19</v>
      </c>
      <c r="F600" s="248" t="s">
        <v>174</v>
      </c>
      <c r="G600" s="246"/>
      <c r="H600" s="249">
        <v>43</v>
      </c>
      <c r="I600" s="250"/>
      <c r="J600" s="246"/>
      <c r="K600" s="246"/>
      <c r="L600" s="251"/>
      <c r="M600" s="252"/>
      <c r="N600" s="253"/>
      <c r="O600" s="253"/>
      <c r="P600" s="253"/>
      <c r="Q600" s="253"/>
      <c r="R600" s="253"/>
      <c r="S600" s="253"/>
      <c r="T600" s="254"/>
      <c r="U600" s="14"/>
      <c r="V600" s="14"/>
      <c r="W600" s="14"/>
      <c r="X600" s="14"/>
      <c r="Y600" s="14"/>
      <c r="Z600" s="14"/>
      <c r="AA600" s="14"/>
      <c r="AB600" s="14"/>
      <c r="AC600" s="14"/>
      <c r="AD600" s="14"/>
      <c r="AE600" s="14"/>
      <c r="AT600" s="255" t="s">
        <v>172</v>
      </c>
      <c r="AU600" s="255" t="s">
        <v>79</v>
      </c>
      <c r="AV600" s="14" t="s">
        <v>168</v>
      </c>
      <c r="AW600" s="14" t="s">
        <v>32</v>
      </c>
      <c r="AX600" s="14" t="s">
        <v>77</v>
      </c>
      <c r="AY600" s="255" t="s">
        <v>161</v>
      </c>
    </row>
    <row r="601" s="2" customFormat="1" ht="21.75" customHeight="1">
      <c r="A601" s="41"/>
      <c r="B601" s="42"/>
      <c r="C601" s="215" t="s">
        <v>803</v>
      </c>
      <c r="D601" s="215" t="s">
        <v>163</v>
      </c>
      <c r="E601" s="216" t="s">
        <v>804</v>
      </c>
      <c r="F601" s="217" t="s">
        <v>805</v>
      </c>
      <c r="G601" s="218" t="s">
        <v>212</v>
      </c>
      <c r="H601" s="219">
        <v>6</v>
      </c>
      <c r="I601" s="220"/>
      <c r="J601" s="221">
        <f>ROUND(I601*H601,2)</f>
        <v>0</v>
      </c>
      <c r="K601" s="217" t="s">
        <v>167</v>
      </c>
      <c r="L601" s="47"/>
      <c r="M601" s="222" t="s">
        <v>19</v>
      </c>
      <c r="N601" s="223" t="s">
        <v>41</v>
      </c>
      <c r="O601" s="87"/>
      <c r="P601" s="224">
        <f>O601*H601</f>
        <v>0</v>
      </c>
      <c r="Q601" s="224">
        <v>0</v>
      </c>
      <c r="R601" s="224">
        <f>Q601*H601</f>
        <v>0</v>
      </c>
      <c r="S601" s="224">
        <v>0.025000000000000001</v>
      </c>
      <c r="T601" s="225">
        <f>S601*H601</f>
        <v>0.15000000000000002</v>
      </c>
      <c r="U601" s="41"/>
      <c r="V601" s="41"/>
      <c r="W601" s="41"/>
      <c r="X601" s="41"/>
      <c r="Y601" s="41"/>
      <c r="Z601" s="41"/>
      <c r="AA601" s="41"/>
      <c r="AB601" s="41"/>
      <c r="AC601" s="41"/>
      <c r="AD601" s="41"/>
      <c r="AE601" s="41"/>
      <c r="AR601" s="226" t="s">
        <v>258</v>
      </c>
      <c r="AT601" s="226" t="s">
        <v>163</v>
      </c>
      <c r="AU601" s="226" t="s">
        <v>79</v>
      </c>
      <c r="AY601" s="20" t="s">
        <v>161</v>
      </c>
      <c r="BE601" s="227">
        <f>IF(N601="základní",J601,0)</f>
        <v>0</v>
      </c>
      <c r="BF601" s="227">
        <f>IF(N601="snížená",J601,0)</f>
        <v>0</v>
      </c>
      <c r="BG601" s="227">
        <f>IF(N601="zákl. přenesená",J601,0)</f>
        <v>0</v>
      </c>
      <c r="BH601" s="227">
        <f>IF(N601="sníž. přenesená",J601,0)</f>
        <v>0</v>
      </c>
      <c r="BI601" s="227">
        <f>IF(N601="nulová",J601,0)</f>
        <v>0</v>
      </c>
      <c r="BJ601" s="20" t="s">
        <v>77</v>
      </c>
      <c r="BK601" s="227">
        <f>ROUND(I601*H601,2)</f>
        <v>0</v>
      </c>
      <c r="BL601" s="20" t="s">
        <v>258</v>
      </c>
      <c r="BM601" s="226" t="s">
        <v>806</v>
      </c>
    </row>
    <row r="602" s="2" customFormat="1">
      <c r="A602" s="41"/>
      <c r="B602" s="42"/>
      <c r="C602" s="43"/>
      <c r="D602" s="228" t="s">
        <v>170</v>
      </c>
      <c r="E602" s="43"/>
      <c r="F602" s="229" t="s">
        <v>807</v>
      </c>
      <c r="G602" s="43"/>
      <c r="H602" s="43"/>
      <c r="I602" s="230"/>
      <c r="J602" s="43"/>
      <c r="K602" s="43"/>
      <c r="L602" s="47"/>
      <c r="M602" s="231"/>
      <c r="N602" s="232"/>
      <c r="O602" s="87"/>
      <c r="P602" s="87"/>
      <c r="Q602" s="87"/>
      <c r="R602" s="87"/>
      <c r="S602" s="87"/>
      <c r="T602" s="88"/>
      <c r="U602" s="41"/>
      <c r="V602" s="41"/>
      <c r="W602" s="41"/>
      <c r="X602" s="41"/>
      <c r="Y602" s="41"/>
      <c r="Z602" s="41"/>
      <c r="AA602" s="41"/>
      <c r="AB602" s="41"/>
      <c r="AC602" s="41"/>
      <c r="AD602" s="41"/>
      <c r="AE602" s="41"/>
      <c r="AT602" s="20" t="s">
        <v>170</v>
      </c>
      <c r="AU602" s="20" t="s">
        <v>79</v>
      </c>
    </row>
    <row r="603" s="13" customFormat="1">
      <c r="A603" s="13"/>
      <c r="B603" s="233"/>
      <c r="C603" s="234"/>
      <c r="D603" s="235" t="s">
        <v>172</v>
      </c>
      <c r="E603" s="236" t="s">
        <v>19</v>
      </c>
      <c r="F603" s="237" t="s">
        <v>808</v>
      </c>
      <c r="G603" s="234"/>
      <c r="H603" s="238">
        <v>6</v>
      </c>
      <c r="I603" s="239"/>
      <c r="J603" s="234"/>
      <c r="K603" s="234"/>
      <c r="L603" s="240"/>
      <c r="M603" s="241"/>
      <c r="N603" s="242"/>
      <c r="O603" s="242"/>
      <c r="P603" s="242"/>
      <c r="Q603" s="242"/>
      <c r="R603" s="242"/>
      <c r="S603" s="242"/>
      <c r="T603" s="243"/>
      <c r="U603" s="13"/>
      <c r="V603" s="13"/>
      <c r="W603" s="13"/>
      <c r="X603" s="13"/>
      <c r="Y603" s="13"/>
      <c r="Z603" s="13"/>
      <c r="AA603" s="13"/>
      <c r="AB603" s="13"/>
      <c r="AC603" s="13"/>
      <c r="AD603" s="13"/>
      <c r="AE603" s="13"/>
      <c r="AT603" s="244" t="s">
        <v>172</v>
      </c>
      <c r="AU603" s="244" t="s">
        <v>79</v>
      </c>
      <c r="AV603" s="13" t="s">
        <v>79</v>
      </c>
      <c r="AW603" s="13" t="s">
        <v>32</v>
      </c>
      <c r="AX603" s="13" t="s">
        <v>70</v>
      </c>
      <c r="AY603" s="244" t="s">
        <v>161</v>
      </c>
    </row>
    <row r="604" s="14" customFormat="1">
      <c r="A604" s="14"/>
      <c r="B604" s="245"/>
      <c r="C604" s="246"/>
      <c r="D604" s="235" t="s">
        <v>172</v>
      </c>
      <c r="E604" s="247" t="s">
        <v>19</v>
      </c>
      <c r="F604" s="248" t="s">
        <v>174</v>
      </c>
      <c r="G604" s="246"/>
      <c r="H604" s="249">
        <v>6</v>
      </c>
      <c r="I604" s="250"/>
      <c r="J604" s="246"/>
      <c r="K604" s="246"/>
      <c r="L604" s="251"/>
      <c r="M604" s="252"/>
      <c r="N604" s="253"/>
      <c r="O604" s="253"/>
      <c r="P604" s="253"/>
      <c r="Q604" s="253"/>
      <c r="R604" s="253"/>
      <c r="S604" s="253"/>
      <c r="T604" s="254"/>
      <c r="U604" s="14"/>
      <c r="V604" s="14"/>
      <c r="W604" s="14"/>
      <c r="X604" s="14"/>
      <c r="Y604" s="14"/>
      <c r="Z604" s="14"/>
      <c r="AA604" s="14"/>
      <c r="AB604" s="14"/>
      <c r="AC604" s="14"/>
      <c r="AD604" s="14"/>
      <c r="AE604" s="14"/>
      <c r="AT604" s="255" t="s">
        <v>172</v>
      </c>
      <c r="AU604" s="255" t="s">
        <v>79</v>
      </c>
      <c r="AV604" s="14" t="s">
        <v>168</v>
      </c>
      <c r="AW604" s="14" t="s">
        <v>32</v>
      </c>
      <c r="AX604" s="14" t="s">
        <v>77</v>
      </c>
      <c r="AY604" s="255" t="s">
        <v>161</v>
      </c>
    </row>
    <row r="605" s="2" customFormat="1" ht="16.5" customHeight="1">
      <c r="A605" s="41"/>
      <c r="B605" s="42"/>
      <c r="C605" s="215" t="s">
        <v>809</v>
      </c>
      <c r="D605" s="215" t="s">
        <v>163</v>
      </c>
      <c r="E605" s="216" t="s">
        <v>810</v>
      </c>
      <c r="F605" s="217" t="s">
        <v>811</v>
      </c>
      <c r="G605" s="218" t="s">
        <v>314</v>
      </c>
      <c r="H605" s="219">
        <v>5</v>
      </c>
      <c r="I605" s="220"/>
      <c r="J605" s="221">
        <f>ROUND(I605*H605,2)</f>
        <v>0</v>
      </c>
      <c r="K605" s="217" t="s">
        <v>167</v>
      </c>
      <c r="L605" s="47"/>
      <c r="M605" s="222" t="s">
        <v>19</v>
      </c>
      <c r="N605" s="223" t="s">
        <v>41</v>
      </c>
      <c r="O605" s="87"/>
      <c r="P605" s="224">
        <f>O605*H605</f>
        <v>0</v>
      </c>
      <c r="Q605" s="224">
        <v>0</v>
      </c>
      <c r="R605" s="224">
        <f>Q605*H605</f>
        <v>0</v>
      </c>
      <c r="S605" s="224">
        <v>0</v>
      </c>
      <c r="T605" s="225">
        <f>S605*H605</f>
        <v>0</v>
      </c>
      <c r="U605" s="41"/>
      <c r="V605" s="41"/>
      <c r="W605" s="41"/>
      <c r="X605" s="41"/>
      <c r="Y605" s="41"/>
      <c r="Z605" s="41"/>
      <c r="AA605" s="41"/>
      <c r="AB605" s="41"/>
      <c r="AC605" s="41"/>
      <c r="AD605" s="41"/>
      <c r="AE605" s="41"/>
      <c r="AR605" s="226" t="s">
        <v>258</v>
      </c>
      <c r="AT605" s="226" t="s">
        <v>163</v>
      </c>
      <c r="AU605" s="226" t="s">
        <v>79</v>
      </c>
      <c r="AY605" s="20" t="s">
        <v>161</v>
      </c>
      <c r="BE605" s="227">
        <f>IF(N605="základní",J605,0)</f>
        <v>0</v>
      </c>
      <c r="BF605" s="227">
        <f>IF(N605="snížená",J605,0)</f>
        <v>0</v>
      </c>
      <c r="BG605" s="227">
        <f>IF(N605="zákl. přenesená",J605,0)</f>
        <v>0</v>
      </c>
      <c r="BH605" s="227">
        <f>IF(N605="sníž. přenesená",J605,0)</f>
        <v>0</v>
      </c>
      <c r="BI605" s="227">
        <f>IF(N605="nulová",J605,0)</f>
        <v>0</v>
      </c>
      <c r="BJ605" s="20" t="s">
        <v>77</v>
      </c>
      <c r="BK605" s="227">
        <f>ROUND(I605*H605,2)</f>
        <v>0</v>
      </c>
      <c r="BL605" s="20" t="s">
        <v>258</v>
      </c>
      <c r="BM605" s="226" t="s">
        <v>812</v>
      </c>
    </row>
    <row r="606" s="2" customFormat="1">
      <c r="A606" s="41"/>
      <c r="B606" s="42"/>
      <c r="C606" s="43"/>
      <c r="D606" s="228" t="s">
        <v>170</v>
      </c>
      <c r="E606" s="43"/>
      <c r="F606" s="229" t="s">
        <v>813</v>
      </c>
      <c r="G606" s="43"/>
      <c r="H606" s="43"/>
      <c r="I606" s="230"/>
      <c r="J606" s="43"/>
      <c r="K606" s="43"/>
      <c r="L606" s="47"/>
      <c r="M606" s="231"/>
      <c r="N606" s="232"/>
      <c r="O606" s="87"/>
      <c r="P606" s="87"/>
      <c r="Q606" s="87"/>
      <c r="R606" s="87"/>
      <c r="S606" s="87"/>
      <c r="T606" s="88"/>
      <c r="U606" s="41"/>
      <c r="V606" s="41"/>
      <c r="W606" s="41"/>
      <c r="X606" s="41"/>
      <c r="Y606" s="41"/>
      <c r="Z606" s="41"/>
      <c r="AA606" s="41"/>
      <c r="AB606" s="41"/>
      <c r="AC606" s="41"/>
      <c r="AD606" s="41"/>
      <c r="AE606" s="41"/>
      <c r="AT606" s="20" t="s">
        <v>170</v>
      </c>
      <c r="AU606" s="20" t="s">
        <v>79</v>
      </c>
    </row>
    <row r="607" s="13" customFormat="1">
      <c r="A607" s="13"/>
      <c r="B607" s="233"/>
      <c r="C607" s="234"/>
      <c r="D607" s="235" t="s">
        <v>172</v>
      </c>
      <c r="E607" s="236" t="s">
        <v>19</v>
      </c>
      <c r="F607" s="237" t="s">
        <v>814</v>
      </c>
      <c r="G607" s="234"/>
      <c r="H607" s="238">
        <v>1</v>
      </c>
      <c r="I607" s="239"/>
      <c r="J607" s="234"/>
      <c r="K607" s="234"/>
      <c r="L607" s="240"/>
      <c r="M607" s="241"/>
      <c r="N607" s="242"/>
      <c r="O607" s="242"/>
      <c r="P607" s="242"/>
      <c r="Q607" s="242"/>
      <c r="R607" s="242"/>
      <c r="S607" s="242"/>
      <c r="T607" s="243"/>
      <c r="U607" s="13"/>
      <c r="V607" s="13"/>
      <c r="W607" s="13"/>
      <c r="X607" s="13"/>
      <c r="Y607" s="13"/>
      <c r="Z607" s="13"/>
      <c r="AA607" s="13"/>
      <c r="AB607" s="13"/>
      <c r="AC607" s="13"/>
      <c r="AD607" s="13"/>
      <c r="AE607" s="13"/>
      <c r="AT607" s="244" t="s">
        <v>172</v>
      </c>
      <c r="AU607" s="244" t="s">
        <v>79</v>
      </c>
      <c r="AV607" s="13" t="s">
        <v>79</v>
      </c>
      <c r="AW607" s="13" t="s">
        <v>32</v>
      </c>
      <c r="AX607" s="13" t="s">
        <v>70</v>
      </c>
      <c r="AY607" s="244" t="s">
        <v>161</v>
      </c>
    </row>
    <row r="608" s="13" customFormat="1">
      <c r="A608" s="13"/>
      <c r="B608" s="233"/>
      <c r="C608" s="234"/>
      <c r="D608" s="235" t="s">
        <v>172</v>
      </c>
      <c r="E608" s="236" t="s">
        <v>19</v>
      </c>
      <c r="F608" s="237" t="s">
        <v>815</v>
      </c>
      <c r="G608" s="234"/>
      <c r="H608" s="238">
        <v>1</v>
      </c>
      <c r="I608" s="239"/>
      <c r="J608" s="234"/>
      <c r="K608" s="234"/>
      <c r="L608" s="240"/>
      <c r="M608" s="241"/>
      <c r="N608" s="242"/>
      <c r="O608" s="242"/>
      <c r="P608" s="242"/>
      <c r="Q608" s="242"/>
      <c r="R608" s="242"/>
      <c r="S608" s="242"/>
      <c r="T608" s="243"/>
      <c r="U608" s="13"/>
      <c r="V608" s="13"/>
      <c r="W608" s="13"/>
      <c r="X608" s="13"/>
      <c r="Y608" s="13"/>
      <c r="Z608" s="13"/>
      <c r="AA608" s="13"/>
      <c r="AB608" s="13"/>
      <c r="AC608" s="13"/>
      <c r="AD608" s="13"/>
      <c r="AE608" s="13"/>
      <c r="AT608" s="244" t="s">
        <v>172</v>
      </c>
      <c r="AU608" s="244" t="s">
        <v>79</v>
      </c>
      <c r="AV608" s="13" t="s">
        <v>79</v>
      </c>
      <c r="AW608" s="13" t="s">
        <v>32</v>
      </c>
      <c r="AX608" s="13" t="s">
        <v>70</v>
      </c>
      <c r="AY608" s="244" t="s">
        <v>161</v>
      </c>
    </row>
    <row r="609" s="13" customFormat="1">
      <c r="A609" s="13"/>
      <c r="B609" s="233"/>
      <c r="C609" s="234"/>
      <c r="D609" s="235" t="s">
        <v>172</v>
      </c>
      <c r="E609" s="236" t="s">
        <v>19</v>
      </c>
      <c r="F609" s="237" t="s">
        <v>816</v>
      </c>
      <c r="G609" s="234"/>
      <c r="H609" s="238">
        <v>1</v>
      </c>
      <c r="I609" s="239"/>
      <c r="J609" s="234"/>
      <c r="K609" s="234"/>
      <c r="L609" s="240"/>
      <c r="M609" s="241"/>
      <c r="N609" s="242"/>
      <c r="O609" s="242"/>
      <c r="P609" s="242"/>
      <c r="Q609" s="242"/>
      <c r="R609" s="242"/>
      <c r="S609" s="242"/>
      <c r="T609" s="243"/>
      <c r="U609" s="13"/>
      <c r="V609" s="13"/>
      <c r="W609" s="13"/>
      <c r="X609" s="13"/>
      <c r="Y609" s="13"/>
      <c r="Z609" s="13"/>
      <c r="AA609" s="13"/>
      <c r="AB609" s="13"/>
      <c r="AC609" s="13"/>
      <c r="AD609" s="13"/>
      <c r="AE609" s="13"/>
      <c r="AT609" s="244" t="s">
        <v>172</v>
      </c>
      <c r="AU609" s="244" t="s">
        <v>79</v>
      </c>
      <c r="AV609" s="13" t="s">
        <v>79</v>
      </c>
      <c r="AW609" s="13" t="s">
        <v>32</v>
      </c>
      <c r="AX609" s="13" t="s">
        <v>70</v>
      </c>
      <c r="AY609" s="244" t="s">
        <v>161</v>
      </c>
    </row>
    <row r="610" s="13" customFormat="1">
      <c r="A610" s="13"/>
      <c r="B610" s="233"/>
      <c r="C610" s="234"/>
      <c r="D610" s="235" t="s">
        <v>172</v>
      </c>
      <c r="E610" s="236" t="s">
        <v>19</v>
      </c>
      <c r="F610" s="237" t="s">
        <v>817</v>
      </c>
      <c r="G610" s="234"/>
      <c r="H610" s="238">
        <v>2</v>
      </c>
      <c r="I610" s="239"/>
      <c r="J610" s="234"/>
      <c r="K610" s="234"/>
      <c r="L610" s="240"/>
      <c r="M610" s="241"/>
      <c r="N610" s="242"/>
      <c r="O610" s="242"/>
      <c r="P610" s="242"/>
      <c r="Q610" s="242"/>
      <c r="R610" s="242"/>
      <c r="S610" s="242"/>
      <c r="T610" s="243"/>
      <c r="U610" s="13"/>
      <c r="V610" s="13"/>
      <c r="W610" s="13"/>
      <c r="X610" s="13"/>
      <c r="Y610" s="13"/>
      <c r="Z610" s="13"/>
      <c r="AA610" s="13"/>
      <c r="AB610" s="13"/>
      <c r="AC610" s="13"/>
      <c r="AD610" s="13"/>
      <c r="AE610" s="13"/>
      <c r="AT610" s="244" t="s">
        <v>172</v>
      </c>
      <c r="AU610" s="244" t="s">
        <v>79</v>
      </c>
      <c r="AV610" s="13" t="s">
        <v>79</v>
      </c>
      <c r="AW610" s="13" t="s">
        <v>32</v>
      </c>
      <c r="AX610" s="13" t="s">
        <v>70</v>
      </c>
      <c r="AY610" s="244" t="s">
        <v>161</v>
      </c>
    </row>
    <row r="611" s="14" customFormat="1">
      <c r="A611" s="14"/>
      <c r="B611" s="245"/>
      <c r="C611" s="246"/>
      <c r="D611" s="235" t="s">
        <v>172</v>
      </c>
      <c r="E611" s="247" t="s">
        <v>19</v>
      </c>
      <c r="F611" s="248" t="s">
        <v>174</v>
      </c>
      <c r="G611" s="246"/>
      <c r="H611" s="249">
        <v>5</v>
      </c>
      <c r="I611" s="250"/>
      <c r="J611" s="246"/>
      <c r="K611" s="246"/>
      <c r="L611" s="251"/>
      <c r="M611" s="252"/>
      <c r="N611" s="253"/>
      <c r="O611" s="253"/>
      <c r="P611" s="253"/>
      <c r="Q611" s="253"/>
      <c r="R611" s="253"/>
      <c r="S611" s="253"/>
      <c r="T611" s="254"/>
      <c r="U611" s="14"/>
      <c r="V611" s="14"/>
      <c r="W611" s="14"/>
      <c r="X611" s="14"/>
      <c r="Y611" s="14"/>
      <c r="Z611" s="14"/>
      <c r="AA611" s="14"/>
      <c r="AB611" s="14"/>
      <c r="AC611" s="14"/>
      <c r="AD611" s="14"/>
      <c r="AE611" s="14"/>
      <c r="AT611" s="255" t="s">
        <v>172</v>
      </c>
      <c r="AU611" s="255" t="s">
        <v>79</v>
      </c>
      <c r="AV611" s="14" t="s">
        <v>168</v>
      </c>
      <c r="AW611" s="14" t="s">
        <v>32</v>
      </c>
      <c r="AX611" s="14" t="s">
        <v>77</v>
      </c>
      <c r="AY611" s="255" t="s">
        <v>161</v>
      </c>
    </row>
    <row r="612" s="2" customFormat="1" ht="16.5" customHeight="1">
      <c r="A612" s="41"/>
      <c r="B612" s="42"/>
      <c r="C612" s="215" t="s">
        <v>818</v>
      </c>
      <c r="D612" s="215" t="s">
        <v>163</v>
      </c>
      <c r="E612" s="216" t="s">
        <v>819</v>
      </c>
      <c r="F612" s="217" t="s">
        <v>820</v>
      </c>
      <c r="G612" s="218" t="s">
        <v>212</v>
      </c>
      <c r="H612" s="219">
        <v>7.2000000000000002</v>
      </c>
      <c r="I612" s="220"/>
      <c r="J612" s="221">
        <f>ROUND(I612*H612,2)</f>
        <v>0</v>
      </c>
      <c r="K612" s="217" t="s">
        <v>167</v>
      </c>
      <c r="L612" s="47"/>
      <c r="M612" s="222" t="s">
        <v>19</v>
      </c>
      <c r="N612" s="223" t="s">
        <v>41</v>
      </c>
      <c r="O612" s="87"/>
      <c r="P612" s="224">
        <f>O612*H612</f>
        <v>0</v>
      </c>
      <c r="Q612" s="224">
        <v>0</v>
      </c>
      <c r="R612" s="224">
        <f>Q612*H612</f>
        <v>0</v>
      </c>
      <c r="S612" s="224">
        <v>0.050000000000000003</v>
      </c>
      <c r="T612" s="225">
        <f>S612*H612</f>
        <v>0.36000000000000004</v>
      </c>
      <c r="U612" s="41"/>
      <c r="V612" s="41"/>
      <c r="W612" s="41"/>
      <c r="X612" s="41"/>
      <c r="Y612" s="41"/>
      <c r="Z612" s="41"/>
      <c r="AA612" s="41"/>
      <c r="AB612" s="41"/>
      <c r="AC612" s="41"/>
      <c r="AD612" s="41"/>
      <c r="AE612" s="41"/>
      <c r="AR612" s="226" t="s">
        <v>258</v>
      </c>
      <c r="AT612" s="226" t="s">
        <v>163</v>
      </c>
      <c r="AU612" s="226" t="s">
        <v>79</v>
      </c>
      <c r="AY612" s="20" t="s">
        <v>161</v>
      </c>
      <c r="BE612" s="227">
        <f>IF(N612="základní",J612,0)</f>
        <v>0</v>
      </c>
      <c r="BF612" s="227">
        <f>IF(N612="snížená",J612,0)</f>
        <v>0</v>
      </c>
      <c r="BG612" s="227">
        <f>IF(N612="zákl. přenesená",J612,0)</f>
        <v>0</v>
      </c>
      <c r="BH612" s="227">
        <f>IF(N612="sníž. přenesená",J612,0)</f>
        <v>0</v>
      </c>
      <c r="BI612" s="227">
        <f>IF(N612="nulová",J612,0)</f>
        <v>0</v>
      </c>
      <c r="BJ612" s="20" t="s">
        <v>77</v>
      </c>
      <c r="BK612" s="227">
        <f>ROUND(I612*H612,2)</f>
        <v>0</v>
      </c>
      <c r="BL612" s="20" t="s">
        <v>258</v>
      </c>
      <c r="BM612" s="226" t="s">
        <v>821</v>
      </c>
    </row>
    <row r="613" s="2" customFormat="1">
      <c r="A613" s="41"/>
      <c r="B613" s="42"/>
      <c r="C613" s="43"/>
      <c r="D613" s="228" t="s">
        <v>170</v>
      </c>
      <c r="E613" s="43"/>
      <c r="F613" s="229" t="s">
        <v>822</v>
      </c>
      <c r="G613" s="43"/>
      <c r="H613" s="43"/>
      <c r="I613" s="230"/>
      <c r="J613" s="43"/>
      <c r="K613" s="43"/>
      <c r="L613" s="47"/>
      <c r="M613" s="231"/>
      <c r="N613" s="232"/>
      <c r="O613" s="87"/>
      <c r="P613" s="87"/>
      <c r="Q613" s="87"/>
      <c r="R613" s="87"/>
      <c r="S613" s="87"/>
      <c r="T613" s="88"/>
      <c r="U613" s="41"/>
      <c r="V613" s="41"/>
      <c r="W613" s="41"/>
      <c r="X613" s="41"/>
      <c r="Y613" s="41"/>
      <c r="Z613" s="41"/>
      <c r="AA613" s="41"/>
      <c r="AB613" s="41"/>
      <c r="AC613" s="41"/>
      <c r="AD613" s="41"/>
      <c r="AE613" s="41"/>
      <c r="AT613" s="20" t="s">
        <v>170</v>
      </c>
      <c r="AU613" s="20" t="s">
        <v>79</v>
      </c>
    </row>
    <row r="614" s="13" customFormat="1">
      <c r="A614" s="13"/>
      <c r="B614" s="233"/>
      <c r="C614" s="234"/>
      <c r="D614" s="235" t="s">
        <v>172</v>
      </c>
      <c r="E614" s="236" t="s">
        <v>19</v>
      </c>
      <c r="F614" s="237" t="s">
        <v>823</v>
      </c>
      <c r="G614" s="234"/>
      <c r="H614" s="238">
        <v>7.2000000000000002</v>
      </c>
      <c r="I614" s="239"/>
      <c r="J614" s="234"/>
      <c r="K614" s="234"/>
      <c r="L614" s="240"/>
      <c r="M614" s="241"/>
      <c r="N614" s="242"/>
      <c r="O614" s="242"/>
      <c r="P614" s="242"/>
      <c r="Q614" s="242"/>
      <c r="R614" s="242"/>
      <c r="S614" s="242"/>
      <c r="T614" s="243"/>
      <c r="U614" s="13"/>
      <c r="V614" s="13"/>
      <c r="W614" s="13"/>
      <c r="X614" s="13"/>
      <c r="Y614" s="13"/>
      <c r="Z614" s="13"/>
      <c r="AA614" s="13"/>
      <c r="AB614" s="13"/>
      <c r="AC614" s="13"/>
      <c r="AD614" s="13"/>
      <c r="AE614" s="13"/>
      <c r="AT614" s="244" t="s">
        <v>172</v>
      </c>
      <c r="AU614" s="244" t="s">
        <v>79</v>
      </c>
      <c r="AV614" s="13" t="s">
        <v>79</v>
      </c>
      <c r="AW614" s="13" t="s">
        <v>32</v>
      </c>
      <c r="AX614" s="13" t="s">
        <v>70</v>
      </c>
      <c r="AY614" s="244" t="s">
        <v>161</v>
      </c>
    </row>
    <row r="615" s="14" customFormat="1">
      <c r="A615" s="14"/>
      <c r="B615" s="245"/>
      <c r="C615" s="246"/>
      <c r="D615" s="235" t="s">
        <v>172</v>
      </c>
      <c r="E615" s="247" t="s">
        <v>19</v>
      </c>
      <c r="F615" s="248" t="s">
        <v>174</v>
      </c>
      <c r="G615" s="246"/>
      <c r="H615" s="249">
        <v>7.2000000000000002</v>
      </c>
      <c r="I615" s="250"/>
      <c r="J615" s="246"/>
      <c r="K615" s="246"/>
      <c r="L615" s="251"/>
      <c r="M615" s="252"/>
      <c r="N615" s="253"/>
      <c r="O615" s="253"/>
      <c r="P615" s="253"/>
      <c r="Q615" s="253"/>
      <c r="R615" s="253"/>
      <c r="S615" s="253"/>
      <c r="T615" s="254"/>
      <c r="U615" s="14"/>
      <c r="V615" s="14"/>
      <c r="W615" s="14"/>
      <c r="X615" s="14"/>
      <c r="Y615" s="14"/>
      <c r="Z615" s="14"/>
      <c r="AA615" s="14"/>
      <c r="AB615" s="14"/>
      <c r="AC615" s="14"/>
      <c r="AD615" s="14"/>
      <c r="AE615" s="14"/>
      <c r="AT615" s="255" t="s">
        <v>172</v>
      </c>
      <c r="AU615" s="255" t="s">
        <v>79</v>
      </c>
      <c r="AV615" s="14" t="s">
        <v>168</v>
      </c>
      <c r="AW615" s="14" t="s">
        <v>32</v>
      </c>
      <c r="AX615" s="14" t="s">
        <v>77</v>
      </c>
      <c r="AY615" s="255" t="s">
        <v>161</v>
      </c>
    </row>
    <row r="616" s="2" customFormat="1" ht="24.15" customHeight="1">
      <c r="A616" s="41"/>
      <c r="B616" s="42"/>
      <c r="C616" s="215" t="s">
        <v>824</v>
      </c>
      <c r="D616" s="215" t="s">
        <v>163</v>
      </c>
      <c r="E616" s="216" t="s">
        <v>825</v>
      </c>
      <c r="F616" s="217" t="s">
        <v>826</v>
      </c>
      <c r="G616" s="218" t="s">
        <v>827</v>
      </c>
      <c r="H616" s="219">
        <v>2</v>
      </c>
      <c r="I616" s="220"/>
      <c r="J616" s="221">
        <f>ROUND(I616*H616,2)</f>
        <v>0</v>
      </c>
      <c r="K616" s="217" t="s">
        <v>19</v>
      </c>
      <c r="L616" s="47"/>
      <c r="M616" s="222" t="s">
        <v>19</v>
      </c>
      <c r="N616" s="223" t="s">
        <v>41</v>
      </c>
      <c r="O616" s="87"/>
      <c r="P616" s="224">
        <f>O616*H616</f>
        <v>0</v>
      </c>
      <c r="Q616" s="224">
        <v>0</v>
      </c>
      <c r="R616" s="224">
        <f>Q616*H616</f>
        <v>0</v>
      </c>
      <c r="S616" s="224">
        <v>0</v>
      </c>
      <c r="T616" s="225">
        <f>S616*H616</f>
        <v>0</v>
      </c>
      <c r="U616" s="41"/>
      <c r="V616" s="41"/>
      <c r="W616" s="41"/>
      <c r="X616" s="41"/>
      <c r="Y616" s="41"/>
      <c r="Z616" s="41"/>
      <c r="AA616" s="41"/>
      <c r="AB616" s="41"/>
      <c r="AC616" s="41"/>
      <c r="AD616" s="41"/>
      <c r="AE616" s="41"/>
      <c r="AR616" s="226" t="s">
        <v>258</v>
      </c>
      <c r="AT616" s="226" t="s">
        <v>163</v>
      </c>
      <c r="AU616" s="226" t="s">
        <v>79</v>
      </c>
      <c r="AY616" s="20" t="s">
        <v>161</v>
      </c>
      <c r="BE616" s="227">
        <f>IF(N616="základní",J616,0)</f>
        <v>0</v>
      </c>
      <c r="BF616" s="227">
        <f>IF(N616="snížená",J616,0)</f>
        <v>0</v>
      </c>
      <c r="BG616" s="227">
        <f>IF(N616="zákl. přenesená",J616,0)</f>
        <v>0</v>
      </c>
      <c r="BH616" s="227">
        <f>IF(N616="sníž. přenesená",J616,0)</f>
        <v>0</v>
      </c>
      <c r="BI616" s="227">
        <f>IF(N616="nulová",J616,0)</f>
        <v>0</v>
      </c>
      <c r="BJ616" s="20" t="s">
        <v>77</v>
      </c>
      <c r="BK616" s="227">
        <f>ROUND(I616*H616,2)</f>
        <v>0</v>
      </c>
      <c r="BL616" s="20" t="s">
        <v>258</v>
      </c>
      <c r="BM616" s="226" t="s">
        <v>828</v>
      </c>
    </row>
    <row r="617" s="13" customFormat="1">
      <c r="A617" s="13"/>
      <c r="B617" s="233"/>
      <c r="C617" s="234"/>
      <c r="D617" s="235" t="s">
        <v>172</v>
      </c>
      <c r="E617" s="236" t="s">
        <v>19</v>
      </c>
      <c r="F617" s="237" t="s">
        <v>829</v>
      </c>
      <c r="G617" s="234"/>
      <c r="H617" s="238">
        <v>2</v>
      </c>
      <c r="I617" s="239"/>
      <c r="J617" s="234"/>
      <c r="K617" s="234"/>
      <c r="L617" s="240"/>
      <c r="M617" s="241"/>
      <c r="N617" s="242"/>
      <c r="O617" s="242"/>
      <c r="P617" s="242"/>
      <c r="Q617" s="242"/>
      <c r="R617" s="242"/>
      <c r="S617" s="242"/>
      <c r="T617" s="243"/>
      <c r="U617" s="13"/>
      <c r="V617" s="13"/>
      <c r="W617" s="13"/>
      <c r="X617" s="13"/>
      <c r="Y617" s="13"/>
      <c r="Z617" s="13"/>
      <c r="AA617" s="13"/>
      <c r="AB617" s="13"/>
      <c r="AC617" s="13"/>
      <c r="AD617" s="13"/>
      <c r="AE617" s="13"/>
      <c r="AT617" s="244" t="s">
        <v>172</v>
      </c>
      <c r="AU617" s="244" t="s">
        <v>79</v>
      </c>
      <c r="AV617" s="13" t="s">
        <v>79</v>
      </c>
      <c r="AW617" s="13" t="s">
        <v>32</v>
      </c>
      <c r="AX617" s="13" t="s">
        <v>70</v>
      </c>
      <c r="AY617" s="244" t="s">
        <v>161</v>
      </c>
    </row>
    <row r="618" s="14" customFormat="1">
      <c r="A618" s="14"/>
      <c r="B618" s="245"/>
      <c r="C618" s="246"/>
      <c r="D618" s="235" t="s">
        <v>172</v>
      </c>
      <c r="E618" s="247" t="s">
        <v>19</v>
      </c>
      <c r="F618" s="248" t="s">
        <v>174</v>
      </c>
      <c r="G618" s="246"/>
      <c r="H618" s="249">
        <v>2</v>
      </c>
      <c r="I618" s="250"/>
      <c r="J618" s="246"/>
      <c r="K618" s="246"/>
      <c r="L618" s="251"/>
      <c r="M618" s="252"/>
      <c r="N618" s="253"/>
      <c r="O618" s="253"/>
      <c r="P618" s="253"/>
      <c r="Q618" s="253"/>
      <c r="R618" s="253"/>
      <c r="S618" s="253"/>
      <c r="T618" s="254"/>
      <c r="U618" s="14"/>
      <c r="V618" s="14"/>
      <c r="W618" s="14"/>
      <c r="X618" s="14"/>
      <c r="Y618" s="14"/>
      <c r="Z618" s="14"/>
      <c r="AA618" s="14"/>
      <c r="AB618" s="14"/>
      <c r="AC618" s="14"/>
      <c r="AD618" s="14"/>
      <c r="AE618" s="14"/>
      <c r="AT618" s="255" t="s">
        <v>172</v>
      </c>
      <c r="AU618" s="255" t="s">
        <v>79</v>
      </c>
      <c r="AV618" s="14" t="s">
        <v>168</v>
      </c>
      <c r="AW618" s="14" t="s">
        <v>32</v>
      </c>
      <c r="AX618" s="14" t="s">
        <v>77</v>
      </c>
      <c r="AY618" s="255" t="s">
        <v>161</v>
      </c>
    </row>
    <row r="619" s="2" customFormat="1" ht="37.8" customHeight="1">
      <c r="A619" s="41"/>
      <c r="B619" s="42"/>
      <c r="C619" s="215" t="s">
        <v>830</v>
      </c>
      <c r="D619" s="215" t="s">
        <v>163</v>
      </c>
      <c r="E619" s="216" t="s">
        <v>831</v>
      </c>
      <c r="F619" s="217" t="s">
        <v>832</v>
      </c>
      <c r="G619" s="218" t="s">
        <v>827</v>
      </c>
      <c r="H619" s="219">
        <v>2</v>
      </c>
      <c r="I619" s="220"/>
      <c r="J619" s="221">
        <f>ROUND(I619*H619,2)</f>
        <v>0</v>
      </c>
      <c r="K619" s="217" t="s">
        <v>19</v>
      </c>
      <c r="L619" s="47"/>
      <c r="M619" s="222" t="s">
        <v>19</v>
      </c>
      <c r="N619" s="223" t="s">
        <v>41</v>
      </c>
      <c r="O619" s="87"/>
      <c r="P619" s="224">
        <f>O619*H619</f>
        <v>0</v>
      </c>
      <c r="Q619" s="224">
        <v>0</v>
      </c>
      <c r="R619" s="224">
        <f>Q619*H619</f>
        <v>0</v>
      </c>
      <c r="S619" s="224">
        <v>0</v>
      </c>
      <c r="T619" s="225">
        <f>S619*H619</f>
        <v>0</v>
      </c>
      <c r="U619" s="41"/>
      <c r="V619" s="41"/>
      <c r="W619" s="41"/>
      <c r="X619" s="41"/>
      <c r="Y619" s="41"/>
      <c r="Z619" s="41"/>
      <c r="AA619" s="41"/>
      <c r="AB619" s="41"/>
      <c r="AC619" s="41"/>
      <c r="AD619" s="41"/>
      <c r="AE619" s="41"/>
      <c r="AR619" s="226" t="s">
        <v>258</v>
      </c>
      <c r="AT619" s="226" t="s">
        <v>163</v>
      </c>
      <c r="AU619" s="226" t="s">
        <v>79</v>
      </c>
      <c r="AY619" s="20" t="s">
        <v>161</v>
      </c>
      <c r="BE619" s="227">
        <f>IF(N619="základní",J619,0)</f>
        <v>0</v>
      </c>
      <c r="BF619" s="227">
        <f>IF(N619="snížená",J619,0)</f>
        <v>0</v>
      </c>
      <c r="BG619" s="227">
        <f>IF(N619="zákl. přenesená",J619,0)</f>
        <v>0</v>
      </c>
      <c r="BH619" s="227">
        <f>IF(N619="sníž. přenesená",J619,0)</f>
        <v>0</v>
      </c>
      <c r="BI619" s="227">
        <f>IF(N619="nulová",J619,0)</f>
        <v>0</v>
      </c>
      <c r="BJ619" s="20" t="s">
        <v>77</v>
      </c>
      <c r="BK619" s="227">
        <f>ROUND(I619*H619,2)</f>
        <v>0</v>
      </c>
      <c r="BL619" s="20" t="s">
        <v>258</v>
      </c>
      <c r="BM619" s="226" t="s">
        <v>833</v>
      </c>
    </row>
    <row r="620" s="13" customFormat="1">
      <c r="A620" s="13"/>
      <c r="B620" s="233"/>
      <c r="C620" s="234"/>
      <c r="D620" s="235" t="s">
        <v>172</v>
      </c>
      <c r="E620" s="236" t="s">
        <v>19</v>
      </c>
      <c r="F620" s="237" t="s">
        <v>834</v>
      </c>
      <c r="G620" s="234"/>
      <c r="H620" s="238">
        <v>2</v>
      </c>
      <c r="I620" s="239"/>
      <c r="J620" s="234"/>
      <c r="K620" s="234"/>
      <c r="L620" s="240"/>
      <c r="M620" s="241"/>
      <c r="N620" s="242"/>
      <c r="O620" s="242"/>
      <c r="P620" s="242"/>
      <c r="Q620" s="242"/>
      <c r="R620" s="242"/>
      <c r="S620" s="242"/>
      <c r="T620" s="243"/>
      <c r="U620" s="13"/>
      <c r="V620" s="13"/>
      <c r="W620" s="13"/>
      <c r="X620" s="13"/>
      <c r="Y620" s="13"/>
      <c r="Z620" s="13"/>
      <c r="AA620" s="13"/>
      <c r="AB620" s="13"/>
      <c r="AC620" s="13"/>
      <c r="AD620" s="13"/>
      <c r="AE620" s="13"/>
      <c r="AT620" s="244" t="s">
        <v>172</v>
      </c>
      <c r="AU620" s="244" t="s">
        <v>79</v>
      </c>
      <c r="AV620" s="13" t="s">
        <v>79</v>
      </c>
      <c r="AW620" s="13" t="s">
        <v>32</v>
      </c>
      <c r="AX620" s="13" t="s">
        <v>70</v>
      </c>
      <c r="AY620" s="244" t="s">
        <v>161</v>
      </c>
    </row>
    <row r="621" s="14" customFormat="1">
      <c r="A621" s="14"/>
      <c r="B621" s="245"/>
      <c r="C621" s="246"/>
      <c r="D621" s="235" t="s">
        <v>172</v>
      </c>
      <c r="E621" s="247" t="s">
        <v>19</v>
      </c>
      <c r="F621" s="248" t="s">
        <v>174</v>
      </c>
      <c r="G621" s="246"/>
      <c r="H621" s="249">
        <v>2</v>
      </c>
      <c r="I621" s="250"/>
      <c r="J621" s="246"/>
      <c r="K621" s="246"/>
      <c r="L621" s="251"/>
      <c r="M621" s="252"/>
      <c r="N621" s="253"/>
      <c r="O621" s="253"/>
      <c r="P621" s="253"/>
      <c r="Q621" s="253"/>
      <c r="R621" s="253"/>
      <c r="S621" s="253"/>
      <c r="T621" s="254"/>
      <c r="U621" s="14"/>
      <c r="V621" s="14"/>
      <c r="W621" s="14"/>
      <c r="X621" s="14"/>
      <c r="Y621" s="14"/>
      <c r="Z621" s="14"/>
      <c r="AA621" s="14"/>
      <c r="AB621" s="14"/>
      <c r="AC621" s="14"/>
      <c r="AD621" s="14"/>
      <c r="AE621" s="14"/>
      <c r="AT621" s="255" t="s">
        <v>172</v>
      </c>
      <c r="AU621" s="255" t="s">
        <v>79</v>
      </c>
      <c r="AV621" s="14" t="s">
        <v>168</v>
      </c>
      <c r="AW621" s="14" t="s">
        <v>32</v>
      </c>
      <c r="AX621" s="14" t="s">
        <v>77</v>
      </c>
      <c r="AY621" s="255" t="s">
        <v>161</v>
      </c>
    </row>
    <row r="622" s="2" customFormat="1" ht="33" customHeight="1">
      <c r="A622" s="41"/>
      <c r="B622" s="42"/>
      <c r="C622" s="215" t="s">
        <v>835</v>
      </c>
      <c r="D622" s="215" t="s">
        <v>163</v>
      </c>
      <c r="E622" s="216" t="s">
        <v>836</v>
      </c>
      <c r="F622" s="217" t="s">
        <v>837</v>
      </c>
      <c r="G622" s="218" t="s">
        <v>166</v>
      </c>
      <c r="H622" s="219">
        <v>1</v>
      </c>
      <c r="I622" s="220"/>
      <c r="J622" s="221">
        <f>ROUND(I622*H622,2)</f>
        <v>0</v>
      </c>
      <c r="K622" s="217" t="s">
        <v>19</v>
      </c>
      <c r="L622" s="47"/>
      <c r="M622" s="222" t="s">
        <v>19</v>
      </c>
      <c r="N622" s="223" t="s">
        <v>41</v>
      </c>
      <c r="O622" s="87"/>
      <c r="P622" s="224">
        <f>O622*H622</f>
        <v>0</v>
      </c>
      <c r="Q622" s="224">
        <v>0</v>
      </c>
      <c r="R622" s="224">
        <f>Q622*H622</f>
        <v>0</v>
      </c>
      <c r="S622" s="224">
        <v>0</v>
      </c>
      <c r="T622" s="225">
        <f>S622*H622</f>
        <v>0</v>
      </c>
      <c r="U622" s="41"/>
      <c r="V622" s="41"/>
      <c r="W622" s="41"/>
      <c r="X622" s="41"/>
      <c r="Y622" s="41"/>
      <c r="Z622" s="41"/>
      <c r="AA622" s="41"/>
      <c r="AB622" s="41"/>
      <c r="AC622" s="41"/>
      <c r="AD622" s="41"/>
      <c r="AE622" s="41"/>
      <c r="AR622" s="226" t="s">
        <v>258</v>
      </c>
      <c r="AT622" s="226" t="s">
        <v>163</v>
      </c>
      <c r="AU622" s="226" t="s">
        <v>79</v>
      </c>
      <c r="AY622" s="20" t="s">
        <v>161</v>
      </c>
      <c r="BE622" s="227">
        <f>IF(N622="základní",J622,0)</f>
        <v>0</v>
      </c>
      <c r="BF622" s="227">
        <f>IF(N622="snížená",J622,0)</f>
        <v>0</v>
      </c>
      <c r="BG622" s="227">
        <f>IF(N622="zákl. přenesená",J622,0)</f>
        <v>0</v>
      </c>
      <c r="BH622" s="227">
        <f>IF(N622="sníž. přenesená",J622,0)</f>
        <v>0</v>
      </c>
      <c r="BI622" s="227">
        <f>IF(N622="nulová",J622,0)</f>
        <v>0</v>
      </c>
      <c r="BJ622" s="20" t="s">
        <v>77</v>
      </c>
      <c r="BK622" s="227">
        <f>ROUND(I622*H622,2)</f>
        <v>0</v>
      </c>
      <c r="BL622" s="20" t="s">
        <v>258</v>
      </c>
      <c r="BM622" s="226" t="s">
        <v>838</v>
      </c>
    </row>
    <row r="623" s="13" customFormat="1">
      <c r="A623" s="13"/>
      <c r="B623" s="233"/>
      <c r="C623" s="234"/>
      <c r="D623" s="235" t="s">
        <v>172</v>
      </c>
      <c r="E623" s="236" t="s">
        <v>19</v>
      </c>
      <c r="F623" s="237" t="s">
        <v>839</v>
      </c>
      <c r="G623" s="234"/>
      <c r="H623" s="238">
        <v>1</v>
      </c>
      <c r="I623" s="239"/>
      <c r="J623" s="234"/>
      <c r="K623" s="234"/>
      <c r="L623" s="240"/>
      <c r="M623" s="241"/>
      <c r="N623" s="242"/>
      <c r="O623" s="242"/>
      <c r="P623" s="242"/>
      <c r="Q623" s="242"/>
      <c r="R623" s="242"/>
      <c r="S623" s="242"/>
      <c r="T623" s="243"/>
      <c r="U623" s="13"/>
      <c r="V623" s="13"/>
      <c r="W623" s="13"/>
      <c r="X623" s="13"/>
      <c r="Y623" s="13"/>
      <c r="Z623" s="13"/>
      <c r="AA623" s="13"/>
      <c r="AB623" s="13"/>
      <c r="AC623" s="13"/>
      <c r="AD623" s="13"/>
      <c r="AE623" s="13"/>
      <c r="AT623" s="244" t="s">
        <v>172</v>
      </c>
      <c r="AU623" s="244" t="s">
        <v>79</v>
      </c>
      <c r="AV623" s="13" t="s">
        <v>79</v>
      </c>
      <c r="AW623" s="13" t="s">
        <v>32</v>
      </c>
      <c r="AX623" s="13" t="s">
        <v>70</v>
      </c>
      <c r="AY623" s="244" t="s">
        <v>161</v>
      </c>
    </row>
    <row r="624" s="14" customFormat="1">
      <c r="A624" s="14"/>
      <c r="B624" s="245"/>
      <c r="C624" s="246"/>
      <c r="D624" s="235" t="s">
        <v>172</v>
      </c>
      <c r="E624" s="247" t="s">
        <v>19</v>
      </c>
      <c r="F624" s="248" t="s">
        <v>174</v>
      </c>
      <c r="G624" s="246"/>
      <c r="H624" s="249">
        <v>1</v>
      </c>
      <c r="I624" s="250"/>
      <c r="J624" s="246"/>
      <c r="K624" s="246"/>
      <c r="L624" s="251"/>
      <c r="M624" s="252"/>
      <c r="N624" s="253"/>
      <c r="O624" s="253"/>
      <c r="P624" s="253"/>
      <c r="Q624" s="253"/>
      <c r="R624" s="253"/>
      <c r="S624" s="253"/>
      <c r="T624" s="254"/>
      <c r="U624" s="14"/>
      <c r="V624" s="14"/>
      <c r="W624" s="14"/>
      <c r="X624" s="14"/>
      <c r="Y624" s="14"/>
      <c r="Z624" s="14"/>
      <c r="AA624" s="14"/>
      <c r="AB624" s="14"/>
      <c r="AC624" s="14"/>
      <c r="AD624" s="14"/>
      <c r="AE624" s="14"/>
      <c r="AT624" s="255" t="s">
        <v>172</v>
      </c>
      <c r="AU624" s="255" t="s">
        <v>79</v>
      </c>
      <c r="AV624" s="14" t="s">
        <v>168</v>
      </c>
      <c r="AW624" s="14" t="s">
        <v>32</v>
      </c>
      <c r="AX624" s="14" t="s">
        <v>77</v>
      </c>
      <c r="AY624" s="255" t="s">
        <v>161</v>
      </c>
    </row>
    <row r="625" s="2" customFormat="1" ht="16.5" customHeight="1">
      <c r="A625" s="41"/>
      <c r="B625" s="42"/>
      <c r="C625" s="215" t="s">
        <v>840</v>
      </c>
      <c r="D625" s="215" t="s">
        <v>163</v>
      </c>
      <c r="E625" s="216" t="s">
        <v>841</v>
      </c>
      <c r="F625" s="217" t="s">
        <v>842</v>
      </c>
      <c r="G625" s="218" t="s">
        <v>827</v>
      </c>
      <c r="H625" s="219">
        <v>1</v>
      </c>
      <c r="I625" s="220"/>
      <c r="J625" s="221">
        <f>ROUND(I625*H625,2)</f>
        <v>0</v>
      </c>
      <c r="K625" s="217" t="s">
        <v>19</v>
      </c>
      <c r="L625" s="47"/>
      <c r="M625" s="222" t="s">
        <v>19</v>
      </c>
      <c r="N625" s="223" t="s">
        <v>41</v>
      </c>
      <c r="O625" s="87"/>
      <c r="P625" s="224">
        <f>O625*H625</f>
        <v>0</v>
      </c>
      <c r="Q625" s="224">
        <v>0</v>
      </c>
      <c r="R625" s="224">
        <f>Q625*H625</f>
        <v>0</v>
      </c>
      <c r="S625" s="224">
        <v>0</v>
      </c>
      <c r="T625" s="225">
        <f>S625*H625</f>
        <v>0</v>
      </c>
      <c r="U625" s="41"/>
      <c r="V625" s="41"/>
      <c r="W625" s="41"/>
      <c r="X625" s="41"/>
      <c r="Y625" s="41"/>
      <c r="Z625" s="41"/>
      <c r="AA625" s="41"/>
      <c r="AB625" s="41"/>
      <c r="AC625" s="41"/>
      <c r="AD625" s="41"/>
      <c r="AE625" s="41"/>
      <c r="AR625" s="226" t="s">
        <v>258</v>
      </c>
      <c r="AT625" s="226" t="s">
        <v>163</v>
      </c>
      <c r="AU625" s="226" t="s">
        <v>79</v>
      </c>
      <c r="AY625" s="20" t="s">
        <v>161</v>
      </c>
      <c r="BE625" s="227">
        <f>IF(N625="základní",J625,0)</f>
        <v>0</v>
      </c>
      <c r="BF625" s="227">
        <f>IF(N625="snížená",J625,0)</f>
        <v>0</v>
      </c>
      <c r="BG625" s="227">
        <f>IF(N625="zákl. přenesená",J625,0)</f>
        <v>0</v>
      </c>
      <c r="BH625" s="227">
        <f>IF(N625="sníž. přenesená",J625,0)</f>
        <v>0</v>
      </c>
      <c r="BI625" s="227">
        <f>IF(N625="nulová",J625,0)</f>
        <v>0</v>
      </c>
      <c r="BJ625" s="20" t="s">
        <v>77</v>
      </c>
      <c r="BK625" s="227">
        <f>ROUND(I625*H625,2)</f>
        <v>0</v>
      </c>
      <c r="BL625" s="20" t="s">
        <v>258</v>
      </c>
      <c r="BM625" s="226" t="s">
        <v>843</v>
      </c>
    </row>
    <row r="626" s="13" customFormat="1">
      <c r="A626" s="13"/>
      <c r="B626" s="233"/>
      <c r="C626" s="234"/>
      <c r="D626" s="235" t="s">
        <v>172</v>
      </c>
      <c r="E626" s="236" t="s">
        <v>19</v>
      </c>
      <c r="F626" s="237" t="s">
        <v>844</v>
      </c>
      <c r="G626" s="234"/>
      <c r="H626" s="238">
        <v>1</v>
      </c>
      <c r="I626" s="239"/>
      <c r="J626" s="234"/>
      <c r="K626" s="234"/>
      <c r="L626" s="240"/>
      <c r="M626" s="241"/>
      <c r="N626" s="242"/>
      <c r="O626" s="242"/>
      <c r="P626" s="242"/>
      <c r="Q626" s="242"/>
      <c r="R626" s="242"/>
      <c r="S626" s="242"/>
      <c r="T626" s="243"/>
      <c r="U626" s="13"/>
      <c r="V626" s="13"/>
      <c r="W626" s="13"/>
      <c r="X626" s="13"/>
      <c r="Y626" s="13"/>
      <c r="Z626" s="13"/>
      <c r="AA626" s="13"/>
      <c r="AB626" s="13"/>
      <c r="AC626" s="13"/>
      <c r="AD626" s="13"/>
      <c r="AE626" s="13"/>
      <c r="AT626" s="244" t="s">
        <v>172</v>
      </c>
      <c r="AU626" s="244" t="s">
        <v>79</v>
      </c>
      <c r="AV626" s="13" t="s">
        <v>79</v>
      </c>
      <c r="AW626" s="13" t="s">
        <v>32</v>
      </c>
      <c r="AX626" s="13" t="s">
        <v>70</v>
      </c>
      <c r="AY626" s="244" t="s">
        <v>161</v>
      </c>
    </row>
    <row r="627" s="14" customFormat="1">
      <c r="A627" s="14"/>
      <c r="B627" s="245"/>
      <c r="C627" s="246"/>
      <c r="D627" s="235" t="s">
        <v>172</v>
      </c>
      <c r="E627" s="247" t="s">
        <v>19</v>
      </c>
      <c r="F627" s="248" t="s">
        <v>174</v>
      </c>
      <c r="G627" s="246"/>
      <c r="H627" s="249">
        <v>1</v>
      </c>
      <c r="I627" s="250"/>
      <c r="J627" s="246"/>
      <c r="K627" s="246"/>
      <c r="L627" s="251"/>
      <c r="M627" s="252"/>
      <c r="N627" s="253"/>
      <c r="O627" s="253"/>
      <c r="P627" s="253"/>
      <c r="Q627" s="253"/>
      <c r="R627" s="253"/>
      <c r="S627" s="253"/>
      <c r="T627" s="254"/>
      <c r="U627" s="14"/>
      <c r="V627" s="14"/>
      <c r="W627" s="14"/>
      <c r="X627" s="14"/>
      <c r="Y627" s="14"/>
      <c r="Z627" s="14"/>
      <c r="AA627" s="14"/>
      <c r="AB627" s="14"/>
      <c r="AC627" s="14"/>
      <c r="AD627" s="14"/>
      <c r="AE627" s="14"/>
      <c r="AT627" s="255" t="s">
        <v>172</v>
      </c>
      <c r="AU627" s="255" t="s">
        <v>79</v>
      </c>
      <c r="AV627" s="14" t="s">
        <v>168</v>
      </c>
      <c r="AW627" s="14" t="s">
        <v>32</v>
      </c>
      <c r="AX627" s="14" t="s">
        <v>77</v>
      </c>
      <c r="AY627" s="255" t="s">
        <v>161</v>
      </c>
    </row>
    <row r="628" s="2" customFormat="1" ht="24.15" customHeight="1">
      <c r="A628" s="41"/>
      <c r="B628" s="42"/>
      <c r="C628" s="215" t="s">
        <v>845</v>
      </c>
      <c r="D628" s="215" t="s">
        <v>163</v>
      </c>
      <c r="E628" s="216" t="s">
        <v>846</v>
      </c>
      <c r="F628" s="217" t="s">
        <v>847</v>
      </c>
      <c r="G628" s="218" t="s">
        <v>827</v>
      </c>
      <c r="H628" s="219">
        <v>1</v>
      </c>
      <c r="I628" s="220"/>
      <c r="J628" s="221">
        <f>ROUND(I628*H628,2)</f>
        <v>0</v>
      </c>
      <c r="K628" s="217" t="s">
        <v>19</v>
      </c>
      <c r="L628" s="47"/>
      <c r="M628" s="222" t="s">
        <v>19</v>
      </c>
      <c r="N628" s="223" t="s">
        <v>41</v>
      </c>
      <c r="O628" s="87"/>
      <c r="P628" s="224">
        <f>O628*H628</f>
        <v>0</v>
      </c>
      <c r="Q628" s="224">
        <v>0</v>
      </c>
      <c r="R628" s="224">
        <f>Q628*H628</f>
        <v>0</v>
      </c>
      <c r="S628" s="224">
        <v>0</v>
      </c>
      <c r="T628" s="225">
        <f>S628*H628</f>
        <v>0</v>
      </c>
      <c r="U628" s="41"/>
      <c r="V628" s="41"/>
      <c r="W628" s="41"/>
      <c r="X628" s="41"/>
      <c r="Y628" s="41"/>
      <c r="Z628" s="41"/>
      <c r="AA628" s="41"/>
      <c r="AB628" s="41"/>
      <c r="AC628" s="41"/>
      <c r="AD628" s="41"/>
      <c r="AE628" s="41"/>
      <c r="AR628" s="226" t="s">
        <v>258</v>
      </c>
      <c r="AT628" s="226" t="s">
        <v>163</v>
      </c>
      <c r="AU628" s="226" t="s">
        <v>79</v>
      </c>
      <c r="AY628" s="20" t="s">
        <v>161</v>
      </c>
      <c r="BE628" s="227">
        <f>IF(N628="základní",J628,0)</f>
        <v>0</v>
      </c>
      <c r="BF628" s="227">
        <f>IF(N628="snížená",J628,0)</f>
        <v>0</v>
      </c>
      <c r="BG628" s="227">
        <f>IF(N628="zákl. přenesená",J628,0)</f>
        <v>0</v>
      </c>
      <c r="BH628" s="227">
        <f>IF(N628="sníž. přenesená",J628,0)</f>
        <v>0</v>
      </c>
      <c r="BI628" s="227">
        <f>IF(N628="nulová",J628,0)</f>
        <v>0</v>
      </c>
      <c r="BJ628" s="20" t="s">
        <v>77</v>
      </c>
      <c r="BK628" s="227">
        <f>ROUND(I628*H628,2)</f>
        <v>0</v>
      </c>
      <c r="BL628" s="20" t="s">
        <v>258</v>
      </c>
      <c r="BM628" s="226" t="s">
        <v>848</v>
      </c>
    </row>
    <row r="629" s="13" customFormat="1">
      <c r="A629" s="13"/>
      <c r="B629" s="233"/>
      <c r="C629" s="234"/>
      <c r="D629" s="235" t="s">
        <v>172</v>
      </c>
      <c r="E629" s="236" t="s">
        <v>19</v>
      </c>
      <c r="F629" s="237" t="s">
        <v>849</v>
      </c>
      <c r="G629" s="234"/>
      <c r="H629" s="238">
        <v>1</v>
      </c>
      <c r="I629" s="239"/>
      <c r="J629" s="234"/>
      <c r="K629" s="234"/>
      <c r="L629" s="240"/>
      <c r="M629" s="241"/>
      <c r="N629" s="242"/>
      <c r="O629" s="242"/>
      <c r="P629" s="242"/>
      <c r="Q629" s="242"/>
      <c r="R629" s="242"/>
      <c r="S629" s="242"/>
      <c r="T629" s="243"/>
      <c r="U629" s="13"/>
      <c r="V629" s="13"/>
      <c r="W629" s="13"/>
      <c r="X629" s="13"/>
      <c r="Y629" s="13"/>
      <c r="Z629" s="13"/>
      <c r="AA629" s="13"/>
      <c r="AB629" s="13"/>
      <c r="AC629" s="13"/>
      <c r="AD629" s="13"/>
      <c r="AE629" s="13"/>
      <c r="AT629" s="244" t="s">
        <v>172</v>
      </c>
      <c r="AU629" s="244" t="s">
        <v>79</v>
      </c>
      <c r="AV629" s="13" t="s">
        <v>79</v>
      </c>
      <c r="AW629" s="13" t="s">
        <v>32</v>
      </c>
      <c r="AX629" s="13" t="s">
        <v>70</v>
      </c>
      <c r="AY629" s="244" t="s">
        <v>161</v>
      </c>
    </row>
    <row r="630" s="14" customFormat="1">
      <c r="A630" s="14"/>
      <c r="B630" s="245"/>
      <c r="C630" s="246"/>
      <c r="D630" s="235" t="s">
        <v>172</v>
      </c>
      <c r="E630" s="247" t="s">
        <v>19</v>
      </c>
      <c r="F630" s="248" t="s">
        <v>174</v>
      </c>
      <c r="G630" s="246"/>
      <c r="H630" s="249">
        <v>1</v>
      </c>
      <c r="I630" s="250"/>
      <c r="J630" s="246"/>
      <c r="K630" s="246"/>
      <c r="L630" s="251"/>
      <c r="M630" s="252"/>
      <c r="N630" s="253"/>
      <c r="O630" s="253"/>
      <c r="P630" s="253"/>
      <c r="Q630" s="253"/>
      <c r="R630" s="253"/>
      <c r="S630" s="253"/>
      <c r="T630" s="254"/>
      <c r="U630" s="14"/>
      <c r="V630" s="14"/>
      <c r="W630" s="14"/>
      <c r="X630" s="14"/>
      <c r="Y630" s="14"/>
      <c r="Z630" s="14"/>
      <c r="AA630" s="14"/>
      <c r="AB630" s="14"/>
      <c r="AC630" s="14"/>
      <c r="AD630" s="14"/>
      <c r="AE630" s="14"/>
      <c r="AT630" s="255" t="s">
        <v>172</v>
      </c>
      <c r="AU630" s="255" t="s">
        <v>79</v>
      </c>
      <c r="AV630" s="14" t="s">
        <v>168</v>
      </c>
      <c r="AW630" s="14" t="s">
        <v>32</v>
      </c>
      <c r="AX630" s="14" t="s">
        <v>77</v>
      </c>
      <c r="AY630" s="255" t="s">
        <v>161</v>
      </c>
    </row>
    <row r="631" s="2" customFormat="1" ht="16.5" customHeight="1">
      <c r="A631" s="41"/>
      <c r="B631" s="42"/>
      <c r="C631" s="215" t="s">
        <v>850</v>
      </c>
      <c r="D631" s="215" t="s">
        <v>163</v>
      </c>
      <c r="E631" s="216" t="s">
        <v>851</v>
      </c>
      <c r="F631" s="217" t="s">
        <v>852</v>
      </c>
      <c r="G631" s="218" t="s">
        <v>827</v>
      </c>
      <c r="H631" s="219">
        <v>1</v>
      </c>
      <c r="I631" s="220"/>
      <c r="J631" s="221">
        <f>ROUND(I631*H631,2)</f>
        <v>0</v>
      </c>
      <c r="K631" s="217" t="s">
        <v>19</v>
      </c>
      <c r="L631" s="47"/>
      <c r="M631" s="222" t="s">
        <v>19</v>
      </c>
      <c r="N631" s="223" t="s">
        <v>41</v>
      </c>
      <c r="O631" s="87"/>
      <c r="P631" s="224">
        <f>O631*H631</f>
        <v>0</v>
      </c>
      <c r="Q631" s="224">
        <v>0</v>
      </c>
      <c r="R631" s="224">
        <f>Q631*H631</f>
        <v>0</v>
      </c>
      <c r="S631" s="224">
        <v>0</v>
      </c>
      <c r="T631" s="225">
        <f>S631*H631</f>
        <v>0</v>
      </c>
      <c r="U631" s="41"/>
      <c r="V631" s="41"/>
      <c r="W631" s="41"/>
      <c r="X631" s="41"/>
      <c r="Y631" s="41"/>
      <c r="Z631" s="41"/>
      <c r="AA631" s="41"/>
      <c r="AB631" s="41"/>
      <c r="AC631" s="41"/>
      <c r="AD631" s="41"/>
      <c r="AE631" s="41"/>
      <c r="AR631" s="226" t="s">
        <v>258</v>
      </c>
      <c r="AT631" s="226" t="s">
        <v>163</v>
      </c>
      <c r="AU631" s="226" t="s">
        <v>79</v>
      </c>
      <c r="AY631" s="20" t="s">
        <v>161</v>
      </c>
      <c r="BE631" s="227">
        <f>IF(N631="základní",J631,0)</f>
        <v>0</v>
      </c>
      <c r="BF631" s="227">
        <f>IF(N631="snížená",J631,0)</f>
        <v>0</v>
      </c>
      <c r="BG631" s="227">
        <f>IF(N631="zákl. přenesená",J631,0)</f>
        <v>0</v>
      </c>
      <c r="BH631" s="227">
        <f>IF(N631="sníž. přenesená",J631,0)</f>
        <v>0</v>
      </c>
      <c r="BI631" s="227">
        <f>IF(N631="nulová",J631,0)</f>
        <v>0</v>
      </c>
      <c r="BJ631" s="20" t="s">
        <v>77</v>
      </c>
      <c r="BK631" s="227">
        <f>ROUND(I631*H631,2)</f>
        <v>0</v>
      </c>
      <c r="BL631" s="20" t="s">
        <v>258</v>
      </c>
      <c r="BM631" s="226" t="s">
        <v>853</v>
      </c>
    </row>
    <row r="632" s="13" customFormat="1">
      <c r="A632" s="13"/>
      <c r="B632" s="233"/>
      <c r="C632" s="234"/>
      <c r="D632" s="235" t="s">
        <v>172</v>
      </c>
      <c r="E632" s="236" t="s">
        <v>19</v>
      </c>
      <c r="F632" s="237" t="s">
        <v>854</v>
      </c>
      <c r="G632" s="234"/>
      <c r="H632" s="238">
        <v>1</v>
      </c>
      <c r="I632" s="239"/>
      <c r="J632" s="234"/>
      <c r="K632" s="234"/>
      <c r="L632" s="240"/>
      <c r="M632" s="241"/>
      <c r="N632" s="242"/>
      <c r="O632" s="242"/>
      <c r="P632" s="242"/>
      <c r="Q632" s="242"/>
      <c r="R632" s="242"/>
      <c r="S632" s="242"/>
      <c r="T632" s="243"/>
      <c r="U632" s="13"/>
      <c r="V632" s="13"/>
      <c r="W632" s="13"/>
      <c r="X632" s="13"/>
      <c r="Y632" s="13"/>
      <c r="Z632" s="13"/>
      <c r="AA632" s="13"/>
      <c r="AB632" s="13"/>
      <c r="AC632" s="13"/>
      <c r="AD632" s="13"/>
      <c r="AE632" s="13"/>
      <c r="AT632" s="244" t="s">
        <v>172</v>
      </c>
      <c r="AU632" s="244" t="s">
        <v>79</v>
      </c>
      <c r="AV632" s="13" t="s">
        <v>79</v>
      </c>
      <c r="AW632" s="13" t="s">
        <v>32</v>
      </c>
      <c r="AX632" s="13" t="s">
        <v>70</v>
      </c>
      <c r="AY632" s="244" t="s">
        <v>161</v>
      </c>
    </row>
    <row r="633" s="14" customFormat="1">
      <c r="A633" s="14"/>
      <c r="B633" s="245"/>
      <c r="C633" s="246"/>
      <c r="D633" s="235" t="s">
        <v>172</v>
      </c>
      <c r="E633" s="247" t="s">
        <v>19</v>
      </c>
      <c r="F633" s="248" t="s">
        <v>174</v>
      </c>
      <c r="G633" s="246"/>
      <c r="H633" s="249">
        <v>1</v>
      </c>
      <c r="I633" s="250"/>
      <c r="J633" s="246"/>
      <c r="K633" s="246"/>
      <c r="L633" s="251"/>
      <c r="M633" s="252"/>
      <c r="N633" s="253"/>
      <c r="O633" s="253"/>
      <c r="P633" s="253"/>
      <c r="Q633" s="253"/>
      <c r="R633" s="253"/>
      <c r="S633" s="253"/>
      <c r="T633" s="254"/>
      <c r="U633" s="14"/>
      <c r="V633" s="14"/>
      <c r="W633" s="14"/>
      <c r="X633" s="14"/>
      <c r="Y633" s="14"/>
      <c r="Z633" s="14"/>
      <c r="AA633" s="14"/>
      <c r="AB633" s="14"/>
      <c r="AC633" s="14"/>
      <c r="AD633" s="14"/>
      <c r="AE633" s="14"/>
      <c r="AT633" s="255" t="s">
        <v>172</v>
      </c>
      <c r="AU633" s="255" t="s">
        <v>79</v>
      </c>
      <c r="AV633" s="14" t="s">
        <v>168</v>
      </c>
      <c r="AW633" s="14" t="s">
        <v>32</v>
      </c>
      <c r="AX633" s="14" t="s">
        <v>77</v>
      </c>
      <c r="AY633" s="255" t="s">
        <v>161</v>
      </c>
    </row>
    <row r="634" s="12" customFormat="1" ht="22.8" customHeight="1">
      <c r="A634" s="12"/>
      <c r="B634" s="199"/>
      <c r="C634" s="200"/>
      <c r="D634" s="201" t="s">
        <v>69</v>
      </c>
      <c r="E634" s="213" t="s">
        <v>855</v>
      </c>
      <c r="F634" s="213" t="s">
        <v>856</v>
      </c>
      <c r="G634" s="200"/>
      <c r="H634" s="200"/>
      <c r="I634" s="203"/>
      <c r="J634" s="214">
        <f>BK634</f>
        <v>0</v>
      </c>
      <c r="K634" s="200"/>
      <c r="L634" s="205"/>
      <c r="M634" s="206"/>
      <c r="N634" s="207"/>
      <c r="O634" s="207"/>
      <c r="P634" s="208">
        <f>SUM(P635:P638)</f>
        <v>0</v>
      </c>
      <c r="Q634" s="207"/>
      <c r="R634" s="208">
        <f>SUM(R635:R638)</f>
        <v>0</v>
      </c>
      <c r="S634" s="207"/>
      <c r="T634" s="209">
        <f>SUM(T635:T638)</f>
        <v>0.074999999999999997</v>
      </c>
      <c r="U634" s="12"/>
      <c r="V634" s="12"/>
      <c r="W634" s="12"/>
      <c r="X634" s="12"/>
      <c r="Y634" s="12"/>
      <c r="Z634" s="12"/>
      <c r="AA634" s="12"/>
      <c r="AB634" s="12"/>
      <c r="AC634" s="12"/>
      <c r="AD634" s="12"/>
      <c r="AE634" s="12"/>
      <c r="AR634" s="210" t="s">
        <v>79</v>
      </c>
      <c r="AT634" s="211" t="s">
        <v>69</v>
      </c>
      <c r="AU634" s="211" t="s">
        <v>77</v>
      </c>
      <c r="AY634" s="210" t="s">
        <v>161</v>
      </c>
      <c r="BK634" s="212">
        <f>SUM(BK635:BK638)</f>
        <v>0</v>
      </c>
    </row>
    <row r="635" s="2" customFormat="1" ht="16.5" customHeight="1">
      <c r="A635" s="41"/>
      <c r="B635" s="42"/>
      <c r="C635" s="215" t="s">
        <v>857</v>
      </c>
      <c r="D635" s="215" t="s">
        <v>163</v>
      </c>
      <c r="E635" s="216" t="s">
        <v>858</v>
      </c>
      <c r="F635" s="217" t="s">
        <v>859</v>
      </c>
      <c r="G635" s="218" t="s">
        <v>166</v>
      </c>
      <c r="H635" s="219">
        <v>30</v>
      </c>
      <c r="I635" s="220"/>
      <c r="J635" s="221">
        <f>ROUND(I635*H635,2)</f>
        <v>0</v>
      </c>
      <c r="K635" s="217" t="s">
        <v>167</v>
      </c>
      <c r="L635" s="47"/>
      <c r="M635" s="222" t="s">
        <v>19</v>
      </c>
      <c r="N635" s="223" t="s">
        <v>41</v>
      </c>
      <c r="O635" s="87"/>
      <c r="P635" s="224">
        <f>O635*H635</f>
        <v>0</v>
      </c>
      <c r="Q635" s="224">
        <v>0</v>
      </c>
      <c r="R635" s="224">
        <f>Q635*H635</f>
        <v>0</v>
      </c>
      <c r="S635" s="224">
        <v>0.0025000000000000001</v>
      </c>
      <c r="T635" s="225">
        <f>S635*H635</f>
        <v>0.074999999999999997</v>
      </c>
      <c r="U635" s="41"/>
      <c r="V635" s="41"/>
      <c r="W635" s="41"/>
      <c r="X635" s="41"/>
      <c r="Y635" s="41"/>
      <c r="Z635" s="41"/>
      <c r="AA635" s="41"/>
      <c r="AB635" s="41"/>
      <c r="AC635" s="41"/>
      <c r="AD635" s="41"/>
      <c r="AE635" s="41"/>
      <c r="AR635" s="226" t="s">
        <v>258</v>
      </c>
      <c r="AT635" s="226" t="s">
        <v>163</v>
      </c>
      <c r="AU635" s="226" t="s">
        <v>79</v>
      </c>
      <c r="AY635" s="20" t="s">
        <v>161</v>
      </c>
      <c r="BE635" s="227">
        <f>IF(N635="základní",J635,0)</f>
        <v>0</v>
      </c>
      <c r="BF635" s="227">
        <f>IF(N635="snížená",J635,0)</f>
        <v>0</v>
      </c>
      <c r="BG635" s="227">
        <f>IF(N635="zákl. přenesená",J635,0)</f>
        <v>0</v>
      </c>
      <c r="BH635" s="227">
        <f>IF(N635="sníž. přenesená",J635,0)</f>
        <v>0</v>
      </c>
      <c r="BI635" s="227">
        <f>IF(N635="nulová",J635,0)</f>
        <v>0</v>
      </c>
      <c r="BJ635" s="20" t="s">
        <v>77</v>
      </c>
      <c r="BK635" s="227">
        <f>ROUND(I635*H635,2)</f>
        <v>0</v>
      </c>
      <c r="BL635" s="20" t="s">
        <v>258</v>
      </c>
      <c r="BM635" s="226" t="s">
        <v>860</v>
      </c>
    </row>
    <row r="636" s="2" customFormat="1">
      <c r="A636" s="41"/>
      <c r="B636" s="42"/>
      <c r="C636" s="43"/>
      <c r="D636" s="228" t="s">
        <v>170</v>
      </c>
      <c r="E636" s="43"/>
      <c r="F636" s="229" t="s">
        <v>861</v>
      </c>
      <c r="G636" s="43"/>
      <c r="H636" s="43"/>
      <c r="I636" s="230"/>
      <c r="J636" s="43"/>
      <c r="K636" s="43"/>
      <c r="L636" s="47"/>
      <c r="M636" s="231"/>
      <c r="N636" s="232"/>
      <c r="O636" s="87"/>
      <c r="P636" s="87"/>
      <c r="Q636" s="87"/>
      <c r="R636" s="87"/>
      <c r="S636" s="87"/>
      <c r="T636" s="88"/>
      <c r="U636" s="41"/>
      <c r="V636" s="41"/>
      <c r="W636" s="41"/>
      <c r="X636" s="41"/>
      <c r="Y636" s="41"/>
      <c r="Z636" s="41"/>
      <c r="AA636" s="41"/>
      <c r="AB636" s="41"/>
      <c r="AC636" s="41"/>
      <c r="AD636" s="41"/>
      <c r="AE636" s="41"/>
      <c r="AT636" s="20" t="s">
        <v>170</v>
      </c>
      <c r="AU636" s="20" t="s">
        <v>79</v>
      </c>
    </row>
    <row r="637" s="13" customFormat="1">
      <c r="A637" s="13"/>
      <c r="B637" s="233"/>
      <c r="C637" s="234"/>
      <c r="D637" s="235" t="s">
        <v>172</v>
      </c>
      <c r="E637" s="236" t="s">
        <v>19</v>
      </c>
      <c r="F637" s="237" t="s">
        <v>386</v>
      </c>
      <c r="G637" s="234"/>
      <c r="H637" s="238">
        <v>30</v>
      </c>
      <c r="I637" s="239"/>
      <c r="J637" s="234"/>
      <c r="K637" s="234"/>
      <c r="L637" s="240"/>
      <c r="M637" s="241"/>
      <c r="N637" s="242"/>
      <c r="O637" s="242"/>
      <c r="P637" s="242"/>
      <c r="Q637" s="242"/>
      <c r="R637" s="242"/>
      <c r="S637" s="242"/>
      <c r="T637" s="243"/>
      <c r="U637" s="13"/>
      <c r="V637" s="13"/>
      <c r="W637" s="13"/>
      <c r="X637" s="13"/>
      <c r="Y637" s="13"/>
      <c r="Z637" s="13"/>
      <c r="AA637" s="13"/>
      <c r="AB637" s="13"/>
      <c r="AC637" s="13"/>
      <c r="AD637" s="13"/>
      <c r="AE637" s="13"/>
      <c r="AT637" s="244" t="s">
        <v>172</v>
      </c>
      <c r="AU637" s="244" t="s">
        <v>79</v>
      </c>
      <c r="AV637" s="13" t="s">
        <v>79</v>
      </c>
      <c r="AW637" s="13" t="s">
        <v>32</v>
      </c>
      <c r="AX637" s="13" t="s">
        <v>70</v>
      </c>
      <c r="AY637" s="244" t="s">
        <v>161</v>
      </c>
    </row>
    <row r="638" s="14" customFormat="1">
      <c r="A638" s="14"/>
      <c r="B638" s="245"/>
      <c r="C638" s="246"/>
      <c r="D638" s="235" t="s">
        <v>172</v>
      </c>
      <c r="E638" s="247" t="s">
        <v>19</v>
      </c>
      <c r="F638" s="248" t="s">
        <v>174</v>
      </c>
      <c r="G638" s="246"/>
      <c r="H638" s="249">
        <v>30</v>
      </c>
      <c r="I638" s="250"/>
      <c r="J638" s="246"/>
      <c r="K638" s="246"/>
      <c r="L638" s="251"/>
      <c r="M638" s="252"/>
      <c r="N638" s="253"/>
      <c r="O638" s="253"/>
      <c r="P638" s="253"/>
      <c r="Q638" s="253"/>
      <c r="R638" s="253"/>
      <c r="S638" s="253"/>
      <c r="T638" s="254"/>
      <c r="U638" s="14"/>
      <c r="V638" s="14"/>
      <c r="W638" s="14"/>
      <c r="X638" s="14"/>
      <c r="Y638" s="14"/>
      <c r="Z638" s="14"/>
      <c r="AA638" s="14"/>
      <c r="AB638" s="14"/>
      <c r="AC638" s="14"/>
      <c r="AD638" s="14"/>
      <c r="AE638" s="14"/>
      <c r="AT638" s="255" t="s">
        <v>172</v>
      </c>
      <c r="AU638" s="255" t="s">
        <v>79</v>
      </c>
      <c r="AV638" s="14" t="s">
        <v>168</v>
      </c>
      <c r="AW638" s="14" t="s">
        <v>32</v>
      </c>
      <c r="AX638" s="14" t="s">
        <v>77</v>
      </c>
      <c r="AY638" s="255" t="s">
        <v>161</v>
      </c>
    </row>
    <row r="639" s="12" customFormat="1" ht="22.8" customHeight="1">
      <c r="A639" s="12"/>
      <c r="B639" s="199"/>
      <c r="C639" s="200"/>
      <c r="D639" s="201" t="s">
        <v>69</v>
      </c>
      <c r="E639" s="213" t="s">
        <v>862</v>
      </c>
      <c r="F639" s="213" t="s">
        <v>863</v>
      </c>
      <c r="G639" s="200"/>
      <c r="H639" s="200"/>
      <c r="I639" s="203"/>
      <c r="J639" s="214">
        <f>BK639</f>
        <v>0</v>
      </c>
      <c r="K639" s="200"/>
      <c r="L639" s="205"/>
      <c r="M639" s="206"/>
      <c r="N639" s="207"/>
      <c r="O639" s="207"/>
      <c r="P639" s="208">
        <f>SUM(P640:P643)</f>
        <v>0</v>
      </c>
      <c r="Q639" s="207"/>
      <c r="R639" s="208">
        <f>SUM(R640:R643)</f>
        <v>0</v>
      </c>
      <c r="S639" s="207"/>
      <c r="T639" s="209">
        <f>SUM(T640:T643)</f>
        <v>1.6511</v>
      </c>
      <c r="U639" s="12"/>
      <c r="V639" s="12"/>
      <c r="W639" s="12"/>
      <c r="X639" s="12"/>
      <c r="Y639" s="12"/>
      <c r="Z639" s="12"/>
      <c r="AA639" s="12"/>
      <c r="AB639" s="12"/>
      <c r="AC639" s="12"/>
      <c r="AD639" s="12"/>
      <c r="AE639" s="12"/>
      <c r="AR639" s="210" t="s">
        <v>79</v>
      </c>
      <c r="AT639" s="211" t="s">
        <v>69</v>
      </c>
      <c r="AU639" s="211" t="s">
        <v>77</v>
      </c>
      <c r="AY639" s="210" t="s">
        <v>161</v>
      </c>
      <c r="BK639" s="212">
        <f>SUM(BK640:BK643)</f>
        <v>0</v>
      </c>
    </row>
    <row r="640" s="2" customFormat="1" ht="16.5" customHeight="1">
      <c r="A640" s="41"/>
      <c r="B640" s="42"/>
      <c r="C640" s="215" t="s">
        <v>864</v>
      </c>
      <c r="D640" s="215" t="s">
        <v>163</v>
      </c>
      <c r="E640" s="216" t="s">
        <v>865</v>
      </c>
      <c r="F640" s="217" t="s">
        <v>866</v>
      </c>
      <c r="G640" s="218" t="s">
        <v>166</v>
      </c>
      <c r="H640" s="219">
        <v>19</v>
      </c>
      <c r="I640" s="220"/>
      <c r="J640" s="221">
        <f>ROUND(I640*H640,2)</f>
        <v>0</v>
      </c>
      <c r="K640" s="217" t="s">
        <v>167</v>
      </c>
      <c r="L640" s="47"/>
      <c r="M640" s="222" t="s">
        <v>19</v>
      </c>
      <c r="N640" s="223" t="s">
        <v>41</v>
      </c>
      <c r="O640" s="87"/>
      <c r="P640" s="224">
        <f>O640*H640</f>
        <v>0</v>
      </c>
      <c r="Q640" s="224">
        <v>0</v>
      </c>
      <c r="R640" s="224">
        <f>Q640*H640</f>
        <v>0</v>
      </c>
      <c r="S640" s="224">
        <v>0.086900000000000005</v>
      </c>
      <c r="T640" s="225">
        <f>S640*H640</f>
        <v>1.6511</v>
      </c>
      <c r="U640" s="41"/>
      <c r="V640" s="41"/>
      <c r="W640" s="41"/>
      <c r="X640" s="41"/>
      <c r="Y640" s="41"/>
      <c r="Z640" s="41"/>
      <c r="AA640" s="41"/>
      <c r="AB640" s="41"/>
      <c r="AC640" s="41"/>
      <c r="AD640" s="41"/>
      <c r="AE640" s="41"/>
      <c r="AR640" s="226" t="s">
        <v>258</v>
      </c>
      <c r="AT640" s="226" t="s">
        <v>163</v>
      </c>
      <c r="AU640" s="226" t="s">
        <v>79</v>
      </c>
      <c r="AY640" s="20" t="s">
        <v>161</v>
      </c>
      <c r="BE640" s="227">
        <f>IF(N640="základní",J640,0)</f>
        <v>0</v>
      </c>
      <c r="BF640" s="227">
        <f>IF(N640="snížená",J640,0)</f>
        <v>0</v>
      </c>
      <c r="BG640" s="227">
        <f>IF(N640="zákl. přenesená",J640,0)</f>
        <v>0</v>
      </c>
      <c r="BH640" s="227">
        <f>IF(N640="sníž. přenesená",J640,0)</f>
        <v>0</v>
      </c>
      <c r="BI640" s="227">
        <f>IF(N640="nulová",J640,0)</f>
        <v>0</v>
      </c>
      <c r="BJ640" s="20" t="s">
        <v>77</v>
      </c>
      <c r="BK640" s="227">
        <f>ROUND(I640*H640,2)</f>
        <v>0</v>
      </c>
      <c r="BL640" s="20" t="s">
        <v>258</v>
      </c>
      <c r="BM640" s="226" t="s">
        <v>867</v>
      </c>
    </row>
    <row r="641" s="2" customFormat="1">
      <c r="A641" s="41"/>
      <c r="B641" s="42"/>
      <c r="C641" s="43"/>
      <c r="D641" s="228" t="s">
        <v>170</v>
      </c>
      <c r="E641" s="43"/>
      <c r="F641" s="229" t="s">
        <v>868</v>
      </c>
      <c r="G641" s="43"/>
      <c r="H641" s="43"/>
      <c r="I641" s="230"/>
      <c r="J641" s="43"/>
      <c r="K641" s="43"/>
      <c r="L641" s="47"/>
      <c r="M641" s="231"/>
      <c r="N641" s="232"/>
      <c r="O641" s="87"/>
      <c r="P641" s="87"/>
      <c r="Q641" s="87"/>
      <c r="R641" s="87"/>
      <c r="S641" s="87"/>
      <c r="T641" s="88"/>
      <c r="U641" s="41"/>
      <c r="V641" s="41"/>
      <c r="W641" s="41"/>
      <c r="X641" s="41"/>
      <c r="Y641" s="41"/>
      <c r="Z641" s="41"/>
      <c r="AA641" s="41"/>
      <c r="AB641" s="41"/>
      <c r="AC641" s="41"/>
      <c r="AD641" s="41"/>
      <c r="AE641" s="41"/>
      <c r="AT641" s="20" t="s">
        <v>170</v>
      </c>
      <c r="AU641" s="20" t="s">
        <v>79</v>
      </c>
    </row>
    <row r="642" s="13" customFormat="1">
      <c r="A642" s="13"/>
      <c r="B642" s="233"/>
      <c r="C642" s="234"/>
      <c r="D642" s="235" t="s">
        <v>172</v>
      </c>
      <c r="E642" s="236" t="s">
        <v>19</v>
      </c>
      <c r="F642" s="237" t="s">
        <v>544</v>
      </c>
      <c r="G642" s="234"/>
      <c r="H642" s="238">
        <v>19</v>
      </c>
      <c r="I642" s="239"/>
      <c r="J642" s="234"/>
      <c r="K642" s="234"/>
      <c r="L642" s="240"/>
      <c r="M642" s="241"/>
      <c r="N642" s="242"/>
      <c r="O642" s="242"/>
      <c r="P642" s="242"/>
      <c r="Q642" s="242"/>
      <c r="R642" s="242"/>
      <c r="S642" s="242"/>
      <c r="T642" s="243"/>
      <c r="U642" s="13"/>
      <c r="V642" s="13"/>
      <c r="W642" s="13"/>
      <c r="X642" s="13"/>
      <c r="Y642" s="13"/>
      <c r="Z642" s="13"/>
      <c r="AA642" s="13"/>
      <c r="AB642" s="13"/>
      <c r="AC642" s="13"/>
      <c r="AD642" s="13"/>
      <c r="AE642" s="13"/>
      <c r="AT642" s="244" t="s">
        <v>172</v>
      </c>
      <c r="AU642" s="244" t="s">
        <v>79</v>
      </c>
      <c r="AV642" s="13" t="s">
        <v>79</v>
      </c>
      <c r="AW642" s="13" t="s">
        <v>32</v>
      </c>
      <c r="AX642" s="13" t="s">
        <v>70</v>
      </c>
      <c r="AY642" s="244" t="s">
        <v>161</v>
      </c>
    </row>
    <row r="643" s="14" customFormat="1">
      <c r="A643" s="14"/>
      <c r="B643" s="245"/>
      <c r="C643" s="246"/>
      <c r="D643" s="235" t="s">
        <v>172</v>
      </c>
      <c r="E643" s="247" t="s">
        <v>19</v>
      </c>
      <c r="F643" s="248" t="s">
        <v>174</v>
      </c>
      <c r="G643" s="246"/>
      <c r="H643" s="249">
        <v>19</v>
      </c>
      <c r="I643" s="250"/>
      <c r="J643" s="246"/>
      <c r="K643" s="246"/>
      <c r="L643" s="251"/>
      <c r="M643" s="252"/>
      <c r="N643" s="253"/>
      <c r="O643" s="253"/>
      <c r="P643" s="253"/>
      <c r="Q643" s="253"/>
      <c r="R643" s="253"/>
      <c r="S643" s="253"/>
      <c r="T643" s="254"/>
      <c r="U643" s="14"/>
      <c r="V643" s="14"/>
      <c r="W643" s="14"/>
      <c r="X643" s="14"/>
      <c r="Y643" s="14"/>
      <c r="Z643" s="14"/>
      <c r="AA643" s="14"/>
      <c r="AB643" s="14"/>
      <c r="AC643" s="14"/>
      <c r="AD643" s="14"/>
      <c r="AE643" s="14"/>
      <c r="AT643" s="255" t="s">
        <v>172</v>
      </c>
      <c r="AU643" s="255" t="s">
        <v>79</v>
      </c>
      <c r="AV643" s="14" t="s">
        <v>168</v>
      </c>
      <c r="AW643" s="14" t="s">
        <v>32</v>
      </c>
      <c r="AX643" s="14" t="s">
        <v>77</v>
      </c>
      <c r="AY643" s="255" t="s">
        <v>161</v>
      </c>
    </row>
    <row r="644" s="12" customFormat="1" ht="22.8" customHeight="1">
      <c r="A644" s="12"/>
      <c r="B644" s="199"/>
      <c r="C644" s="200"/>
      <c r="D644" s="201" t="s">
        <v>69</v>
      </c>
      <c r="E644" s="213" t="s">
        <v>869</v>
      </c>
      <c r="F644" s="213" t="s">
        <v>870</v>
      </c>
      <c r="G644" s="200"/>
      <c r="H644" s="200"/>
      <c r="I644" s="203"/>
      <c r="J644" s="214">
        <f>BK644</f>
        <v>0</v>
      </c>
      <c r="K644" s="200"/>
      <c r="L644" s="205"/>
      <c r="M644" s="206"/>
      <c r="N644" s="207"/>
      <c r="O644" s="207"/>
      <c r="P644" s="208">
        <f>SUM(P645:P656)</f>
        <v>0</v>
      </c>
      <c r="Q644" s="207"/>
      <c r="R644" s="208">
        <f>SUM(R645:R656)</f>
        <v>0.017488799999999999</v>
      </c>
      <c r="S644" s="207"/>
      <c r="T644" s="209">
        <f>SUM(T645:T656)</f>
        <v>0</v>
      </c>
      <c r="U644" s="12"/>
      <c r="V644" s="12"/>
      <c r="W644" s="12"/>
      <c r="X644" s="12"/>
      <c r="Y644" s="12"/>
      <c r="Z644" s="12"/>
      <c r="AA644" s="12"/>
      <c r="AB644" s="12"/>
      <c r="AC644" s="12"/>
      <c r="AD644" s="12"/>
      <c r="AE644" s="12"/>
      <c r="AR644" s="210" t="s">
        <v>79</v>
      </c>
      <c r="AT644" s="211" t="s">
        <v>69</v>
      </c>
      <c r="AU644" s="211" t="s">
        <v>77</v>
      </c>
      <c r="AY644" s="210" t="s">
        <v>161</v>
      </c>
      <c r="BK644" s="212">
        <f>SUM(BK645:BK656)</f>
        <v>0</v>
      </c>
    </row>
    <row r="645" s="2" customFormat="1" ht="21.75" customHeight="1">
      <c r="A645" s="41"/>
      <c r="B645" s="42"/>
      <c r="C645" s="215" t="s">
        <v>871</v>
      </c>
      <c r="D645" s="215" t="s">
        <v>163</v>
      </c>
      <c r="E645" s="216" t="s">
        <v>872</v>
      </c>
      <c r="F645" s="217" t="s">
        <v>873</v>
      </c>
      <c r="G645" s="218" t="s">
        <v>166</v>
      </c>
      <c r="H645" s="219">
        <v>124.92</v>
      </c>
      <c r="I645" s="220"/>
      <c r="J645" s="221">
        <f>ROUND(I645*H645,2)</f>
        <v>0</v>
      </c>
      <c r="K645" s="217" t="s">
        <v>167</v>
      </c>
      <c r="L645" s="47"/>
      <c r="M645" s="222" t="s">
        <v>19</v>
      </c>
      <c r="N645" s="223" t="s">
        <v>41</v>
      </c>
      <c r="O645" s="87"/>
      <c r="P645" s="224">
        <f>O645*H645</f>
        <v>0</v>
      </c>
      <c r="Q645" s="224">
        <v>6.9999999999999994E-05</v>
      </c>
      <c r="R645" s="224">
        <f>Q645*H645</f>
        <v>0.0087443999999999994</v>
      </c>
      <c r="S645" s="224">
        <v>0</v>
      </c>
      <c r="T645" s="225">
        <f>S645*H645</f>
        <v>0</v>
      </c>
      <c r="U645" s="41"/>
      <c r="V645" s="41"/>
      <c r="W645" s="41"/>
      <c r="X645" s="41"/>
      <c r="Y645" s="41"/>
      <c r="Z645" s="41"/>
      <c r="AA645" s="41"/>
      <c r="AB645" s="41"/>
      <c r="AC645" s="41"/>
      <c r="AD645" s="41"/>
      <c r="AE645" s="41"/>
      <c r="AR645" s="226" t="s">
        <v>258</v>
      </c>
      <c r="AT645" s="226" t="s">
        <v>163</v>
      </c>
      <c r="AU645" s="226" t="s">
        <v>79</v>
      </c>
      <c r="AY645" s="20" t="s">
        <v>161</v>
      </c>
      <c r="BE645" s="227">
        <f>IF(N645="základní",J645,0)</f>
        <v>0</v>
      </c>
      <c r="BF645" s="227">
        <f>IF(N645="snížená",J645,0)</f>
        <v>0</v>
      </c>
      <c r="BG645" s="227">
        <f>IF(N645="zákl. přenesená",J645,0)</f>
        <v>0</v>
      </c>
      <c r="BH645" s="227">
        <f>IF(N645="sníž. přenesená",J645,0)</f>
        <v>0</v>
      </c>
      <c r="BI645" s="227">
        <f>IF(N645="nulová",J645,0)</f>
        <v>0</v>
      </c>
      <c r="BJ645" s="20" t="s">
        <v>77</v>
      </c>
      <c r="BK645" s="227">
        <f>ROUND(I645*H645,2)</f>
        <v>0</v>
      </c>
      <c r="BL645" s="20" t="s">
        <v>258</v>
      </c>
      <c r="BM645" s="226" t="s">
        <v>874</v>
      </c>
    </row>
    <row r="646" s="2" customFormat="1">
      <c r="A646" s="41"/>
      <c r="B646" s="42"/>
      <c r="C646" s="43"/>
      <c r="D646" s="228" t="s">
        <v>170</v>
      </c>
      <c r="E646" s="43"/>
      <c r="F646" s="229" t="s">
        <v>875</v>
      </c>
      <c r="G646" s="43"/>
      <c r="H646" s="43"/>
      <c r="I646" s="230"/>
      <c r="J646" s="43"/>
      <c r="K646" s="43"/>
      <c r="L646" s="47"/>
      <c r="M646" s="231"/>
      <c r="N646" s="232"/>
      <c r="O646" s="87"/>
      <c r="P646" s="87"/>
      <c r="Q646" s="87"/>
      <c r="R646" s="87"/>
      <c r="S646" s="87"/>
      <c r="T646" s="88"/>
      <c r="U646" s="41"/>
      <c r="V646" s="41"/>
      <c r="W646" s="41"/>
      <c r="X646" s="41"/>
      <c r="Y646" s="41"/>
      <c r="Z646" s="41"/>
      <c r="AA646" s="41"/>
      <c r="AB646" s="41"/>
      <c r="AC646" s="41"/>
      <c r="AD646" s="41"/>
      <c r="AE646" s="41"/>
      <c r="AT646" s="20" t="s">
        <v>170</v>
      </c>
      <c r="AU646" s="20" t="s">
        <v>79</v>
      </c>
    </row>
    <row r="647" s="13" customFormat="1">
      <c r="A647" s="13"/>
      <c r="B647" s="233"/>
      <c r="C647" s="234"/>
      <c r="D647" s="235" t="s">
        <v>172</v>
      </c>
      <c r="E647" s="236" t="s">
        <v>19</v>
      </c>
      <c r="F647" s="237" t="s">
        <v>876</v>
      </c>
      <c r="G647" s="234"/>
      <c r="H647" s="238">
        <v>9.7200000000000006</v>
      </c>
      <c r="I647" s="239"/>
      <c r="J647" s="234"/>
      <c r="K647" s="234"/>
      <c r="L647" s="240"/>
      <c r="M647" s="241"/>
      <c r="N647" s="242"/>
      <c r="O647" s="242"/>
      <c r="P647" s="242"/>
      <c r="Q647" s="242"/>
      <c r="R647" s="242"/>
      <c r="S647" s="242"/>
      <c r="T647" s="243"/>
      <c r="U647" s="13"/>
      <c r="V647" s="13"/>
      <c r="W647" s="13"/>
      <c r="X647" s="13"/>
      <c r="Y647" s="13"/>
      <c r="Z647" s="13"/>
      <c r="AA647" s="13"/>
      <c r="AB647" s="13"/>
      <c r="AC647" s="13"/>
      <c r="AD647" s="13"/>
      <c r="AE647" s="13"/>
      <c r="AT647" s="244" t="s">
        <v>172</v>
      </c>
      <c r="AU647" s="244" t="s">
        <v>79</v>
      </c>
      <c r="AV647" s="13" t="s">
        <v>79</v>
      </c>
      <c r="AW647" s="13" t="s">
        <v>32</v>
      </c>
      <c r="AX647" s="13" t="s">
        <v>70</v>
      </c>
      <c r="AY647" s="244" t="s">
        <v>161</v>
      </c>
    </row>
    <row r="648" s="13" customFormat="1">
      <c r="A648" s="13"/>
      <c r="B648" s="233"/>
      <c r="C648" s="234"/>
      <c r="D648" s="235" t="s">
        <v>172</v>
      </c>
      <c r="E648" s="236" t="s">
        <v>19</v>
      </c>
      <c r="F648" s="237" t="s">
        <v>877</v>
      </c>
      <c r="G648" s="234"/>
      <c r="H648" s="238">
        <v>9</v>
      </c>
      <c r="I648" s="239"/>
      <c r="J648" s="234"/>
      <c r="K648" s="234"/>
      <c r="L648" s="240"/>
      <c r="M648" s="241"/>
      <c r="N648" s="242"/>
      <c r="O648" s="242"/>
      <c r="P648" s="242"/>
      <c r="Q648" s="242"/>
      <c r="R648" s="242"/>
      <c r="S648" s="242"/>
      <c r="T648" s="243"/>
      <c r="U648" s="13"/>
      <c r="V648" s="13"/>
      <c r="W648" s="13"/>
      <c r="X648" s="13"/>
      <c r="Y648" s="13"/>
      <c r="Z648" s="13"/>
      <c r="AA648" s="13"/>
      <c r="AB648" s="13"/>
      <c r="AC648" s="13"/>
      <c r="AD648" s="13"/>
      <c r="AE648" s="13"/>
      <c r="AT648" s="244" t="s">
        <v>172</v>
      </c>
      <c r="AU648" s="244" t="s">
        <v>79</v>
      </c>
      <c r="AV648" s="13" t="s">
        <v>79</v>
      </c>
      <c r="AW648" s="13" t="s">
        <v>32</v>
      </c>
      <c r="AX648" s="13" t="s">
        <v>70</v>
      </c>
      <c r="AY648" s="244" t="s">
        <v>161</v>
      </c>
    </row>
    <row r="649" s="13" customFormat="1">
      <c r="A649" s="13"/>
      <c r="B649" s="233"/>
      <c r="C649" s="234"/>
      <c r="D649" s="235" t="s">
        <v>172</v>
      </c>
      <c r="E649" s="236" t="s">
        <v>19</v>
      </c>
      <c r="F649" s="237" t="s">
        <v>878</v>
      </c>
      <c r="G649" s="234"/>
      <c r="H649" s="238">
        <v>106.2</v>
      </c>
      <c r="I649" s="239"/>
      <c r="J649" s="234"/>
      <c r="K649" s="234"/>
      <c r="L649" s="240"/>
      <c r="M649" s="241"/>
      <c r="N649" s="242"/>
      <c r="O649" s="242"/>
      <c r="P649" s="242"/>
      <c r="Q649" s="242"/>
      <c r="R649" s="242"/>
      <c r="S649" s="242"/>
      <c r="T649" s="243"/>
      <c r="U649" s="13"/>
      <c r="V649" s="13"/>
      <c r="W649" s="13"/>
      <c r="X649" s="13"/>
      <c r="Y649" s="13"/>
      <c r="Z649" s="13"/>
      <c r="AA649" s="13"/>
      <c r="AB649" s="13"/>
      <c r="AC649" s="13"/>
      <c r="AD649" s="13"/>
      <c r="AE649" s="13"/>
      <c r="AT649" s="244" t="s">
        <v>172</v>
      </c>
      <c r="AU649" s="244" t="s">
        <v>79</v>
      </c>
      <c r="AV649" s="13" t="s">
        <v>79</v>
      </c>
      <c r="AW649" s="13" t="s">
        <v>32</v>
      </c>
      <c r="AX649" s="13" t="s">
        <v>70</v>
      </c>
      <c r="AY649" s="244" t="s">
        <v>161</v>
      </c>
    </row>
    <row r="650" s="14" customFormat="1">
      <c r="A650" s="14"/>
      <c r="B650" s="245"/>
      <c r="C650" s="246"/>
      <c r="D650" s="235" t="s">
        <v>172</v>
      </c>
      <c r="E650" s="247" t="s">
        <v>19</v>
      </c>
      <c r="F650" s="248" t="s">
        <v>174</v>
      </c>
      <c r="G650" s="246"/>
      <c r="H650" s="249">
        <v>124.92</v>
      </c>
      <c r="I650" s="250"/>
      <c r="J650" s="246"/>
      <c r="K650" s="246"/>
      <c r="L650" s="251"/>
      <c r="M650" s="252"/>
      <c r="N650" s="253"/>
      <c r="O650" s="253"/>
      <c r="P650" s="253"/>
      <c r="Q650" s="253"/>
      <c r="R650" s="253"/>
      <c r="S650" s="253"/>
      <c r="T650" s="254"/>
      <c r="U650" s="14"/>
      <c r="V650" s="14"/>
      <c r="W650" s="14"/>
      <c r="X650" s="14"/>
      <c r="Y650" s="14"/>
      <c r="Z650" s="14"/>
      <c r="AA650" s="14"/>
      <c r="AB650" s="14"/>
      <c r="AC650" s="14"/>
      <c r="AD650" s="14"/>
      <c r="AE650" s="14"/>
      <c r="AT650" s="255" t="s">
        <v>172</v>
      </c>
      <c r="AU650" s="255" t="s">
        <v>79</v>
      </c>
      <c r="AV650" s="14" t="s">
        <v>168</v>
      </c>
      <c r="AW650" s="14" t="s">
        <v>32</v>
      </c>
      <c r="AX650" s="14" t="s">
        <v>77</v>
      </c>
      <c r="AY650" s="255" t="s">
        <v>161</v>
      </c>
    </row>
    <row r="651" s="2" customFormat="1" ht="21.75" customHeight="1">
      <c r="A651" s="41"/>
      <c r="B651" s="42"/>
      <c r="C651" s="215" t="s">
        <v>879</v>
      </c>
      <c r="D651" s="215" t="s">
        <v>163</v>
      </c>
      <c r="E651" s="216" t="s">
        <v>880</v>
      </c>
      <c r="F651" s="217" t="s">
        <v>881</v>
      </c>
      <c r="G651" s="218" t="s">
        <v>166</v>
      </c>
      <c r="H651" s="219">
        <v>124.92</v>
      </c>
      <c r="I651" s="220"/>
      <c r="J651" s="221">
        <f>ROUND(I651*H651,2)</f>
        <v>0</v>
      </c>
      <c r="K651" s="217" t="s">
        <v>167</v>
      </c>
      <c r="L651" s="47"/>
      <c r="M651" s="222" t="s">
        <v>19</v>
      </c>
      <c r="N651" s="223" t="s">
        <v>41</v>
      </c>
      <c r="O651" s="87"/>
      <c r="P651" s="224">
        <f>O651*H651</f>
        <v>0</v>
      </c>
      <c r="Q651" s="224">
        <v>6.9999999999999994E-05</v>
      </c>
      <c r="R651" s="224">
        <f>Q651*H651</f>
        <v>0.0087443999999999994</v>
      </c>
      <c r="S651" s="224">
        <v>0</v>
      </c>
      <c r="T651" s="225">
        <f>S651*H651</f>
        <v>0</v>
      </c>
      <c r="U651" s="41"/>
      <c r="V651" s="41"/>
      <c r="W651" s="41"/>
      <c r="X651" s="41"/>
      <c r="Y651" s="41"/>
      <c r="Z651" s="41"/>
      <c r="AA651" s="41"/>
      <c r="AB651" s="41"/>
      <c r="AC651" s="41"/>
      <c r="AD651" s="41"/>
      <c r="AE651" s="41"/>
      <c r="AR651" s="226" t="s">
        <v>258</v>
      </c>
      <c r="AT651" s="226" t="s">
        <v>163</v>
      </c>
      <c r="AU651" s="226" t="s">
        <v>79</v>
      </c>
      <c r="AY651" s="20" t="s">
        <v>161</v>
      </c>
      <c r="BE651" s="227">
        <f>IF(N651="základní",J651,0)</f>
        <v>0</v>
      </c>
      <c r="BF651" s="227">
        <f>IF(N651="snížená",J651,0)</f>
        <v>0</v>
      </c>
      <c r="BG651" s="227">
        <f>IF(N651="zákl. přenesená",J651,0)</f>
        <v>0</v>
      </c>
      <c r="BH651" s="227">
        <f>IF(N651="sníž. přenesená",J651,0)</f>
        <v>0</v>
      </c>
      <c r="BI651" s="227">
        <f>IF(N651="nulová",J651,0)</f>
        <v>0</v>
      </c>
      <c r="BJ651" s="20" t="s">
        <v>77</v>
      </c>
      <c r="BK651" s="227">
        <f>ROUND(I651*H651,2)</f>
        <v>0</v>
      </c>
      <c r="BL651" s="20" t="s">
        <v>258</v>
      </c>
      <c r="BM651" s="226" t="s">
        <v>882</v>
      </c>
    </row>
    <row r="652" s="2" customFormat="1">
      <c r="A652" s="41"/>
      <c r="B652" s="42"/>
      <c r="C652" s="43"/>
      <c r="D652" s="228" t="s">
        <v>170</v>
      </c>
      <c r="E652" s="43"/>
      <c r="F652" s="229" t="s">
        <v>883</v>
      </c>
      <c r="G652" s="43"/>
      <c r="H652" s="43"/>
      <c r="I652" s="230"/>
      <c r="J652" s="43"/>
      <c r="K652" s="43"/>
      <c r="L652" s="47"/>
      <c r="M652" s="231"/>
      <c r="N652" s="232"/>
      <c r="O652" s="87"/>
      <c r="P652" s="87"/>
      <c r="Q652" s="87"/>
      <c r="R652" s="87"/>
      <c r="S652" s="87"/>
      <c r="T652" s="88"/>
      <c r="U652" s="41"/>
      <c r="V652" s="41"/>
      <c r="W652" s="41"/>
      <c r="X652" s="41"/>
      <c r="Y652" s="41"/>
      <c r="Z652" s="41"/>
      <c r="AA652" s="41"/>
      <c r="AB652" s="41"/>
      <c r="AC652" s="41"/>
      <c r="AD652" s="41"/>
      <c r="AE652" s="41"/>
      <c r="AT652" s="20" t="s">
        <v>170</v>
      </c>
      <c r="AU652" s="20" t="s">
        <v>79</v>
      </c>
    </row>
    <row r="653" s="2" customFormat="1" ht="16.5" customHeight="1">
      <c r="A653" s="41"/>
      <c r="B653" s="42"/>
      <c r="C653" s="215" t="s">
        <v>884</v>
      </c>
      <c r="D653" s="215" t="s">
        <v>163</v>
      </c>
      <c r="E653" s="216" t="s">
        <v>885</v>
      </c>
      <c r="F653" s="217" t="s">
        <v>886</v>
      </c>
      <c r="G653" s="218" t="s">
        <v>166</v>
      </c>
      <c r="H653" s="219">
        <v>124.92</v>
      </c>
      <c r="I653" s="220"/>
      <c r="J653" s="221">
        <f>ROUND(I653*H653,2)</f>
        <v>0</v>
      </c>
      <c r="K653" s="217" t="s">
        <v>167</v>
      </c>
      <c r="L653" s="47"/>
      <c r="M653" s="222" t="s">
        <v>19</v>
      </c>
      <c r="N653" s="223" t="s">
        <v>41</v>
      </c>
      <c r="O653" s="87"/>
      <c r="P653" s="224">
        <f>O653*H653</f>
        <v>0</v>
      </c>
      <c r="Q653" s="224">
        <v>0</v>
      </c>
      <c r="R653" s="224">
        <f>Q653*H653</f>
        <v>0</v>
      </c>
      <c r="S653" s="224">
        <v>0</v>
      </c>
      <c r="T653" s="225">
        <f>S653*H653</f>
        <v>0</v>
      </c>
      <c r="U653" s="41"/>
      <c r="V653" s="41"/>
      <c r="W653" s="41"/>
      <c r="X653" s="41"/>
      <c r="Y653" s="41"/>
      <c r="Z653" s="41"/>
      <c r="AA653" s="41"/>
      <c r="AB653" s="41"/>
      <c r="AC653" s="41"/>
      <c r="AD653" s="41"/>
      <c r="AE653" s="41"/>
      <c r="AR653" s="226" t="s">
        <v>258</v>
      </c>
      <c r="AT653" s="226" t="s">
        <v>163</v>
      </c>
      <c r="AU653" s="226" t="s">
        <v>79</v>
      </c>
      <c r="AY653" s="20" t="s">
        <v>161</v>
      </c>
      <c r="BE653" s="227">
        <f>IF(N653="základní",J653,0)</f>
        <v>0</v>
      </c>
      <c r="BF653" s="227">
        <f>IF(N653="snížená",J653,0)</f>
        <v>0</v>
      </c>
      <c r="BG653" s="227">
        <f>IF(N653="zákl. přenesená",J653,0)</f>
        <v>0</v>
      </c>
      <c r="BH653" s="227">
        <f>IF(N653="sníž. přenesená",J653,0)</f>
        <v>0</v>
      </c>
      <c r="BI653" s="227">
        <f>IF(N653="nulová",J653,0)</f>
        <v>0</v>
      </c>
      <c r="BJ653" s="20" t="s">
        <v>77</v>
      </c>
      <c r="BK653" s="227">
        <f>ROUND(I653*H653,2)</f>
        <v>0</v>
      </c>
      <c r="BL653" s="20" t="s">
        <v>258</v>
      </c>
      <c r="BM653" s="226" t="s">
        <v>887</v>
      </c>
    </row>
    <row r="654" s="2" customFormat="1">
      <c r="A654" s="41"/>
      <c r="B654" s="42"/>
      <c r="C654" s="43"/>
      <c r="D654" s="228" t="s">
        <v>170</v>
      </c>
      <c r="E654" s="43"/>
      <c r="F654" s="229" t="s">
        <v>888</v>
      </c>
      <c r="G654" s="43"/>
      <c r="H654" s="43"/>
      <c r="I654" s="230"/>
      <c r="J654" s="43"/>
      <c r="K654" s="43"/>
      <c r="L654" s="47"/>
      <c r="M654" s="231"/>
      <c r="N654" s="232"/>
      <c r="O654" s="87"/>
      <c r="P654" s="87"/>
      <c r="Q654" s="87"/>
      <c r="R654" s="87"/>
      <c r="S654" s="87"/>
      <c r="T654" s="88"/>
      <c r="U654" s="41"/>
      <c r="V654" s="41"/>
      <c r="W654" s="41"/>
      <c r="X654" s="41"/>
      <c r="Y654" s="41"/>
      <c r="Z654" s="41"/>
      <c r="AA654" s="41"/>
      <c r="AB654" s="41"/>
      <c r="AC654" s="41"/>
      <c r="AD654" s="41"/>
      <c r="AE654" s="41"/>
      <c r="AT654" s="20" t="s">
        <v>170</v>
      </c>
      <c r="AU654" s="20" t="s">
        <v>79</v>
      </c>
    </row>
    <row r="655" s="2" customFormat="1" ht="16.5" customHeight="1">
      <c r="A655" s="41"/>
      <c r="B655" s="42"/>
      <c r="C655" s="215" t="s">
        <v>889</v>
      </c>
      <c r="D655" s="215" t="s">
        <v>163</v>
      </c>
      <c r="E655" s="216" t="s">
        <v>890</v>
      </c>
      <c r="F655" s="217" t="s">
        <v>891</v>
      </c>
      <c r="G655" s="218" t="s">
        <v>166</v>
      </c>
      <c r="H655" s="219">
        <v>124.92</v>
      </c>
      <c r="I655" s="220"/>
      <c r="J655" s="221">
        <f>ROUND(I655*H655,2)</f>
        <v>0</v>
      </c>
      <c r="K655" s="217" t="s">
        <v>167</v>
      </c>
      <c r="L655" s="47"/>
      <c r="M655" s="222" t="s">
        <v>19</v>
      </c>
      <c r="N655" s="223" t="s">
        <v>41</v>
      </c>
      <c r="O655" s="87"/>
      <c r="P655" s="224">
        <f>O655*H655</f>
        <v>0</v>
      </c>
      <c r="Q655" s="224">
        <v>0</v>
      </c>
      <c r="R655" s="224">
        <f>Q655*H655</f>
        <v>0</v>
      </c>
      <c r="S655" s="224">
        <v>0</v>
      </c>
      <c r="T655" s="225">
        <f>S655*H655</f>
        <v>0</v>
      </c>
      <c r="U655" s="41"/>
      <c r="V655" s="41"/>
      <c r="W655" s="41"/>
      <c r="X655" s="41"/>
      <c r="Y655" s="41"/>
      <c r="Z655" s="41"/>
      <c r="AA655" s="41"/>
      <c r="AB655" s="41"/>
      <c r="AC655" s="41"/>
      <c r="AD655" s="41"/>
      <c r="AE655" s="41"/>
      <c r="AR655" s="226" t="s">
        <v>258</v>
      </c>
      <c r="AT655" s="226" t="s">
        <v>163</v>
      </c>
      <c r="AU655" s="226" t="s">
        <v>79</v>
      </c>
      <c r="AY655" s="20" t="s">
        <v>161</v>
      </c>
      <c r="BE655" s="227">
        <f>IF(N655="základní",J655,0)</f>
        <v>0</v>
      </c>
      <c r="BF655" s="227">
        <f>IF(N655="snížená",J655,0)</f>
        <v>0</v>
      </c>
      <c r="BG655" s="227">
        <f>IF(N655="zákl. přenesená",J655,0)</f>
        <v>0</v>
      </c>
      <c r="BH655" s="227">
        <f>IF(N655="sníž. přenesená",J655,0)</f>
        <v>0</v>
      </c>
      <c r="BI655" s="227">
        <f>IF(N655="nulová",J655,0)</f>
        <v>0</v>
      </c>
      <c r="BJ655" s="20" t="s">
        <v>77</v>
      </c>
      <c r="BK655" s="227">
        <f>ROUND(I655*H655,2)</f>
        <v>0</v>
      </c>
      <c r="BL655" s="20" t="s">
        <v>258</v>
      </c>
      <c r="BM655" s="226" t="s">
        <v>892</v>
      </c>
    </row>
    <row r="656" s="2" customFormat="1">
      <c r="A656" s="41"/>
      <c r="B656" s="42"/>
      <c r="C656" s="43"/>
      <c r="D656" s="228" t="s">
        <v>170</v>
      </c>
      <c r="E656" s="43"/>
      <c r="F656" s="229" t="s">
        <v>893</v>
      </c>
      <c r="G656" s="43"/>
      <c r="H656" s="43"/>
      <c r="I656" s="230"/>
      <c r="J656" s="43"/>
      <c r="K656" s="43"/>
      <c r="L656" s="47"/>
      <c r="M656" s="231"/>
      <c r="N656" s="232"/>
      <c r="O656" s="87"/>
      <c r="P656" s="87"/>
      <c r="Q656" s="87"/>
      <c r="R656" s="87"/>
      <c r="S656" s="87"/>
      <c r="T656" s="88"/>
      <c r="U656" s="41"/>
      <c r="V656" s="41"/>
      <c r="W656" s="41"/>
      <c r="X656" s="41"/>
      <c r="Y656" s="41"/>
      <c r="Z656" s="41"/>
      <c r="AA656" s="41"/>
      <c r="AB656" s="41"/>
      <c r="AC656" s="41"/>
      <c r="AD656" s="41"/>
      <c r="AE656" s="41"/>
      <c r="AT656" s="20" t="s">
        <v>170</v>
      </c>
      <c r="AU656" s="20" t="s">
        <v>79</v>
      </c>
    </row>
    <row r="657" s="12" customFormat="1" ht="22.8" customHeight="1">
      <c r="A657" s="12"/>
      <c r="B657" s="199"/>
      <c r="C657" s="200"/>
      <c r="D657" s="201" t="s">
        <v>69</v>
      </c>
      <c r="E657" s="213" t="s">
        <v>894</v>
      </c>
      <c r="F657" s="213" t="s">
        <v>895</v>
      </c>
      <c r="G657" s="200"/>
      <c r="H657" s="200"/>
      <c r="I657" s="203"/>
      <c r="J657" s="214">
        <f>BK657</f>
        <v>0</v>
      </c>
      <c r="K657" s="200"/>
      <c r="L657" s="205"/>
      <c r="M657" s="206"/>
      <c r="N657" s="207"/>
      <c r="O657" s="207"/>
      <c r="P657" s="208">
        <f>SUM(P658:P669)</f>
        <v>0</v>
      </c>
      <c r="Q657" s="207"/>
      <c r="R657" s="208">
        <f>SUM(R658:R669)</f>
        <v>1.0700000000000001</v>
      </c>
      <c r="S657" s="207"/>
      <c r="T657" s="209">
        <f>SUM(T658:T669)</f>
        <v>0.33169999999999999</v>
      </c>
      <c r="U657" s="12"/>
      <c r="V657" s="12"/>
      <c r="W657" s="12"/>
      <c r="X657" s="12"/>
      <c r="Y657" s="12"/>
      <c r="Z657" s="12"/>
      <c r="AA657" s="12"/>
      <c r="AB657" s="12"/>
      <c r="AC657" s="12"/>
      <c r="AD657" s="12"/>
      <c r="AE657" s="12"/>
      <c r="AR657" s="210" t="s">
        <v>79</v>
      </c>
      <c r="AT657" s="211" t="s">
        <v>69</v>
      </c>
      <c r="AU657" s="211" t="s">
        <v>77</v>
      </c>
      <c r="AY657" s="210" t="s">
        <v>161</v>
      </c>
      <c r="BK657" s="212">
        <f>SUM(BK658:BK669)</f>
        <v>0</v>
      </c>
    </row>
    <row r="658" s="2" customFormat="1" ht="16.5" customHeight="1">
      <c r="A658" s="41"/>
      <c r="B658" s="42"/>
      <c r="C658" s="215" t="s">
        <v>896</v>
      </c>
      <c r="D658" s="215" t="s">
        <v>163</v>
      </c>
      <c r="E658" s="216" t="s">
        <v>897</v>
      </c>
      <c r="F658" s="217" t="s">
        <v>898</v>
      </c>
      <c r="G658" s="218" t="s">
        <v>166</v>
      </c>
      <c r="H658" s="219">
        <v>203</v>
      </c>
      <c r="I658" s="220"/>
      <c r="J658" s="221">
        <f>ROUND(I658*H658,2)</f>
        <v>0</v>
      </c>
      <c r="K658" s="217" t="s">
        <v>167</v>
      </c>
      <c r="L658" s="47"/>
      <c r="M658" s="222" t="s">
        <v>19</v>
      </c>
      <c r="N658" s="223" t="s">
        <v>41</v>
      </c>
      <c r="O658" s="87"/>
      <c r="P658" s="224">
        <f>O658*H658</f>
        <v>0</v>
      </c>
      <c r="Q658" s="224">
        <v>0</v>
      </c>
      <c r="R658" s="224">
        <f>Q658*H658</f>
        <v>0</v>
      </c>
      <c r="S658" s="224">
        <v>0</v>
      </c>
      <c r="T658" s="225">
        <f>S658*H658</f>
        <v>0</v>
      </c>
      <c r="U658" s="41"/>
      <c r="V658" s="41"/>
      <c r="W658" s="41"/>
      <c r="X658" s="41"/>
      <c r="Y658" s="41"/>
      <c r="Z658" s="41"/>
      <c r="AA658" s="41"/>
      <c r="AB658" s="41"/>
      <c r="AC658" s="41"/>
      <c r="AD658" s="41"/>
      <c r="AE658" s="41"/>
      <c r="AR658" s="226" t="s">
        <v>258</v>
      </c>
      <c r="AT658" s="226" t="s">
        <v>163</v>
      </c>
      <c r="AU658" s="226" t="s">
        <v>79</v>
      </c>
      <c r="AY658" s="20" t="s">
        <v>161</v>
      </c>
      <c r="BE658" s="227">
        <f>IF(N658="základní",J658,0)</f>
        <v>0</v>
      </c>
      <c r="BF658" s="227">
        <f>IF(N658="snížená",J658,0)</f>
        <v>0</v>
      </c>
      <c r="BG658" s="227">
        <f>IF(N658="zákl. přenesená",J658,0)</f>
        <v>0</v>
      </c>
      <c r="BH658" s="227">
        <f>IF(N658="sníž. přenesená",J658,0)</f>
        <v>0</v>
      </c>
      <c r="BI658" s="227">
        <f>IF(N658="nulová",J658,0)</f>
        <v>0</v>
      </c>
      <c r="BJ658" s="20" t="s">
        <v>77</v>
      </c>
      <c r="BK658" s="227">
        <f>ROUND(I658*H658,2)</f>
        <v>0</v>
      </c>
      <c r="BL658" s="20" t="s">
        <v>258</v>
      </c>
      <c r="BM658" s="226" t="s">
        <v>899</v>
      </c>
    </row>
    <row r="659" s="2" customFormat="1">
      <c r="A659" s="41"/>
      <c r="B659" s="42"/>
      <c r="C659" s="43"/>
      <c r="D659" s="228" t="s">
        <v>170</v>
      </c>
      <c r="E659" s="43"/>
      <c r="F659" s="229" t="s">
        <v>900</v>
      </c>
      <c r="G659" s="43"/>
      <c r="H659" s="43"/>
      <c r="I659" s="230"/>
      <c r="J659" s="43"/>
      <c r="K659" s="43"/>
      <c r="L659" s="47"/>
      <c r="M659" s="231"/>
      <c r="N659" s="232"/>
      <c r="O659" s="87"/>
      <c r="P659" s="87"/>
      <c r="Q659" s="87"/>
      <c r="R659" s="87"/>
      <c r="S659" s="87"/>
      <c r="T659" s="88"/>
      <c r="U659" s="41"/>
      <c r="V659" s="41"/>
      <c r="W659" s="41"/>
      <c r="X659" s="41"/>
      <c r="Y659" s="41"/>
      <c r="Z659" s="41"/>
      <c r="AA659" s="41"/>
      <c r="AB659" s="41"/>
      <c r="AC659" s="41"/>
      <c r="AD659" s="41"/>
      <c r="AE659" s="41"/>
      <c r="AT659" s="20" t="s">
        <v>170</v>
      </c>
      <c r="AU659" s="20" t="s">
        <v>79</v>
      </c>
    </row>
    <row r="660" s="13" customFormat="1">
      <c r="A660" s="13"/>
      <c r="B660" s="233"/>
      <c r="C660" s="234"/>
      <c r="D660" s="235" t="s">
        <v>172</v>
      </c>
      <c r="E660" s="236" t="s">
        <v>19</v>
      </c>
      <c r="F660" s="237" t="s">
        <v>901</v>
      </c>
      <c r="G660" s="234"/>
      <c r="H660" s="238">
        <v>203</v>
      </c>
      <c r="I660" s="239"/>
      <c r="J660" s="234"/>
      <c r="K660" s="234"/>
      <c r="L660" s="240"/>
      <c r="M660" s="241"/>
      <c r="N660" s="242"/>
      <c r="O660" s="242"/>
      <c r="P660" s="242"/>
      <c r="Q660" s="242"/>
      <c r="R660" s="242"/>
      <c r="S660" s="242"/>
      <c r="T660" s="243"/>
      <c r="U660" s="13"/>
      <c r="V660" s="13"/>
      <c r="W660" s="13"/>
      <c r="X660" s="13"/>
      <c r="Y660" s="13"/>
      <c r="Z660" s="13"/>
      <c r="AA660" s="13"/>
      <c r="AB660" s="13"/>
      <c r="AC660" s="13"/>
      <c r="AD660" s="13"/>
      <c r="AE660" s="13"/>
      <c r="AT660" s="244" t="s">
        <v>172</v>
      </c>
      <c r="AU660" s="244" t="s">
        <v>79</v>
      </c>
      <c r="AV660" s="13" t="s">
        <v>79</v>
      </c>
      <c r="AW660" s="13" t="s">
        <v>32</v>
      </c>
      <c r="AX660" s="13" t="s">
        <v>70</v>
      </c>
      <c r="AY660" s="244" t="s">
        <v>161</v>
      </c>
    </row>
    <row r="661" s="14" customFormat="1">
      <c r="A661" s="14"/>
      <c r="B661" s="245"/>
      <c r="C661" s="246"/>
      <c r="D661" s="235" t="s">
        <v>172</v>
      </c>
      <c r="E661" s="247" t="s">
        <v>19</v>
      </c>
      <c r="F661" s="248" t="s">
        <v>174</v>
      </c>
      <c r="G661" s="246"/>
      <c r="H661" s="249">
        <v>203</v>
      </c>
      <c r="I661" s="250"/>
      <c r="J661" s="246"/>
      <c r="K661" s="246"/>
      <c r="L661" s="251"/>
      <c r="M661" s="252"/>
      <c r="N661" s="253"/>
      <c r="O661" s="253"/>
      <c r="P661" s="253"/>
      <c r="Q661" s="253"/>
      <c r="R661" s="253"/>
      <c r="S661" s="253"/>
      <c r="T661" s="254"/>
      <c r="U661" s="14"/>
      <c r="V661" s="14"/>
      <c r="W661" s="14"/>
      <c r="X661" s="14"/>
      <c r="Y661" s="14"/>
      <c r="Z661" s="14"/>
      <c r="AA661" s="14"/>
      <c r="AB661" s="14"/>
      <c r="AC661" s="14"/>
      <c r="AD661" s="14"/>
      <c r="AE661" s="14"/>
      <c r="AT661" s="255" t="s">
        <v>172</v>
      </c>
      <c r="AU661" s="255" t="s">
        <v>79</v>
      </c>
      <c r="AV661" s="14" t="s">
        <v>168</v>
      </c>
      <c r="AW661" s="14" t="s">
        <v>32</v>
      </c>
      <c r="AX661" s="14" t="s">
        <v>77</v>
      </c>
      <c r="AY661" s="255" t="s">
        <v>161</v>
      </c>
    </row>
    <row r="662" s="2" customFormat="1" ht="16.5" customHeight="1">
      <c r="A662" s="41"/>
      <c r="B662" s="42"/>
      <c r="C662" s="215" t="s">
        <v>902</v>
      </c>
      <c r="D662" s="215" t="s">
        <v>163</v>
      </c>
      <c r="E662" s="216" t="s">
        <v>903</v>
      </c>
      <c r="F662" s="217" t="s">
        <v>904</v>
      </c>
      <c r="G662" s="218" t="s">
        <v>166</v>
      </c>
      <c r="H662" s="219">
        <v>867</v>
      </c>
      <c r="I662" s="220"/>
      <c r="J662" s="221">
        <f>ROUND(I662*H662,2)</f>
        <v>0</v>
      </c>
      <c r="K662" s="217" t="s">
        <v>167</v>
      </c>
      <c r="L662" s="47"/>
      <c r="M662" s="222" t="s">
        <v>19</v>
      </c>
      <c r="N662" s="223" t="s">
        <v>41</v>
      </c>
      <c r="O662" s="87"/>
      <c r="P662" s="224">
        <f>O662*H662</f>
        <v>0</v>
      </c>
      <c r="Q662" s="224">
        <v>0</v>
      </c>
      <c r="R662" s="224">
        <f>Q662*H662</f>
        <v>0</v>
      </c>
      <c r="S662" s="224">
        <v>0</v>
      </c>
      <c r="T662" s="225">
        <f>S662*H662</f>
        <v>0</v>
      </c>
      <c r="U662" s="41"/>
      <c r="V662" s="41"/>
      <c r="W662" s="41"/>
      <c r="X662" s="41"/>
      <c r="Y662" s="41"/>
      <c r="Z662" s="41"/>
      <c r="AA662" s="41"/>
      <c r="AB662" s="41"/>
      <c r="AC662" s="41"/>
      <c r="AD662" s="41"/>
      <c r="AE662" s="41"/>
      <c r="AR662" s="226" t="s">
        <v>258</v>
      </c>
      <c r="AT662" s="226" t="s">
        <v>163</v>
      </c>
      <c r="AU662" s="226" t="s">
        <v>79</v>
      </c>
      <c r="AY662" s="20" t="s">
        <v>161</v>
      </c>
      <c r="BE662" s="227">
        <f>IF(N662="základní",J662,0)</f>
        <v>0</v>
      </c>
      <c r="BF662" s="227">
        <f>IF(N662="snížená",J662,0)</f>
        <v>0</v>
      </c>
      <c r="BG662" s="227">
        <f>IF(N662="zákl. přenesená",J662,0)</f>
        <v>0</v>
      </c>
      <c r="BH662" s="227">
        <f>IF(N662="sníž. přenesená",J662,0)</f>
        <v>0</v>
      </c>
      <c r="BI662" s="227">
        <f>IF(N662="nulová",J662,0)</f>
        <v>0</v>
      </c>
      <c r="BJ662" s="20" t="s">
        <v>77</v>
      </c>
      <c r="BK662" s="227">
        <f>ROUND(I662*H662,2)</f>
        <v>0</v>
      </c>
      <c r="BL662" s="20" t="s">
        <v>258</v>
      </c>
      <c r="BM662" s="226" t="s">
        <v>905</v>
      </c>
    </row>
    <row r="663" s="2" customFormat="1">
      <c r="A663" s="41"/>
      <c r="B663" s="42"/>
      <c r="C663" s="43"/>
      <c r="D663" s="228" t="s">
        <v>170</v>
      </c>
      <c r="E663" s="43"/>
      <c r="F663" s="229" t="s">
        <v>906</v>
      </c>
      <c r="G663" s="43"/>
      <c r="H663" s="43"/>
      <c r="I663" s="230"/>
      <c r="J663" s="43"/>
      <c r="K663" s="43"/>
      <c r="L663" s="47"/>
      <c r="M663" s="231"/>
      <c r="N663" s="232"/>
      <c r="O663" s="87"/>
      <c r="P663" s="87"/>
      <c r="Q663" s="87"/>
      <c r="R663" s="87"/>
      <c r="S663" s="87"/>
      <c r="T663" s="88"/>
      <c r="U663" s="41"/>
      <c r="V663" s="41"/>
      <c r="W663" s="41"/>
      <c r="X663" s="41"/>
      <c r="Y663" s="41"/>
      <c r="Z663" s="41"/>
      <c r="AA663" s="41"/>
      <c r="AB663" s="41"/>
      <c r="AC663" s="41"/>
      <c r="AD663" s="41"/>
      <c r="AE663" s="41"/>
      <c r="AT663" s="20" t="s">
        <v>170</v>
      </c>
      <c r="AU663" s="20" t="s">
        <v>79</v>
      </c>
    </row>
    <row r="664" s="13" customFormat="1">
      <c r="A664" s="13"/>
      <c r="B664" s="233"/>
      <c r="C664" s="234"/>
      <c r="D664" s="235" t="s">
        <v>172</v>
      </c>
      <c r="E664" s="236" t="s">
        <v>19</v>
      </c>
      <c r="F664" s="237" t="s">
        <v>500</v>
      </c>
      <c r="G664" s="234"/>
      <c r="H664" s="238">
        <v>867</v>
      </c>
      <c r="I664" s="239"/>
      <c r="J664" s="234"/>
      <c r="K664" s="234"/>
      <c r="L664" s="240"/>
      <c r="M664" s="241"/>
      <c r="N664" s="242"/>
      <c r="O664" s="242"/>
      <c r="P664" s="242"/>
      <c r="Q664" s="242"/>
      <c r="R664" s="242"/>
      <c r="S664" s="242"/>
      <c r="T664" s="243"/>
      <c r="U664" s="13"/>
      <c r="V664" s="13"/>
      <c r="W664" s="13"/>
      <c r="X664" s="13"/>
      <c r="Y664" s="13"/>
      <c r="Z664" s="13"/>
      <c r="AA664" s="13"/>
      <c r="AB664" s="13"/>
      <c r="AC664" s="13"/>
      <c r="AD664" s="13"/>
      <c r="AE664" s="13"/>
      <c r="AT664" s="244" t="s">
        <v>172</v>
      </c>
      <c r="AU664" s="244" t="s">
        <v>79</v>
      </c>
      <c r="AV664" s="13" t="s">
        <v>79</v>
      </c>
      <c r="AW664" s="13" t="s">
        <v>32</v>
      </c>
      <c r="AX664" s="13" t="s">
        <v>70</v>
      </c>
      <c r="AY664" s="244" t="s">
        <v>161</v>
      </c>
    </row>
    <row r="665" s="14" customFormat="1">
      <c r="A665" s="14"/>
      <c r="B665" s="245"/>
      <c r="C665" s="246"/>
      <c r="D665" s="235" t="s">
        <v>172</v>
      </c>
      <c r="E665" s="247" t="s">
        <v>19</v>
      </c>
      <c r="F665" s="248" t="s">
        <v>174</v>
      </c>
      <c r="G665" s="246"/>
      <c r="H665" s="249">
        <v>867</v>
      </c>
      <c r="I665" s="250"/>
      <c r="J665" s="246"/>
      <c r="K665" s="246"/>
      <c r="L665" s="251"/>
      <c r="M665" s="252"/>
      <c r="N665" s="253"/>
      <c r="O665" s="253"/>
      <c r="P665" s="253"/>
      <c r="Q665" s="253"/>
      <c r="R665" s="253"/>
      <c r="S665" s="253"/>
      <c r="T665" s="254"/>
      <c r="U665" s="14"/>
      <c r="V665" s="14"/>
      <c r="W665" s="14"/>
      <c r="X665" s="14"/>
      <c r="Y665" s="14"/>
      <c r="Z665" s="14"/>
      <c r="AA665" s="14"/>
      <c r="AB665" s="14"/>
      <c r="AC665" s="14"/>
      <c r="AD665" s="14"/>
      <c r="AE665" s="14"/>
      <c r="AT665" s="255" t="s">
        <v>172</v>
      </c>
      <c r="AU665" s="255" t="s">
        <v>79</v>
      </c>
      <c r="AV665" s="14" t="s">
        <v>168</v>
      </c>
      <c r="AW665" s="14" t="s">
        <v>32</v>
      </c>
      <c r="AX665" s="14" t="s">
        <v>77</v>
      </c>
      <c r="AY665" s="255" t="s">
        <v>161</v>
      </c>
    </row>
    <row r="666" s="2" customFormat="1" ht="16.5" customHeight="1">
      <c r="A666" s="41"/>
      <c r="B666" s="42"/>
      <c r="C666" s="215" t="s">
        <v>907</v>
      </c>
      <c r="D666" s="215" t="s">
        <v>163</v>
      </c>
      <c r="E666" s="216" t="s">
        <v>908</v>
      </c>
      <c r="F666" s="217" t="s">
        <v>909</v>
      </c>
      <c r="G666" s="218" t="s">
        <v>166</v>
      </c>
      <c r="H666" s="219">
        <v>203</v>
      </c>
      <c r="I666" s="220"/>
      <c r="J666" s="221">
        <f>ROUND(I666*H666,2)</f>
        <v>0</v>
      </c>
      <c r="K666" s="217" t="s">
        <v>167</v>
      </c>
      <c r="L666" s="47"/>
      <c r="M666" s="222" t="s">
        <v>19</v>
      </c>
      <c r="N666" s="223" t="s">
        <v>41</v>
      </c>
      <c r="O666" s="87"/>
      <c r="P666" s="224">
        <f>O666*H666</f>
        <v>0</v>
      </c>
      <c r="Q666" s="224">
        <v>0.001</v>
      </c>
      <c r="R666" s="224">
        <f>Q666*H666</f>
        <v>0.20300000000000001</v>
      </c>
      <c r="S666" s="224">
        <v>0.00031</v>
      </c>
      <c r="T666" s="225">
        <f>S666*H666</f>
        <v>0.06293</v>
      </c>
      <c r="U666" s="41"/>
      <c r="V666" s="41"/>
      <c r="W666" s="41"/>
      <c r="X666" s="41"/>
      <c r="Y666" s="41"/>
      <c r="Z666" s="41"/>
      <c r="AA666" s="41"/>
      <c r="AB666" s="41"/>
      <c r="AC666" s="41"/>
      <c r="AD666" s="41"/>
      <c r="AE666" s="41"/>
      <c r="AR666" s="226" t="s">
        <v>258</v>
      </c>
      <c r="AT666" s="226" t="s">
        <v>163</v>
      </c>
      <c r="AU666" s="226" t="s">
        <v>79</v>
      </c>
      <c r="AY666" s="20" t="s">
        <v>161</v>
      </c>
      <c r="BE666" s="227">
        <f>IF(N666="základní",J666,0)</f>
        <v>0</v>
      </c>
      <c r="BF666" s="227">
        <f>IF(N666="snížená",J666,0)</f>
        <v>0</v>
      </c>
      <c r="BG666" s="227">
        <f>IF(N666="zákl. přenesená",J666,0)</f>
        <v>0</v>
      </c>
      <c r="BH666" s="227">
        <f>IF(N666="sníž. přenesená",J666,0)</f>
        <v>0</v>
      </c>
      <c r="BI666" s="227">
        <f>IF(N666="nulová",J666,0)</f>
        <v>0</v>
      </c>
      <c r="BJ666" s="20" t="s">
        <v>77</v>
      </c>
      <c r="BK666" s="227">
        <f>ROUND(I666*H666,2)</f>
        <v>0</v>
      </c>
      <c r="BL666" s="20" t="s">
        <v>258</v>
      </c>
      <c r="BM666" s="226" t="s">
        <v>910</v>
      </c>
    </row>
    <row r="667" s="2" customFormat="1">
      <c r="A667" s="41"/>
      <c r="B667" s="42"/>
      <c r="C667" s="43"/>
      <c r="D667" s="228" t="s">
        <v>170</v>
      </c>
      <c r="E667" s="43"/>
      <c r="F667" s="229" t="s">
        <v>911</v>
      </c>
      <c r="G667" s="43"/>
      <c r="H667" s="43"/>
      <c r="I667" s="230"/>
      <c r="J667" s="43"/>
      <c r="K667" s="43"/>
      <c r="L667" s="47"/>
      <c r="M667" s="231"/>
      <c r="N667" s="232"/>
      <c r="O667" s="87"/>
      <c r="P667" s="87"/>
      <c r="Q667" s="87"/>
      <c r="R667" s="87"/>
      <c r="S667" s="87"/>
      <c r="T667" s="88"/>
      <c r="U667" s="41"/>
      <c r="V667" s="41"/>
      <c r="W667" s="41"/>
      <c r="X667" s="41"/>
      <c r="Y667" s="41"/>
      <c r="Z667" s="41"/>
      <c r="AA667" s="41"/>
      <c r="AB667" s="41"/>
      <c r="AC667" s="41"/>
      <c r="AD667" s="41"/>
      <c r="AE667" s="41"/>
      <c r="AT667" s="20" t="s">
        <v>170</v>
      </c>
      <c r="AU667" s="20" t="s">
        <v>79</v>
      </c>
    </row>
    <row r="668" s="2" customFormat="1" ht="16.5" customHeight="1">
      <c r="A668" s="41"/>
      <c r="B668" s="42"/>
      <c r="C668" s="215" t="s">
        <v>912</v>
      </c>
      <c r="D668" s="215" t="s">
        <v>163</v>
      </c>
      <c r="E668" s="216" t="s">
        <v>913</v>
      </c>
      <c r="F668" s="217" t="s">
        <v>914</v>
      </c>
      <c r="G668" s="218" t="s">
        <v>166</v>
      </c>
      <c r="H668" s="219">
        <v>867</v>
      </c>
      <c r="I668" s="220"/>
      <c r="J668" s="221">
        <f>ROUND(I668*H668,2)</f>
        <v>0</v>
      </c>
      <c r="K668" s="217" t="s">
        <v>167</v>
      </c>
      <c r="L668" s="47"/>
      <c r="M668" s="222" t="s">
        <v>19</v>
      </c>
      <c r="N668" s="223" t="s">
        <v>41</v>
      </c>
      <c r="O668" s="87"/>
      <c r="P668" s="224">
        <f>O668*H668</f>
        <v>0</v>
      </c>
      <c r="Q668" s="224">
        <v>0.001</v>
      </c>
      <c r="R668" s="224">
        <f>Q668*H668</f>
        <v>0.86699999999999999</v>
      </c>
      <c r="S668" s="224">
        <v>0.00031</v>
      </c>
      <c r="T668" s="225">
        <f>S668*H668</f>
        <v>0.26877000000000001</v>
      </c>
      <c r="U668" s="41"/>
      <c r="V668" s="41"/>
      <c r="W668" s="41"/>
      <c r="X668" s="41"/>
      <c r="Y668" s="41"/>
      <c r="Z668" s="41"/>
      <c r="AA668" s="41"/>
      <c r="AB668" s="41"/>
      <c r="AC668" s="41"/>
      <c r="AD668" s="41"/>
      <c r="AE668" s="41"/>
      <c r="AR668" s="226" t="s">
        <v>258</v>
      </c>
      <c r="AT668" s="226" t="s">
        <v>163</v>
      </c>
      <c r="AU668" s="226" t="s">
        <v>79</v>
      </c>
      <c r="AY668" s="20" t="s">
        <v>161</v>
      </c>
      <c r="BE668" s="227">
        <f>IF(N668="základní",J668,0)</f>
        <v>0</v>
      </c>
      <c r="BF668" s="227">
        <f>IF(N668="snížená",J668,0)</f>
        <v>0</v>
      </c>
      <c r="BG668" s="227">
        <f>IF(N668="zákl. přenesená",J668,0)</f>
        <v>0</v>
      </c>
      <c r="BH668" s="227">
        <f>IF(N668="sníž. přenesená",J668,0)</f>
        <v>0</v>
      </c>
      <c r="BI668" s="227">
        <f>IF(N668="nulová",J668,0)</f>
        <v>0</v>
      </c>
      <c r="BJ668" s="20" t="s">
        <v>77</v>
      </c>
      <c r="BK668" s="227">
        <f>ROUND(I668*H668,2)</f>
        <v>0</v>
      </c>
      <c r="BL668" s="20" t="s">
        <v>258</v>
      </c>
      <c r="BM668" s="226" t="s">
        <v>915</v>
      </c>
    </row>
    <row r="669" s="2" customFormat="1">
      <c r="A669" s="41"/>
      <c r="B669" s="42"/>
      <c r="C669" s="43"/>
      <c r="D669" s="228" t="s">
        <v>170</v>
      </c>
      <c r="E669" s="43"/>
      <c r="F669" s="229" t="s">
        <v>916</v>
      </c>
      <c r="G669" s="43"/>
      <c r="H669" s="43"/>
      <c r="I669" s="230"/>
      <c r="J669" s="43"/>
      <c r="K669" s="43"/>
      <c r="L669" s="47"/>
      <c r="M669" s="278"/>
      <c r="N669" s="279"/>
      <c r="O669" s="280"/>
      <c r="P669" s="280"/>
      <c r="Q669" s="280"/>
      <c r="R669" s="280"/>
      <c r="S669" s="280"/>
      <c r="T669" s="281"/>
      <c r="U669" s="41"/>
      <c r="V669" s="41"/>
      <c r="W669" s="41"/>
      <c r="X669" s="41"/>
      <c r="Y669" s="41"/>
      <c r="Z669" s="41"/>
      <c r="AA669" s="41"/>
      <c r="AB669" s="41"/>
      <c r="AC669" s="41"/>
      <c r="AD669" s="41"/>
      <c r="AE669" s="41"/>
      <c r="AT669" s="20" t="s">
        <v>170</v>
      </c>
      <c r="AU669" s="20" t="s">
        <v>79</v>
      </c>
    </row>
    <row r="670" s="2" customFormat="1" ht="6.96" customHeight="1">
      <c r="A670" s="41"/>
      <c r="B670" s="62"/>
      <c r="C670" s="63"/>
      <c r="D670" s="63"/>
      <c r="E670" s="63"/>
      <c r="F670" s="63"/>
      <c r="G670" s="63"/>
      <c r="H670" s="63"/>
      <c r="I670" s="63"/>
      <c r="J670" s="63"/>
      <c r="K670" s="63"/>
      <c r="L670" s="47"/>
      <c r="M670" s="41"/>
      <c r="O670" s="41"/>
      <c r="P670" s="41"/>
      <c r="Q670" s="41"/>
      <c r="R670" s="41"/>
      <c r="S670" s="41"/>
      <c r="T670" s="41"/>
      <c r="U670" s="41"/>
      <c r="V670" s="41"/>
      <c r="W670" s="41"/>
      <c r="X670" s="41"/>
      <c r="Y670" s="41"/>
      <c r="Z670" s="41"/>
      <c r="AA670" s="41"/>
      <c r="AB670" s="41"/>
      <c r="AC670" s="41"/>
      <c r="AD670" s="41"/>
      <c r="AE670" s="41"/>
    </row>
  </sheetData>
  <sheetProtection sheet="1" autoFilter="0" formatColumns="0" formatRows="0" objects="1" scenarios="1" spinCount="100000" saltValue="X9mg+moPOl+mFJI1Ue5oetlTuJVmWGSTVGpNbErSs1n62EPF7zU/FwTJ2s7nqTs8f1TN9wzgVDQgu2//skQloA==" hashValue="ADfDhtxzDYbux4SjdU27pL3BZjYl++zjzCgek7gTFI0zA0u1mKyyLVOuVbOjHsTaKLrYEvkUzDuP+7De1mxUfw==" algorithmName="SHA-512" password="CC51"/>
  <autoFilter ref="C102:K669"/>
  <mergeCells count="12">
    <mergeCell ref="E7:H7"/>
    <mergeCell ref="E9:H9"/>
    <mergeCell ref="E11:H11"/>
    <mergeCell ref="E20:H20"/>
    <mergeCell ref="E29:H29"/>
    <mergeCell ref="E50:H50"/>
    <mergeCell ref="E52:H52"/>
    <mergeCell ref="E54:H54"/>
    <mergeCell ref="E91:H91"/>
    <mergeCell ref="E93:H93"/>
    <mergeCell ref="E95:H95"/>
    <mergeCell ref="L2:V2"/>
  </mergeCells>
  <hyperlinks>
    <hyperlink ref="F107" r:id="rId1" display="https://podminky.urs.cz/item/CS_URS_2025_01/111151101"/>
    <hyperlink ref="F111" r:id="rId2" display="https://podminky.urs.cz/item/CS_URS_2025_01/111251102"/>
    <hyperlink ref="F115" r:id="rId3" display="https://podminky.urs.cz/item/CS_URS_2025_01/113106121"/>
    <hyperlink ref="F119" r:id="rId4" display="https://podminky.urs.cz/item/CS_URS_2025_01/113107212"/>
    <hyperlink ref="F123" r:id="rId5" display="https://podminky.urs.cz/item/CS_URS_2025_01/113107223"/>
    <hyperlink ref="F127" r:id="rId6" display="https://podminky.urs.cz/item/CS_URS_2025_01/113107232"/>
    <hyperlink ref="F131" r:id="rId7" display="https://podminky.urs.cz/item/CS_URS_2025_01/113107243"/>
    <hyperlink ref="F135" r:id="rId8" display="https://podminky.urs.cz/item/CS_URS_2025_01/113201112"/>
    <hyperlink ref="F139" r:id="rId9" display="https://podminky.urs.cz/item/CS_URS_2025_01/113202111"/>
    <hyperlink ref="F143" r:id="rId10" display="https://podminky.urs.cz/item/CS_URS_2025_01/121151113"/>
    <hyperlink ref="F147" r:id="rId11" display="https://podminky.urs.cz/item/CS_URS_2025_01/132212131"/>
    <hyperlink ref="F152" r:id="rId12" display="https://podminky.urs.cz/item/CS_URS_2025_01/132251104"/>
    <hyperlink ref="F156" r:id="rId13" display="https://podminky.urs.cz/item/CS_URS_2025_01/162301501"/>
    <hyperlink ref="F161" r:id="rId14" display="https://podminky.urs.cz/item/CS_URS_2025_01/162301981"/>
    <hyperlink ref="F167" r:id="rId15" display="https://podminky.urs.cz/item/CS_URS_2025_01/162351103"/>
    <hyperlink ref="F174" r:id="rId16" display="https://podminky.urs.cz/item/CS_URS_2025_01/171251201"/>
    <hyperlink ref="F181" r:id="rId17" display="https://podminky.urs.cz/item/CS_URS_2025_01/181152302"/>
    <hyperlink ref="F187" r:id="rId18" display="https://podminky.urs.cz/item/CS_URS_2025_01/359901111"/>
    <hyperlink ref="F191" r:id="rId19" display="https://podminky.urs.cz/item/CS_URS_2025_01/359901212"/>
    <hyperlink ref="F196" r:id="rId20" display="https://podminky.urs.cz/item/CS_URS_2025_01/892383122"/>
    <hyperlink ref="F200" r:id="rId21" display="https://podminky.urs.cz/item/CS_URS_2025_01/892423122"/>
    <hyperlink ref="F205" r:id="rId22" display="https://podminky.urs.cz/item/CS_URS_2025_01/941111121"/>
    <hyperlink ref="F209" r:id="rId23" display="https://podminky.urs.cz/item/CS_URS_2025_01/941111221"/>
    <hyperlink ref="F213" r:id="rId24" display="https://podminky.urs.cz/item/CS_URS_2025_01/941111821"/>
    <hyperlink ref="F215" r:id="rId25" display="https://podminky.urs.cz/item/CS_URS_2025_01/946111118"/>
    <hyperlink ref="F219" r:id="rId26" display="https://podminky.urs.cz/item/CS_URS_2025_01/946111218"/>
    <hyperlink ref="F223" r:id="rId27" display="https://podminky.urs.cz/item/CS_URS_2025_01/946111818"/>
    <hyperlink ref="F225" r:id="rId28" display="https://podminky.urs.cz/item/CS_URS_2025_01/949101112"/>
    <hyperlink ref="F229" r:id="rId29" display="https://podminky.urs.cz/item/CS_URS_2025_01/962052210"/>
    <hyperlink ref="F236" r:id="rId30" display="https://podminky.urs.cz/item/CS_URS_2025_01/962052211"/>
    <hyperlink ref="F240" r:id="rId31" display="https://podminky.urs.cz/item/CS_URS_2025_01/962081141"/>
    <hyperlink ref="F244" r:id="rId32" display="https://podminky.urs.cz/item/CS_URS_2025_01/965042141"/>
    <hyperlink ref="F255" r:id="rId33" display="https://podminky.urs.cz/item/CS_URS_2025_01/965042241"/>
    <hyperlink ref="F260" r:id="rId34" display="https://podminky.urs.cz/item/CS_URS_2025_01/965046111"/>
    <hyperlink ref="F269" r:id="rId35" display="https://podminky.urs.cz/item/CS_URS_2025_01/965046119"/>
    <hyperlink ref="F278" r:id="rId36" display="https://podminky.urs.cz/item/CS_URS_2025_01/965049111"/>
    <hyperlink ref="F284" r:id="rId37" display="https://podminky.urs.cz/item/CS_URS_2025_01/965049112"/>
    <hyperlink ref="F288" r:id="rId38" display="https://podminky.urs.cz/item/CS_URS_2025_01/966008211"/>
    <hyperlink ref="F293" r:id="rId39" display="https://podminky.urs.cz/item/CS_URS_2025_01/966049831"/>
    <hyperlink ref="F297" r:id="rId40" display="https://podminky.urs.cz/item/CS_URS_2025_01/966071711"/>
    <hyperlink ref="F303" r:id="rId41" display="https://podminky.urs.cz/item/CS_URS_2025_01/966071823"/>
    <hyperlink ref="F307" r:id="rId42" display="https://podminky.urs.cz/item/CS_URS_2025_01/966073810"/>
    <hyperlink ref="F311" r:id="rId43" display="https://podminky.urs.cz/item/CS_URS_2025_01/966073811"/>
    <hyperlink ref="F315" r:id="rId44" display="https://podminky.urs.cz/item/CS_URS_2025_01/968072455"/>
    <hyperlink ref="F320" r:id="rId45" display="https://podminky.urs.cz/item/CS_URS_2025_01/968072456"/>
    <hyperlink ref="F325" r:id="rId46" display="https://podminky.urs.cz/item/CS_URS_2025_01/971042351"/>
    <hyperlink ref="F330" r:id="rId47" display="https://podminky.urs.cz/item/CS_URS_2025_01/977151118"/>
    <hyperlink ref="F334" r:id="rId48" display="https://podminky.urs.cz/item/CS_URS_2025_01/977151133"/>
    <hyperlink ref="F338" r:id="rId49" display="https://podminky.urs.cz/item/CS_URS_2025_01/977151135"/>
    <hyperlink ref="F342" r:id="rId50" display="https://podminky.urs.cz/item/CS_URS_2025_01/978021161"/>
    <hyperlink ref="F347" r:id="rId51" display="https://podminky.urs.cz/item/CS_URS_2025_01/978021261"/>
    <hyperlink ref="F353" r:id="rId52" display="https://podminky.urs.cz/item/CS_URS_2025_01/978036131"/>
    <hyperlink ref="F358" r:id="rId53" display="https://podminky.urs.cz/item/CS_URS_2025_01/985112113"/>
    <hyperlink ref="F364" r:id="rId54" display="https://podminky.urs.cz/item/CS_URS_2025_01/985121101"/>
    <hyperlink ref="F380" r:id="rId55" display="https://podminky.urs.cz/item/CS_URS_2025_01/985121123"/>
    <hyperlink ref="F384" r:id="rId56" display="https://podminky.urs.cz/item/CS_URS_2025_01/985121201"/>
    <hyperlink ref="F388" r:id="rId57" display="https://podminky.urs.cz/item/CS_URS_2025_01/985121223"/>
    <hyperlink ref="F393" r:id="rId58" display="https://podminky.urs.cz/item/CS_URS_2025_01/985131111"/>
    <hyperlink ref="F408" r:id="rId59" display="https://podminky.urs.cz/item/CS_URS_2025_01/985131311"/>
    <hyperlink ref="F424" r:id="rId60" display="https://podminky.urs.cz/item/CS_URS_2025_01/985132311"/>
    <hyperlink ref="F430" r:id="rId61" display="https://podminky.urs.cz/item/CS_URS_2025_01/985141111"/>
    <hyperlink ref="F436" r:id="rId62" display="https://podminky.urs.cz/item/CS_URS_2025_01/997013153"/>
    <hyperlink ref="F443" r:id="rId63" display="https://podminky.urs.cz/item/CS_URS_2025_01/997013501"/>
    <hyperlink ref="F450" r:id="rId64" display="https://podminky.urs.cz/item/CS_URS_2025_01/997013509"/>
    <hyperlink ref="F458" r:id="rId65" display="https://podminky.urs.cz/item/CS_URS_2025_01/997013804"/>
    <hyperlink ref="F462" r:id="rId66" display="https://podminky.urs.cz/item/CS_URS_2025_01/997013814"/>
    <hyperlink ref="F466" r:id="rId67" display="https://podminky.urs.cz/item/CS_URS_2025_01/997013841"/>
    <hyperlink ref="F470" r:id="rId68" display="https://podminky.urs.cz/item/CS_URS_2025_01/997013847"/>
    <hyperlink ref="F474" r:id="rId69" display="https://podminky.urs.cz/item/CS_URS_2025_01/997013861"/>
    <hyperlink ref="F478" r:id="rId70" display="https://podminky.urs.cz/item/CS_URS_2025_01/997013862"/>
    <hyperlink ref="F482" r:id="rId71" display="https://podminky.urs.cz/item/CS_URS_2025_01/997013871"/>
    <hyperlink ref="F486" r:id="rId72" display="https://podminky.urs.cz/item/CS_URS_2025_01/997221551"/>
    <hyperlink ref="F490" r:id="rId73" display="https://podminky.urs.cz/item/CS_URS_2025_01/997221559"/>
    <hyperlink ref="F495" r:id="rId74" display="https://podminky.urs.cz/item/CS_URS_2025_01/997221561"/>
    <hyperlink ref="F500" r:id="rId75" display="https://podminky.urs.cz/item/CS_URS_2025_01/997221569"/>
    <hyperlink ref="F506" r:id="rId76" display="https://podminky.urs.cz/item/CS_URS_2025_01/997221861"/>
    <hyperlink ref="F510" r:id="rId77" display="https://podminky.urs.cz/item/CS_URS_2025_01/997221873"/>
    <hyperlink ref="F514" r:id="rId78" display="https://podminky.urs.cz/item/CS_URS_2025_01/997221875"/>
    <hyperlink ref="F519" r:id="rId79" display="https://podminky.urs.cz/item/CS_URS_2025_01/998012042"/>
    <hyperlink ref="F523" r:id="rId80" display="https://podminky.urs.cz/item/CS_URS_2025_01/712340833"/>
    <hyperlink ref="F527" r:id="rId81" display="https://podminky.urs.cz/item/CS_URS_2025_01/712361803"/>
    <hyperlink ref="F532" r:id="rId82" display="https://podminky.urs.cz/item/CS_URS_2025_01/713140851"/>
    <hyperlink ref="F536" r:id="rId83" display="https://podminky.urs.cz/item/CS_URS_2025_01/713140861"/>
    <hyperlink ref="F541" r:id="rId84" display="https://podminky.urs.cz/item/CS_URS_2025_01/721110806"/>
    <hyperlink ref="F545" r:id="rId85" display="https://podminky.urs.cz/item/CS_URS_2025_01/721210814"/>
    <hyperlink ref="F549" r:id="rId86" display="https://podminky.urs.cz/item/CS_URS_2025_01/721242804"/>
    <hyperlink ref="F554" r:id="rId87" display="https://podminky.urs.cz/item/CS_URS_2025_01/751398821"/>
    <hyperlink ref="F558" r:id="rId88" display="https://podminky.urs.cz/item/CS_URS_2025_01/751398822"/>
    <hyperlink ref="F562" r:id="rId89" display="https://podminky.urs.cz/item/CS_URS_2025_01/751398825"/>
    <hyperlink ref="F567" r:id="rId90" display="https://podminky.urs.cz/item/CS_URS_2025_01/764002825"/>
    <hyperlink ref="F571" r:id="rId91" display="https://podminky.urs.cz/item/CS_URS_2025_01/764002827"/>
    <hyperlink ref="F575" r:id="rId92" display="https://podminky.urs.cz/item/CS_URS_2025_01/764002841"/>
    <hyperlink ref="F580" r:id="rId93" display="https://podminky.urs.cz/item/CS_URS_2025_01/764002851"/>
    <hyperlink ref="F584" r:id="rId94" display="https://podminky.urs.cz/item/CS_URS_2025_01/764004801"/>
    <hyperlink ref="F588" r:id="rId95" display="https://podminky.urs.cz/item/CS_URS_2025_01/764004861"/>
    <hyperlink ref="F592" r:id="rId96" display="https://podminky.urs.cz/item/CS_URS_2025_01/764004871"/>
    <hyperlink ref="F597" r:id="rId97" display="https://podminky.urs.cz/item/CS_URS_2025_01/767161814"/>
    <hyperlink ref="F602" r:id="rId98" display="https://podminky.urs.cz/item/CS_URS_2025_01/767161824"/>
    <hyperlink ref="F606" r:id="rId99" display="https://podminky.urs.cz/item/CS_URS_2025_01/767691822"/>
    <hyperlink ref="F613" r:id="rId100" display="https://podminky.urs.cz/item/CS_URS_2025_01/767832801"/>
    <hyperlink ref="F636" r:id="rId101" display="https://podminky.urs.cz/item/CS_URS_2025_01/776201811"/>
    <hyperlink ref="F641" r:id="rId102" display="https://podminky.urs.cz/item/CS_URS_2025_01/781731810"/>
    <hyperlink ref="F646" r:id="rId103" display="https://podminky.urs.cz/item/CS_URS_2025_01/783301303"/>
    <hyperlink ref="F652" r:id="rId104" display="https://podminky.urs.cz/item/CS_URS_2025_01/783301313"/>
    <hyperlink ref="F654" r:id="rId105" display="https://podminky.urs.cz/item/CS_URS_2025_01/783301401"/>
    <hyperlink ref="F656" r:id="rId106" display="https://podminky.urs.cz/item/CS_URS_2025_01/783306809"/>
    <hyperlink ref="F659" r:id="rId107" display="https://podminky.urs.cz/item/CS_URS_2025_01/784111031"/>
    <hyperlink ref="F663" r:id="rId108" display="https://podminky.urs.cz/item/CS_URS_2025_01/784111035"/>
    <hyperlink ref="F667" r:id="rId109" display="https://podminky.urs.cz/item/CS_URS_2025_01/784121001"/>
    <hyperlink ref="F669" r:id="rId110" display="https://podminky.urs.cz/item/CS_URS_2025_01/784121005"/>
  </hyperlinks>
  <pageMargins left="0.39375" right="0.39375" top="0.39375" bottom="0.39375" header="0" footer="0"/>
  <pageSetup paperSize="9" orientation="landscape" blackAndWhite="1" fitToHeight="100"/>
  <headerFooter>
    <oddFooter>&amp;CStrana &amp;P z &amp;N</oddFooter>
  </headerFooter>
  <drawing r:id="rId11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87</v>
      </c>
    </row>
    <row r="3" s="1" customFormat="1" ht="6.96" customHeight="1">
      <c r="B3" s="141"/>
      <c r="C3" s="142"/>
      <c r="D3" s="142"/>
      <c r="E3" s="142"/>
      <c r="F3" s="142"/>
      <c r="G3" s="142"/>
      <c r="H3" s="142"/>
      <c r="I3" s="142"/>
      <c r="J3" s="142"/>
      <c r="K3" s="142"/>
      <c r="L3" s="23"/>
      <c r="AT3" s="20" t="s">
        <v>79</v>
      </c>
    </row>
    <row r="4" s="1" customFormat="1" ht="24.96" customHeight="1">
      <c r="B4" s="23"/>
      <c r="D4" s="143" t="s">
        <v>119</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VDJ MYSLIVNA 2x4 000 m3 - REKONSTRUKCE STAVEBNÍ ČÁSTI A TECHNOLOGIE</v>
      </c>
      <c r="F7" s="145"/>
      <c r="G7" s="145"/>
      <c r="H7" s="145"/>
      <c r="L7" s="23"/>
    </row>
    <row r="8" s="1" customFormat="1" ht="12" customHeight="1">
      <c r="B8" s="23"/>
      <c r="D8" s="145" t="s">
        <v>120</v>
      </c>
      <c r="L8" s="23"/>
    </row>
    <row r="9" s="2" customFormat="1" ht="16.5" customHeight="1">
      <c r="A9" s="41"/>
      <c r="B9" s="47"/>
      <c r="C9" s="41"/>
      <c r="D9" s="41"/>
      <c r="E9" s="146" t="s">
        <v>121</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122</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917</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5. 3. 2025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 xml:space="preserve"> </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34</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36</v>
      </c>
      <c r="E32" s="41"/>
      <c r="F32" s="41"/>
      <c r="G32" s="41"/>
      <c r="H32" s="41"/>
      <c r="I32" s="41"/>
      <c r="J32" s="156">
        <f>ROUND(J93,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38</v>
      </c>
      <c r="G34" s="41"/>
      <c r="H34" s="41"/>
      <c r="I34" s="157" t="s">
        <v>37</v>
      </c>
      <c r="J34" s="157" t="s">
        <v>39</v>
      </c>
      <c r="K34" s="41"/>
      <c r="L34" s="147"/>
      <c r="S34" s="41"/>
      <c r="T34" s="41"/>
      <c r="U34" s="41"/>
      <c r="V34" s="41"/>
      <c r="W34" s="41"/>
      <c r="X34" s="41"/>
      <c r="Y34" s="41"/>
      <c r="Z34" s="41"/>
      <c r="AA34" s="41"/>
      <c r="AB34" s="41"/>
      <c r="AC34" s="41"/>
      <c r="AD34" s="41"/>
      <c r="AE34" s="41"/>
    </row>
    <row r="35" s="2" customFormat="1" ht="14.4" customHeight="1">
      <c r="A35" s="41"/>
      <c r="B35" s="47"/>
      <c r="C35" s="41"/>
      <c r="D35" s="158" t="s">
        <v>40</v>
      </c>
      <c r="E35" s="145" t="s">
        <v>41</v>
      </c>
      <c r="F35" s="159">
        <f>ROUND((SUM(BE93:BE189)),  2)</f>
        <v>0</v>
      </c>
      <c r="G35" s="41"/>
      <c r="H35" s="41"/>
      <c r="I35" s="160">
        <v>0.20999999999999999</v>
      </c>
      <c r="J35" s="159">
        <f>ROUND(((SUM(BE93:BE189))*I35),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42</v>
      </c>
      <c r="F36" s="159">
        <f>ROUND((SUM(BF93:BF189)),  2)</f>
        <v>0</v>
      </c>
      <c r="G36" s="41"/>
      <c r="H36" s="41"/>
      <c r="I36" s="160">
        <v>0.12</v>
      </c>
      <c r="J36" s="159">
        <f>ROUND(((SUM(BF93:BF189))*I36),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43</v>
      </c>
      <c r="F37" s="159">
        <f>ROUND((SUM(BG93:BG189)),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44</v>
      </c>
      <c r="F38" s="159">
        <f>ROUND((SUM(BH93:BH189)),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45</v>
      </c>
      <c r="F39" s="159">
        <f>ROUND((SUM(BI93:BI189)),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46</v>
      </c>
      <c r="E41" s="163"/>
      <c r="F41" s="163"/>
      <c r="G41" s="164" t="s">
        <v>47</v>
      </c>
      <c r="H41" s="165" t="s">
        <v>48</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124</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BRNO, VDJ MYSLIVNA 2x4 000 m3 - REKONSTRUKCE STAVEBNÍ ČÁSTI A TECHNOLOGIE</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120</v>
      </c>
      <c r="D51" s="25"/>
      <c r="E51" s="25"/>
      <c r="F51" s="25"/>
      <c r="G51" s="25"/>
      <c r="H51" s="25"/>
      <c r="I51" s="25"/>
      <c r="J51" s="25"/>
      <c r="K51" s="25"/>
      <c r="L51" s="23"/>
    </row>
    <row r="52" s="2" customFormat="1" ht="16.5" customHeight="1">
      <c r="A52" s="41"/>
      <c r="B52" s="42"/>
      <c r="C52" s="43"/>
      <c r="D52" s="43"/>
      <c r="E52" s="172" t="s">
        <v>121</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122</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DSO01.2 - Objekt vstupu do AN</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Brno, k.ú. Kohoutovice [610313] </v>
      </c>
      <c r="G56" s="43"/>
      <c r="H56" s="43"/>
      <c r="I56" s="35" t="s">
        <v>23</v>
      </c>
      <c r="J56" s="75" t="str">
        <f>IF(J14="","",J14)</f>
        <v>5. 3. 2025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 xml:space="preserve"> </v>
      </c>
      <c r="G58" s="43"/>
      <c r="H58" s="43"/>
      <c r="I58" s="35" t="s">
        <v>31</v>
      </c>
      <c r="J58" s="39" t="str">
        <f>E23</f>
        <v xml:space="preserve"> </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125</v>
      </c>
      <c r="D61" s="174"/>
      <c r="E61" s="174"/>
      <c r="F61" s="174"/>
      <c r="G61" s="174"/>
      <c r="H61" s="174"/>
      <c r="I61" s="174"/>
      <c r="J61" s="175" t="s">
        <v>126</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68</v>
      </c>
      <c r="D63" s="43"/>
      <c r="E63" s="43"/>
      <c r="F63" s="43"/>
      <c r="G63" s="43"/>
      <c r="H63" s="43"/>
      <c r="I63" s="43"/>
      <c r="J63" s="105">
        <f>J93</f>
        <v>0</v>
      </c>
      <c r="K63" s="43"/>
      <c r="L63" s="147"/>
      <c r="S63" s="41"/>
      <c r="T63" s="41"/>
      <c r="U63" s="41"/>
      <c r="V63" s="41"/>
      <c r="W63" s="41"/>
      <c r="X63" s="41"/>
      <c r="Y63" s="41"/>
      <c r="Z63" s="41"/>
      <c r="AA63" s="41"/>
      <c r="AB63" s="41"/>
      <c r="AC63" s="41"/>
      <c r="AD63" s="41"/>
      <c r="AE63" s="41"/>
      <c r="AU63" s="20" t="s">
        <v>127</v>
      </c>
    </row>
    <row r="64" s="9" customFormat="1" ht="24.96" customHeight="1">
      <c r="A64" s="9"/>
      <c r="B64" s="177"/>
      <c r="C64" s="178"/>
      <c r="D64" s="179" t="s">
        <v>128</v>
      </c>
      <c r="E64" s="180"/>
      <c r="F64" s="180"/>
      <c r="G64" s="180"/>
      <c r="H64" s="180"/>
      <c r="I64" s="180"/>
      <c r="J64" s="181">
        <f>J94</f>
        <v>0</v>
      </c>
      <c r="K64" s="178"/>
      <c r="L64" s="182"/>
      <c r="S64" s="9"/>
      <c r="T64" s="9"/>
      <c r="U64" s="9"/>
      <c r="V64" s="9"/>
      <c r="W64" s="9"/>
      <c r="X64" s="9"/>
      <c r="Y64" s="9"/>
      <c r="Z64" s="9"/>
      <c r="AA64" s="9"/>
      <c r="AB64" s="9"/>
      <c r="AC64" s="9"/>
      <c r="AD64" s="9"/>
      <c r="AE64" s="9"/>
    </row>
    <row r="65" s="10" customFormat="1" ht="19.92" customHeight="1">
      <c r="A65" s="10"/>
      <c r="B65" s="183"/>
      <c r="C65" s="128"/>
      <c r="D65" s="184" t="s">
        <v>132</v>
      </c>
      <c r="E65" s="185"/>
      <c r="F65" s="185"/>
      <c r="G65" s="185"/>
      <c r="H65" s="185"/>
      <c r="I65" s="185"/>
      <c r="J65" s="186">
        <f>J95</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133</v>
      </c>
      <c r="E66" s="185"/>
      <c r="F66" s="185"/>
      <c r="G66" s="185"/>
      <c r="H66" s="185"/>
      <c r="I66" s="185"/>
      <c r="J66" s="186">
        <f>J123</f>
        <v>0</v>
      </c>
      <c r="K66" s="128"/>
      <c r="L66" s="187"/>
      <c r="S66" s="10"/>
      <c r="T66" s="10"/>
      <c r="U66" s="10"/>
      <c r="V66" s="10"/>
      <c r="W66" s="10"/>
      <c r="X66" s="10"/>
      <c r="Y66" s="10"/>
      <c r="Z66" s="10"/>
      <c r="AA66" s="10"/>
      <c r="AB66" s="10"/>
      <c r="AC66" s="10"/>
      <c r="AD66" s="10"/>
      <c r="AE66" s="10"/>
    </row>
    <row r="67" s="9" customFormat="1" ht="24.96" customHeight="1">
      <c r="A67" s="9"/>
      <c r="B67" s="177"/>
      <c r="C67" s="178"/>
      <c r="D67" s="179" t="s">
        <v>135</v>
      </c>
      <c r="E67" s="180"/>
      <c r="F67" s="180"/>
      <c r="G67" s="180"/>
      <c r="H67" s="180"/>
      <c r="I67" s="180"/>
      <c r="J67" s="181">
        <f>J145</f>
        <v>0</v>
      </c>
      <c r="K67" s="178"/>
      <c r="L67" s="182"/>
      <c r="S67" s="9"/>
      <c r="T67" s="9"/>
      <c r="U67" s="9"/>
      <c r="V67" s="9"/>
      <c r="W67" s="9"/>
      <c r="X67" s="9"/>
      <c r="Y67" s="9"/>
      <c r="Z67" s="9"/>
      <c r="AA67" s="9"/>
      <c r="AB67" s="9"/>
      <c r="AC67" s="9"/>
      <c r="AD67" s="9"/>
      <c r="AE67" s="9"/>
    </row>
    <row r="68" s="10" customFormat="1" ht="19.92" customHeight="1">
      <c r="A68" s="10"/>
      <c r="B68" s="183"/>
      <c r="C68" s="128"/>
      <c r="D68" s="184" t="s">
        <v>136</v>
      </c>
      <c r="E68" s="185"/>
      <c r="F68" s="185"/>
      <c r="G68" s="185"/>
      <c r="H68" s="185"/>
      <c r="I68" s="185"/>
      <c r="J68" s="186">
        <f>J146</f>
        <v>0</v>
      </c>
      <c r="K68" s="128"/>
      <c r="L68" s="187"/>
      <c r="S68" s="10"/>
      <c r="T68" s="10"/>
      <c r="U68" s="10"/>
      <c r="V68" s="10"/>
      <c r="W68" s="10"/>
      <c r="X68" s="10"/>
      <c r="Y68" s="10"/>
      <c r="Z68" s="10"/>
      <c r="AA68" s="10"/>
      <c r="AB68" s="10"/>
      <c r="AC68" s="10"/>
      <c r="AD68" s="10"/>
      <c r="AE68" s="10"/>
    </row>
    <row r="69" s="10" customFormat="1" ht="19.92" customHeight="1">
      <c r="A69" s="10"/>
      <c r="B69" s="183"/>
      <c r="C69" s="128"/>
      <c r="D69" s="184" t="s">
        <v>137</v>
      </c>
      <c r="E69" s="185"/>
      <c r="F69" s="185"/>
      <c r="G69" s="185"/>
      <c r="H69" s="185"/>
      <c r="I69" s="185"/>
      <c r="J69" s="186">
        <f>J155</f>
        <v>0</v>
      </c>
      <c r="K69" s="128"/>
      <c r="L69" s="187"/>
      <c r="S69" s="10"/>
      <c r="T69" s="10"/>
      <c r="U69" s="10"/>
      <c r="V69" s="10"/>
      <c r="W69" s="10"/>
      <c r="X69" s="10"/>
      <c r="Y69" s="10"/>
      <c r="Z69" s="10"/>
      <c r="AA69" s="10"/>
      <c r="AB69" s="10"/>
      <c r="AC69" s="10"/>
      <c r="AD69" s="10"/>
      <c r="AE69" s="10"/>
    </row>
    <row r="70" s="10" customFormat="1" ht="19.92" customHeight="1">
      <c r="A70" s="10"/>
      <c r="B70" s="183"/>
      <c r="C70" s="128"/>
      <c r="D70" s="184" t="s">
        <v>140</v>
      </c>
      <c r="E70" s="185"/>
      <c r="F70" s="185"/>
      <c r="G70" s="185"/>
      <c r="H70" s="185"/>
      <c r="I70" s="185"/>
      <c r="J70" s="186">
        <f>J164</f>
        <v>0</v>
      </c>
      <c r="K70" s="128"/>
      <c r="L70" s="187"/>
      <c r="S70" s="10"/>
      <c r="T70" s="10"/>
      <c r="U70" s="10"/>
      <c r="V70" s="10"/>
      <c r="W70" s="10"/>
      <c r="X70" s="10"/>
      <c r="Y70" s="10"/>
      <c r="Z70" s="10"/>
      <c r="AA70" s="10"/>
      <c r="AB70" s="10"/>
      <c r="AC70" s="10"/>
      <c r="AD70" s="10"/>
      <c r="AE70" s="10"/>
    </row>
    <row r="71" s="10" customFormat="1" ht="19.92" customHeight="1">
      <c r="A71" s="10"/>
      <c r="B71" s="183"/>
      <c r="C71" s="128"/>
      <c r="D71" s="184" t="s">
        <v>141</v>
      </c>
      <c r="E71" s="185"/>
      <c r="F71" s="185"/>
      <c r="G71" s="185"/>
      <c r="H71" s="185"/>
      <c r="I71" s="185"/>
      <c r="J71" s="186">
        <f>J184</f>
        <v>0</v>
      </c>
      <c r="K71" s="128"/>
      <c r="L71" s="187"/>
      <c r="S71" s="10"/>
      <c r="T71" s="10"/>
      <c r="U71" s="10"/>
      <c r="V71" s="10"/>
      <c r="W71" s="10"/>
      <c r="X71" s="10"/>
      <c r="Y71" s="10"/>
      <c r="Z71" s="10"/>
      <c r="AA71" s="10"/>
      <c r="AB71" s="10"/>
      <c r="AC71" s="10"/>
      <c r="AD71" s="10"/>
      <c r="AE71" s="10"/>
    </row>
    <row r="72" s="2" customFormat="1" ht="21.84" customHeight="1">
      <c r="A72" s="41"/>
      <c r="B72" s="42"/>
      <c r="C72" s="43"/>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62"/>
      <c r="C73" s="63"/>
      <c r="D73" s="63"/>
      <c r="E73" s="63"/>
      <c r="F73" s="63"/>
      <c r="G73" s="63"/>
      <c r="H73" s="63"/>
      <c r="I73" s="63"/>
      <c r="J73" s="63"/>
      <c r="K73" s="63"/>
      <c r="L73" s="147"/>
      <c r="S73" s="41"/>
      <c r="T73" s="41"/>
      <c r="U73" s="41"/>
      <c r="V73" s="41"/>
      <c r="W73" s="41"/>
      <c r="X73" s="41"/>
      <c r="Y73" s="41"/>
      <c r="Z73" s="41"/>
      <c r="AA73" s="41"/>
      <c r="AB73" s="41"/>
      <c r="AC73" s="41"/>
      <c r="AD73" s="41"/>
      <c r="AE73" s="41"/>
    </row>
    <row r="77" s="2" customFormat="1" ht="6.96" customHeight="1">
      <c r="A77" s="41"/>
      <c r="B77" s="64"/>
      <c r="C77" s="65"/>
      <c r="D77" s="65"/>
      <c r="E77" s="65"/>
      <c r="F77" s="65"/>
      <c r="G77" s="65"/>
      <c r="H77" s="65"/>
      <c r="I77" s="65"/>
      <c r="J77" s="65"/>
      <c r="K77" s="65"/>
      <c r="L77" s="147"/>
      <c r="S77" s="41"/>
      <c r="T77" s="41"/>
      <c r="U77" s="41"/>
      <c r="V77" s="41"/>
      <c r="W77" s="41"/>
      <c r="X77" s="41"/>
      <c r="Y77" s="41"/>
      <c r="Z77" s="41"/>
      <c r="AA77" s="41"/>
      <c r="AB77" s="41"/>
      <c r="AC77" s="41"/>
      <c r="AD77" s="41"/>
      <c r="AE77" s="41"/>
    </row>
    <row r="78" s="2" customFormat="1" ht="24.96" customHeight="1">
      <c r="A78" s="41"/>
      <c r="B78" s="42"/>
      <c r="C78" s="26" t="s">
        <v>146</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2" customHeight="1">
      <c r="A80" s="41"/>
      <c r="B80" s="42"/>
      <c r="C80" s="35" t="s">
        <v>16</v>
      </c>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6.5" customHeight="1">
      <c r="A81" s="41"/>
      <c r="B81" s="42"/>
      <c r="C81" s="43"/>
      <c r="D81" s="43"/>
      <c r="E81" s="172" t="str">
        <f>E7</f>
        <v>BRNO, VDJ MYSLIVNA 2x4 000 m3 - REKONSTRUKCE STAVEBNÍ ČÁSTI A TECHNOLOGIE</v>
      </c>
      <c r="F81" s="35"/>
      <c r="G81" s="35"/>
      <c r="H81" s="35"/>
      <c r="I81" s="43"/>
      <c r="J81" s="43"/>
      <c r="K81" s="43"/>
      <c r="L81" s="147"/>
      <c r="S81" s="41"/>
      <c r="T81" s="41"/>
      <c r="U81" s="41"/>
      <c r="V81" s="41"/>
      <c r="W81" s="41"/>
      <c r="X81" s="41"/>
      <c r="Y81" s="41"/>
      <c r="Z81" s="41"/>
      <c r="AA81" s="41"/>
      <c r="AB81" s="41"/>
      <c r="AC81" s="41"/>
      <c r="AD81" s="41"/>
      <c r="AE81" s="41"/>
    </row>
    <row r="82" s="1" customFormat="1" ht="12" customHeight="1">
      <c r="B82" s="24"/>
      <c r="C82" s="35" t="s">
        <v>120</v>
      </c>
      <c r="D82" s="25"/>
      <c r="E82" s="25"/>
      <c r="F82" s="25"/>
      <c r="G82" s="25"/>
      <c r="H82" s="25"/>
      <c r="I82" s="25"/>
      <c r="J82" s="25"/>
      <c r="K82" s="25"/>
      <c r="L82" s="23"/>
    </row>
    <row r="83" s="2" customFormat="1" ht="16.5" customHeight="1">
      <c r="A83" s="41"/>
      <c r="B83" s="42"/>
      <c r="C83" s="43"/>
      <c r="D83" s="43"/>
      <c r="E83" s="172" t="s">
        <v>121</v>
      </c>
      <c r="F83" s="43"/>
      <c r="G83" s="43"/>
      <c r="H83" s="43"/>
      <c r="I83" s="43"/>
      <c r="J83" s="43"/>
      <c r="K83" s="43"/>
      <c r="L83" s="147"/>
      <c r="S83" s="41"/>
      <c r="T83" s="41"/>
      <c r="U83" s="41"/>
      <c r="V83" s="41"/>
      <c r="W83" s="41"/>
      <c r="X83" s="41"/>
      <c r="Y83" s="41"/>
      <c r="Z83" s="41"/>
      <c r="AA83" s="41"/>
      <c r="AB83" s="41"/>
      <c r="AC83" s="41"/>
      <c r="AD83" s="41"/>
      <c r="AE83" s="41"/>
    </row>
    <row r="84" s="2" customFormat="1" ht="12" customHeight="1">
      <c r="A84" s="41"/>
      <c r="B84" s="42"/>
      <c r="C84" s="35" t="s">
        <v>122</v>
      </c>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6.5" customHeight="1">
      <c r="A85" s="41"/>
      <c r="B85" s="42"/>
      <c r="C85" s="43"/>
      <c r="D85" s="43"/>
      <c r="E85" s="72" t="str">
        <f>E11</f>
        <v>DSO01.2 - Objekt vstupu do AN</v>
      </c>
      <c r="F85" s="43"/>
      <c r="G85" s="43"/>
      <c r="H85" s="43"/>
      <c r="I85" s="43"/>
      <c r="J85" s="43"/>
      <c r="K85" s="43"/>
      <c r="L85" s="147"/>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7"/>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F14</f>
        <v xml:space="preserve">Brno, k.ú. Kohoutovice [610313] </v>
      </c>
      <c r="G87" s="43"/>
      <c r="H87" s="43"/>
      <c r="I87" s="35" t="s">
        <v>23</v>
      </c>
      <c r="J87" s="75" t="str">
        <f>IF(J14="","",J14)</f>
        <v>5. 3. 2025</v>
      </c>
      <c r="K87" s="43"/>
      <c r="L87" s="147"/>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7"/>
      <c r="S88" s="41"/>
      <c r="T88" s="41"/>
      <c r="U88" s="41"/>
      <c r="V88" s="41"/>
      <c r="W88" s="41"/>
      <c r="X88" s="41"/>
      <c r="Y88" s="41"/>
      <c r="Z88" s="41"/>
      <c r="AA88" s="41"/>
      <c r="AB88" s="41"/>
      <c r="AC88" s="41"/>
      <c r="AD88" s="41"/>
      <c r="AE88" s="41"/>
    </row>
    <row r="89" s="2" customFormat="1" ht="15.15" customHeight="1">
      <c r="A89" s="41"/>
      <c r="B89" s="42"/>
      <c r="C89" s="35" t="s">
        <v>25</v>
      </c>
      <c r="D89" s="43"/>
      <c r="E89" s="43"/>
      <c r="F89" s="30" t="str">
        <f>E17</f>
        <v xml:space="preserve"> </v>
      </c>
      <c r="G89" s="43"/>
      <c r="H89" s="43"/>
      <c r="I89" s="35" t="s">
        <v>31</v>
      </c>
      <c r="J89" s="39" t="str">
        <f>E23</f>
        <v xml:space="preserve"> </v>
      </c>
      <c r="K89" s="43"/>
      <c r="L89" s="147"/>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IF(E20="","",E20)</f>
        <v>Vyplň údaj</v>
      </c>
      <c r="G90" s="43"/>
      <c r="H90" s="43"/>
      <c r="I90" s="35" t="s">
        <v>33</v>
      </c>
      <c r="J90" s="39" t="str">
        <f>E26</f>
        <v xml:space="preserve"> </v>
      </c>
      <c r="K90" s="43"/>
      <c r="L90" s="147"/>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7"/>
      <c r="S91" s="41"/>
      <c r="T91" s="41"/>
      <c r="U91" s="41"/>
      <c r="V91" s="41"/>
      <c r="W91" s="41"/>
      <c r="X91" s="41"/>
      <c r="Y91" s="41"/>
      <c r="Z91" s="41"/>
      <c r="AA91" s="41"/>
      <c r="AB91" s="41"/>
      <c r="AC91" s="41"/>
      <c r="AD91" s="41"/>
      <c r="AE91" s="41"/>
    </row>
    <row r="92" s="11" customFormat="1" ht="29.28" customHeight="1">
      <c r="A92" s="188"/>
      <c r="B92" s="189"/>
      <c r="C92" s="190" t="s">
        <v>147</v>
      </c>
      <c r="D92" s="191" t="s">
        <v>55</v>
      </c>
      <c r="E92" s="191" t="s">
        <v>51</v>
      </c>
      <c r="F92" s="191" t="s">
        <v>52</v>
      </c>
      <c r="G92" s="191" t="s">
        <v>148</v>
      </c>
      <c r="H92" s="191" t="s">
        <v>149</v>
      </c>
      <c r="I92" s="191" t="s">
        <v>150</v>
      </c>
      <c r="J92" s="191" t="s">
        <v>126</v>
      </c>
      <c r="K92" s="192" t="s">
        <v>151</v>
      </c>
      <c r="L92" s="193"/>
      <c r="M92" s="95" t="s">
        <v>19</v>
      </c>
      <c r="N92" s="96" t="s">
        <v>40</v>
      </c>
      <c r="O92" s="96" t="s">
        <v>152</v>
      </c>
      <c r="P92" s="96" t="s">
        <v>153</v>
      </c>
      <c r="Q92" s="96" t="s">
        <v>154</v>
      </c>
      <c r="R92" s="96" t="s">
        <v>155</v>
      </c>
      <c r="S92" s="96" t="s">
        <v>156</v>
      </c>
      <c r="T92" s="97" t="s">
        <v>157</v>
      </c>
      <c r="U92" s="188"/>
      <c r="V92" s="188"/>
      <c r="W92" s="188"/>
      <c r="X92" s="188"/>
      <c r="Y92" s="188"/>
      <c r="Z92" s="188"/>
      <c r="AA92" s="188"/>
      <c r="AB92" s="188"/>
      <c r="AC92" s="188"/>
      <c r="AD92" s="188"/>
      <c r="AE92" s="188"/>
    </row>
    <row r="93" s="2" customFormat="1" ht="22.8" customHeight="1">
      <c r="A93" s="41"/>
      <c r="B93" s="42"/>
      <c r="C93" s="102" t="s">
        <v>158</v>
      </c>
      <c r="D93" s="43"/>
      <c r="E93" s="43"/>
      <c r="F93" s="43"/>
      <c r="G93" s="43"/>
      <c r="H93" s="43"/>
      <c r="I93" s="43"/>
      <c r="J93" s="194">
        <f>BK93</f>
        <v>0</v>
      </c>
      <c r="K93" s="43"/>
      <c r="L93" s="47"/>
      <c r="M93" s="98"/>
      <c r="N93" s="195"/>
      <c r="O93" s="99"/>
      <c r="P93" s="196">
        <f>P94+P145</f>
        <v>0</v>
      </c>
      <c r="Q93" s="99"/>
      <c r="R93" s="196">
        <f>R94+R145</f>
        <v>0</v>
      </c>
      <c r="S93" s="99"/>
      <c r="T93" s="197">
        <f>T94+T145</f>
        <v>4.6379700000000001</v>
      </c>
      <c r="U93" s="41"/>
      <c r="V93" s="41"/>
      <c r="W93" s="41"/>
      <c r="X93" s="41"/>
      <c r="Y93" s="41"/>
      <c r="Z93" s="41"/>
      <c r="AA93" s="41"/>
      <c r="AB93" s="41"/>
      <c r="AC93" s="41"/>
      <c r="AD93" s="41"/>
      <c r="AE93" s="41"/>
      <c r="AT93" s="20" t="s">
        <v>69</v>
      </c>
      <c r="AU93" s="20" t="s">
        <v>127</v>
      </c>
      <c r="BK93" s="198">
        <f>BK94+BK145</f>
        <v>0</v>
      </c>
    </row>
    <row r="94" s="12" customFormat="1" ht="25.92" customHeight="1">
      <c r="A94" s="12"/>
      <c r="B94" s="199"/>
      <c r="C94" s="200"/>
      <c r="D94" s="201" t="s">
        <v>69</v>
      </c>
      <c r="E94" s="202" t="s">
        <v>159</v>
      </c>
      <c r="F94" s="202" t="s">
        <v>160</v>
      </c>
      <c r="G94" s="200"/>
      <c r="H94" s="200"/>
      <c r="I94" s="203"/>
      <c r="J94" s="204">
        <f>BK94</f>
        <v>0</v>
      </c>
      <c r="K94" s="200"/>
      <c r="L94" s="205"/>
      <c r="M94" s="206"/>
      <c r="N94" s="207"/>
      <c r="O94" s="207"/>
      <c r="P94" s="208">
        <f>P95+P123</f>
        <v>0</v>
      </c>
      <c r="Q94" s="207"/>
      <c r="R94" s="208">
        <f>R95+R123</f>
        <v>0</v>
      </c>
      <c r="S94" s="207"/>
      <c r="T94" s="209">
        <f>T95+T123</f>
        <v>2.9161999999999999</v>
      </c>
      <c r="U94" s="12"/>
      <c r="V94" s="12"/>
      <c r="W94" s="12"/>
      <c r="X94" s="12"/>
      <c r="Y94" s="12"/>
      <c r="Z94" s="12"/>
      <c r="AA94" s="12"/>
      <c r="AB94" s="12"/>
      <c r="AC94" s="12"/>
      <c r="AD94" s="12"/>
      <c r="AE94" s="12"/>
      <c r="AR94" s="210" t="s">
        <v>77</v>
      </c>
      <c r="AT94" s="211" t="s">
        <v>69</v>
      </c>
      <c r="AU94" s="211" t="s">
        <v>70</v>
      </c>
      <c r="AY94" s="210" t="s">
        <v>161</v>
      </c>
      <c r="BK94" s="212">
        <f>BK95+BK123</f>
        <v>0</v>
      </c>
    </row>
    <row r="95" s="12" customFormat="1" ht="22.8" customHeight="1">
      <c r="A95" s="12"/>
      <c r="B95" s="199"/>
      <c r="C95" s="200"/>
      <c r="D95" s="201" t="s">
        <v>69</v>
      </c>
      <c r="E95" s="213" t="s">
        <v>216</v>
      </c>
      <c r="F95" s="213" t="s">
        <v>293</v>
      </c>
      <c r="G95" s="200"/>
      <c r="H95" s="200"/>
      <c r="I95" s="203"/>
      <c r="J95" s="214">
        <f>BK95</f>
        <v>0</v>
      </c>
      <c r="K95" s="200"/>
      <c r="L95" s="205"/>
      <c r="M95" s="206"/>
      <c r="N95" s="207"/>
      <c r="O95" s="207"/>
      <c r="P95" s="208">
        <f>SUM(P96:P122)</f>
        <v>0</v>
      </c>
      <c r="Q95" s="207"/>
      <c r="R95" s="208">
        <f>SUM(R96:R122)</f>
        <v>0</v>
      </c>
      <c r="S95" s="207"/>
      <c r="T95" s="209">
        <f>SUM(T96:T122)</f>
        <v>2.9161999999999999</v>
      </c>
      <c r="U95" s="12"/>
      <c r="V95" s="12"/>
      <c r="W95" s="12"/>
      <c r="X95" s="12"/>
      <c r="Y95" s="12"/>
      <c r="Z95" s="12"/>
      <c r="AA95" s="12"/>
      <c r="AB95" s="12"/>
      <c r="AC95" s="12"/>
      <c r="AD95" s="12"/>
      <c r="AE95" s="12"/>
      <c r="AR95" s="210" t="s">
        <v>77</v>
      </c>
      <c r="AT95" s="211" t="s">
        <v>69</v>
      </c>
      <c r="AU95" s="211" t="s">
        <v>77</v>
      </c>
      <c r="AY95" s="210" t="s">
        <v>161</v>
      </c>
      <c r="BK95" s="212">
        <f>SUM(BK96:BK122)</f>
        <v>0</v>
      </c>
    </row>
    <row r="96" s="2" customFormat="1" ht="24.15" customHeight="1">
      <c r="A96" s="41"/>
      <c r="B96" s="42"/>
      <c r="C96" s="215" t="s">
        <v>77</v>
      </c>
      <c r="D96" s="215" t="s">
        <v>163</v>
      </c>
      <c r="E96" s="216" t="s">
        <v>330</v>
      </c>
      <c r="F96" s="217" t="s">
        <v>331</v>
      </c>
      <c r="G96" s="218" t="s">
        <v>166</v>
      </c>
      <c r="H96" s="219">
        <v>64.5</v>
      </c>
      <c r="I96" s="220"/>
      <c r="J96" s="221">
        <f>ROUND(I96*H96,2)</f>
        <v>0</v>
      </c>
      <c r="K96" s="217" t="s">
        <v>167</v>
      </c>
      <c r="L96" s="47"/>
      <c r="M96" s="222" t="s">
        <v>19</v>
      </c>
      <c r="N96" s="223" t="s">
        <v>41</v>
      </c>
      <c r="O96" s="87"/>
      <c r="P96" s="224">
        <f>O96*H96</f>
        <v>0</v>
      </c>
      <c r="Q96" s="224">
        <v>0</v>
      </c>
      <c r="R96" s="224">
        <f>Q96*H96</f>
        <v>0</v>
      </c>
      <c r="S96" s="224">
        <v>0</v>
      </c>
      <c r="T96" s="225">
        <f>S96*H96</f>
        <v>0</v>
      </c>
      <c r="U96" s="41"/>
      <c r="V96" s="41"/>
      <c r="W96" s="41"/>
      <c r="X96" s="41"/>
      <c r="Y96" s="41"/>
      <c r="Z96" s="41"/>
      <c r="AA96" s="41"/>
      <c r="AB96" s="41"/>
      <c r="AC96" s="41"/>
      <c r="AD96" s="41"/>
      <c r="AE96" s="41"/>
      <c r="AR96" s="226" t="s">
        <v>168</v>
      </c>
      <c r="AT96" s="226" t="s">
        <v>163</v>
      </c>
      <c r="AU96" s="226" t="s">
        <v>79</v>
      </c>
      <c r="AY96" s="20" t="s">
        <v>161</v>
      </c>
      <c r="BE96" s="227">
        <f>IF(N96="základní",J96,0)</f>
        <v>0</v>
      </c>
      <c r="BF96" s="227">
        <f>IF(N96="snížená",J96,0)</f>
        <v>0</v>
      </c>
      <c r="BG96" s="227">
        <f>IF(N96="zákl. přenesená",J96,0)</f>
        <v>0</v>
      </c>
      <c r="BH96" s="227">
        <f>IF(N96="sníž. přenesená",J96,0)</f>
        <v>0</v>
      </c>
      <c r="BI96" s="227">
        <f>IF(N96="nulová",J96,0)</f>
        <v>0</v>
      </c>
      <c r="BJ96" s="20" t="s">
        <v>77</v>
      </c>
      <c r="BK96" s="227">
        <f>ROUND(I96*H96,2)</f>
        <v>0</v>
      </c>
      <c r="BL96" s="20" t="s">
        <v>168</v>
      </c>
      <c r="BM96" s="226" t="s">
        <v>918</v>
      </c>
    </row>
    <row r="97" s="2" customFormat="1">
      <c r="A97" s="41"/>
      <c r="B97" s="42"/>
      <c r="C97" s="43"/>
      <c r="D97" s="228" t="s">
        <v>170</v>
      </c>
      <c r="E97" s="43"/>
      <c r="F97" s="229" t="s">
        <v>333</v>
      </c>
      <c r="G97" s="43"/>
      <c r="H97" s="43"/>
      <c r="I97" s="230"/>
      <c r="J97" s="43"/>
      <c r="K97" s="43"/>
      <c r="L97" s="47"/>
      <c r="M97" s="231"/>
      <c r="N97" s="232"/>
      <c r="O97" s="87"/>
      <c r="P97" s="87"/>
      <c r="Q97" s="87"/>
      <c r="R97" s="87"/>
      <c r="S97" s="87"/>
      <c r="T97" s="88"/>
      <c r="U97" s="41"/>
      <c r="V97" s="41"/>
      <c r="W97" s="41"/>
      <c r="X97" s="41"/>
      <c r="Y97" s="41"/>
      <c r="Z97" s="41"/>
      <c r="AA97" s="41"/>
      <c r="AB97" s="41"/>
      <c r="AC97" s="41"/>
      <c r="AD97" s="41"/>
      <c r="AE97" s="41"/>
      <c r="AT97" s="20" t="s">
        <v>170</v>
      </c>
      <c r="AU97" s="20" t="s">
        <v>79</v>
      </c>
    </row>
    <row r="98" s="13" customFormat="1">
      <c r="A98" s="13"/>
      <c r="B98" s="233"/>
      <c r="C98" s="234"/>
      <c r="D98" s="235" t="s">
        <v>172</v>
      </c>
      <c r="E98" s="236" t="s">
        <v>19</v>
      </c>
      <c r="F98" s="237" t="s">
        <v>919</v>
      </c>
      <c r="G98" s="234"/>
      <c r="H98" s="238">
        <v>64.5</v>
      </c>
      <c r="I98" s="239"/>
      <c r="J98" s="234"/>
      <c r="K98" s="234"/>
      <c r="L98" s="240"/>
      <c r="M98" s="241"/>
      <c r="N98" s="242"/>
      <c r="O98" s="242"/>
      <c r="P98" s="242"/>
      <c r="Q98" s="242"/>
      <c r="R98" s="242"/>
      <c r="S98" s="242"/>
      <c r="T98" s="243"/>
      <c r="U98" s="13"/>
      <c r="V98" s="13"/>
      <c r="W98" s="13"/>
      <c r="X98" s="13"/>
      <c r="Y98" s="13"/>
      <c r="Z98" s="13"/>
      <c r="AA98" s="13"/>
      <c r="AB98" s="13"/>
      <c r="AC98" s="13"/>
      <c r="AD98" s="13"/>
      <c r="AE98" s="13"/>
      <c r="AT98" s="244" t="s">
        <v>172</v>
      </c>
      <c r="AU98" s="244" t="s">
        <v>79</v>
      </c>
      <c r="AV98" s="13" t="s">
        <v>79</v>
      </c>
      <c r="AW98" s="13" t="s">
        <v>32</v>
      </c>
      <c r="AX98" s="13" t="s">
        <v>70</v>
      </c>
      <c r="AY98" s="244" t="s">
        <v>161</v>
      </c>
    </row>
    <row r="99" s="14" customFormat="1">
      <c r="A99" s="14"/>
      <c r="B99" s="245"/>
      <c r="C99" s="246"/>
      <c r="D99" s="235" t="s">
        <v>172</v>
      </c>
      <c r="E99" s="247" t="s">
        <v>19</v>
      </c>
      <c r="F99" s="248" t="s">
        <v>174</v>
      </c>
      <c r="G99" s="246"/>
      <c r="H99" s="249">
        <v>64.5</v>
      </c>
      <c r="I99" s="250"/>
      <c r="J99" s="246"/>
      <c r="K99" s="246"/>
      <c r="L99" s="251"/>
      <c r="M99" s="252"/>
      <c r="N99" s="253"/>
      <c r="O99" s="253"/>
      <c r="P99" s="253"/>
      <c r="Q99" s="253"/>
      <c r="R99" s="253"/>
      <c r="S99" s="253"/>
      <c r="T99" s="254"/>
      <c r="U99" s="14"/>
      <c r="V99" s="14"/>
      <c r="W99" s="14"/>
      <c r="X99" s="14"/>
      <c r="Y99" s="14"/>
      <c r="Z99" s="14"/>
      <c r="AA99" s="14"/>
      <c r="AB99" s="14"/>
      <c r="AC99" s="14"/>
      <c r="AD99" s="14"/>
      <c r="AE99" s="14"/>
      <c r="AT99" s="255" t="s">
        <v>172</v>
      </c>
      <c r="AU99" s="255" t="s">
        <v>79</v>
      </c>
      <c r="AV99" s="14" t="s">
        <v>168</v>
      </c>
      <c r="AW99" s="14" t="s">
        <v>32</v>
      </c>
      <c r="AX99" s="14" t="s">
        <v>77</v>
      </c>
      <c r="AY99" s="255" t="s">
        <v>161</v>
      </c>
    </row>
    <row r="100" s="2" customFormat="1" ht="16.5" customHeight="1">
      <c r="A100" s="41"/>
      <c r="B100" s="42"/>
      <c r="C100" s="215" t="s">
        <v>79</v>
      </c>
      <c r="D100" s="215" t="s">
        <v>163</v>
      </c>
      <c r="E100" s="216" t="s">
        <v>357</v>
      </c>
      <c r="F100" s="217" t="s">
        <v>358</v>
      </c>
      <c r="G100" s="218" t="s">
        <v>231</v>
      </c>
      <c r="H100" s="219">
        <v>0.32300000000000001</v>
      </c>
      <c r="I100" s="220"/>
      <c r="J100" s="221">
        <f>ROUND(I100*H100,2)</f>
        <v>0</v>
      </c>
      <c r="K100" s="217" t="s">
        <v>167</v>
      </c>
      <c r="L100" s="47"/>
      <c r="M100" s="222" t="s">
        <v>19</v>
      </c>
      <c r="N100" s="223" t="s">
        <v>41</v>
      </c>
      <c r="O100" s="87"/>
      <c r="P100" s="224">
        <f>O100*H100</f>
        <v>0</v>
      </c>
      <c r="Q100" s="224">
        <v>0</v>
      </c>
      <c r="R100" s="224">
        <f>Q100*H100</f>
        <v>0</v>
      </c>
      <c r="S100" s="224">
        <v>2.2000000000000002</v>
      </c>
      <c r="T100" s="225">
        <f>S100*H100</f>
        <v>0.71060000000000012</v>
      </c>
      <c r="U100" s="41"/>
      <c r="V100" s="41"/>
      <c r="W100" s="41"/>
      <c r="X100" s="41"/>
      <c r="Y100" s="41"/>
      <c r="Z100" s="41"/>
      <c r="AA100" s="41"/>
      <c r="AB100" s="41"/>
      <c r="AC100" s="41"/>
      <c r="AD100" s="41"/>
      <c r="AE100" s="41"/>
      <c r="AR100" s="226" t="s">
        <v>168</v>
      </c>
      <c r="AT100" s="226" t="s">
        <v>163</v>
      </c>
      <c r="AU100" s="226" t="s">
        <v>79</v>
      </c>
      <c r="AY100" s="20" t="s">
        <v>161</v>
      </c>
      <c r="BE100" s="227">
        <f>IF(N100="základní",J100,0)</f>
        <v>0</v>
      </c>
      <c r="BF100" s="227">
        <f>IF(N100="snížená",J100,0)</f>
        <v>0</v>
      </c>
      <c r="BG100" s="227">
        <f>IF(N100="zákl. přenesená",J100,0)</f>
        <v>0</v>
      </c>
      <c r="BH100" s="227">
        <f>IF(N100="sníž. přenesená",J100,0)</f>
        <v>0</v>
      </c>
      <c r="BI100" s="227">
        <f>IF(N100="nulová",J100,0)</f>
        <v>0</v>
      </c>
      <c r="BJ100" s="20" t="s">
        <v>77</v>
      </c>
      <c r="BK100" s="227">
        <f>ROUND(I100*H100,2)</f>
        <v>0</v>
      </c>
      <c r="BL100" s="20" t="s">
        <v>168</v>
      </c>
      <c r="BM100" s="226" t="s">
        <v>920</v>
      </c>
    </row>
    <row r="101" s="2" customFormat="1">
      <c r="A101" s="41"/>
      <c r="B101" s="42"/>
      <c r="C101" s="43"/>
      <c r="D101" s="228" t="s">
        <v>170</v>
      </c>
      <c r="E101" s="43"/>
      <c r="F101" s="229" t="s">
        <v>360</v>
      </c>
      <c r="G101" s="43"/>
      <c r="H101" s="43"/>
      <c r="I101" s="230"/>
      <c r="J101" s="43"/>
      <c r="K101" s="43"/>
      <c r="L101" s="47"/>
      <c r="M101" s="231"/>
      <c r="N101" s="232"/>
      <c r="O101" s="87"/>
      <c r="P101" s="87"/>
      <c r="Q101" s="87"/>
      <c r="R101" s="87"/>
      <c r="S101" s="87"/>
      <c r="T101" s="88"/>
      <c r="U101" s="41"/>
      <c r="V101" s="41"/>
      <c r="W101" s="41"/>
      <c r="X101" s="41"/>
      <c r="Y101" s="41"/>
      <c r="Z101" s="41"/>
      <c r="AA101" s="41"/>
      <c r="AB101" s="41"/>
      <c r="AC101" s="41"/>
      <c r="AD101" s="41"/>
      <c r="AE101" s="41"/>
      <c r="AT101" s="20" t="s">
        <v>170</v>
      </c>
      <c r="AU101" s="20" t="s">
        <v>79</v>
      </c>
    </row>
    <row r="102" s="15" customFormat="1">
      <c r="A102" s="15"/>
      <c r="B102" s="256"/>
      <c r="C102" s="257"/>
      <c r="D102" s="235" t="s">
        <v>172</v>
      </c>
      <c r="E102" s="258" t="s">
        <v>19</v>
      </c>
      <c r="F102" s="259" t="s">
        <v>921</v>
      </c>
      <c r="G102" s="257"/>
      <c r="H102" s="258" t="s">
        <v>19</v>
      </c>
      <c r="I102" s="260"/>
      <c r="J102" s="257"/>
      <c r="K102" s="257"/>
      <c r="L102" s="261"/>
      <c r="M102" s="262"/>
      <c r="N102" s="263"/>
      <c r="O102" s="263"/>
      <c r="P102" s="263"/>
      <c r="Q102" s="263"/>
      <c r="R102" s="263"/>
      <c r="S102" s="263"/>
      <c r="T102" s="264"/>
      <c r="U102" s="15"/>
      <c r="V102" s="15"/>
      <c r="W102" s="15"/>
      <c r="X102" s="15"/>
      <c r="Y102" s="15"/>
      <c r="Z102" s="15"/>
      <c r="AA102" s="15"/>
      <c r="AB102" s="15"/>
      <c r="AC102" s="15"/>
      <c r="AD102" s="15"/>
      <c r="AE102" s="15"/>
      <c r="AT102" s="265" t="s">
        <v>172</v>
      </c>
      <c r="AU102" s="265" t="s">
        <v>79</v>
      </c>
      <c r="AV102" s="15" t="s">
        <v>77</v>
      </c>
      <c r="AW102" s="15" t="s">
        <v>32</v>
      </c>
      <c r="AX102" s="15" t="s">
        <v>70</v>
      </c>
      <c r="AY102" s="265" t="s">
        <v>161</v>
      </c>
    </row>
    <row r="103" s="13" customFormat="1">
      <c r="A103" s="13"/>
      <c r="B103" s="233"/>
      <c r="C103" s="234"/>
      <c r="D103" s="235" t="s">
        <v>172</v>
      </c>
      <c r="E103" s="236" t="s">
        <v>19</v>
      </c>
      <c r="F103" s="237" t="s">
        <v>922</v>
      </c>
      <c r="G103" s="234"/>
      <c r="H103" s="238">
        <v>0.32300000000000001</v>
      </c>
      <c r="I103" s="239"/>
      <c r="J103" s="234"/>
      <c r="K103" s="234"/>
      <c r="L103" s="240"/>
      <c r="M103" s="241"/>
      <c r="N103" s="242"/>
      <c r="O103" s="242"/>
      <c r="P103" s="242"/>
      <c r="Q103" s="242"/>
      <c r="R103" s="242"/>
      <c r="S103" s="242"/>
      <c r="T103" s="243"/>
      <c r="U103" s="13"/>
      <c r="V103" s="13"/>
      <c r="W103" s="13"/>
      <c r="X103" s="13"/>
      <c r="Y103" s="13"/>
      <c r="Z103" s="13"/>
      <c r="AA103" s="13"/>
      <c r="AB103" s="13"/>
      <c r="AC103" s="13"/>
      <c r="AD103" s="13"/>
      <c r="AE103" s="13"/>
      <c r="AT103" s="244" t="s">
        <v>172</v>
      </c>
      <c r="AU103" s="244" t="s">
        <v>79</v>
      </c>
      <c r="AV103" s="13" t="s">
        <v>79</v>
      </c>
      <c r="AW103" s="13" t="s">
        <v>32</v>
      </c>
      <c r="AX103" s="13" t="s">
        <v>70</v>
      </c>
      <c r="AY103" s="244" t="s">
        <v>161</v>
      </c>
    </row>
    <row r="104" s="14" customFormat="1">
      <c r="A104" s="14"/>
      <c r="B104" s="245"/>
      <c r="C104" s="246"/>
      <c r="D104" s="235" t="s">
        <v>172</v>
      </c>
      <c r="E104" s="247" t="s">
        <v>19</v>
      </c>
      <c r="F104" s="248" t="s">
        <v>174</v>
      </c>
      <c r="G104" s="246"/>
      <c r="H104" s="249">
        <v>0.32300000000000001</v>
      </c>
      <c r="I104" s="250"/>
      <c r="J104" s="246"/>
      <c r="K104" s="246"/>
      <c r="L104" s="251"/>
      <c r="M104" s="252"/>
      <c r="N104" s="253"/>
      <c r="O104" s="253"/>
      <c r="P104" s="253"/>
      <c r="Q104" s="253"/>
      <c r="R104" s="253"/>
      <c r="S104" s="253"/>
      <c r="T104" s="254"/>
      <c r="U104" s="14"/>
      <c r="V104" s="14"/>
      <c r="W104" s="14"/>
      <c r="X104" s="14"/>
      <c r="Y104" s="14"/>
      <c r="Z104" s="14"/>
      <c r="AA104" s="14"/>
      <c r="AB104" s="14"/>
      <c r="AC104" s="14"/>
      <c r="AD104" s="14"/>
      <c r="AE104" s="14"/>
      <c r="AT104" s="255" t="s">
        <v>172</v>
      </c>
      <c r="AU104" s="255" t="s">
        <v>79</v>
      </c>
      <c r="AV104" s="14" t="s">
        <v>168</v>
      </c>
      <c r="AW104" s="14" t="s">
        <v>32</v>
      </c>
      <c r="AX104" s="14" t="s">
        <v>77</v>
      </c>
      <c r="AY104" s="255" t="s">
        <v>161</v>
      </c>
    </row>
    <row r="105" s="2" customFormat="1" ht="24.15" customHeight="1">
      <c r="A105" s="41"/>
      <c r="B105" s="42"/>
      <c r="C105" s="215" t="s">
        <v>180</v>
      </c>
      <c r="D105" s="215" t="s">
        <v>163</v>
      </c>
      <c r="E105" s="216" t="s">
        <v>448</v>
      </c>
      <c r="F105" s="217" t="s">
        <v>449</v>
      </c>
      <c r="G105" s="218" t="s">
        <v>166</v>
      </c>
      <c r="H105" s="219">
        <v>3.6000000000000001</v>
      </c>
      <c r="I105" s="220"/>
      <c r="J105" s="221">
        <f>ROUND(I105*H105,2)</f>
        <v>0</v>
      </c>
      <c r="K105" s="217" t="s">
        <v>167</v>
      </c>
      <c r="L105" s="47"/>
      <c r="M105" s="222" t="s">
        <v>19</v>
      </c>
      <c r="N105" s="223" t="s">
        <v>41</v>
      </c>
      <c r="O105" s="87"/>
      <c r="P105" s="224">
        <f>O105*H105</f>
        <v>0</v>
      </c>
      <c r="Q105" s="224">
        <v>0</v>
      </c>
      <c r="R105" s="224">
        <f>Q105*H105</f>
        <v>0</v>
      </c>
      <c r="S105" s="224">
        <v>0.075999999999999998</v>
      </c>
      <c r="T105" s="225">
        <f>S105*H105</f>
        <v>0.27360000000000001</v>
      </c>
      <c r="U105" s="41"/>
      <c r="V105" s="41"/>
      <c r="W105" s="41"/>
      <c r="X105" s="41"/>
      <c r="Y105" s="41"/>
      <c r="Z105" s="41"/>
      <c r="AA105" s="41"/>
      <c r="AB105" s="41"/>
      <c r="AC105" s="41"/>
      <c r="AD105" s="41"/>
      <c r="AE105" s="41"/>
      <c r="AR105" s="226" t="s">
        <v>168</v>
      </c>
      <c r="AT105" s="226" t="s">
        <v>163</v>
      </c>
      <c r="AU105" s="226" t="s">
        <v>79</v>
      </c>
      <c r="AY105" s="20" t="s">
        <v>161</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168</v>
      </c>
      <c r="BM105" s="226" t="s">
        <v>923</v>
      </c>
    </row>
    <row r="106" s="2" customFormat="1">
      <c r="A106" s="41"/>
      <c r="B106" s="42"/>
      <c r="C106" s="43"/>
      <c r="D106" s="228" t="s">
        <v>170</v>
      </c>
      <c r="E106" s="43"/>
      <c r="F106" s="229" t="s">
        <v>451</v>
      </c>
      <c r="G106" s="43"/>
      <c r="H106" s="43"/>
      <c r="I106" s="230"/>
      <c r="J106" s="43"/>
      <c r="K106" s="43"/>
      <c r="L106" s="47"/>
      <c r="M106" s="231"/>
      <c r="N106" s="232"/>
      <c r="O106" s="87"/>
      <c r="P106" s="87"/>
      <c r="Q106" s="87"/>
      <c r="R106" s="87"/>
      <c r="S106" s="87"/>
      <c r="T106" s="88"/>
      <c r="U106" s="41"/>
      <c r="V106" s="41"/>
      <c r="W106" s="41"/>
      <c r="X106" s="41"/>
      <c r="Y106" s="41"/>
      <c r="Z106" s="41"/>
      <c r="AA106" s="41"/>
      <c r="AB106" s="41"/>
      <c r="AC106" s="41"/>
      <c r="AD106" s="41"/>
      <c r="AE106" s="41"/>
      <c r="AT106" s="20" t="s">
        <v>170</v>
      </c>
      <c r="AU106" s="20" t="s">
        <v>79</v>
      </c>
    </row>
    <row r="107" s="13" customFormat="1">
      <c r="A107" s="13"/>
      <c r="B107" s="233"/>
      <c r="C107" s="234"/>
      <c r="D107" s="235" t="s">
        <v>172</v>
      </c>
      <c r="E107" s="236" t="s">
        <v>19</v>
      </c>
      <c r="F107" s="237" t="s">
        <v>924</v>
      </c>
      <c r="G107" s="234"/>
      <c r="H107" s="238">
        <v>1.8</v>
      </c>
      <c r="I107" s="239"/>
      <c r="J107" s="234"/>
      <c r="K107" s="234"/>
      <c r="L107" s="240"/>
      <c r="M107" s="241"/>
      <c r="N107" s="242"/>
      <c r="O107" s="242"/>
      <c r="P107" s="242"/>
      <c r="Q107" s="242"/>
      <c r="R107" s="242"/>
      <c r="S107" s="242"/>
      <c r="T107" s="243"/>
      <c r="U107" s="13"/>
      <c r="V107" s="13"/>
      <c r="W107" s="13"/>
      <c r="X107" s="13"/>
      <c r="Y107" s="13"/>
      <c r="Z107" s="13"/>
      <c r="AA107" s="13"/>
      <c r="AB107" s="13"/>
      <c r="AC107" s="13"/>
      <c r="AD107" s="13"/>
      <c r="AE107" s="13"/>
      <c r="AT107" s="244" t="s">
        <v>172</v>
      </c>
      <c r="AU107" s="244" t="s">
        <v>79</v>
      </c>
      <c r="AV107" s="13" t="s">
        <v>79</v>
      </c>
      <c r="AW107" s="13" t="s">
        <v>32</v>
      </c>
      <c r="AX107" s="13" t="s">
        <v>70</v>
      </c>
      <c r="AY107" s="244" t="s">
        <v>161</v>
      </c>
    </row>
    <row r="108" s="13" customFormat="1">
      <c r="A108" s="13"/>
      <c r="B108" s="233"/>
      <c r="C108" s="234"/>
      <c r="D108" s="235" t="s">
        <v>172</v>
      </c>
      <c r="E108" s="236" t="s">
        <v>19</v>
      </c>
      <c r="F108" s="237" t="s">
        <v>925</v>
      </c>
      <c r="G108" s="234"/>
      <c r="H108" s="238">
        <v>1.8</v>
      </c>
      <c r="I108" s="239"/>
      <c r="J108" s="234"/>
      <c r="K108" s="234"/>
      <c r="L108" s="240"/>
      <c r="M108" s="241"/>
      <c r="N108" s="242"/>
      <c r="O108" s="242"/>
      <c r="P108" s="242"/>
      <c r="Q108" s="242"/>
      <c r="R108" s="242"/>
      <c r="S108" s="242"/>
      <c r="T108" s="243"/>
      <c r="U108" s="13"/>
      <c r="V108" s="13"/>
      <c r="W108" s="13"/>
      <c r="X108" s="13"/>
      <c r="Y108" s="13"/>
      <c r="Z108" s="13"/>
      <c r="AA108" s="13"/>
      <c r="AB108" s="13"/>
      <c r="AC108" s="13"/>
      <c r="AD108" s="13"/>
      <c r="AE108" s="13"/>
      <c r="AT108" s="244" t="s">
        <v>172</v>
      </c>
      <c r="AU108" s="244" t="s">
        <v>79</v>
      </c>
      <c r="AV108" s="13" t="s">
        <v>79</v>
      </c>
      <c r="AW108" s="13" t="s">
        <v>32</v>
      </c>
      <c r="AX108" s="13" t="s">
        <v>70</v>
      </c>
      <c r="AY108" s="244" t="s">
        <v>161</v>
      </c>
    </row>
    <row r="109" s="14" customFormat="1">
      <c r="A109" s="14"/>
      <c r="B109" s="245"/>
      <c r="C109" s="246"/>
      <c r="D109" s="235" t="s">
        <v>172</v>
      </c>
      <c r="E109" s="247" t="s">
        <v>19</v>
      </c>
      <c r="F109" s="248" t="s">
        <v>174</v>
      </c>
      <c r="G109" s="246"/>
      <c r="H109" s="249">
        <v>3.6000000000000001</v>
      </c>
      <c r="I109" s="250"/>
      <c r="J109" s="246"/>
      <c r="K109" s="246"/>
      <c r="L109" s="251"/>
      <c r="M109" s="252"/>
      <c r="N109" s="253"/>
      <c r="O109" s="253"/>
      <c r="P109" s="253"/>
      <c r="Q109" s="253"/>
      <c r="R109" s="253"/>
      <c r="S109" s="253"/>
      <c r="T109" s="254"/>
      <c r="U109" s="14"/>
      <c r="V109" s="14"/>
      <c r="W109" s="14"/>
      <c r="X109" s="14"/>
      <c r="Y109" s="14"/>
      <c r="Z109" s="14"/>
      <c r="AA109" s="14"/>
      <c r="AB109" s="14"/>
      <c r="AC109" s="14"/>
      <c r="AD109" s="14"/>
      <c r="AE109" s="14"/>
      <c r="AT109" s="255" t="s">
        <v>172</v>
      </c>
      <c r="AU109" s="255" t="s">
        <v>79</v>
      </c>
      <c r="AV109" s="14" t="s">
        <v>168</v>
      </c>
      <c r="AW109" s="14" t="s">
        <v>32</v>
      </c>
      <c r="AX109" s="14" t="s">
        <v>77</v>
      </c>
      <c r="AY109" s="255" t="s">
        <v>161</v>
      </c>
    </row>
    <row r="110" s="2" customFormat="1" ht="24.15" customHeight="1">
      <c r="A110" s="41"/>
      <c r="B110" s="42"/>
      <c r="C110" s="215" t="s">
        <v>168</v>
      </c>
      <c r="D110" s="215" t="s">
        <v>163</v>
      </c>
      <c r="E110" s="216" t="s">
        <v>502</v>
      </c>
      <c r="F110" s="217" t="s">
        <v>503</v>
      </c>
      <c r="G110" s="218" t="s">
        <v>166</v>
      </c>
      <c r="H110" s="219">
        <v>9.1999999999999993</v>
      </c>
      <c r="I110" s="220"/>
      <c r="J110" s="221">
        <f>ROUND(I110*H110,2)</f>
        <v>0</v>
      </c>
      <c r="K110" s="217" t="s">
        <v>167</v>
      </c>
      <c r="L110" s="47"/>
      <c r="M110" s="222" t="s">
        <v>19</v>
      </c>
      <c r="N110" s="223" t="s">
        <v>41</v>
      </c>
      <c r="O110" s="87"/>
      <c r="P110" s="224">
        <f>O110*H110</f>
        <v>0</v>
      </c>
      <c r="Q110" s="224">
        <v>0</v>
      </c>
      <c r="R110" s="224">
        <f>Q110*H110</f>
        <v>0</v>
      </c>
      <c r="S110" s="224">
        <v>0.01</v>
      </c>
      <c r="T110" s="225">
        <f>S110*H110</f>
        <v>0.091999999999999998</v>
      </c>
      <c r="U110" s="41"/>
      <c r="V110" s="41"/>
      <c r="W110" s="41"/>
      <c r="X110" s="41"/>
      <c r="Y110" s="41"/>
      <c r="Z110" s="41"/>
      <c r="AA110" s="41"/>
      <c r="AB110" s="41"/>
      <c r="AC110" s="41"/>
      <c r="AD110" s="41"/>
      <c r="AE110" s="41"/>
      <c r="AR110" s="226" t="s">
        <v>168</v>
      </c>
      <c r="AT110" s="226" t="s">
        <v>163</v>
      </c>
      <c r="AU110" s="226" t="s">
        <v>79</v>
      </c>
      <c r="AY110" s="20" t="s">
        <v>161</v>
      </c>
      <c r="BE110" s="227">
        <f>IF(N110="základní",J110,0)</f>
        <v>0</v>
      </c>
      <c r="BF110" s="227">
        <f>IF(N110="snížená",J110,0)</f>
        <v>0</v>
      </c>
      <c r="BG110" s="227">
        <f>IF(N110="zákl. přenesená",J110,0)</f>
        <v>0</v>
      </c>
      <c r="BH110" s="227">
        <f>IF(N110="sníž. přenesená",J110,0)</f>
        <v>0</v>
      </c>
      <c r="BI110" s="227">
        <f>IF(N110="nulová",J110,0)</f>
        <v>0</v>
      </c>
      <c r="BJ110" s="20" t="s">
        <v>77</v>
      </c>
      <c r="BK110" s="227">
        <f>ROUND(I110*H110,2)</f>
        <v>0</v>
      </c>
      <c r="BL110" s="20" t="s">
        <v>168</v>
      </c>
      <c r="BM110" s="226" t="s">
        <v>926</v>
      </c>
    </row>
    <row r="111" s="2" customFormat="1">
      <c r="A111" s="41"/>
      <c r="B111" s="42"/>
      <c r="C111" s="43"/>
      <c r="D111" s="228" t="s">
        <v>170</v>
      </c>
      <c r="E111" s="43"/>
      <c r="F111" s="229" t="s">
        <v>505</v>
      </c>
      <c r="G111" s="43"/>
      <c r="H111" s="43"/>
      <c r="I111" s="230"/>
      <c r="J111" s="43"/>
      <c r="K111" s="43"/>
      <c r="L111" s="47"/>
      <c r="M111" s="231"/>
      <c r="N111" s="232"/>
      <c r="O111" s="87"/>
      <c r="P111" s="87"/>
      <c r="Q111" s="87"/>
      <c r="R111" s="87"/>
      <c r="S111" s="87"/>
      <c r="T111" s="88"/>
      <c r="U111" s="41"/>
      <c r="V111" s="41"/>
      <c r="W111" s="41"/>
      <c r="X111" s="41"/>
      <c r="Y111" s="41"/>
      <c r="Z111" s="41"/>
      <c r="AA111" s="41"/>
      <c r="AB111" s="41"/>
      <c r="AC111" s="41"/>
      <c r="AD111" s="41"/>
      <c r="AE111" s="41"/>
      <c r="AT111" s="20" t="s">
        <v>170</v>
      </c>
      <c r="AU111" s="20" t="s">
        <v>79</v>
      </c>
    </row>
    <row r="112" s="13" customFormat="1">
      <c r="A112" s="13"/>
      <c r="B112" s="233"/>
      <c r="C112" s="234"/>
      <c r="D112" s="235" t="s">
        <v>172</v>
      </c>
      <c r="E112" s="236" t="s">
        <v>19</v>
      </c>
      <c r="F112" s="237" t="s">
        <v>927</v>
      </c>
      <c r="G112" s="234"/>
      <c r="H112" s="238">
        <v>9.1999999999999993</v>
      </c>
      <c r="I112" s="239"/>
      <c r="J112" s="234"/>
      <c r="K112" s="234"/>
      <c r="L112" s="240"/>
      <c r="M112" s="241"/>
      <c r="N112" s="242"/>
      <c r="O112" s="242"/>
      <c r="P112" s="242"/>
      <c r="Q112" s="242"/>
      <c r="R112" s="242"/>
      <c r="S112" s="242"/>
      <c r="T112" s="243"/>
      <c r="U112" s="13"/>
      <c r="V112" s="13"/>
      <c r="W112" s="13"/>
      <c r="X112" s="13"/>
      <c r="Y112" s="13"/>
      <c r="Z112" s="13"/>
      <c r="AA112" s="13"/>
      <c r="AB112" s="13"/>
      <c r="AC112" s="13"/>
      <c r="AD112" s="13"/>
      <c r="AE112" s="13"/>
      <c r="AT112" s="244" t="s">
        <v>172</v>
      </c>
      <c r="AU112" s="244" t="s">
        <v>79</v>
      </c>
      <c r="AV112" s="13" t="s">
        <v>79</v>
      </c>
      <c r="AW112" s="13" t="s">
        <v>32</v>
      </c>
      <c r="AX112" s="13" t="s">
        <v>70</v>
      </c>
      <c r="AY112" s="244" t="s">
        <v>161</v>
      </c>
    </row>
    <row r="113" s="14" customFormat="1">
      <c r="A113" s="14"/>
      <c r="B113" s="245"/>
      <c r="C113" s="246"/>
      <c r="D113" s="235" t="s">
        <v>172</v>
      </c>
      <c r="E113" s="247" t="s">
        <v>19</v>
      </c>
      <c r="F113" s="248" t="s">
        <v>174</v>
      </c>
      <c r="G113" s="246"/>
      <c r="H113" s="249">
        <v>9.1999999999999993</v>
      </c>
      <c r="I113" s="250"/>
      <c r="J113" s="246"/>
      <c r="K113" s="246"/>
      <c r="L113" s="251"/>
      <c r="M113" s="252"/>
      <c r="N113" s="253"/>
      <c r="O113" s="253"/>
      <c r="P113" s="253"/>
      <c r="Q113" s="253"/>
      <c r="R113" s="253"/>
      <c r="S113" s="253"/>
      <c r="T113" s="254"/>
      <c r="U113" s="14"/>
      <c r="V113" s="14"/>
      <c r="W113" s="14"/>
      <c r="X113" s="14"/>
      <c r="Y113" s="14"/>
      <c r="Z113" s="14"/>
      <c r="AA113" s="14"/>
      <c r="AB113" s="14"/>
      <c r="AC113" s="14"/>
      <c r="AD113" s="14"/>
      <c r="AE113" s="14"/>
      <c r="AT113" s="255" t="s">
        <v>172</v>
      </c>
      <c r="AU113" s="255" t="s">
        <v>79</v>
      </c>
      <c r="AV113" s="14" t="s">
        <v>168</v>
      </c>
      <c r="AW113" s="14" t="s">
        <v>32</v>
      </c>
      <c r="AX113" s="14" t="s">
        <v>77</v>
      </c>
      <c r="AY113" s="255" t="s">
        <v>161</v>
      </c>
    </row>
    <row r="114" s="2" customFormat="1" ht="24.15" customHeight="1">
      <c r="A114" s="41"/>
      <c r="B114" s="42"/>
      <c r="C114" s="215" t="s">
        <v>191</v>
      </c>
      <c r="D114" s="215" t="s">
        <v>163</v>
      </c>
      <c r="E114" s="216" t="s">
        <v>928</v>
      </c>
      <c r="F114" s="217" t="s">
        <v>929</v>
      </c>
      <c r="G114" s="218" t="s">
        <v>166</v>
      </c>
      <c r="H114" s="219">
        <v>115</v>
      </c>
      <c r="I114" s="220"/>
      <c r="J114" s="221">
        <f>ROUND(I114*H114,2)</f>
        <v>0</v>
      </c>
      <c r="K114" s="217" t="s">
        <v>167</v>
      </c>
      <c r="L114" s="47"/>
      <c r="M114" s="222" t="s">
        <v>19</v>
      </c>
      <c r="N114" s="223" t="s">
        <v>41</v>
      </c>
      <c r="O114" s="87"/>
      <c r="P114" s="224">
        <f>O114*H114</f>
        <v>0</v>
      </c>
      <c r="Q114" s="224">
        <v>0</v>
      </c>
      <c r="R114" s="224">
        <f>Q114*H114</f>
        <v>0</v>
      </c>
      <c r="S114" s="224">
        <v>0.016</v>
      </c>
      <c r="T114" s="225">
        <f>S114*H114</f>
        <v>1.8400000000000001</v>
      </c>
      <c r="U114" s="41"/>
      <c r="V114" s="41"/>
      <c r="W114" s="41"/>
      <c r="X114" s="41"/>
      <c r="Y114" s="41"/>
      <c r="Z114" s="41"/>
      <c r="AA114" s="41"/>
      <c r="AB114" s="41"/>
      <c r="AC114" s="41"/>
      <c r="AD114" s="41"/>
      <c r="AE114" s="41"/>
      <c r="AR114" s="226" t="s">
        <v>168</v>
      </c>
      <c r="AT114" s="226" t="s">
        <v>163</v>
      </c>
      <c r="AU114" s="226" t="s">
        <v>79</v>
      </c>
      <c r="AY114" s="20" t="s">
        <v>161</v>
      </c>
      <c r="BE114" s="227">
        <f>IF(N114="základní",J114,0)</f>
        <v>0</v>
      </c>
      <c r="BF114" s="227">
        <f>IF(N114="snížená",J114,0)</f>
        <v>0</v>
      </c>
      <c r="BG114" s="227">
        <f>IF(N114="zákl. přenesená",J114,0)</f>
        <v>0</v>
      </c>
      <c r="BH114" s="227">
        <f>IF(N114="sníž. přenesená",J114,0)</f>
        <v>0</v>
      </c>
      <c r="BI114" s="227">
        <f>IF(N114="nulová",J114,0)</f>
        <v>0</v>
      </c>
      <c r="BJ114" s="20" t="s">
        <v>77</v>
      </c>
      <c r="BK114" s="227">
        <f>ROUND(I114*H114,2)</f>
        <v>0</v>
      </c>
      <c r="BL114" s="20" t="s">
        <v>168</v>
      </c>
      <c r="BM114" s="226" t="s">
        <v>930</v>
      </c>
    </row>
    <row r="115" s="2" customFormat="1">
      <c r="A115" s="41"/>
      <c r="B115" s="42"/>
      <c r="C115" s="43"/>
      <c r="D115" s="228" t="s">
        <v>170</v>
      </c>
      <c r="E115" s="43"/>
      <c r="F115" s="229" t="s">
        <v>931</v>
      </c>
      <c r="G115" s="43"/>
      <c r="H115" s="43"/>
      <c r="I115" s="230"/>
      <c r="J115" s="43"/>
      <c r="K115" s="43"/>
      <c r="L115" s="47"/>
      <c r="M115" s="231"/>
      <c r="N115" s="232"/>
      <c r="O115" s="87"/>
      <c r="P115" s="87"/>
      <c r="Q115" s="87"/>
      <c r="R115" s="87"/>
      <c r="S115" s="87"/>
      <c r="T115" s="88"/>
      <c r="U115" s="41"/>
      <c r="V115" s="41"/>
      <c r="W115" s="41"/>
      <c r="X115" s="41"/>
      <c r="Y115" s="41"/>
      <c r="Z115" s="41"/>
      <c r="AA115" s="41"/>
      <c r="AB115" s="41"/>
      <c r="AC115" s="41"/>
      <c r="AD115" s="41"/>
      <c r="AE115" s="41"/>
      <c r="AT115" s="20" t="s">
        <v>170</v>
      </c>
      <c r="AU115" s="20" t="s">
        <v>79</v>
      </c>
    </row>
    <row r="116" s="13" customFormat="1">
      <c r="A116" s="13"/>
      <c r="B116" s="233"/>
      <c r="C116" s="234"/>
      <c r="D116" s="235" t="s">
        <v>172</v>
      </c>
      <c r="E116" s="236" t="s">
        <v>19</v>
      </c>
      <c r="F116" s="237" t="s">
        <v>932</v>
      </c>
      <c r="G116" s="234"/>
      <c r="H116" s="238">
        <v>115</v>
      </c>
      <c r="I116" s="239"/>
      <c r="J116" s="234"/>
      <c r="K116" s="234"/>
      <c r="L116" s="240"/>
      <c r="M116" s="241"/>
      <c r="N116" s="242"/>
      <c r="O116" s="242"/>
      <c r="P116" s="242"/>
      <c r="Q116" s="242"/>
      <c r="R116" s="242"/>
      <c r="S116" s="242"/>
      <c r="T116" s="243"/>
      <c r="U116" s="13"/>
      <c r="V116" s="13"/>
      <c r="W116" s="13"/>
      <c r="X116" s="13"/>
      <c r="Y116" s="13"/>
      <c r="Z116" s="13"/>
      <c r="AA116" s="13"/>
      <c r="AB116" s="13"/>
      <c r="AC116" s="13"/>
      <c r="AD116" s="13"/>
      <c r="AE116" s="13"/>
      <c r="AT116" s="244" t="s">
        <v>172</v>
      </c>
      <c r="AU116" s="244" t="s">
        <v>79</v>
      </c>
      <c r="AV116" s="13" t="s">
        <v>79</v>
      </c>
      <c r="AW116" s="13" t="s">
        <v>32</v>
      </c>
      <c r="AX116" s="13" t="s">
        <v>70</v>
      </c>
      <c r="AY116" s="244" t="s">
        <v>161</v>
      </c>
    </row>
    <row r="117" s="14" customFormat="1">
      <c r="A117" s="14"/>
      <c r="B117" s="245"/>
      <c r="C117" s="246"/>
      <c r="D117" s="235" t="s">
        <v>172</v>
      </c>
      <c r="E117" s="247" t="s">
        <v>19</v>
      </c>
      <c r="F117" s="248" t="s">
        <v>174</v>
      </c>
      <c r="G117" s="246"/>
      <c r="H117" s="249">
        <v>115</v>
      </c>
      <c r="I117" s="250"/>
      <c r="J117" s="246"/>
      <c r="K117" s="246"/>
      <c r="L117" s="251"/>
      <c r="M117" s="252"/>
      <c r="N117" s="253"/>
      <c r="O117" s="253"/>
      <c r="P117" s="253"/>
      <c r="Q117" s="253"/>
      <c r="R117" s="253"/>
      <c r="S117" s="253"/>
      <c r="T117" s="254"/>
      <c r="U117" s="14"/>
      <c r="V117" s="14"/>
      <c r="W117" s="14"/>
      <c r="X117" s="14"/>
      <c r="Y117" s="14"/>
      <c r="Z117" s="14"/>
      <c r="AA117" s="14"/>
      <c r="AB117" s="14"/>
      <c r="AC117" s="14"/>
      <c r="AD117" s="14"/>
      <c r="AE117" s="14"/>
      <c r="AT117" s="255" t="s">
        <v>172</v>
      </c>
      <c r="AU117" s="255" t="s">
        <v>79</v>
      </c>
      <c r="AV117" s="14" t="s">
        <v>168</v>
      </c>
      <c r="AW117" s="14" t="s">
        <v>32</v>
      </c>
      <c r="AX117" s="14" t="s">
        <v>77</v>
      </c>
      <c r="AY117" s="255" t="s">
        <v>161</v>
      </c>
    </row>
    <row r="118" s="2" customFormat="1" ht="16.5" customHeight="1">
      <c r="A118" s="41"/>
      <c r="B118" s="42"/>
      <c r="C118" s="215" t="s">
        <v>197</v>
      </c>
      <c r="D118" s="215" t="s">
        <v>163</v>
      </c>
      <c r="E118" s="216" t="s">
        <v>540</v>
      </c>
      <c r="F118" s="217" t="s">
        <v>541</v>
      </c>
      <c r="G118" s="218" t="s">
        <v>166</v>
      </c>
      <c r="H118" s="219">
        <v>158</v>
      </c>
      <c r="I118" s="220"/>
      <c r="J118" s="221">
        <f>ROUND(I118*H118,2)</f>
        <v>0</v>
      </c>
      <c r="K118" s="217" t="s">
        <v>167</v>
      </c>
      <c r="L118" s="47"/>
      <c r="M118" s="222" t="s">
        <v>19</v>
      </c>
      <c r="N118" s="223" t="s">
        <v>41</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168</v>
      </c>
      <c r="AT118" s="226" t="s">
        <v>163</v>
      </c>
      <c r="AU118" s="226" t="s">
        <v>79</v>
      </c>
      <c r="AY118" s="20" t="s">
        <v>161</v>
      </c>
      <c r="BE118" s="227">
        <f>IF(N118="základní",J118,0)</f>
        <v>0</v>
      </c>
      <c r="BF118" s="227">
        <f>IF(N118="snížená",J118,0)</f>
        <v>0</v>
      </c>
      <c r="BG118" s="227">
        <f>IF(N118="zákl. přenesená",J118,0)</f>
        <v>0</v>
      </c>
      <c r="BH118" s="227">
        <f>IF(N118="sníž. přenesená",J118,0)</f>
        <v>0</v>
      </c>
      <c r="BI118" s="227">
        <f>IF(N118="nulová",J118,0)</f>
        <v>0</v>
      </c>
      <c r="BJ118" s="20" t="s">
        <v>77</v>
      </c>
      <c r="BK118" s="227">
        <f>ROUND(I118*H118,2)</f>
        <v>0</v>
      </c>
      <c r="BL118" s="20" t="s">
        <v>168</v>
      </c>
      <c r="BM118" s="226" t="s">
        <v>933</v>
      </c>
    </row>
    <row r="119" s="2" customFormat="1">
      <c r="A119" s="41"/>
      <c r="B119" s="42"/>
      <c r="C119" s="43"/>
      <c r="D119" s="228" t="s">
        <v>170</v>
      </c>
      <c r="E119" s="43"/>
      <c r="F119" s="229" t="s">
        <v>543</v>
      </c>
      <c r="G119" s="43"/>
      <c r="H119" s="43"/>
      <c r="I119" s="230"/>
      <c r="J119" s="43"/>
      <c r="K119" s="43"/>
      <c r="L119" s="47"/>
      <c r="M119" s="231"/>
      <c r="N119" s="232"/>
      <c r="O119" s="87"/>
      <c r="P119" s="87"/>
      <c r="Q119" s="87"/>
      <c r="R119" s="87"/>
      <c r="S119" s="87"/>
      <c r="T119" s="88"/>
      <c r="U119" s="41"/>
      <c r="V119" s="41"/>
      <c r="W119" s="41"/>
      <c r="X119" s="41"/>
      <c r="Y119" s="41"/>
      <c r="Z119" s="41"/>
      <c r="AA119" s="41"/>
      <c r="AB119" s="41"/>
      <c r="AC119" s="41"/>
      <c r="AD119" s="41"/>
      <c r="AE119" s="41"/>
      <c r="AT119" s="20" t="s">
        <v>170</v>
      </c>
      <c r="AU119" s="20" t="s">
        <v>79</v>
      </c>
    </row>
    <row r="120" s="13" customFormat="1">
      <c r="A120" s="13"/>
      <c r="B120" s="233"/>
      <c r="C120" s="234"/>
      <c r="D120" s="235" t="s">
        <v>172</v>
      </c>
      <c r="E120" s="236" t="s">
        <v>19</v>
      </c>
      <c r="F120" s="237" t="s">
        <v>932</v>
      </c>
      <c r="G120" s="234"/>
      <c r="H120" s="238">
        <v>115</v>
      </c>
      <c r="I120" s="239"/>
      <c r="J120" s="234"/>
      <c r="K120" s="234"/>
      <c r="L120" s="240"/>
      <c r="M120" s="241"/>
      <c r="N120" s="242"/>
      <c r="O120" s="242"/>
      <c r="P120" s="242"/>
      <c r="Q120" s="242"/>
      <c r="R120" s="242"/>
      <c r="S120" s="242"/>
      <c r="T120" s="243"/>
      <c r="U120" s="13"/>
      <c r="V120" s="13"/>
      <c r="W120" s="13"/>
      <c r="X120" s="13"/>
      <c r="Y120" s="13"/>
      <c r="Z120" s="13"/>
      <c r="AA120" s="13"/>
      <c r="AB120" s="13"/>
      <c r="AC120" s="13"/>
      <c r="AD120" s="13"/>
      <c r="AE120" s="13"/>
      <c r="AT120" s="244" t="s">
        <v>172</v>
      </c>
      <c r="AU120" s="244" t="s">
        <v>79</v>
      </c>
      <c r="AV120" s="13" t="s">
        <v>79</v>
      </c>
      <c r="AW120" s="13" t="s">
        <v>32</v>
      </c>
      <c r="AX120" s="13" t="s">
        <v>70</v>
      </c>
      <c r="AY120" s="244" t="s">
        <v>161</v>
      </c>
    </row>
    <row r="121" s="13" customFormat="1">
      <c r="A121" s="13"/>
      <c r="B121" s="233"/>
      <c r="C121" s="234"/>
      <c r="D121" s="235" t="s">
        <v>172</v>
      </c>
      <c r="E121" s="236" t="s">
        <v>19</v>
      </c>
      <c r="F121" s="237" t="s">
        <v>934</v>
      </c>
      <c r="G121" s="234"/>
      <c r="H121" s="238">
        <v>43</v>
      </c>
      <c r="I121" s="239"/>
      <c r="J121" s="234"/>
      <c r="K121" s="234"/>
      <c r="L121" s="240"/>
      <c r="M121" s="241"/>
      <c r="N121" s="242"/>
      <c r="O121" s="242"/>
      <c r="P121" s="242"/>
      <c r="Q121" s="242"/>
      <c r="R121" s="242"/>
      <c r="S121" s="242"/>
      <c r="T121" s="243"/>
      <c r="U121" s="13"/>
      <c r="V121" s="13"/>
      <c r="W121" s="13"/>
      <c r="X121" s="13"/>
      <c r="Y121" s="13"/>
      <c r="Z121" s="13"/>
      <c r="AA121" s="13"/>
      <c r="AB121" s="13"/>
      <c r="AC121" s="13"/>
      <c r="AD121" s="13"/>
      <c r="AE121" s="13"/>
      <c r="AT121" s="244" t="s">
        <v>172</v>
      </c>
      <c r="AU121" s="244" t="s">
        <v>79</v>
      </c>
      <c r="AV121" s="13" t="s">
        <v>79</v>
      </c>
      <c r="AW121" s="13" t="s">
        <v>32</v>
      </c>
      <c r="AX121" s="13" t="s">
        <v>70</v>
      </c>
      <c r="AY121" s="244" t="s">
        <v>161</v>
      </c>
    </row>
    <row r="122" s="14" customFormat="1">
      <c r="A122" s="14"/>
      <c r="B122" s="245"/>
      <c r="C122" s="246"/>
      <c r="D122" s="235" t="s">
        <v>172</v>
      </c>
      <c r="E122" s="247" t="s">
        <v>19</v>
      </c>
      <c r="F122" s="248" t="s">
        <v>174</v>
      </c>
      <c r="G122" s="246"/>
      <c r="H122" s="249">
        <v>158</v>
      </c>
      <c r="I122" s="250"/>
      <c r="J122" s="246"/>
      <c r="K122" s="246"/>
      <c r="L122" s="251"/>
      <c r="M122" s="252"/>
      <c r="N122" s="253"/>
      <c r="O122" s="253"/>
      <c r="P122" s="253"/>
      <c r="Q122" s="253"/>
      <c r="R122" s="253"/>
      <c r="S122" s="253"/>
      <c r="T122" s="254"/>
      <c r="U122" s="14"/>
      <c r="V122" s="14"/>
      <c r="W122" s="14"/>
      <c r="X122" s="14"/>
      <c r="Y122" s="14"/>
      <c r="Z122" s="14"/>
      <c r="AA122" s="14"/>
      <c r="AB122" s="14"/>
      <c r="AC122" s="14"/>
      <c r="AD122" s="14"/>
      <c r="AE122" s="14"/>
      <c r="AT122" s="255" t="s">
        <v>172</v>
      </c>
      <c r="AU122" s="255" t="s">
        <v>79</v>
      </c>
      <c r="AV122" s="14" t="s">
        <v>168</v>
      </c>
      <c r="AW122" s="14" t="s">
        <v>32</v>
      </c>
      <c r="AX122" s="14" t="s">
        <v>77</v>
      </c>
      <c r="AY122" s="255" t="s">
        <v>161</v>
      </c>
    </row>
    <row r="123" s="12" customFormat="1" ht="22.8" customHeight="1">
      <c r="A123" s="12"/>
      <c r="B123" s="199"/>
      <c r="C123" s="200"/>
      <c r="D123" s="201" t="s">
        <v>69</v>
      </c>
      <c r="E123" s="213" t="s">
        <v>575</v>
      </c>
      <c r="F123" s="213" t="s">
        <v>576</v>
      </c>
      <c r="G123" s="200"/>
      <c r="H123" s="200"/>
      <c r="I123" s="203"/>
      <c r="J123" s="214">
        <f>BK123</f>
        <v>0</v>
      </c>
      <c r="K123" s="200"/>
      <c r="L123" s="205"/>
      <c r="M123" s="206"/>
      <c r="N123" s="207"/>
      <c r="O123" s="207"/>
      <c r="P123" s="208">
        <f>SUM(P124:P144)</f>
        <v>0</v>
      </c>
      <c r="Q123" s="207"/>
      <c r="R123" s="208">
        <f>SUM(R124:R144)</f>
        <v>0</v>
      </c>
      <c r="S123" s="207"/>
      <c r="T123" s="209">
        <f>SUM(T124:T144)</f>
        <v>0</v>
      </c>
      <c r="U123" s="12"/>
      <c r="V123" s="12"/>
      <c r="W123" s="12"/>
      <c r="X123" s="12"/>
      <c r="Y123" s="12"/>
      <c r="Z123" s="12"/>
      <c r="AA123" s="12"/>
      <c r="AB123" s="12"/>
      <c r="AC123" s="12"/>
      <c r="AD123" s="12"/>
      <c r="AE123" s="12"/>
      <c r="AR123" s="210" t="s">
        <v>77</v>
      </c>
      <c r="AT123" s="211" t="s">
        <v>69</v>
      </c>
      <c r="AU123" s="211" t="s">
        <v>77</v>
      </c>
      <c r="AY123" s="210" t="s">
        <v>161</v>
      </c>
      <c r="BK123" s="212">
        <f>SUM(BK124:BK144)</f>
        <v>0</v>
      </c>
    </row>
    <row r="124" s="2" customFormat="1" ht="24.15" customHeight="1">
      <c r="A124" s="41"/>
      <c r="B124" s="42"/>
      <c r="C124" s="215" t="s">
        <v>203</v>
      </c>
      <c r="D124" s="215" t="s">
        <v>163</v>
      </c>
      <c r="E124" s="216" t="s">
        <v>935</v>
      </c>
      <c r="F124" s="217" t="s">
        <v>936</v>
      </c>
      <c r="G124" s="218" t="s">
        <v>580</v>
      </c>
      <c r="H124" s="219">
        <v>4.6379999999999999</v>
      </c>
      <c r="I124" s="220"/>
      <c r="J124" s="221">
        <f>ROUND(I124*H124,2)</f>
        <v>0</v>
      </c>
      <c r="K124" s="217" t="s">
        <v>167</v>
      </c>
      <c r="L124" s="47"/>
      <c r="M124" s="222" t="s">
        <v>19</v>
      </c>
      <c r="N124" s="223" t="s">
        <v>41</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168</v>
      </c>
      <c r="AT124" s="226" t="s">
        <v>163</v>
      </c>
      <c r="AU124" s="226" t="s">
        <v>79</v>
      </c>
      <c r="AY124" s="20" t="s">
        <v>161</v>
      </c>
      <c r="BE124" s="227">
        <f>IF(N124="základní",J124,0)</f>
        <v>0</v>
      </c>
      <c r="BF124" s="227">
        <f>IF(N124="snížená",J124,0)</f>
        <v>0</v>
      </c>
      <c r="BG124" s="227">
        <f>IF(N124="zákl. přenesená",J124,0)</f>
        <v>0</v>
      </c>
      <c r="BH124" s="227">
        <f>IF(N124="sníž. přenesená",J124,0)</f>
        <v>0</v>
      </c>
      <c r="BI124" s="227">
        <f>IF(N124="nulová",J124,0)</f>
        <v>0</v>
      </c>
      <c r="BJ124" s="20" t="s">
        <v>77</v>
      </c>
      <c r="BK124" s="227">
        <f>ROUND(I124*H124,2)</f>
        <v>0</v>
      </c>
      <c r="BL124" s="20" t="s">
        <v>168</v>
      </c>
      <c r="BM124" s="226" t="s">
        <v>937</v>
      </c>
    </row>
    <row r="125" s="2" customFormat="1">
      <c r="A125" s="41"/>
      <c r="B125" s="42"/>
      <c r="C125" s="43"/>
      <c r="D125" s="228" t="s">
        <v>170</v>
      </c>
      <c r="E125" s="43"/>
      <c r="F125" s="229" t="s">
        <v>938</v>
      </c>
      <c r="G125" s="43"/>
      <c r="H125" s="43"/>
      <c r="I125" s="230"/>
      <c r="J125" s="43"/>
      <c r="K125" s="43"/>
      <c r="L125" s="47"/>
      <c r="M125" s="231"/>
      <c r="N125" s="232"/>
      <c r="O125" s="87"/>
      <c r="P125" s="87"/>
      <c r="Q125" s="87"/>
      <c r="R125" s="87"/>
      <c r="S125" s="87"/>
      <c r="T125" s="88"/>
      <c r="U125" s="41"/>
      <c r="V125" s="41"/>
      <c r="W125" s="41"/>
      <c r="X125" s="41"/>
      <c r="Y125" s="41"/>
      <c r="Z125" s="41"/>
      <c r="AA125" s="41"/>
      <c r="AB125" s="41"/>
      <c r="AC125" s="41"/>
      <c r="AD125" s="41"/>
      <c r="AE125" s="41"/>
      <c r="AT125" s="20" t="s">
        <v>170</v>
      </c>
      <c r="AU125" s="20" t="s">
        <v>79</v>
      </c>
    </row>
    <row r="126" s="2" customFormat="1" ht="21.75" customHeight="1">
      <c r="A126" s="41"/>
      <c r="B126" s="42"/>
      <c r="C126" s="215" t="s">
        <v>209</v>
      </c>
      <c r="D126" s="215" t="s">
        <v>163</v>
      </c>
      <c r="E126" s="216" t="s">
        <v>588</v>
      </c>
      <c r="F126" s="217" t="s">
        <v>589</v>
      </c>
      <c r="G126" s="218" t="s">
        <v>580</v>
      </c>
      <c r="H126" s="219">
        <v>4.6379999999999999</v>
      </c>
      <c r="I126" s="220"/>
      <c r="J126" s="221">
        <f>ROUND(I126*H126,2)</f>
        <v>0</v>
      </c>
      <c r="K126" s="217" t="s">
        <v>167</v>
      </c>
      <c r="L126" s="47"/>
      <c r="M126" s="222" t="s">
        <v>19</v>
      </c>
      <c r="N126" s="223" t="s">
        <v>41</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168</v>
      </c>
      <c r="AT126" s="226" t="s">
        <v>163</v>
      </c>
      <c r="AU126" s="226" t="s">
        <v>79</v>
      </c>
      <c r="AY126" s="20" t="s">
        <v>161</v>
      </c>
      <c r="BE126" s="227">
        <f>IF(N126="základní",J126,0)</f>
        <v>0</v>
      </c>
      <c r="BF126" s="227">
        <f>IF(N126="snížená",J126,0)</f>
        <v>0</v>
      </c>
      <c r="BG126" s="227">
        <f>IF(N126="zákl. přenesená",J126,0)</f>
        <v>0</v>
      </c>
      <c r="BH126" s="227">
        <f>IF(N126="sníž. přenesená",J126,0)</f>
        <v>0</v>
      </c>
      <c r="BI126" s="227">
        <f>IF(N126="nulová",J126,0)</f>
        <v>0</v>
      </c>
      <c r="BJ126" s="20" t="s">
        <v>77</v>
      </c>
      <c r="BK126" s="227">
        <f>ROUND(I126*H126,2)</f>
        <v>0</v>
      </c>
      <c r="BL126" s="20" t="s">
        <v>168</v>
      </c>
      <c r="BM126" s="226" t="s">
        <v>939</v>
      </c>
    </row>
    <row r="127" s="2" customFormat="1">
      <c r="A127" s="41"/>
      <c r="B127" s="42"/>
      <c r="C127" s="43"/>
      <c r="D127" s="228" t="s">
        <v>170</v>
      </c>
      <c r="E127" s="43"/>
      <c r="F127" s="229" t="s">
        <v>591</v>
      </c>
      <c r="G127" s="43"/>
      <c r="H127" s="43"/>
      <c r="I127" s="230"/>
      <c r="J127" s="43"/>
      <c r="K127" s="43"/>
      <c r="L127" s="47"/>
      <c r="M127" s="231"/>
      <c r="N127" s="232"/>
      <c r="O127" s="87"/>
      <c r="P127" s="87"/>
      <c r="Q127" s="87"/>
      <c r="R127" s="87"/>
      <c r="S127" s="87"/>
      <c r="T127" s="88"/>
      <c r="U127" s="41"/>
      <c r="V127" s="41"/>
      <c r="W127" s="41"/>
      <c r="X127" s="41"/>
      <c r="Y127" s="41"/>
      <c r="Z127" s="41"/>
      <c r="AA127" s="41"/>
      <c r="AB127" s="41"/>
      <c r="AC127" s="41"/>
      <c r="AD127" s="41"/>
      <c r="AE127" s="41"/>
      <c r="AT127" s="20" t="s">
        <v>170</v>
      </c>
      <c r="AU127" s="20" t="s">
        <v>79</v>
      </c>
    </row>
    <row r="128" s="2" customFormat="1" ht="24.15" customHeight="1">
      <c r="A128" s="41"/>
      <c r="B128" s="42"/>
      <c r="C128" s="215" t="s">
        <v>216</v>
      </c>
      <c r="D128" s="215" t="s">
        <v>163</v>
      </c>
      <c r="E128" s="216" t="s">
        <v>593</v>
      </c>
      <c r="F128" s="217" t="s">
        <v>594</v>
      </c>
      <c r="G128" s="218" t="s">
        <v>580</v>
      </c>
      <c r="H128" s="219">
        <v>88.122</v>
      </c>
      <c r="I128" s="220"/>
      <c r="J128" s="221">
        <f>ROUND(I128*H128,2)</f>
        <v>0</v>
      </c>
      <c r="K128" s="217" t="s">
        <v>167</v>
      </c>
      <c r="L128" s="47"/>
      <c r="M128" s="222" t="s">
        <v>19</v>
      </c>
      <c r="N128" s="223" t="s">
        <v>41</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168</v>
      </c>
      <c r="AT128" s="226" t="s">
        <v>163</v>
      </c>
      <c r="AU128" s="226" t="s">
        <v>79</v>
      </c>
      <c r="AY128" s="20" t="s">
        <v>161</v>
      </c>
      <c r="BE128" s="227">
        <f>IF(N128="základní",J128,0)</f>
        <v>0</v>
      </c>
      <c r="BF128" s="227">
        <f>IF(N128="snížená",J128,0)</f>
        <v>0</v>
      </c>
      <c r="BG128" s="227">
        <f>IF(N128="zákl. přenesená",J128,0)</f>
        <v>0</v>
      </c>
      <c r="BH128" s="227">
        <f>IF(N128="sníž. přenesená",J128,0)</f>
        <v>0</v>
      </c>
      <c r="BI128" s="227">
        <f>IF(N128="nulová",J128,0)</f>
        <v>0</v>
      </c>
      <c r="BJ128" s="20" t="s">
        <v>77</v>
      </c>
      <c r="BK128" s="227">
        <f>ROUND(I128*H128,2)</f>
        <v>0</v>
      </c>
      <c r="BL128" s="20" t="s">
        <v>168</v>
      </c>
      <c r="BM128" s="226" t="s">
        <v>940</v>
      </c>
    </row>
    <row r="129" s="2" customFormat="1">
      <c r="A129" s="41"/>
      <c r="B129" s="42"/>
      <c r="C129" s="43"/>
      <c r="D129" s="228" t="s">
        <v>170</v>
      </c>
      <c r="E129" s="43"/>
      <c r="F129" s="229" t="s">
        <v>596</v>
      </c>
      <c r="G129" s="43"/>
      <c r="H129" s="43"/>
      <c r="I129" s="230"/>
      <c r="J129" s="43"/>
      <c r="K129" s="43"/>
      <c r="L129" s="47"/>
      <c r="M129" s="231"/>
      <c r="N129" s="232"/>
      <c r="O129" s="87"/>
      <c r="P129" s="87"/>
      <c r="Q129" s="87"/>
      <c r="R129" s="87"/>
      <c r="S129" s="87"/>
      <c r="T129" s="88"/>
      <c r="U129" s="41"/>
      <c r="V129" s="41"/>
      <c r="W129" s="41"/>
      <c r="X129" s="41"/>
      <c r="Y129" s="41"/>
      <c r="Z129" s="41"/>
      <c r="AA129" s="41"/>
      <c r="AB129" s="41"/>
      <c r="AC129" s="41"/>
      <c r="AD129" s="41"/>
      <c r="AE129" s="41"/>
      <c r="AT129" s="20" t="s">
        <v>170</v>
      </c>
      <c r="AU129" s="20" t="s">
        <v>79</v>
      </c>
    </row>
    <row r="130" s="13" customFormat="1">
      <c r="A130" s="13"/>
      <c r="B130" s="233"/>
      <c r="C130" s="234"/>
      <c r="D130" s="235" t="s">
        <v>172</v>
      </c>
      <c r="E130" s="234"/>
      <c r="F130" s="237" t="s">
        <v>941</v>
      </c>
      <c r="G130" s="234"/>
      <c r="H130" s="238">
        <v>88.122</v>
      </c>
      <c r="I130" s="239"/>
      <c r="J130" s="234"/>
      <c r="K130" s="234"/>
      <c r="L130" s="240"/>
      <c r="M130" s="241"/>
      <c r="N130" s="242"/>
      <c r="O130" s="242"/>
      <c r="P130" s="242"/>
      <c r="Q130" s="242"/>
      <c r="R130" s="242"/>
      <c r="S130" s="242"/>
      <c r="T130" s="243"/>
      <c r="U130" s="13"/>
      <c r="V130" s="13"/>
      <c r="W130" s="13"/>
      <c r="X130" s="13"/>
      <c r="Y130" s="13"/>
      <c r="Z130" s="13"/>
      <c r="AA130" s="13"/>
      <c r="AB130" s="13"/>
      <c r="AC130" s="13"/>
      <c r="AD130" s="13"/>
      <c r="AE130" s="13"/>
      <c r="AT130" s="244" t="s">
        <v>172</v>
      </c>
      <c r="AU130" s="244" t="s">
        <v>79</v>
      </c>
      <c r="AV130" s="13" t="s">
        <v>79</v>
      </c>
      <c r="AW130" s="13" t="s">
        <v>4</v>
      </c>
      <c r="AX130" s="13" t="s">
        <v>77</v>
      </c>
      <c r="AY130" s="244" t="s">
        <v>161</v>
      </c>
    </row>
    <row r="131" s="2" customFormat="1" ht="24.15" customHeight="1">
      <c r="A131" s="41"/>
      <c r="B131" s="42"/>
      <c r="C131" s="215" t="s">
        <v>222</v>
      </c>
      <c r="D131" s="215" t="s">
        <v>163</v>
      </c>
      <c r="E131" s="216" t="s">
        <v>605</v>
      </c>
      <c r="F131" s="217" t="s">
        <v>606</v>
      </c>
      <c r="G131" s="218" t="s">
        <v>580</v>
      </c>
      <c r="H131" s="219">
        <v>0.753</v>
      </c>
      <c r="I131" s="220"/>
      <c r="J131" s="221">
        <f>ROUND(I131*H131,2)</f>
        <v>0</v>
      </c>
      <c r="K131" s="217" t="s">
        <v>167</v>
      </c>
      <c r="L131" s="47"/>
      <c r="M131" s="222" t="s">
        <v>19</v>
      </c>
      <c r="N131" s="223" t="s">
        <v>41</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168</v>
      </c>
      <c r="AT131" s="226" t="s">
        <v>163</v>
      </c>
      <c r="AU131" s="226" t="s">
        <v>79</v>
      </c>
      <c r="AY131" s="20" t="s">
        <v>161</v>
      </c>
      <c r="BE131" s="227">
        <f>IF(N131="základní",J131,0)</f>
        <v>0</v>
      </c>
      <c r="BF131" s="227">
        <f>IF(N131="snížená",J131,0)</f>
        <v>0</v>
      </c>
      <c r="BG131" s="227">
        <f>IF(N131="zákl. přenesená",J131,0)</f>
        <v>0</v>
      </c>
      <c r="BH131" s="227">
        <f>IF(N131="sníž. přenesená",J131,0)</f>
        <v>0</v>
      </c>
      <c r="BI131" s="227">
        <f>IF(N131="nulová",J131,0)</f>
        <v>0</v>
      </c>
      <c r="BJ131" s="20" t="s">
        <v>77</v>
      </c>
      <c r="BK131" s="227">
        <f>ROUND(I131*H131,2)</f>
        <v>0</v>
      </c>
      <c r="BL131" s="20" t="s">
        <v>168</v>
      </c>
      <c r="BM131" s="226" t="s">
        <v>942</v>
      </c>
    </row>
    <row r="132" s="2" customFormat="1">
      <c r="A132" s="41"/>
      <c r="B132" s="42"/>
      <c r="C132" s="43"/>
      <c r="D132" s="228" t="s">
        <v>170</v>
      </c>
      <c r="E132" s="43"/>
      <c r="F132" s="229" t="s">
        <v>608</v>
      </c>
      <c r="G132" s="43"/>
      <c r="H132" s="43"/>
      <c r="I132" s="230"/>
      <c r="J132" s="43"/>
      <c r="K132" s="43"/>
      <c r="L132" s="47"/>
      <c r="M132" s="231"/>
      <c r="N132" s="232"/>
      <c r="O132" s="87"/>
      <c r="P132" s="87"/>
      <c r="Q132" s="87"/>
      <c r="R132" s="87"/>
      <c r="S132" s="87"/>
      <c r="T132" s="88"/>
      <c r="U132" s="41"/>
      <c r="V132" s="41"/>
      <c r="W132" s="41"/>
      <c r="X132" s="41"/>
      <c r="Y132" s="41"/>
      <c r="Z132" s="41"/>
      <c r="AA132" s="41"/>
      <c r="AB132" s="41"/>
      <c r="AC132" s="41"/>
      <c r="AD132" s="41"/>
      <c r="AE132" s="41"/>
      <c r="AT132" s="20" t="s">
        <v>170</v>
      </c>
      <c r="AU132" s="20" t="s">
        <v>79</v>
      </c>
    </row>
    <row r="133" s="13" customFormat="1">
      <c r="A133" s="13"/>
      <c r="B133" s="233"/>
      <c r="C133" s="234"/>
      <c r="D133" s="235" t="s">
        <v>172</v>
      </c>
      <c r="E133" s="236" t="s">
        <v>19</v>
      </c>
      <c r="F133" s="237" t="s">
        <v>943</v>
      </c>
      <c r="G133" s="234"/>
      <c r="H133" s="238">
        <v>0.753</v>
      </c>
      <c r="I133" s="239"/>
      <c r="J133" s="234"/>
      <c r="K133" s="234"/>
      <c r="L133" s="240"/>
      <c r="M133" s="241"/>
      <c r="N133" s="242"/>
      <c r="O133" s="242"/>
      <c r="P133" s="242"/>
      <c r="Q133" s="242"/>
      <c r="R133" s="242"/>
      <c r="S133" s="242"/>
      <c r="T133" s="243"/>
      <c r="U133" s="13"/>
      <c r="V133" s="13"/>
      <c r="W133" s="13"/>
      <c r="X133" s="13"/>
      <c r="Y133" s="13"/>
      <c r="Z133" s="13"/>
      <c r="AA133" s="13"/>
      <c r="AB133" s="13"/>
      <c r="AC133" s="13"/>
      <c r="AD133" s="13"/>
      <c r="AE133" s="13"/>
      <c r="AT133" s="244" t="s">
        <v>172</v>
      </c>
      <c r="AU133" s="244" t="s">
        <v>79</v>
      </c>
      <c r="AV133" s="13" t="s">
        <v>79</v>
      </c>
      <c r="AW133" s="13" t="s">
        <v>32</v>
      </c>
      <c r="AX133" s="13" t="s">
        <v>70</v>
      </c>
      <c r="AY133" s="244" t="s">
        <v>161</v>
      </c>
    </row>
    <row r="134" s="14" customFormat="1">
      <c r="A134" s="14"/>
      <c r="B134" s="245"/>
      <c r="C134" s="246"/>
      <c r="D134" s="235" t="s">
        <v>172</v>
      </c>
      <c r="E134" s="247" t="s">
        <v>19</v>
      </c>
      <c r="F134" s="248" t="s">
        <v>174</v>
      </c>
      <c r="G134" s="246"/>
      <c r="H134" s="249">
        <v>0.753</v>
      </c>
      <c r="I134" s="250"/>
      <c r="J134" s="246"/>
      <c r="K134" s="246"/>
      <c r="L134" s="251"/>
      <c r="M134" s="252"/>
      <c r="N134" s="253"/>
      <c r="O134" s="253"/>
      <c r="P134" s="253"/>
      <c r="Q134" s="253"/>
      <c r="R134" s="253"/>
      <c r="S134" s="253"/>
      <c r="T134" s="254"/>
      <c r="U134" s="14"/>
      <c r="V134" s="14"/>
      <c r="W134" s="14"/>
      <c r="X134" s="14"/>
      <c r="Y134" s="14"/>
      <c r="Z134" s="14"/>
      <c r="AA134" s="14"/>
      <c r="AB134" s="14"/>
      <c r="AC134" s="14"/>
      <c r="AD134" s="14"/>
      <c r="AE134" s="14"/>
      <c r="AT134" s="255" t="s">
        <v>172</v>
      </c>
      <c r="AU134" s="255" t="s">
        <v>79</v>
      </c>
      <c r="AV134" s="14" t="s">
        <v>168</v>
      </c>
      <c r="AW134" s="14" t="s">
        <v>32</v>
      </c>
      <c r="AX134" s="14" t="s">
        <v>77</v>
      </c>
      <c r="AY134" s="255" t="s">
        <v>161</v>
      </c>
    </row>
    <row r="135" s="2" customFormat="1" ht="24.15" customHeight="1">
      <c r="A135" s="41"/>
      <c r="B135" s="42"/>
      <c r="C135" s="215" t="s">
        <v>228</v>
      </c>
      <c r="D135" s="215" t="s">
        <v>163</v>
      </c>
      <c r="E135" s="216" t="s">
        <v>617</v>
      </c>
      <c r="F135" s="217" t="s">
        <v>618</v>
      </c>
      <c r="G135" s="218" t="s">
        <v>580</v>
      </c>
      <c r="H135" s="219">
        <v>0.84699999999999998</v>
      </c>
      <c r="I135" s="220"/>
      <c r="J135" s="221">
        <f>ROUND(I135*H135,2)</f>
        <v>0</v>
      </c>
      <c r="K135" s="217" t="s">
        <v>167</v>
      </c>
      <c r="L135" s="47"/>
      <c r="M135" s="222" t="s">
        <v>19</v>
      </c>
      <c r="N135" s="223" t="s">
        <v>41</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168</v>
      </c>
      <c r="AT135" s="226" t="s">
        <v>163</v>
      </c>
      <c r="AU135" s="226" t="s">
        <v>79</v>
      </c>
      <c r="AY135" s="20" t="s">
        <v>161</v>
      </c>
      <c r="BE135" s="227">
        <f>IF(N135="základní",J135,0)</f>
        <v>0</v>
      </c>
      <c r="BF135" s="227">
        <f>IF(N135="snížená",J135,0)</f>
        <v>0</v>
      </c>
      <c r="BG135" s="227">
        <f>IF(N135="zákl. přenesená",J135,0)</f>
        <v>0</v>
      </c>
      <c r="BH135" s="227">
        <f>IF(N135="sníž. přenesená",J135,0)</f>
        <v>0</v>
      </c>
      <c r="BI135" s="227">
        <f>IF(N135="nulová",J135,0)</f>
        <v>0</v>
      </c>
      <c r="BJ135" s="20" t="s">
        <v>77</v>
      </c>
      <c r="BK135" s="227">
        <f>ROUND(I135*H135,2)</f>
        <v>0</v>
      </c>
      <c r="BL135" s="20" t="s">
        <v>168</v>
      </c>
      <c r="BM135" s="226" t="s">
        <v>944</v>
      </c>
    </row>
    <row r="136" s="2" customFormat="1">
      <c r="A136" s="41"/>
      <c r="B136" s="42"/>
      <c r="C136" s="43"/>
      <c r="D136" s="228" t="s">
        <v>170</v>
      </c>
      <c r="E136" s="43"/>
      <c r="F136" s="229" t="s">
        <v>620</v>
      </c>
      <c r="G136" s="43"/>
      <c r="H136" s="43"/>
      <c r="I136" s="230"/>
      <c r="J136" s="43"/>
      <c r="K136" s="43"/>
      <c r="L136" s="47"/>
      <c r="M136" s="231"/>
      <c r="N136" s="232"/>
      <c r="O136" s="87"/>
      <c r="P136" s="87"/>
      <c r="Q136" s="87"/>
      <c r="R136" s="87"/>
      <c r="S136" s="87"/>
      <c r="T136" s="88"/>
      <c r="U136" s="41"/>
      <c r="V136" s="41"/>
      <c r="W136" s="41"/>
      <c r="X136" s="41"/>
      <c r="Y136" s="41"/>
      <c r="Z136" s="41"/>
      <c r="AA136" s="41"/>
      <c r="AB136" s="41"/>
      <c r="AC136" s="41"/>
      <c r="AD136" s="41"/>
      <c r="AE136" s="41"/>
      <c r="AT136" s="20" t="s">
        <v>170</v>
      </c>
      <c r="AU136" s="20" t="s">
        <v>79</v>
      </c>
    </row>
    <row r="137" s="13" customFormat="1">
      <c r="A137" s="13"/>
      <c r="B137" s="233"/>
      <c r="C137" s="234"/>
      <c r="D137" s="235" t="s">
        <v>172</v>
      </c>
      <c r="E137" s="236" t="s">
        <v>19</v>
      </c>
      <c r="F137" s="237" t="s">
        <v>945</v>
      </c>
      <c r="G137" s="234"/>
      <c r="H137" s="238">
        <v>0.84699999999999998</v>
      </c>
      <c r="I137" s="239"/>
      <c r="J137" s="234"/>
      <c r="K137" s="234"/>
      <c r="L137" s="240"/>
      <c r="M137" s="241"/>
      <c r="N137" s="242"/>
      <c r="O137" s="242"/>
      <c r="P137" s="242"/>
      <c r="Q137" s="242"/>
      <c r="R137" s="242"/>
      <c r="S137" s="242"/>
      <c r="T137" s="243"/>
      <c r="U137" s="13"/>
      <c r="V137" s="13"/>
      <c r="W137" s="13"/>
      <c r="X137" s="13"/>
      <c r="Y137" s="13"/>
      <c r="Z137" s="13"/>
      <c r="AA137" s="13"/>
      <c r="AB137" s="13"/>
      <c r="AC137" s="13"/>
      <c r="AD137" s="13"/>
      <c r="AE137" s="13"/>
      <c r="AT137" s="244" t="s">
        <v>172</v>
      </c>
      <c r="AU137" s="244" t="s">
        <v>79</v>
      </c>
      <c r="AV137" s="13" t="s">
        <v>79</v>
      </c>
      <c r="AW137" s="13" t="s">
        <v>32</v>
      </c>
      <c r="AX137" s="13" t="s">
        <v>70</v>
      </c>
      <c r="AY137" s="244" t="s">
        <v>161</v>
      </c>
    </row>
    <row r="138" s="14" customFormat="1">
      <c r="A138" s="14"/>
      <c r="B138" s="245"/>
      <c r="C138" s="246"/>
      <c r="D138" s="235" t="s">
        <v>172</v>
      </c>
      <c r="E138" s="247" t="s">
        <v>19</v>
      </c>
      <c r="F138" s="248" t="s">
        <v>174</v>
      </c>
      <c r="G138" s="246"/>
      <c r="H138" s="249">
        <v>0.84699999999999998</v>
      </c>
      <c r="I138" s="250"/>
      <c r="J138" s="246"/>
      <c r="K138" s="246"/>
      <c r="L138" s="251"/>
      <c r="M138" s="252"/>
      <c r="N138" s="253"/>
      <c r="O138" s="253"/>
      <c r="P138" s="253"/>
      <c r="Q138" s="253"/>
      <c r="R138" s="253"/>
      <c r="S138" s="253"/>
      <c r="T138" s="254"/>
      <c r="U138" s="14"/>
      <c r="V138" s="14"/>
      <c r="W138" s="14"/>
      <c r="X138" s="14"/>
      <c r="Y138" s="14"/>
      <c r="Z138" s="14"/>
      <c r="AA138" s="14"/>
      <c r="AB138" s="14"/>
      <c r="AC138" s="14"/>
      <c r="AD138" s="14"/>
      <c r="AE138" s="14"/>
      <c r="AT138" s="255" t="s">
        <v>172</v>
      </c>
      <c r="AU138" s="255" t="s">
        <v>79</v>
      </c>
      <c r="AV138" s="14" t="s">
        <v>168</v>
      </c>
      <c r="AW138" s="14" t="s">
        <v>32</v>
      </c>
      <c r="AX138" s="14" t="s">
        <v>77</v>
      </c>
      <c r="AY138" s="255" t="s">
        <v>161</v>
      </c>
    </row>
    <row r="139" s="2" customFormat="1" ht="24.15" customHeight="1">
      <c r="A139" s="41"/>
      <c r="B139" s="42"/>
      <c r="C139" s="215" t="s">
        <v>8</v>
      </c>
      <c r="D139" s="215" t="s">
        <v>163</v>
      </c>
      <c r="E139" s="216" t="s">
        <v>635</v>
      </c>
      <c r="F139" s="217" t="s">
        <v>636</v>
      </c>
      <c r="G139" s="218" t="s">
        <v>580</v>
      </c>
      <c r="H139" s="219">
        <v>3.0379999999999998</v>
      </c>
      <c r="I139" s="220"/>
      <c r="J139" s="221">
        <f>ROUND(I139*H139,2)</f>
        <v>0</v>
      </c>
      <c r="K139" s="217" t="s">
        <v>167</v>
      </c>
      <c r="L139" s="47"/>
      <c r="M139" s="222" t="s">
        <v>19</v>
      </c>
      <c r="N139" s="223" t="s">
        <v>41</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168</v>
      </c>
      <c r="AT139" s="226" t="s">
        <v>163</v>
      </c>
      <c r="AU139" s="226" t="s">
        <v>79</v>
      </c>
      <c r="AY139" s="20" t="s">
        <v>161</v>
      </c>
      <c r="BE139" s="227">
        <f>IF(N139="základní",J139,0)</f>
        <v>0</v>
      </c>
      <c r="BF139" s="227">
        <f>IF(N139="snížená",J139,0)</f>
        <v>0</v>
      </c>
      <c r="BG139" s="227">
        <f>IF(N139="zákl. přenesená",J139,0)</f>
        <v>0</v>
      </c>
      <c r="BH139" s="227">
        <f>IF(N139="sníž. přenesená",J139,0)</f>
        <v>0</v>
      </c>
      <c r="BI139" s="227">
        <f>IF(N139="nulová",J139,0)</f>
        <v>0</v>
      </c>
      <c r="BJ139" s="20" t="s">
        <v>77</v>
      </c>
      <c r="BK139" s="227">
        <f>ROUND(I139*H139,2)</f>
        <v>0</v>
      </c>
      <c r="BL139" s="20" t="s">
        <v>168</v>
      </c>
      <c r="BM139" s="226" t="s">
        <v>946</v>
      </c>
    </row>
    <row r="140" s="2" customFormat="1">
      <c r="A140" s="41"/>
      <c r="B140" s="42"/>
      <c r="C140" s="43"/>
      <c r="D140" s="228" t="s">
        <v>170</v>
      </c>
      <c r="E140" s="43"/>
      <c r="F140" s="229" t="s">
        <v>638</v>
      </c>
      <c r="G140" s="43"/>
      <c r="H140" s="43"/>
      <c r="I140" s="230"/>
      <c r="J140" s="43"/>
      <c r="K140" s="43"/>
      <c r="L140" s="47"/>
      <c r="M140" s="231"/>
      <c r="N140" s="232"/>
      <c r="O140" s="87"/>
      <c r="P140" s="87"/>
      <c r="Q140" s="87"/>
      <c r="R140" s="87"/>
      <c r="S140" s="87"/>
      <c r="T140" s="88"/>
      <c r="U140" s="41"/>
      <c r="V140" s="41"/>
      <c r="W140" s="41"/>
      <c r="X140" s="41"/>
      <c r="Y140" s="41"/>
      <c r="Z140" s="41"/>
      <c r="AA140" s="41"/>
      <c r="AB140" s="41"/>
      <c r="AC140" s="41"/>
      <c r="AD140" s="41"/>
      <c r="AE140" s="41"/>
      <c r="AT140" s="20" t="s">
        <v>170</v>
      </c>
      <c r="AU140" s="20" t="s">
        <v>79</v>
      </c>
    </row>
    <row r="141" s="13" customFormat="1">
      <c r="A141" s="13"/>
      <c r="B141" s="233"/>
      <c r="C141" s="234"/>
      <c r="D141" s="235" t="s">
        <v>172</v>
      </c>
      <c r="E141" s="236" t="s">
        <v>19</v>
      </c>
      <c r="F141" s="237" t="s">
        <v>947</v>
      </c>
      <c r="G141" s="234"/>
      <c r="H141" s="238">
        <v>4.6379999999999999</v>
      </c>
      <c r="I141" s="239"/>
      <c r="J141" s="234"/>
      <c r="K141" s="234"/>
      <c r="L141" s="240"/>
      <c r="M141" s="241"/>
      <c r="N141" s="242"/>
      <c r="O141" s="242"/>
      <c r="P141" s="242"/>
      <c r="Q141" s="242"/>
      <c r="R141" s="242"/>
      <c r="S141" s="242"/>
      <c r="T141" s="243"/>
      <c r="U141" s="13"/>
      <c r="V141" s="13"/>
      <c r="W141" s="13"/>
      <c r="X141" s="13"/>
      <c r="Y141" s="13"/>
      <c r="Z141" s="13"/>
      <c r="AA141" s="13"/>
      <c r="AB141" s="13"/>
      <c r="AC141" s="13"/>
      <c r="AD141" s="13"/>
      <c r="AE141" s="13"/>
      <c r="AT141" s="244" t="s">
        <v>172</v>
      </c>
      <c r="AU141" s="244" t="s">
        <v>79</v>
      </c>
      <c r="AV141" s="13" t="s">
        <v>79</v>
      </c>
      <c r="AW141" s="13" t="s">
        <v>32</v>
      </c>
      <c r="AX141" s="13" t="s">
        <v>70</v>
      </c>
      <c r="AY141" s="244" t="s">
        <v>161</v>
      </c>
    </row>
    <row r="142" s="13" customFormat="1">
      <c r="A142" s="13"/>
      <c r="B142" s="233"/>
      <c r="C142" s="234"/>
      <c r="D142" s="235" t="s">
        <v>172</v>
      </c>
      <c r="E142" s="236" t="s">
        <v>19</v>
      </c>
      <c r="F142" s="237" t="s">
        <v>948</v>
      </c>
      <c r="G142" s="234"/>
      <c r="H142" s="238">
        <v>-0.84699999999999998</v>
      </c>
      <c r="I142" s="239"/>
      <c r="J142" s="234"/>
      <c r="K142" s="234"/>
      <c r="L142" s="240"/>
      <c r="M142" s="241"/>
      <c r="N142" s="242"/>
      <c r="O142" s="242"/>
      <c r="P142" s="242"/>
      <c r="Q142" s="242"/>
      <c r="R142" s="242"/>
      <c r="S142" s="242"/>
      <c r="T142" s="243"/>
      <c r="U142" s="13"/>
      <c r="V142" s="13"/>
      <c r="W142" s="13"/>
      <c r="X142" s="13"/>
      <c r="Y142" s="13"/>
      <c r="Z142" s="13"/>
      <c r="AA142" s="13"/>
      <c r="AB142" s="13"/>
      <c r="AC142" s="13"/>
      <c r="AD142" s="13"/>
      <c r="AE142" s="13"/>
      <c r="AT142" s="244" t="s">
        <v>172</v>
      </c>
      <c r="AU142" s="244" t="s">
        <v>79</v>
      </c>
      <c r="AV142" s="13" t="s">
        <v>79</v>
      </c>
      <c r="AW142" s="13" t="s">
        <v>32</v>
      </c>
      <c r="AX142" s="13" t="s">
        <v>70</v>
      </c>
      <c r="AY142" s="244" t="s">
        <v>161</v>
      </c>
    </row>
    <row r="143" s="13" customFormat="1">
      <c r="A143" s="13"/>
      <c r="B143" s="233"/>
      <c r="C143" s="234"/>
      <c r="D143" s="235" t="s">
        <v>172</v>
      </c>
      <c r="E143" s="236" t="s">
        <v>19</v>
      </c>
      <c r="F143" s="237" t="s">
        <v>949</v>
      </c>
      <c r="G143" s="234"/>
      <c r="H143" s="238">
        <v>-0.753</v>
      </c>
      <c r="I143" s="239"/>
      <c r="J143" s="234"/>
      <c r="K143" s="234"/>
      <c r="L143" s="240"/>
      <c r="M143" s="241"/>
      <c r="N143" s="242"/>
      <c r="O143" s="242"/>
      <c r="P143" s="242"/>
      <c r="Q143" s="242"/>
      <c r="R143" s="242"/>
      <c r="S143" s="242"/>
      <c r="T143" s="243"/>
      <c r="U143" s="13"/>
      <c r="V143" s="13"/>
      <c r="W143" s="13"/>
      <c r="X143" s="13"/>
      <c r="Y143" s="13"/>
      <c r="Z143" s="13"/>
      <c r="AA143" s="13"/>
      <c r="AB143" s="13"/>
      <c r="AC143" s="13"/>
      <c r="AD143" s="13"/>
      <c r="AE143" s="13"/>
      <c r="AT143" s="244" t="s">
        <v>172</v>
      </c>
      <c r="AU143" s="244" t="s">
        <v>79</v>
      </c>
      <c r="AV143" s="13" t="s">
        <v>79</v>
      </c>
      <c r="AW143" s="13" t="s">
        <v>32</v>
      </c>
      <c r="AX143" s="13" t="s">
        <v>70</v>
      </c>
      <c r="AY143" s="244" t="s">
        <v>161</v>
      </c>
    </row>
    <row r="144" s="14" customFormat="1">
      <c r="A144" s="14"/>
      <c r="B144" s="245"/>
      <c r="C144" s="246"/>
      <c r="D144" s="235" t="s">
        <v>172</v>
      </c>
      <c r="E144" s="247" t="s">
        <v>19</v>
      </c>
      <c r="F144" s="248" t="s">
        <v>174</v>
      </c>
      <c r="G144" s="246"/>
      <c r="H144" s="249">
        <v>3.0379999999999998</v>
      </c>
      <c r="I144" s="250"/>
      <c r="J144" s="246"/>
      <c r="K144" s="246"/>
      <c r="L144" s="251"/>
      <c r="M144" s="252"/>
      <c r="N144" s="253"/>
      <c r="O144" s="253"/>
      <c r="P144" s="253"/>
      <c r="Q144" s="253"/>
      <c r="R144" s="253"/>
      <c r="S144" s="253"/>
      <c r="T144" s="254"/>
      <c r="U144" s="14"/>
      <c r="V144" s="14"/>
      <c r="W144" s="14"/>
      <c r="X144" s="14"/>
      <c r="Y144" s="14"/>
      <c r="Z144" s="14"/>
      <c r="AA144" s="14"/>
      <c r="AB144" s="14"/>
      <c r="AC144" s="14"/>
      <c r="AD144" s="14"/>
      <c r="AE144" s="14"/>
      <c r="AT144" s="255" t="s">
        <v>172</v>
      </c>
      <c r="AU144" s="255" t="s">
        <v>79</v>
      </c>
      <c r="AV144" s="14" t="s">
        <v>168</v>
      </c>
      <c r="AW144" s="14" t="s">
        <v>32</v>
      </c>
      <c r="AX144" s="14" t="s">
        <v>77</v>
      </c>
      <c r="AY144" s="255" t="s">
        <v>161</v>
      </c>
    </row>
    <row r="145" s="12" customFormat="1" ht="25.92" customHeight="1">
      <c r="A145" s="12"/>
      <c r="B145" s="199"/>
      <c r="C145" s="200"/>
      <c r="D145" s="201" t="s">
        <v>69</v>
      </c>
      <c r="E145" s="202" t="s">
        <v>685</v>
      </c>
      <c r="F145" s="202" t="s">
        <v>686</v>
      </c>
      <c r="G145" s="200"/>
      <c r="H145" s="200"/>
      <c r="I145" s="203"/>
      <c r="J145" s="204">
        <f>BK145</f>
        <v>0</v>
      </c>
      <c r="K145" s="200"/>
      <c r="L145" s="205"/>
      <c r="M145" s="206"/>
      <c r="N145" s="207"/>
      <c r="O145" s="207"/>
      <c r="P145" s="208">
        <f>P146+P155+P164+P184</f>
        <v>0</v>
      </c>
      <c r="Q145" s="207"/>
      <c r="R145" s="208">
        <f>R146+R155+R164+R184</f>
        <v>0</v>
      </c>
      <c r="S145" s="207"/>
      <c r="T145" s="209">
        <f>T146+T155+T164+T184</f>
        <v>1.7217700000000002</v>
      </c>
      <c r="U145" s="12"/>
      <c r="V145" s="12"/>
      <c r="W145" s="12"/>
      <c r="X145" s="12"/>
      <c r="Y145" s="12"/>
      <c r="Z145" s="12"/>
      <c r="AA145" s="12"/>
      <c r="AB145" s="12"/>
      <c r="AC145" s="12"/>
      <c r="AD145" s="12"/>
      <c r="AE145" s="12"/>
      <c r="AR145" s="210" t="s">
        <v>79</v>
      </c>
      <c r="AT145" s="211" t="s">
        <v>69</v>
      </c>
      <c r="AU145" s="211" t="s">
        <v>70</v>
      </c>
      <c r="AY145" s="210" t="s">
        <v>161</v>
      </c>
      <c r="BK145" s="212">
        <f>BK146+BK155+BK164+BK184</f>
        <v>0</v>
      </c>
    </row>
    <row r="146" s="12" customFormat="1" ht="22.8" customHeight="1">
      <c r="A146" s="12"/>
      <c r="B146" s="199"/>
      <c r="C146" s="200"/>
      <c r="D146" s="201" t="s">
        <v>69</v>
      </c>
      <c r="E146" s="213" t="s">
        <v>687</v>
      </c>
      <c r="F146" s="213" t="s">
        <v>688</v>
      </c>
      <c r="G146" s="200"/>
      <c r="H146" s="200"/>
      <c r="I146" s="203"/>
      <c r="J146" s="214">
        <f>BK146</f>
        <v>0</v>
      </c>
      <c r="K146" s="200"/>
      <c r="L146" s="205"/>
      <c r="M146" s="206"/>
      <c r="N146" s="207"/>
      <c r="O146" s="207"/>
      <c r="P146" s="208">
        <f>SUM(P147:P154)</f>
        <v>0</v>
      </c>
      <c r="Q146" s="207"/>
      <c r="R146" s="208">
        <f>SUM(R147:R154)</f>
        <v>0</v>
      </c>
      <c r="S146" s="207"/>
      <c r="T146" s="209">
        <f>SUM(T147:T154)</f>
        <v>0.84709999999999996</v>
      </c>
      <c r="U146" s="12"/>
      <c r="V146" s="12"/>
      <c r="W146" s="12"/>
      <c r="X146" s="12"/>
      <c r="Y146" s="12"/>
      <c r="Z146" s="12"/>
      <c r="AA146" s="12"/>
      <c r="AB146" s="12"/>
      <c r="AC146" s="12"/>
      <c r="AD146" s="12"/>
      <c r="AE146" s="12"/>
      <c r="AR146" s="210" t="s">
        <v>79</v>
      </c>
      <c r="AT146" s="211" t="s">
        <v>69</v>
      </c>
      <c r="AU146" s="211" t="s">
        <v>77</v>
      </c>
      <c r="AY146" s="210" t="s">
        <v>161</v>
      </c>
      <c r="BK146" s="212">
        <f>SUM(BK147:BK154)</f>
        <v>0</v>
      </c>
    </row>
    <row r="147" s="2" customFormat="1" ht="21.75" customHeight="1">
      <c r="A147" s="41"/>
      <c r="B147" s="42"/>
      <c r="C147" s="215" t="s">
        <v>241</v>
      </c>
      <c r="D147" s="215" t="s">
        <v>163</v>
      </c>
      <c r="E147" s="216" t="s">
        <v>690</v>
      </c>
      <c r="F147" s="217" t="s">
        <v>691</v>
      </c>
      <c r="G147" s="218" t="s">
        <v>166</v>
      </c>
      <c r="H147" s="219">
        <v>43</v>
      </c>
      <c r="I147" s="220"/>
      <c r="J147" s="221">
        <f>ROUND(I147*H147,2)</f>
        <v>0</v>
      </c>
      <c r="K147" s="217" t="s">
        <v>167</v>
      </c>
      <c r="L147" s="47"/>
      <c r="M147" s="222" t="s">
        <v>19</v>
      </c>
      <c r="N147" s="223" t="s">
        <v>41</v>
      </c>
      <c r="O147" s="87"/>
      <c r="P147" s="224">
        <f>O147*H147</f>
        <v>0</v>
      </c>
      <c r="Q147" s="224">
        <v>0</v>
      </c>
      <c r="R147" s="224">
        <f>Q147*H147</f>
        <v>0</v>
      </c>
      <c r="S147" s="224">
        <v>0.016500000000000001</v>
      </c>
      <c r="T147" s="225">
        <f>S147*H147</f>
        <v>0.70950000000000002</v>
      </c>
      <c r="U147" s="41"/>
      <c r="V147" s="41"/>
      <c r="W147" s="41"/>
      <c r="X147" s="41"/>
      <c r="Y147" s="41"/>
      <c r="Z147" s="41"/>
      <c r="AA147" s="41"/>
      <c r="AB147" s="41"/>
      <c r="AC147" s="41"/>
      <c r="AD147" s="41"/>
      <c r="AE147" s="41"/>
      <c r="AR147" s="226" t="s">
        <v>258</v>
      </c>
      <c r="AT147" s="226" t="s">
        <v>163</v>
      </c>
      <c r="AU147" s="226" t="s">
        <v>79</v>
      </c>
      <c r="AY147" s="20" t="s">
        <v>161</v>
      </c>
      <c r="BE147" s="227">
        <f>IF(N147="základní",J147,0)</f>
        <v>0</v>
      </c>
      <c r="BF147" s="227">
        <f>IF(N147="snížená",J147,0)</f>
        <v>0</v>
      </c>
      <c r="BG147" s="227">
        <f>IF(N147="zákl. přenesená",J147,0)</f>
        <v>0</v>
      </c>
      <c r="BH147" s="227">
        <f>IF(N147="sníž. přenesená",J147,0)</f>
        <v>0</v>
      </c>
      <c r="BI147" s="227">
        <f>IF(N147="nulová",J147,0)</f>
        <v>0</v>
      </c>
      <c r="BJ147" s="20" t="s">
        <v>77</v>
      </c>
      <c r="BK147" s="227">
        <f>ROUND(I147*H147,2)</f>
        <v>0</v>
      </c>
      <c r="BL147" s="20" t="s">
        <v>258</v>
      </c>
      <c r="BM147" s="226" t="s">
        <v>950</v>
      </c>
    </row>
    <row r="148" s="2" customFormat="1">
      <c r="A148" s="41"/>
      <c r="B148" s="42"/>
      <c r="C148" s="43"/>
      <c r="D148" s="228" t="s">
        <v>170</v>
      </c>
      <c r="E148" s="43"/>
      <c r="F148" s="229" t="s">
        <v>693</v>
      </c>
      <c r="G148" s="43"/>
      <c r="H148" s="43"/>
      <c r="I148" s="230"/>
      <c r="J148" s="43"/>
      <c r="K148" s="43"/>
      <c r="L148" s="47"/>
      <c r="M148" s="231"/>
      <c r="N148" s="232"/>
      <c r="O148" s="87"/>
      <c r="P148" s="87"/>
      <c r="Q148" s="87"/>
      <c r="R148" s="87"/>
      <c r="S148" s="87"/>
      <c r="T148" s="88"/>
      <c r="U148" s="41"/>
      <c r="V148" s="41"/>
      <c r="W148" s="41"/>
      <c r="X148" s="41"/>
      <c r="Y148" s="41"/>
      <c r="Z148" s="41"/>
      <c r="AA148" s="41"/>
      <c r="AB148" s="41"/>
      <c r="AC148" s="41"/>
      <c r="AD148" s="41"/>
      <c r="AE148" s="41"/>
      <c r="AT148" s="20" t="s">
        <v>170</v>
      </c>
      <c r="AU148" s="20" t="s">
        <v>79</v>
      </c>
    </row>
    <row r="149" s="13" customFormat="1">
      <c r="A149" s="13"/>
      <c r="B149" s="233"/>
      <c r="C149" s="234"/>
      <c r="D149" s="235" t="s">
        <v>172</v>
      </c>
      <c r="E149" s="236" t="s">
        <v>19</v>
      </c>
      <c r="F149" s="237" t="s">
        <v>934</v>
      </c>
      <c r="G149" s="234"/>
      <c r="H149" s="238">
        <v>43</v>
      </c>
      <c r="I149" s="239"/>
      <c r="J149" s="234"/>
      <c r="K149" s="234"/>
      <c r="L149" s="240"/>
      <c r="M149" s="241"/>
      <c r="N149" s="242"/>
      <c r="O149" s="242"/>
      <c r="P149" s="242"/>
      <c r="Q149" s="242"/>
      <c r="R149" s="242"/>
      <c r="S149" s="242"/>
      <c r="T149" s="243"/>
      <c r="U149" s="13"/>
      <c r="V149" s="13"/>
      <c r="W149" s="13"/>
      <c r="X149" s="13"/>
      <c r="Y149" s="13"/>
      <c r="Z149" s="13"/>
      <c r="AA149" s="13"/>
      <c r="AB149" s="13"/>
      <c r="AC149" s="13"/>
      <c r="AD149" s="13"/>
      <c r="AE149" s="13"/>
      <c r="AT149" s="244" t="s">
        <v>172</v>
      </c>
      <c r="AU149" s="244" t="s">
        <v>79</v>
      </c>
      <c r="AV149" s="13" t="s">
        <v>79</v>
      </c>
      <c r="AW149" s="13" t="s">
        <v>32</v>
      </c>
      <c r="AX149" s="13" t="s">
        <v>70</v>
      </c>
      <c r="AY149" s="244" t="s">
        <v>161</v>
      </c>
    </row>
    <row r="150" s="14" customFormat="1">
      <c r="A150" s="14"/>
      <c r="B150" s="245"/>
      <c r="C150" s="246"/>
      <c r="D150" s="235" t="s">
        <v>172</v>
      </c>
      <c r="E150" s="247" t="s">
        <v>19</v>
      </c>
      <c r="F150" s="248" t="s">
        <v>174</v>
      </c>
      <c r="G150" s="246"/>
      <c r="H150" s="249">
        <v>43</v>
      </c>
      <c r="I150" s="250"/>
      <c r="J150" s="246"/>
      <c r="K150" s="246"/>
      <c r="L150" s="251"/>
      <c r="M150" s="252"/>
      <c r="N150" s="253"/>
      <c r="O150" s="253"/>
      <c r="P150" s="253"/>
      <c r="Q150" s="253"/>
      <c r="R150" s="253"/>
      <c r="S150" s="253"/>
      <c r="T150" s="254"/>
      <c r="U150" s="14"/>
      <c r="V150" s="14"/>
      <c r="W150" s="14"/>
      <c r="X150" s="14"/>
      <c r="Y150" s="14"/>
      <c r="Z150" s="14"/>
      <c r="AA150" s="14"/>
      <c r="AB150" s="14"/>
      <c r="AC150" s="14"/>
      <c r="AD150" s="14"/>
      <c r="AE150" s="14"/>
      <c r="AT150" s="255" t="s">
        <v>172</v>
      </c>
      <c r="AU150" s="255" t="s">
        <v>79</v>
      </c>
      <c r="AV150" s="14" t="s">
        <v>168</v>
      </c>
      <c r="AW150" s="14" t="s">
        <v>32</v>
      </c>
      <c r="AX150" s="14" t="s">
        <v>77</v>
      </c>
      <c r="AY150" s="255" t="s">
        <v>161</v>
      </c>
    </row>
    <row r="151" s="2" customFormat="1" ht="16.5" customHeight="1">
      <c r="A151" s="41"/>
      <c r="B151" s="42"/>
      <c r="C151" s="215" t="s">
        <v>246</v>
      </c>
      <c r="D151" s="215" t="s">
        <v>163</v>
      </c>
      <c r="E151" s="216" t="s">
        <v>695</v>
      </c>
      <c r="F151" s="217" t="s">
        <v>696</v>
      </c>
      <c r="G151" s="218" t="s">
        <v>166</v>
      </c>
      <c r="H151" s="219">
        <v>43</v>
      </c>
      <c r="I151" s="220"/>
      <c r="J151" s="221">
        <f>ROUND(I151*H151,2)</f>
        <v>0</v>
      </c>
      <c r="K151" s="217" t="s">
        <v>167</v>
      </c>
      <c r="L151" s="47"/>
      <c r="M151" s="222" t="s">
        <v>19</v>
      </c>
      <c r="N151" s="223" t="s">
        <v>41</v>
      </c>
      <c r="O151" s="87"/>
      <c r="P151" s="224">
        <f>O151*H151</f>
        <v>0</v>
      </c>
      <c r="Q151" s="224">
        <v>0</v>
      </c>
      <c r="R151" s="224">
        <f>Q151*H151</f>
        <v>0</v>
      </c>
      <c r="S151" s="224">
        <v>0.0032000000000000002</v>
      </c>
      <c r="T151" s="225">
        <f>S151*H151</f>
        <v>0.1376</v>
      </c>
      <c r="U151" s="41"/>
      <c r="V151" s="41"/>
      <c r="W151" s="41"/>
      <c r="X151" s="41"/>
      <c r="Y151" s="41"/>
      <c r="Z151" s="41"/>
      <c r="AA151" s="41"/>
      <c r="AB151" s="41"/>
      <c r="AC151" s="41"/>
      <c r="AD151" s="41"/>
      <c r="AE151" s="41"/>
      <c r="AR151" s="226" t="s">
        <v>258</v>
      </c>
      <c r="AT151" s="226" t="s">
        <v>163</v>
      </c>
      <c r="AU151" s="226" t="s">
        <v>79</v>
      </c>
      <c r="AY151" s="20" t="s">
        <v>161</v>
      </c>
      <c r="BE151" s="227">
        <f>IF(N151="základní",J151,0)</f>
        <v>0</v>
      </c>
      <c r="BF151" s="227">
        <f>IF(N151="snížená",J151,0)</f>
        <v>0</v>
      </c>
      <c r="BG151" s="227">
        <f>IF(N151="zákl. přenesená",J151,0)</f>
        <v>0</v>
      </c>
      <c r="BH151" s="227">
        <f>IF(N151="sníž. přenesená",J151,0)</f>
        <v>0</v>
      </c>
      <c r="BI151" s="227">
        <f>IF(N151="nulová",J151,0)</f>
        <v>0</v>
      </c>
      <c r="BJ151" s="20" t="s">
        <v>77</v>
      </c>
      <c r="BK151" s="227">
        <f>ROUND(I151*H151,2)</f>
        <v>0</v>
      </c>
      <c r="BL151" s="20" t="s">
        <v>258</v>
      </c>
      <c r="BM151" s="226" t="s">
        <v>951</v>
      </c>
    </row>
    <row r="152" s="2" customFormat="1">
      <c r="A152" s="41"/>
      <c r="B152" s="42"/>
      <c r="C152" s="43"/>
      <c r="D152" s="228" t="s">
        <v>170</v>
      </c>
      <c r="E152" s="43"/>
      <c r="F152" s="229" t="s">
        <v>698</v>
      </c>
      <c r="G152" s="43"/>
      <c r="H152" s="43"/>
      <c r="I152" s="230"/>
      <c r="J152" s="43"/>
      <c r="K152" s="43"/>
      <c r="L152" s="47"/>
      <c r="M152" s="231"/>
      <c r="N152" s="232"/>
      <c r="O152" s="87"/>
      <c r="P152" s="87"/>
      <c r="Q152" s="87"/>
      <c r="R152" s="87"/>
      <c r="S152" s="87"/>
      <c r="T152" s="88"/>
      <c r="U152" s="41"/>
      <c r="V152" s="41"/>
      <c r="W152" s="41"/>
      <c r="X152" s="41"/>
      <c r="Y152" s="41"/>
      <c r="Z152" s="41"/>
      <c r="AA152" s="41"/>
      <c r="AB152" s="41"/>
      <c r="AC152" s="41"/>
      <c r="AD152" s="41"/>
      <c r="AE152" s="41"/>
      <c r="AT152" s="20" t="s">
        <v>170</v>
      </c>
      <c r="AU152" s="20" t="s">
        <v>79</v>
      </c>
    </row>
    <row r="153" s="13" customFormat="1">
      <c r="A153" s="13"/>
      <c r="B153" s="233"/>
      <c r="C153" s="234"/>
      <c r="D153" s="235" t="s">
        <v>172</v>
      </c>
      <c r="E153" s="236" t="s">
        <v>19</v>
      </c>
      <c r="F153" s="237" t="s">
        <v>934</v>
      </c>
      <c r="G153" s="234"/>
      <c r="H153" s="238">
        <v>43</v>
      </c>
      <c r="I153" s="239"/>
      <c r="J153" s="234"/>
      <c r="K153" s="234"/>
      <c r="L153" s="240"/>
      <c r="M153" s="241"/>
      <c r="N153" s="242"/>
      <c r="O153" s="242"/>
      <c r="P153" s="242"/>
      <c r="Q153" s="242"/>
      <c r="R153" s="242"/>
      <c r="S153" s="242"/>
      <c r="T153" s="243"/>
      <c r="U153" s="13"/>
      <c r="V153" s="13"/>
      <c r="W153" s="13"/>
      <c r="X153" s="13"/>
      <c r="Y153" s="13"/>
      <c r="Z153" s="13"/>
      <c r="AA153" s="13"/>
      <c r="AB153" s="13"/>
      <c r="AC153" s="13"/>
      <c r="AD153" s="13"/>
      <c r="AE153" s="13"/>
      <c r="AT153" s="244" t="s">
        <v>172</v>
      </c>
      <c r="AU153" s="244" t="s">
        <v>79</v>
      </c>
      <c r="AV153" s="13" t="s">
        <v>79</v>
      </c>
      <c r="AW153" s="13" t="s">
        <v>32</v>
      </c>
      <c r="AX153" s="13" t="s">
        <v>70</v>
      </c>
      <c r="AY153" s="244" t="s">
        <v>161</v>
      </c>
    </row>
    <row r="154" s="14" customFormat="1">
      <c r="A154" s="14"/>
      <c r="B154" s="245"/>
      <c r="C154" s="246"/>
      <c r="D154" s="235" t="s">
        <v>172</v>
      </c>
      <c r="E154" s="247" t="s">
        <v>19</v>
      </c>
      <c r="F154" s="248" t="s">
        <v>174</v>
      </c>
      <c r="G154" s="246"/>
      <c r="H154" s="249">
        <v>43</v>
      </c>
      <c r="I154" s="250"/>
      <c r="J154" s="246"/>
      <c r="K154" s="246"/>
      <c r="L154" s="251"/>
      <c r="M154" s="252"/>
      <c r="N154" s="253"/>
      <c r="O154" s="253"/>
      <c r="P154" s="253"/>
      <c r="Q154" s="253"/>
      <c r="R154" s="253"/>
      <c r="S154" s="253"/>
      <c r="T154" s="254"/>
      <c r="U154" s="14"/>
      <c r="V154" s="14"/>
      <c r="W154" s="14"/>
      <c r="X154" s="14"/>
      <c r="Y154" s="14"/>
      <c r="Z154" s="14"/>
      <c r="AA154" s="14"/>
      <c r="AB154" s="14"/>
      <c r="AC154" s="14"/>
      <c r="AD154" s="14"/>
      <c r="AE154" s="14"/>
      <c r="AT154" s="255" t="s">
        <v>172</v>
      </c>
      <c r="AU154" s="255" t="s">
        <v>79</v>
      </c>
      <c r="AV154" s="14" t="s">
        <v>168</v>
      </c>
      <c r="AW154" s="14" t="s">
        <v>32</v>
      </c>
      <c r="AX154" s="14" t="s">
        <v>77</v>
      </c>
      <c r="AY154" s="255" t="s">
        <v>161</v>
      </c>
    </row>
    <row r="155" s="12" customFormat="1" ht="22.8" customHeight="1">
      <c r="A155" s="12"/>
      <c r="B155" s="199"/>
      <c r="C155" s="200"/>
      <c r="D155" s="201" t="s">
        <v>69</v>
      </c>
      <c r="E155" s="213" t="s">
        <v>699</v>
      </c>
      <c r="F155" s="213" t="s">
        <v>700</v>
      </c>
      <c r="G155" s="200"/>
      <c r="H155" s="200"/>
      <c r="I155" s="203"/>
      <c r="J155" s="214">
        <f>BK155</f>
        <v>0</v>
      </c>
      <c r="K155" s="200"/>
      <c r="L155" s="205"/>
      <c r="M155" s="206"/>
      <c r="N155" s="207"/>
      <c r="O155" s="207"/>
      <c r="P155" s="208">
        <f>SUM(P156:P163)</f>
        <v>0</v>
      </c>
      <c r="Q155" s="207"/>
      <c r="R155" s="208">
        <f>SUM(R156:R163)</f>
        <v>0</v>
      </c>
      <c r="S155" s="207"/>
      <c r="T155" s="209">
        <f>SUM(T156:T163)</f>
        <v>0.75250000000000006</v>
      </c>
      <c r="U155" s="12"/>
      <c r="V155" s="12"/>
      <c r="W155" s="12"/>
      <c r="X155" s="12"/>
      <c r="Y155" s="12"/>
      <c r="Z155" s="12"/>
      <c r="AA155" s="12"/>
      <c r="AB155" s="12"/>
      <c r="AC155" s="12"/>
      <c r="AD155" s="12"/>
      <c r="AE155" s="12"/>
      <c r="AR155" s="210" t="s">
        <v>79</v>
      </c>
      <c r="AT155" s="211" t="s">
        <v>69</v>
      </c>
      <c r="AU155" s="211" t="s">
        <v>77</v>
      </c>
      <c r="AY155" s="210" t="s">
        <v>161</v>
      </c>
      <c r="BK155" s="212">
        <f>SUM(BK156:BK163)</f>
        <v>0</v>
      </c>
    </row>
    <row r="156" s="2" customFormat="1" ht="24.15" customHeight="1">
      <c r="A156" s="41"/>
      <c r="B156" s="42"/>
      <c r="C156" s="215" t="s">
        <v>252</v>
      </c>
      <c r="D156" s="215" t="s">
        <v>163</v>
      </c>
      <c r="E156" s="216" t="s">
        <v>702</v>
      </c>
      <c r="F156" s="217" t="s">
        <v>703</v>
      </c>
      <c r="G156" s="218" t="s">
        <v>166</v>
      </c>
      <c r="H156" s="219">
        <v>43</v>
      </c>
      <c r="I156" s="220"/>
      <c r="J156" s="221">
        <f>ROUND(I156*H156,2)</f>
        <v>0</v>
      </c>
      <c r="K156" s="217" t="s">
        <v>167</v>
      </c>
      <c r="L156" s="47"/>
      <c r="M156" s="222" t="s">
        <v>19</v>
      </c>
      <c r="N156" s="223" t="s">
        <v>41</v>
      </c>
      <c r="O156" s="87"/>
      <c r="P156" s="224">
        <f>O156*H156</f>
        <v>0</v>
      </c>
      <c r="Q156" s="224">
        <v>0</v>
      </c>
      <c r="R156" s="224">
        <f>Q156*H156</f>
        <v>0</v>
      </c>
      <c r="S156" s="224">
        <v>0.014999999999999999</v>
      </c>
      <c r="T156" s="225">
        <f>S156*H156</f>
        <v>0.64500000000000002</v>
      </c>
      <c r="U156" s="41"/>
      <c r="V156" s="41"/>
      <c r="W156" s="41"/>
      <c r="X156" s="41"/>
      <c r="Y156" s="41"/>
      <c r="Z156" s="41"/>
      <c r="AA156" s="41"/>
      <c r="AB156" s="41"/>
      <c r="AC156" s="41"/>
      <c r="AD156" s="41"/>
      <c r="AE156" s="41"/>
      <c r="AR156" s="226" t="s">
        <v>258</v>
      </c>
      <c r="AT156" s="226" t="s">
        <v>163</v>
      </c>
      <c r="AU156" s="226" t="s">
        <v>79</v>
      </c>
      <c r="AY156" s="20" t="s">
        <v>161</v>
      </c>
      <c r="BE156" s="227">
        <f>IF(N156="základní",J156,0)</f>
        <v>0</v>
      </c>
      <c r="BF156" s="227">
        <f>IF(N156="snížená",J156,0)</f>
        <v>0</v>
      </c>
      <c r="BG156" s="227">
        <f>IF(N156="zákl. přenesená",J156,0)</f>
        <v>0</v>
      </c>
      <c r="BH156" s="227">
        <f>IF(N156="sníž. přenesená",J156,0)</f>
        <v>0</v>
      </c>
      <c r="BI156" s="227">
        <f>IF(N156="nulová",J156,0)</f>
        <v>0</v>
      </c>
      <c r="BJ156" s="20" t="s">
        <v>77</v>
      </c>
      <c r="BK156" s="227">
        <f>ROUND(I156*H156,2)</f>
        <v>0</v>
      </c>
      <c r="BL156" s="20" t="s">
        <v>258</v>
      </c>
      <c r="BM156" s="226" t="s">
        <v>952</v>
      </c>
    </row>
    <row r="157" s="2" customFormat="1">
      <c r="A157" s="41"/>
      <c r="B157" s="42"/>
      <c r="C157" s="43"/>
      <c r="D157" s="228" t="s">
        <v>170</v>
      </c>
      <c r="E157" s="43"/>
      <c r="F157" s="229" t="s">
        <v>705</v>
      </c>
      <c r="G157" s="43"/>
      <c r="H157" s="43"/>
      <c r="I157" s="230"/>
      <c r="J157" s="43"/>
      <c r="K157" s="43"/>
      <c r="L157" s="47"/>
      <c r="M157" s="231"/>
      <c r="N157" s="232"/>
      <c r="O157" s="87"/>
      <c r="P157" s="87"/>
      <c r="Q157" s="87"/>
      <c r="R157" s="87"/>
      <c r="S157" s="87"/>
      <c r="T157" s="88"/>
      <c r="U157" s="41"/>
      <c r="V157" s="41"/>
      <c r="W157" s="41"/>
      <c r="X157" s="41"/>
      <c r="Y157" s="41"/>
      <c r="Z157" s="41"/>
      <c r="AA157" s="41"/>
      <c r="AB157" s="41"/>
      <c r="AC157" s="41"/>
      <c r="AD157" s="41"/>
      <c r="AE157" s="41"/>
      <c r="AT157" s="20" t="s">
        <v>170</v>
      </c>
      <c r="AU157" s="20" t="s">
        <v>79</v>
      </c>
    </row>
    <row r="158" s="13" customFormat="1">
      <c r="A158" s="13"/>
      <c r="B158" s="233"/>
      <c r="C158" s="234"/>
      <c r="D158" s="235" t="s">
        <v>172</v>
      </c>
      <c r="E158" s="236" t="s">
        <v>19</v>
      </c>
      <c r="F158" s="237" t="s">
        <v>934</v>
      </c>
      <c r="G158" s="234"/>
      <c r="H158" s="238">
        <v>43</v>
      </c>
      <c r="I158" s="239"/>
      <c r="J158" s="234"/>
      <c r="K158" s="234"/>
      <c r="L158" s="240"/>
      <c r="M158" s="241"/>
      <c r="N158" s="242"/>
      <c r="O158" s="242"/>
      <c r="P158" s="242"/>
      <c r="Q158" s="242"/>
      <c r="R158" s="242"/>
      <c r="S158" s="242"/>
      <c r="T158" s="243"/>
      <c r="U158" s="13"/>
      <c r="V158" s="13"/>
      <c r="W158" s="13"/>
      <c r="X158" s="13"/>
      <c r="Y158" s="13"/>
      <c r="Z158" s="13"/>
      <c r="AA158" s="13"/>
      <c r="AB158" s="13"/>
      <c r="AC158" s="13"/>
      <c r="AD158" s="13"/>
      <c r="AE158" s="13"/>
      <c r="AT158" s="244" t="s">
        <v>172</v>
      </c>
      <c r="AU158" s="244" t="s">
        <v>79</v>
      </c>
      <c r="AV158" s="13" t="s">
        <v>79</v>
      </c>
      <c r="AW158" s="13" t="s">
        <v>32</v>
      </c>
      <c r="AX158" s="13" t="s">
        <v>70</v>
      </c>
      <c r="AY158" s="244" t="s">
        <v>161</v>
      </c>
    </row>
    <row r="159" s="14" customFormat="1">
      <c r="A159" s="14"/>
      <c r="B159" s="245"/>
      <c r="C159" s="246"/>
      <c r="D159" s="235" t="s">
        <v>172</v>
      </c>
      <c r="E159" s="247" t="s">
        <v>19</v>
      </c>
      <c r="F159" s="248" t="s">
        <v>174</v>
      </c>
      <c r="G159" s="246"/>
      <c r="H159" s="249">
        <v>43</v>
      </c>
      <c r="I159" s="250"/>
      <c r="J159" s="246"/>
      <c r="K159" s="246"/>
      <c r="L159" s="251"/>
      <c r="M159" s="252"/>
      <c r="N159" s="253"/>
      <c r="O159" s="253"/>
      <c r="P159" s="253"/>
      <c r="Q159" s="253"/>
      <c r="R159" s="253"/>
      <c r="S159" s="253"/>
      <c r="T159" s="254"/>
      <c r="U159" s="14"/>
      <c r="V159" s="14"/>
      <c r="W159" s="14"/>
      <c r="X159" s="14"/>
      <c r="Y159" s="14"/>
      <c r="Z159" s="14"/>
      <c r="AA159" s="14"/>
      <c r="AB159" s="14"/>
      <c r="AC159" s="14"/>
      <c r="AD159" s="14"/>
      <c r="AE159" s="14"/>
      <c r="AT159" s="255" t="s">
        <v>172</v>
      </c>
      <c r="AU159" s="255" t="s">
        <v>79</v>
      </c>
      <c r="AV159" s="14" t="s">
        <v>168</v>
      </c>
      <c r="AW159" s="14" t="s">
        <v>32</v>
      </c>
      <c r="AX159" s="14" t="s">
        <v>77</v>
      </c>
      <c r="AY159" s="255" t="s">
        <v>161</v>
      </c>
    </row>
    <row r="160" s="2" customFormat="1" ht="24.15" customHeight="1">
      <c r="A160" s="41"/>
      <c r="B160" s="42"/>
      <c r="C160" s="215" t="s">
        <v>258</v>
      </c>
      <c r="D160" s="215" t="s">
        <v>163</v>
      </c>
      <c r="E160" s="216" t="s">
        <v>707</v>
      </c>
      <c r="F160" s="217" t="s">
        <v>708</v>
      </c>
      <c r="G160" s="218" t="s">
        <v>166</v>
      </c>
      <c r="H160" s="219">
        <v>43</v>
      </c>
      <c r="I160" s="220"/>
      <c r="J160" s="221">
        <f>ROUND(I160*H160,2)</f>
        <v>0</v>
      </c>
      <c r="K160" s="217" t="s">
        <v>167</v>
      </c>
      <c r="L160" s="47"/>
      <c r="M160" s="222" t="s">
        <v>19</v>
      </c>
      <c r="N160" s="223" t="s">
        <v>41</v>
      </c>
      <c r="O160" s="87"/>
      <c r="P160" s="224">
        <f>O160*H160</f>
        <v>0</v>
      </c>
      <c r="Q160" s="224">
        <v>0</v>
      </c>
      <c r="R160" s="224">
        <f>Q160*H160</f>
        <v>0</v>
      </c>
      <c r="S160" s="224">
        <v>0.0025000000000000001</v>
      </c>
      <c r="T160" s="225">
        <f>S160*H160</f>
        <v>0.1075</v>
      </c>
      <c r="U160" s="41"/>
      <c r="V160" s="41"/>
      <c r="W160" s="41"/>
      <c r="X160" s="41"/>
      <c r="Y160" s="41"/>
      <c r="Z160" s="41"/>
      <c r="AA160" s="41"/>
      <c r="AB160" s="41"/>
      <c r="AC160" s="41"/>
      <c r="AD160" s="41"/>
      <c r="AE160" s="41"/>
      <c r="AR160" s="226" t="s">
        <v>258</v>
      </c>
      <c r="AT160" s="226" t="s">
        <v>163</v>
      </c>
      <c r="AU160" s="226" t="s">
        <v>79</v>
      </c>
      <c r="AY160" s="20" t="s">
        <v>161</v>
      </c>
      <c r="BE160" s="227">
        <f>IF(N160="základní",J160,0)</f>
        <v>0</v>
      </c>
      <c r="BF160" s="227">
        <f>IF(N160="snížená",J160,0)</f>
        <v>0</v>
      </c>
      <c r="BG160" s="227">
        <f>IF(N160="zákl. přenesená",J160,0)</f>
        <v>0</v>
      </c>
      <c r="BH160" s="227">
        <f>IF(N160="sníž. přenesená",J160,0)</f>
        <v>0</v>
      </c>
      <c r="BI160" s="227">
        <f>IF(N160="nulová",J160,0)</f>
        <v>0</v>
      </c>
      <c r="BJ160" s="20" t="s">
        <v>77</v>
      </c>
      <c r="BK160" s="227">
        <f>ROUND(I160*H160,2)</f>
        <v>0</v>
      </c>
      <c r="BL160" s="20" t="s">
        <v>258</v>
      </c>
      <c r="BM160" s="226" t="s">
        <v>953</v>
      </c>
    </row>
    <row r="161" s="2" customFormat="1">
      <c r="A161" s="41"/>
      <c r="B161" s="42"/>
      <c r="C161" s="43"/>
      <c r="D161" s="228" t="s">
        <v>170</v>
      </c>
      <c r="E161" s="43"/>
      <c r="F161" s="229" t="s">
        <v>710</v>
      </c>
      <c r="G161" s="43"/>
      <c r="H161" s="43"/>
      <c r="I161" s="230"/>
      <c r="J161" s="43"/>
      <c r="K161" s="43"/>
      <c r="L161" s="47"/>
      <c r="M161" s="231"/>
      <c r="N161" s="232"/>
      <c r="O161" s="87"/>
      <c r="P161" s="87"/>
      <c r="Q161" s="87"/>
      <c r="R161" s="87"/>
      <c r="S161" s="87"/>
      <c r="T161" s="88"/>
      <c r="U161" s="41"/>
      <c r="V161" s="41"/>
      <c r="W161" s="41"/>
      <c r="X161" s="41"/>
      <c r="Y161" s="41"/>
      <c r="Z161" s="41"/>
      <c r="AA161" s="41"/>
      <c r="AB161" s="41"/>
      <c r="AC161" s="41"/>
      <c r="AD161" s="41"/>
      <c r="AE161" s="41"/>
      <c r="AT161" s="20" t="s">
        <v>170</v>
      </c>
      <c r="AU161" s="20" t="s">
        <v>79</v>
      </c>
    </row>
    <row r="162" s="13" customFormat="1">
      <c r="A162" s="13"/>
      <c r="B162" s="233"/>
      <c r="C162" s="234"/>
      <c r="D162" s="235" t="s">
        <v>172</v>
      </c>
      <c r="E162" s="236" t="s">
        <v>19</v>
      </c>
      <c r="F162" s="237" t="s">
        <v>934</v>
      </c>
      <c r="G162" s="234"/>
      <c r="H162" s="238">
        <v>43</v>
      </c>
      <c r="I162" s="239"/>
      <c r="J162" s="234"/>
      <c r="K162" s="234"/>
      <c r="L162" s="240"/>
      <c r="M162" s="241"/>
      <c r="N162" s="242"/>
      <c r="O162" s="242"/>
      <c r="P162" s="242"/>
      <c r="Q162" s="242"/>
      <c r="R162" s="242"/>
      <c r="S162" s="242"/>
      <c r="T162" s="243"/>
      <c r="U162" s="13"/>
      <c r="V162" s="13"/>
      <c r="W162" s="13"/>
      <c r="X162" s="13"/>
      <c r="Y162" s="13"/>
      <c r="Z162" s="13"/>
      <c r="AA162" s="13"/>
      <c r="AB162" s="13"/>
      <c r="AC162" s="13"/>
      <c r="AD162" s="13"/>
      <c r="AE162" s="13"/>
      <c r="AT162" s="244" t="s">
        <v>172</v>
      </c>
      <c r="AU162" s="244" t="s">
        <v>79</v>
      </c>
      <c r="AV162" s="13" t="s">
        <v>79</v>
      </c>
      <c r="AW162" s="13" t="s">
        <v>32</v>
      </c>
      <c r="AX162" s="13" t="s">
        <v>70</v>
      </c>
      <c r="AY162" s="244" t="s">
        <v>161</v>
      </c>
    </row>
    <row r="163" s="14" customFormat="1">
      <c r="A163" s="14"/>
      <c r="B163" s="245"/>
      <c r="C163" s="246"/>
      <c r="D163" s="235" t="s">
        <v>172</v>
      </c>
      <c r="E163" s="247" t="s">
        <v>19</v>
      </c>
      <c r="F163" s="248" t="s">
        <v>174</v>
      </c>
      <c r="G163" s="246"/>
      <c r="H163" s="249">
        <v>43</v>
      </c>
      <c r="I163" s="250"/>
      <c r="J163" s="246"/>
      <c r="K163" s="246"/>
      <c r="L163" s="251"/>
      <c r="M163" s="252"/>
      <c r="N163" s="253"/>
      <c r="O163" s="253"/>
      <c r="P163" s="253"/>
      <c r="Q163" s="253"/>
      <c r="R163" s="253"/>
      <c r="S163" s="253"/>
      <c r="T163" s="254"/>
      <c r="U163" s="14"/>
      <c r="V163" s="14"/>
      <c r="W163" s="14"/>
      <c r="X163" s="14"/>
      <c r="Y163" s="14"/>
      <c r="Z163" s="14"/>
      <c r="AA163" s="14"/>
      <c r="AB163" s="14"/>
      <c r="AC163" s="14"/>
      <c r="AD163" s="14"/>
      <c r="AE163" s="14"/>
      <c r="AT163" s="255" t="s">
        <v>172</v>
      </c>
      <c r="AU163" s="255" t="s">
        <v>79</v>
      </c>
      <c r="AV163" s="14" t="s">
        <v>168</v>
      </c>
      <c r="AW163" s="14" t="s">
        <v>32</v>
      </c>
      <c r="AX163" s="14" t="s">
        <v>77</v>
      </c>
      <c r="AY163" s="255" t="s">
        <v>161</v>
      </c>
    </row>
    <row r="164" s="12" customFormat="1" ht="22.8" customHeight="1">
      <c r="A164" s="12"/>
      <c r="B164" s="199"/>
      <c r="C164" s="200"/>
      <c r="D164" s="201" t="s">
        <v>69</v>
      </c>
      <c r="E164" s="213" t="s">
        <v>751</v>
      </c>
      <c r="F164" s="213" t="s">
        <v>752</v>
      </c>
      <c r="G164" s="200"/>
      <c r="H164" s="200"/>
      <c r="I164" s="203"/>
      <c r="J164" s="214">
        <f>BK164</f>
        <v>0</v>
      </c>
      <c r="K164" s="200"/>
      <c r="L164" s="205"/>
      <c r="M164" s="206"/>
      <c r="N164" s="207"/>
      <c r="O164" s="207"/>
      <c r="P164" s="208">
        <f>SUM(P165:P183)</f>
        <v>0</v>
      </c>
      <c r="Q164" s="207"/>
      <c r="R164" s="208">
        <f>SUM(R165:R183)</f>
        <v>0</v>
      </c>
      <c r="S164" s="207"/>
      <c r="T164" s="209">
        <f>SUM(T165:T183)</f>
        <v>0.12217</v>
      </c>
      <c r="U164" s="12"/>
      <c r="V164" s="12"/>
      <c r="W164" s="12"/>
      <c r="X164" s="12"/>
      <c r="Y164" s="12"/>
      <c r="Z164" s="12"/>
      <c r="AA164" s="12"/>
      <c r="AB164" s="12"/>
      <c r="AC164" s="12"/>
      <c r="AD164" s="12"/>
      <c r="AE164" s="12"/>
      <c r="AR164" s="210" t="s">
        <v>79</v>
      </c>
      <c r="AT164" s="211" t="s">
        <v>69</v>
      </c>
      <c r="AU164" s="211" t="s">
        <v>77</v>
      </c>
      <c r="AY164" s="210" t="s">
        <v>161</v>
      </c>
      <c r="BK164" s="212">
        <f>SUM(BK165:BK183)</f>
        <v>0</v>
      </c>
    </row>
    <row r="165" s="2" customFormat="1" ht="16.5" customHeight="1">
      <c r="A165" s="41"/>
      <c r="B165" s="42"/>
      <c r="C165" s="215" t="s">
        <v>263</v>
      </c>
      <c r="D165" s="215" t="s">
        <v>163</v>
      </c>
      <c r="E165" s="216" t="s">
        <v>760</v>
      </c>
      <c r="F165" s="217" t="s">
        <v>761</v>
      </c>
      <c r="G165" s="218" t="s">
        <v>314</v>
      </c>
      <c r="H165" s="219">
        <v>1</v>
      </c>
      <c r="I165" s="220"/>
      <c r="J165" s="221">
        <f>ROUND(I165*H165,2)</f>
        <v>0</v>
      </c>
      <c r="K165" s="217" t="s">
        <v>167</v>
      </c>
      <c r="L165" s="47"/>
      <c r="M165" s="222" t="s">
        <v>19</v>
      </c>
      <c r="N165" s="223" t="s">
        <v>41</v>
      </c>
      <c r="O165" s="87"/>
      <c r="P165" s="224">
        <f>O165*H165</f>
        <v>0</v>
      </c>
      <c r="Q165" s="224">
        <v>0</v>
      </c>
      <c r="R165" s="224">
        <f>Q165*H165</f>
        <v>0</v>
      </c>
      <c r="S165" s="224">
        <v>0.0090600000000000003</v>
      </c>
      <c r="T165" s="225">
        <f>S165*H165</f>
        <v>0.0090600000000000003</v>
      </c>
      <c r="U165" s="41"/>
      <c r="V165" s="41"/>
      <c r="W165" s="41"/>
      <c r="X165" s="41"/>
      <c r="Y165" s="41"/>
      <c r="Z165" s="41"/>
      <c r="AA165" s="41"/>
      <c r="AB165" s="41"/>
      <c r="AC165" s="41"/>
      <c r="AD165" s="41"/>
      <c r="AE165" s="41"/>
      <c r="AR165" s="226" t="s">
        <v>258</v>
      </c>
      <c r="AT165" s="226" t="s">
        <v>163</v>
      </c>
      <c r="AU165" s="226" t="s">
        <v>79</v>
      </c>
      <c r="AY165" s="20" t="s">
        <v>161</v>
      </c>
      <c r="BE165" s="227">
        <f>IF(N165="základní",J165,0)</f>
        <v>0</v>
      </c>
      <c r="BF165" s="227">
        <f>IF(N165="snížená",J165,0)</f>
        <v>0</v>
      </c>
      <c r="BG165" s="227">
        <f>IF(N165="zákl. přenesená",J165,0)</f>
        <v>0</v>
      </c>
      <c r="BH165" s="227">
        <f>IF(N165="sníž. přenesená",J165,0)</f>
        <v>0</v>
      </c>
      <c r="BI165" s="227">
        <f>IF(N165="nulová",J165,0)</f>
        <v>0</v>
      </c>
      <c r="BJ165" s="20" t="s">
        <v>77</v>
      </c>
      <c r="BK165" s="227">
        <f>ROUND(I165*H165,2)</f>
        <v>0</v>
      </c>
      <c r="BL165" s="20" t="s">
        <v>258</v>
      </c>
      <c r="BM165" s="226" t="s">
        <v>954</v>
      </c>
    </row>
    <row r="166" s="2" customFormat="1">
      <c r="A166" s="41"/>
      <c r="B166" s="42"/>
      <c r="C166" s="43"/>
      <c r="D166" s="228" t="s">
        <v>170</v>
      </c>
      <c r="E166" s="43"/>
      <c r="F166" s="229" t="s">
        <v>763</v>
      </c>
      <c r="G166" s="43"/>
      <c r="H166" s="43"/>
      <c r="I166" s="230"/>
      <c r="J166" s="43"/>
      <c r="K166" s="43"/>
      <c r="L166" s="47"/>
      <c r="M166" s="231"/>
      <c r="N166" s="232"/>
      <c r="O166" s="87"/>
      <c r="P166" s="87"/>
      <c r="Q166" s="87"/>
      <c r="R166" s="87"/>
      <c r="S166" s="87"/>
      <c r="T166" s="88"/>
      <c r="U166" s="41"/>
      <c r="V166" s="41"/>
      <c r="W166" s="41"/>
      <c r="X166" s="41"/>
      <c r="Y166" s="41"/>
      <c r="Z166" s="41"/>
      <c r="AA166" s="41"/>
      <c r="AB166" s="41"/>
      <c r="AC166" s="41"/>
      <c r="AD166" s="41"/>
      <c r="AE166" s="41"/>
      <c r="AT166" s="20" t="s">
        <v>170</v>
      </c>
      <c r="AU166" s="20" t="s">
        <v>79</v>
      </c>
    </row>
    <row r="167" s="13" customFormat="1">
      <c r="A167" s="13"/>
      <c r="B167" s="233"/>
      <c r="C167" s="234"/>
      <c r="D167" s="235" t="s">
        <v>172</v>
      </c>
      <c r="E167" s="236" t="s">
        <v>19</v>
      </c>
      <c r="F167" s="237" t="s">
        <v>955</v>
      </c>
      <c r="G167" s="234"/>
      <c r="H167" s="238">
        <v>1</v>
      </c>
      <c r="I167" s="239"/>
      <c r="J167" s="234"/>
      <c r="K167" s="234"/>
      <c r="L167" s="240"/>
      <c r="M167" s="241"/>
      <c r="N167" s="242"/>
      <c r="O167" s="242"/>
      <c r="P167" s="242"/>
      <c r="Q167" s="242"/>
      <c r="R167" s="242"/>
      <c r="S167" s="242"/>
      <c r="T167" s="243"/>
      <c r="U167" s="13"/>
      <c r="V167" s="13"/>
      <c r="W167" s="13"/>
      <c r="X167" s="13"/>
      <c r="Y167" s="13"/>
      <c r="Z167" s="13"/>
      <c r="AA167" s="13"/>
      <c r="AB167" s="13"/>
      <c r="AC167" s="13"/>
      <c r="AD167" s="13"/>
      <c r="AE167" s="13"/>
      <c r="AT167" s="244" t="s">
        <v>172</v>
      </c>
      <c r="AU167" s="244" t="s">
        <v>79</v>
      </c>
      <c r="AV167" s="13" t="s">
        <v>79</v>
      </c>
      <c r="AW167" s="13" t="s">
        <v>32</v>
      </c>
      <c r="AX167" s="13" t="s">
        <v>70</v>
      </c>
      <c r="AY167" s="244" t="s">
        <v>161</v>
      </c>
    </row>
    <row r="168" s="14" customFormat="1">
      <c r="A168" s="14"/>
      <c r="B168" s="245"/>
      <c r="C168" s="246"/>
      <c r="D168" s="235" t="s">
        <v>172</v>
      </c>
      <c r="E168" s="247" t="s">
        <v>19</v>
      </c>
      <c r="F168" s="248" t="s">
        <v>174</v>
      </c>
      <c r="G168" s="246"/>
      <c r="H168" s="249">
        <v>1</v>
      </c>
      <c r="I168" s="250"/>
      <c r="J168" s="246"/>
      <c r="K168" s="246"/>
      <c r="L168" s="251"/>
      <c r="M168" s="252"/>
      <c r="N168" s="253"/>
      <c r="O168" s="253"/>
      <c r="P168" s="253"/>
      <c r="Q168" s="253"/>
      <c r="R168" s="253"/>
      <c r="S168" s="253"/>
      <c r="T168" s="254"/>
      <c r="U168" s="14"/>
      <c r="V168" s="14"/>
      <c r="W168" s="14"/>
      <c r="X168" s="14"/>
      <c r="Y168" s="14"/>
      <c r="Z168" s="14"/>
      <c r="AA168" s="14"/>
      <c r="AB168" s="14"/>
      <c r="AC168" s="14"/>
      <c r="AD168" s="14"/>
      <c r="AE168" s="14"/>
      <c r="AT168" s="255" t="s">
        <v>172</v>
      </c>
      <c r="AU168" s="255" t="s">
        <v>79</v>
      </c>
      <c r="AV168" s="14" t="s">
        <v>168</v>
      </c>
      <c r="AW168" s="14" t="s">
        <v>32</v>
      </c>
      <c r="AX168" s="14" t="s">
        <v>77</v>
      </c>
      <c r="AY168" s="255" t="s">
        <v>161</v>
      </c>
    </row>
    <row r="169" s="2" customFormat="1" ht="16.5" customHeight="1">
      <c r="A169" s="41"/>
      <c r="B169" s="42"/>
      <c r="C169" s="215" t="s">
        <v>270</v>
      </c>
      <c r="D169" s="215" t="s">
        <v>163</v>
      </c>
      <c r="E169" s="216" t="s">
        <v>766</v>
      </c>
      <c r="F169" s="217" t="s">
        <v>767</v>
      </c>
      <c r="G169" s="218" t="s">
        <v>212</v>
      </c>
      <c r="H169" s="219">
        <v>23</v>
      </c>
      <c r="I169" s="220"/>
      <c r="J169" s="221">
        <f>ROUND(I169*H169,2)</f>
        <v>0</v>
      </c>
      <c r="K169" s="217" t="s">
        <v>167</v>
      </c>
      <c r="L169" s="47"/>
      <c r="M169" s="222" t="s">
        <v>19</v>
      </c>
      <c r="N169" s="223" t="s">
        <v>41</v>
      </c>
      <c r="O169" s="87"/>
      <c r="P169" s="224">
        <f>O169*H169</f>
        <v>0</v>
      </c>
      <c r="Q169" s="224">
        <v>0</v>
      </c>
      <c r="R169" s="224">
        <f>Q169*H169</f>
        <v>0</v>
      </c>
      <c r="S169" s="224">
        <v>0.00191</v>
      </c>
      <c r="T169" s="225">
        <f>S169*H169</f>
        <v>0.043930000000000004</v>
      </c>
      <c r="U169" s="41"/>
      <c r="V169" s="41"/>
      <c r="W169" s="41"/>
      <c r="X169" s="41"/>
      <c r="Y169" s="41"/>
      <c r="Z169" s="41"/>
      <c r="AA169" s="41"/>
      <c r="AB169" s="41"/>
      <c r="AC169" s="41"/>
      <c r="AD169" s="41"/>
      <c r="AE169" s="41"/>
      <c r="AR169" s="226" t="s">
        <v>258</v>
      </c>
      <c r="AT169" s="226" t="s">
        <v>163</v>
      </c>
      <c r="AU169" s="226" t="s">
        <v>79</v>
      </c>
      <c r="AY169" s="20" t="s">
        <v>161</v>
      </c>
      <c r="BE169" s="227">
        <f>IF(N169="základní",J169,0)</f>
        <v>0</v>
      </c>
      <c r="BF169" s="227">
        <f>IF(N169="snížená",J169,0)</f>
        <v>0</v>
      </c>
      <c r="BG169" s="227">
        <f>IF(N169="zákl. přenesená",J169,0)</f>
        <v>0</v>
      </c>
      <c r="BH169" s="227">
        <f>IF(N169="sníž. přenesená",J169,0)</f>
        <v>0</v>
      </c>
      <c r="BI169" s="227">
        <f>IF(N169="nulová",J169,0)</f>
        <v>0</v>
      </c>
      <c r="BJ169" s="20" t="s">
        <v>77</v>
      </c>
      <c r="BK169" s="227">
        <f>ROUND(I169*H169,2)</f>
        <v>0</v>
      </c>
      <c r="BL169" s="20" t="s">
        <v>258</v>
      </c>
      <c r="BM169" s="226" t="s">
        <v>956</v>
      </c>
    </row>
    <row r="170" s="2" customFormat="1">
      <c r="A170" s="41"/>
      <c r="B170" s="42"/>
      <c r="C170" s="43"/>
      <c r="D170" s="228" t="s">
        <v>170</v>
      </c>
      <c r="E170" s="43"/>
      <c r="F170" s="229" t="s">
        <v>769</v>
      </c>
      <c r="G170" s="43"/>
      <c r="H170" s="43"/>
      <c r="I170" s="230"/>
      <c r="J170" s="43"/>
      <c r="K170" s="43"/>
      <c r="L170" s="47"/>
      <c r="M170" s="231"/>
      <c r="N170" s="232"/>
      <c r="O170" s="87"/>
      <c r="P170" s="87"/>
      <c r="Q170" s="87"/>
      <c r="R170" s="87"/>
      <c r="S170" s="87"/>
      <c r="T170" s="88"/>
      <c r="U170" s="41"/>
      <c r="V170" s="41"/>
      <c r="W170" s="41"/>
      <c r="X170" s="41"/>
      <c r="Y170" s="41"/>
      <c r="Z170" s="41"/>
      <c r="AA170" s="41"/>
      <c r="AB170" s="41"/>
      <c r="AC170" s="41"/>
      <c r="AD170" s="41"/>
      <c r="AE170" s="41"/>
      <c r="AT170" s="20" t="s">
        <v>170</v>
      </c>
      <c r="AU170" s="20" t="s">
        <v>79</v>
      </c>
    </row>
    <row r="171" s="13" customFormat="1">
      <c r="A171" s="13"/>
      <c r="B171" s="233"/>
      <c r="C171" s="234"/>
      <c r="D171" s="235" t="s">
        <v>172</v>
      </c>
      <c r="E171" s="236" t="s">
        <v>19</v>
      </c>
      <c r="F171" s="237" t="s">
        <v>957</v>
      </c>
      <c r="G171" s="234"/>
      <c r="H171" s="238">
        <v>23</v>
      </c>
      <c r="I171" s="239"/>
      <c r="J171" s="234"/>
      <c r="K171" s="234"/>
      <c r="L171" s="240"/>
      <c r="M171" s="241"/>
      <c r="N171" s="242"/>
      <c r="O171" s="242"/>
      <c r="P171" s="242"/>
      <c r="Q171" s="242"/>
      <c r="R171" s="242"/>
      <c r="S171" s="242"/>
      <c r="T171" s="243"/>
      <c r="U171" s="13"/>
      <c r="V171" s="13"/>
      <c r="W171" s="13"/>
      <c r="X171" s="13"/>
      <c r="Y171" s="13"/>
      <c r="Z171" s="13"/>
      <c r="AA171" s="13"/>
      <c r="AB171" s="13"/>
      <c r="AC171" s="13"/>
      <c r="AD171" s="13"/>
      <c r="AE171" s="13"/>
      <c r="AT171" s="244" t="s">
        <v>172</v>
      </c>
      <c r="AU171" s="244" t="s">
        <v>79</v>
      </c>
      <c r="AV171" s="13" t="s">
        <v>79</v>
      </c>
      <c r="AW171" s="13" t="s">
        <v>32</v>
      </c>
      <c r="AX171" s="13" t="s">
        <v>70</v>
      </c>
      <c r="AY171" s="244" t="s">
        <v>161</v>
      </c>
    </row>
    <row r="172" s="14" customFormat="1">
      <c r="A172" s="14"/>
      <c r="B172" s="245"/>
      <c r="C172" s="246"/>
      <c r="D172" s="235" t="s">
        <v>172</v>
      </c>
      <c r="E172" s="247" t="s">
        <v>19</v>
      </c>
      <c r="F172" s="248" t="s">
        <v>174</v>
      </c>
      <c r="G172" s="246"/>
      <c r="H172" s="249">
        <v>23</v>
      </c>
      <c r="I172" s="250"/>
      <c r="J172" s="246"/>
      <c r="K172" s="246"/>
      <c r="L172" s="251"/>
      <c r="M172" s="252"/>
      <c r="N172" s="253"/>
      <c r="O172" s="253"/>
      <c r="P172" s="253"/>
      <c r="Q172" s="253"/>
      <c r="R172" s="253"/>
      <c r="S172" s="253"/>
      <c r="T172" s="254"/>
      <c r="U172" s="14"/>
      <c r="V172" s="14"/>
      <c r="W172" s="14"/>
      <c r="X172" s="14"/>
      <c r="Y172" s="14"/>
      <c r="Z172" s="14"/>
      <c r="AA172" s="14"/>
      <c r="AB172" s="14"/>
      <c r="AC172" s="14"/>
      <c r="AD172" s="14"/>
      <c r="AE172" s="14"/>
      <c r="AT172" s="255" t="s">
        <v>172</v>
      </c>
      <c r="AU172" s="255" t="s">
        <v>79</v>
      </c>
      <c r="AV172" s="14" t="s">
        <v>168</v>
      </c>
      <c r="AW172" s="14" t="s">
        <v>32</v>
      </c>
      <c r="AX172" s="14" t="s">
        <v>77</v>
      </c>
      <c r="AY172" s="255" t="s">
        <v>161</v>
      </c>
    </row>
    <row r="173" s="2" customFormat="1" ht="16.5" customHeight="1">
      <c r="A173" s="41"/>
      <c r="B173" s="42"/>
      <c r="C173" s="215" t="s">
        <v>276</v>
      </c>
      <c r="D173" s="215" t="s">
        <v>163</v>
      </c>
      <c r="E173" s="216" t="s">
        <v>779</v>
      </c>
      <c r="F173" s="217" t="s">
        <v>780</v>
      </c>
      <c r="G173" s="218" t="s">
        <v>212</v>
      </c>
      <c r="H173" s="219">
        <v>16</v>
      </c>
      <c r="I173" s="220"/>
      <c r="J173" s="221">
        <f>ROUND(I173*H173,2)</f>
        <v>0</v>
      </c>
      <c r="K173" s="217" t="s">
        <v>167</v>
      </c>
      <c r="L173" s="47"/>
      <c r="M173" s="222" t="s">
        <v>19</v>
      </c>
      <c r="N173" s="223" t="s">
        <v>41</v>
      </c>
      <c r="O173" s="87"/>
      <c r="P173" s="224">
        <f>O173*H173</f>
        <v>0</v>
      </c>
      <c r="Q173" s="224">
        <v>0</v>
      </c>
      <c r="R173" s="224">
        <f>Q173*H173</f>
        <v>0</v>
      </c>
      <c r="S173" s="224">
        <v>0.0025999999999999999</v>
      </c>
      <c r="T173" s="225">
        <f>S173*H173</f>
        <v>0.041599999999999998</v>
      </c>
      <c r="U173" s="41"/>
      <c r="V173" s="41"/>
      <c r="W173" s="41"/>
      <c r="X173" s="41"/>
      <c r="Y173" s="41"/>
      <c r="Z173" s="41"/>
      <c r="AA173" s="41"/>
      <c r="AB173" s="41"/>
      <c r="AC173" s="41"/>
      <c r="AD173" s="41"/>
      <c r="AE173" s="41"/>
      <c r="AR173" s="226" t="s">
        <v>258</v>
      </c>
      <c r="AT173" s="226" t="s">
        <v>163</v>
      </c>
      <c r="AU173" s="226" t="s">
        <v>79</v>
      </c>
      <c r="AY173" s="20" t="s">
        <v>161</v>
      </c>
      <c r="BE173" s="227">
        <f>IF(N173="základní",J173,0)</f>
        <v>0</v>
      </c>
      <c r="BF173" s="227">
        <f>IF(N173="snížená",J173,0)</f>
        <v>0</v>
      </c>
      <c r="BG173" s="227">
        <f>IF(N173="zákl. přenesená",J173,0)</f>
        <v>0</v>
      </c>
      <c r="BH173" s="227">
        <f>IF(N173="sníž. přenesená",J173,0)</f>
        <v>0</v>
      </c>
      <c r="BI173" s="227">
        <f>IF(N173="nulová",J173,0)</f>
        <v>0</v>
      </c>
      <c r="BJ173" s="20" t="s">
        <v>77</v>
      </c>
      <c r="BK173" s="227">
        <f>ROUND(I173*H173,2)</f>
        <v>0</v>
      </c>
      <c r="BL173" s="20" t="s">
        <v>258</v>
      </c>
      <c r="BM173" s="226" t="s">
        <v>958</v>
      </c>
    </row>
    <row r="174" s="2" customFormat="1">
      <c r="A174" s="41"/>
      <c r="B174" s="42"/>
      <c r="C174" s="43"/>
      <c r="D174" s="228" t="s">
        <v>170</v>
      </c>
      <c r="E174" s="43"/>
      <c r="F174" s="229" t="s">
        <v>782</v>
      </c>
      <c r="G174" s="43"/>
      <c r="H174" s="43"/>
      <c r="I174" s="230"/>
      <c r="J174" s="43"/>
      <c r="K174" s="43"/>
      <c r="L174" s="47"/>
      <c r="M174" s="231"/>
      <c r="N174" s="232"/>
      <c r="O174" s="87"/>
      <c r="P174" s="87"/>
      <c r="Q174" s="87"/>
      <c r="R174" s="87"/>
      <c r="S174" s="87"/>
      <c r="T174" s="88"/>
      <c r="U174" s="41"/>
      <c r="V174" s="41"/>
      <c r="W174" s="41"/>
      <c r="X174" s="41"/>
      <c r="Y174" s="41"/>
      <c r="Z174" s="41"/>
      <c r="AA174" s="41"/>
      <c r="AB174" s="41"/>
      <c r="AC174" s="41"/>
      <c r="AD174" s="41"/>
      <c r="AE174" s="41"/>
      <c r="AT174" s="20" t="s">
        <v>170</v>
      </c>
      <c r="AU174" s="20" t="s">
        <v>79</v>
      </c>
    </row>
    <row r="175" s="13" customFormat="1">
      <c r="A175" s="13"/>
      <c r="B175" s="233"/>
      <c r="C175" s="234"/>
      <c r="D175" s="235" t="s">
        <v>172</v>
      </c>
      <c r="E175" s="236" t="s">
        <v>19</v>
      </c>
      <c r="F175" s="237" t="s">
        <v>959</v>
      </c>
      <c r="G175" s="234"/>
      <c r="H175" s="238">
        <v>16</v>
      </c>
      <c r="I175" s="239"/>
      <c r="J175" s="234"/>
      <c r="K175" s="234"/>
      <c r="L175" s="240"/>
      <c r="M175" s="241"/>
      <c r="N175" s="242"/>
      <c r="O175" s="242"/>
      <c r="P175" s="242"/>
      <c r="Q175" s="242"/>
      <c r="R175" s="242"/>
      <c r="S175" s="242"/>
      <c r="T175" s="243"/>
      <c r="U175" s="13"/>
      <c r="V175" s="13"/>
      <c r="W175" s="13"/>
      <c r="X175" s="13"/>
      <c r="Y175" s="13"/>
      <c r="Z175" s="13"/>
      <c r="AA175" s="13"/>
      <c r="AB175" s="13"/>
      <c r="AC175" s="13"/>
      <c r="AD175" s="13"/>
      <c r="AE175" s="13"/>
      <c r="AT175" s="244" t="s">
        <v>172</v>
      </c>
      <c r="AU175" s="244" t="s">
        <v>79</v>
      </c>
      <c r="AV175" s="13" t="s">
        <v>79</v>
      </c>
      <c r="AW175" s="13" t="s">
        <v>32</v>
      </c>
      <c r="AX175" s="13" t="s">
        <v>70</v>
      </c>
      <c r="AY175" s="244" t="s">
        <v>161</v>
      </c>
    </row>
    <row r="176" s="14" customFormat="1">
      <c r="A176" s="14"/>
      <c r="B176" s="245"/>
      <c r="C176" s="246"/>
      <c r="D176" s="235" t="s">
        <v>172</v>
      </c>
      <c r="E176" s="247" t="s">
        <v>19</v>
      </c>
      <c r="F176" s="248" t="s">
        <v>174</v>
      </c>
      <c r="G176" s="246"/>
      <c r="H176" s="249">
        <v>16</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172</v>
      </c>
      <c r="AU176" s="255" t="s">
        <v>79</v>
      </c>
      <c r="AV176" s="14" t="s">
        <v>168</v>
      </c>
      <c r="AW176" s="14" t="s">
        <v>32</v>
      </c>
      <c r="AX176" s="14" t="s">
        <v>77</v>
      </c>
      <c r="AY176" s="255" t="s">
        <v>161</v>
      </c>
    </row>
    <row r="177" s="2" customFormat="1" ht="16.5" customHeight="1">
      <c r="A177" s="41"/>
      <c r="B177" s="42"/>
      <c r="C177" s="215" t="s">
        <v>282</v>
      </c>
      <c r="D177" s="215" t="s">
        <v>163</v>
      </c>
      <c r="E177" s="216" t="s">
        <v>785</v>
      </c>
      <c r="F177" s="217" t="s">
        <v>786</v>
      </c>
      <c r="G177" s="218" t="s">
        <v>212</v>
      </c>
      <c r="H177" s="219">
        <v>7</v>
      </c>
      <c r="I177" s="220"/>
      <c r="J177" s="221">
        <f>ROUND(I177*H177,2)</f>
        <v>0</v>
      </c>
      <c r="K177" s="217" t="s">
        <v>167</v>
      </c>
      <c r="L177" s="47"/>
      <c r="M177" s="222" t="s">
        <v>19</v>
      </c>
      <c r="N177" s="223" t="s">
        <v>41</v>
      </c>
      <c r="O177" s="87"/>
      <c r="P177" s="224">
        <f>O177*H177</f>
        <v>0</v>
      </c>
      <c r="Q177" s="224">
        <v>0</v>
      </c>
      <c r="R177" s="224">
        <f>Q177*H177</f>
        <v>0</v>
      </c>
      <c r="S177" s="224">
        <v>0.0039399999999999999</v>
      </c>
      <c r="T177" s="225">
        <f>S177*H177</f>
        <v>0.02758</v>
      </c>
      <c r="U177" s="41"/>
      <c r="V177" s="41"/>
      <c r="W177" s="41"/>
      <c r="X177" s="41"/>
      <c r="Y177" s="41"/>
      <c r="Z177" s="41"/>
      <c r="AA177" s="41"/>
      <c r="AB177" s="41"/>
      <c r="AC177" s="41"/>
      <c r="AD177" s="41"/>
      <c r="AE177" s="41"/>
      <c r="AR177" s="226" t="s">
        <v>258</v>
      </c>
      <c r="AT177" s="226" t="s">
        <v>163</v>
      </c>
      <c r="AU177" s="226" t="s">
        <v>79</v>
      </c>
      <c r="AY177" s="20" t="s">
        <v>161</v>
      </c>
      <c r="BE177" s="227">
        <f>IF(N177="základní",J177,0)</f>
        <v>0</v>
      </c>
      <c r="BF177" s="227">
        <f>IF(N177="snížená",J177,0)</f>
        <v>0</v>
      </c>
      <c r="BG177" s="227">
        <f>IF(N177="zákl. přenesená",J177,0)</f>
        <v>0</v>
      </c>
      <c r="BH177" s="227">
        <f>IF(N177="sníž. přenesená",J177,0)</f>
        <v>0</v>
      </c>
      <c r="BI177" s="227">
        <f>IF(N177="nulová",J177,0)</f>
        <v>0</v>
      </c>
      <c r="BJ177" s="20" t="s">
        <v>77</v>
      </c>
      <c r="BK177" s="227">
        <f>ROUND(I177*H177,2)</f>
        <v>0</v>
      </c>
      <c r="BL177" s="20" t="s">
        <v>258</v>
      </c>
      <c r="BM177" s="226" t="s">
        <v>960</v>
      </c>
    </row>
    <row r="178" s="2" customFormat="1">
      <c r="A178" s="41"/>
      <c r="B178" s="42"/>
      <c r="C178" s="43"/>
      <c r="D178" s="228" t="s">
        <v>170</v>
      </c>
      <c r="E178" s="43"/>
      <c r="F178" s="229" t="s">
        <v>788</v>
      </c>
      <c r="G178" s="43"/>
      <c r="H178" s="43"/>
      <c r="I178" s="230"/>
      <c r="J178" s="43"/>
      <c r="K178" s="43"/>
      <c r="L178" s="47"/>
      <c r="M178" s="231"/>
      <c r="N178" s="232"/>
      <c r="O178" s="87"/>
      <c r="P178" s="87"/>
      <c r="Q178" s="87"/>
      <c r="R178" s="87"/>
      <c r="S178" s="87"/>
      <c r="T178" s="88"/>
      <c r="U178" s="41"/>
      <c r="V178" s="41"/>
      <c r="W178" s="41"/>
      <c r="X178" s="41"/>
      <c r="Y178" s="41"/>
      <c r="Z178" s="41"/>
      <c r="AA178" s="41"/>
      <c r="AB178" s="41"/>
      <c r="AC178" s="41"/>
      <c r="AD178" s="41"/>
      <c r="AE178" s="41"/>
      <c r="AT178" s="20" t="s">
        <v>170</v>
      </c>
      <c r="AU178" s="20" t="s">
        <v>79</v>
      </c>
    </row>
    <row r="179" s="13" customFormat="1">
      <c r="A179" s="13"/>
      <c r="B179" s="233"/>
      <c r="C179" s="234"/>
      <c r="D179" s="235" t="s">
        <v>172</v>
      </c>
      <c r="E179" s="236" t="s">
        <v>19</v>
      </c>
      <c r="F179" s="237" t="s">
        <v>961</v>
      </c>
      <c r="G179" s="234"/>
      <c r="H179" s="238">
        <v>7</v>
      </c>
      <c r="I179" s="239"/>
      <c r="J179" s="234"/>
      <c r="K179" s="234"/>
      <c r="L179" s="240"/>
      <c r="M179" s="241"/>
      <c r="N179" s="242"/>
      <c r="O179" s="242"/>
      <c r="P179" s="242"/>
      <c r="Q179" s="242"/>
      <c r="R179" s="242"/>
      <c r="S179" s="242"/>
      <c r="T179" s="243"/>
      <c r="U179" s="13"/>
      <c r="V179" s="13"/>
      <c r="W179" s="13"/>
      <c r="X179" s="13"/>
      <c r="Y179" s="13"/>
      <c r="Z179" s="13"/>
      <c r="AA179" s="13"/>
      <c r="AB179" s="13"/>
      <c r="AC179" s="13"/>
      <c r="AD179" s="13"/>
      <c r="AE179" s="13"/>
      <c r="AT179" s="244" t="s">
        <v>172</v>
      </c>
      <c r="AU179" s="244" t="s">
        <v>79</v>
      </c>
      <c r="AV179" s="13" t="s">
        <v>79</v>
      </c>
      <c r="AW179" s="13" t="s">
        <v>32</v>
      </c>
      <c r="AX179" s="13" t="s">
        <v>77</v>
      </c>
      <c r="AY179" s="244" t="s">
        <v>161</v>
      </c>
    </row>
    <row r="180" s="2" customFormat="1" ht="24.15" customHeight="1">
      <c r="A180" s="41"/>
      <c r="B180" s="42"/>
      <c r="C180" s="215" t="s">
        <v>7</v>
      </c>
      <c r="D180" s="215" t="s">
        <v>163</v>
      </c>
      <c r="E180" s="216" t="s">
        <v>790</v>
      </c>
      <c r="F180" s="217" t="s">
        <v>791</v>
      </c>
      <c r="G180" s="218" t="s">
        <v>314</v>
      </c>
      <c r="H180" s="219">
        <v>7</v>
      </c>
      <c r="I180" s="220"/>
      <c r="J180" s="221">
        <f>ROUND(I180*H180,2)</f>
        <v>0</v>
      </c>
      <c r="K180" s="217" t="s">
        <v>167</v>
      </c>
      <c r="L180" s="47"/>
      <c r="M180" s="222" t="s">
        <v>19</v>
      </c>
      <c r="N180" s="223" t="s">
        <v>41</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258</v>
      </c>
      <c r="AT180" s="226" t="s">
        <v>163</v>
      </c>
      <c r="AU180" s="226" t="s">
        <v>79</v>
      </c>
      <c r="AY180" s="20" t="s">
        <v>161</v>
      </c>
      <c r="BE180" s="227">
        <f>IF(N180="základní",J180,0)</f>
        <v>0</v>
      </c>
      <c r="BF180" s="227">
        <f>IF(N180="snížená",J180,0)</f>
        <v>0</v>
      </c>
      <c r="BG180" s="227">
        <f>IF(N180="zákl. přenesená",J180,0)</f>
        <v>0</v>
      </c>
      <c r="BH180" s="227">
        <f>IF(N180="sníž. přenesená",J180,0)</f>
        <v>0</v>
      </c>
      <c r="BI180" s="227">
        <f>IF(N180="nulová",J180,0)</f>
        <v>0</v>
      </c>
      <c r="BJ180" s="20" t="s">
        <v>77</v>
      </c>
      <c r="BK180" s="227">
        <f>ROUND(I180*H180,2)</f>
        <v>0</v>
      </c>
      <c r="BL180" s="20" t="s">
        <v>258</v>
      </c>
      <c r="BM180" s="226" t="s">
        <v>962</v>
      </c>
    </row>
    <row r="181" s="2" customFormat="1">
      <c r="A181" s="41"/>
      <c r="B181" s="42"/>
      <c r="C181" s="43"/>
      <c r="D181" s="228" t="s">
        <v>170</v>
      </c>
      <c r="E181" s="43"/>
      <c r="F181" s="229" t="s">
        <v>793</v>
      </c>
      <c r="G181" s="43"/>
      <c r="H181" s="43"/>
      <c r="I181" s="230"/>
      <c r="J181" s="43"/>
      <c r="K181" s="43"/>
      <c r="L181" s="47"/>
      <c r="M181" s="231"/>
      <c r="N181" s="232"/>
      <c r="O181" s="87"/>
      <c r="P181" s="87"/>
      <c r="Q181" s="87"/>
      <c r="R181" s="87"/>
      <c r="S181" s="87"/>
      <c r="T181" s="88"/>
      <c r="U181" s="41"/>
      <c r="V181" s="41"/>
      <c r="W181" s="41"/>
      <c r="X181" s="41"/>
      <c r="Y181" s="41"/>
      <c r="Z181" s="41"/>
      <c r="AA181" s="41"/>
      <c r="AB181" s="41"/>
      <c r="AC181" s="41"/>
      <c r="AD181" s="41"/>
      <c r="AE181" s="41"/>
      <c r="AT181" s="20" t="s">
        <v>170</v>
      </c>
      <c r="AU181" s="20" t="s">
        <v>79</v>
      </c>
    </row>
    <row r="182" s="13" customFormat="1">
      <c r="A182" s="13"/>
      <c r="B182" s="233"/>
      <c r="C182" s="234"/>
      <c r="D182" s="235" t="s">
        <v>172</v>
      </c>
      <c r="E182" s="236" t="s">
        <v>19</v>
      </c>
      <c r="F182" s="237" t="s">
        <v>961</v>
      </c>
      <c r="G182" s="234"/>
      <c r="H182" s="238">
        <v>7</v>
      </c>
      <c r="I182" s="239"/>
      <c r="J182" s="234"/>
      <c r="K182" s="234"/>
      <c r="L182" s="240"/>
      <c r="M182" s="241"/>
      <c r="N182" s="242"/>
      <c r="O182" s="242"/>
      <c r="P182" s="242"/>
      <c r="Q182" s="242"/>
      <c r="R182" s="242"/>
      <c r="S182" s="242"/>
      <c r="T182" s="243"/>
      <c r="U182" s="13"/>
      <c r="V182" s="13"/>
      <c r="W182" s="13"/>
      <c r="X182" s="13"/>
      <c r="Y182" s="13"/>
      <c r="Z182" s="13"/>
      <c r="AA182" s="13"/>
      <c r="AB182" s="13"/>
      <c r="AC182" s="13"/>
      <c r="AD182" s="13"/>
      <c r="AE182" s="13"/>
      <c r="AT182" s="244" t="s">
        <v>172</v>
      </c>
      <c r="AU182" s="244" t="s">
        <v>79</v>
      </c>
      <c r="AV182" s="13" t="s">
        <v>79</v>
      </c>
      <c r="AW182" s="13" t="s">
        <v>32</v>
      </c>
      <c r="AX182" s="13" t="s">
        <v>70</v>
      </c>
      <c r="AY182" s="244" t="s">
        <v>161</v>
      </c>
    </row>
    <row r="183" s="14" customFormat="1">
      <c r="A183" s="14"/>
      <c r="B183" s="245"/>
      <c r="C183" s="246"/>
      <c r="D183" s="235" t="s">
        <v>172</v>
      </c>
      <c r="E183" s="247" t="s">
        <v>19</v>
      </c>
      <c r="F183" s="248" t="s">
        <v>174</v>
      </c>
      <c r="G183" s="246"/>
      <c r="H183" s="249">
        <v>7</v>
      </c>
      <c r="I183" s="250"/>
      <c r="J183" s="246"/>
      <c r="K183" s="246"/>
      <c r="L183" s="251"/>
      <c r="M183" s="252"/>
      <c r="N183" s="253"/>
      <c r="O183" s="253"/>
      <c r="P183" s="253"/>
      <c r="Q183" s="253"/>
      <c r="R183" s="253"/>
      <c r="S183" s="253"/>
      <c r="T183" s="254"/>
      <c r="U183" s="14"/>
      <c r="V183" s="14"/>
      <c r="W183" s="14"/>
      <c r="X183" s="14"/>
      <c r="Y183" s="14"/>
      <c r="Z183" s="14"/>
      <c r="AA183" s="14"/>
      <c r="AB183" s="14"/>
      <c r="AC183" s="14"/>
      <c r="AD183" s="14"/>
      <c r="AE183" s="14"/>
      <c r="AT183" s="255" t="s">
        <v>172</v>
      </c>
      <c r="AU183" s="255" t="s">
        <v>79</v>
      </c>
      <c r="AV183" s="14" t="s">
        <v>168</v>
      </c>
      <c r="AW183" s="14" t="s">
        <v>32</v>
      </c>
      <c r="AX183" s="14" t="s">
        <v>77</v>
      </c>
      <c r="AY183" s="255" t="s">
        <v>161</v>
      </c>
    </row>
    <row r="184" s="12" customFormat="1" ht="22.8" customHeight="1">
      <c r="A184" s="12"/>
      <c r="B184" s="199"/>
      <c r="C184" s="200"/>
      <c r="D184" s="201" t="s">
        <v>69</v>
      </c>
      <c r="E184" s="213" t="s">
        <v>794</v>
      </c>
      <c r="F184" s="213" t="s">
        <v>795</v>
      </c>
      <c r="G184" s="200"/>
      <c r="H184" s="200"/>
      <c r="I184" s="203"/>
      <c r="J184" s="214">
        <f>BK184</f>
        <v>0</v>
      </c>
      <c r="K184" s="200"/>
      <c r="L184" s="205"/>
      <c r="M184" s="206"/>
      <c r="N184" s="207"/>
      <c r="O184" s="207"/>
      <c r="P184" s="208">
        <f>SUM(P185:P189)</f>
        <v>0</v>
      </c>
      <c r="Q184" s="207"/>
      <c r="R184" s="208">
        <f>SUM(R185:R189)</f>
        <v>0</v>
      </c>
      <c r="S184" s="207"/>
      <c r="T184" s="209">
        <f>SUM(T185:T189)</f>
        <v>0</v>
      </c>
      <c r="U184" s="12"/>
      <c r="V184" s="12"/>
      <c r="W184" s="12"/>
      <c r="X184" s="12"/>
      <c r="Y184" s="12"/>
      <c r="Z184" s="12"/>
      <c r="AA184" s="12"/>
      <c r="AB184" s="12"/>
      <c r="AC184" s="12"/>
      <c r="AD184" s="12"/>
      <c r="AE184" s="12"/>
      <c r="AR184" s="210" t="s">
        <v>79</v>
      </c>
      <c r="AT184" s="211" t="s">
        <v>69</v>
      </c>
      <c r="AU184" s="211" t="s">
        <v>77</v>
      </c>
      <c r="AY184" s="210" t="s">
        <v>161</v>
      </c>
      <c r="BK184" s="212">
        <f>SUM(BK185:BK189)</f>
        <v>0</v>
      </c>
    </row>
    <row r="185" s="2" customFormat="1" ht="16.5" customHeight="1">
      <c r="A185" s="41"/>
      <c r="B185" s="42"/>
      <c r="C185" s="215" t="s">
        <v>294</v>
      </c>
      <c r="D185" s="215" t="s">
        <v>163</v>
      </c>
      <c r="E185" s="216" t="s">
        <v>810</v>
      </c>
      <c r="F185" s="217" t="s">
        <v>811</v>
      </c>
      <c r="G185" s="218" t="s">
        <v>314</v>
      </c>
      <c r="H185" s="219">
        <v>2</v>
      </c>
      <c r="I185" s="220"/>
      <c r="J185" s="221">
        <f>ROUND(I185*H185,2)</f>
        <v>0</v>
      </c>
      <c r="K185" s="217" t="s">
        <v>167</v>
      </c>
      <c r="L185" s="47"/>
      <c r="M185" s="222" t="s">
        <v>19</v>
      </c>
      <c r="N185" s="223" t="s">
        <v>41</v>
      </c>
      <c r="O185" s="87"/>
      <c r="P185" s="224">
        <f>O185*H185</f>
        <v>0</v>
      </c>
      <c r="Q185" s="224">
        <v>0</v>
      </c>
      <c r="R185" s="224">
        <f>Q185*H185</f>
        <v>0</v>
      </c>
      <c r="S185" s="224">
        <v>0</v>
      </c>
      <c r="T185" s="225">
        <f>S185*H185</f>
        <v>0</v>
      </c>
      <c r="U185" s="41"/>
      <c r="V185" s="41"/>
      <c r="W185" s="41"/>
      <c r="X185" s="41"/>
      <c r="Y185" s="41"/>
      <c r="Z185" s="41"/>
      <c r="AA185" s="41"/>
      <c r="AB185" s="41"/>
      <c r="AC185" s="41"/>
      <c r="AD185" s="41"/>
      <c r="AE185" s="41"/>
      <c r="AR185" s="226" t="s">
        <v>258</v>
      </c>
      <c r="AT185" s="226" t="s">
        <v>163</v>
      </c>
      <c r="AU185" s="226" t="s">
        <v>79</v>
      </c>
      <c r="AY185" s="20" t="s">
        <v>161</v>
      </c>
      <c r="BE185" s="227">
        <f>IF(N185="základní",J185,0)</f>
        <v>0</v>
      </c>
      <c r="BF185" s="227">
        <f>IF(N185="snížená",J185,0)</f>
        <v>0</v>
      </c>
      <c r="BG185" s="227">
        <f>IF(N185="zákl. přenesená",J185,0)</f>
        <v>0</v>
      </c>
      <c r="BH185" s="227">
        <f>IF(N185="sníž. přenesená",J185,0)</f>
        <v>0</v>
      </c>
      <c r="BI185" s="227">
        <f>IF(N185="nulová",J185,0)</f>
        <v>0</v>
      </c>
      <c r="BJ185" s="20" t="s">
        <v>77</v>
      </c>
      <c r="BK185" s="227">
        <f>ROUND(I185*H185,2)</f>
        <v>0</v>
      </c>
      <c r="BL185" s="20" t="s">
        <v>258</v>
      </c>
      <c r="BM185" s="226" t="s">
        <v>963</v>
      </c>
    </row>
    <row r="186" s="2" customFormat="1">
      <c r="A186" s="41"/>
      <c r="B186" s="42"/>
      <c r="C186" s="43"/>
      <c r="D186" s="228" t="s">
        <v>170</v>
      </c>
      <c r="E186" s="43"/>
      <c r="F186" s="229" t="s">
        <v>813</v>
      </c>
      <c r="G186" s="43"/>
      <c r="H186" s="43"/>
      <c r="I186" s="230"/>
      <c r="J186" s="43"/>
      <c r="K186" s="43"/>
      <c r="L186" s="47"/>
      <c r="M186" s="231"/>
      <c r="N186" s="232"/>
      <c r="O186" s="87"/>
      <c r="P186" s="87"/>
      <c r="Q186" s="87"/>
      <c r="R186" s="87"/>
      <c r="S186" s="87"/>
      <c r="T186" s="88"/>
      <c r="U186" s="41"/>
      <c r="V186" s="41"/>
      <c r="W186" s="41"/>
      <c r="X186" s="41"/>
      <c r="Y186" s="41"/>
      <c r="Z186" s="41"/>
      <c r="AA186" s="41"/>
      <c r="AB186" s="41"/>
      <c r="AC186" s="41"/>
      <c r="AD186" s="41"/>
      <c r="AE186" s="41"/>
      <c r="AT186" s="20" t="s">
        <v>170</v>
      </c>
      <c r="AU186" s="20" t="s">
        <v>79</v>
      </c>
    </row>
    <row r="187" s="13" customFormat="1">
      <c r="A187" s="13"/>
      <c r="B187" s="233"/>
      <c r="C187" s="234"/>
      <c r="D187" s="235" t="s">
        <v>172</v>
      </c>
      <c r="E187" s="236" t="s">
        <v>19</v>
      </c>
      <c r="F187" s="237" t="s">
        <v>964</v>
      </c>
      <c r="G187" s="234"/>
      <c r="H187" s="238">
        <v>1</v>
      </c>
      <c r="I187" s="239"/>
      <c r="J187" s="234"/>
      <c r="K187" s="234"/>
      <c r="L187" s="240"/>
      <c r="M187" s="241"/>
      <c r="N187" s="242"/>
      <c r="O187" s="242"/>
      <c r="P187" s="242"/>
      <c r="Q187" s="242"/>
      <c r="R187" s="242"/>
      <c r="S187" s="242"/>
      <c r="T187" s="243"/>
      <c r="U187" s="13"/>
      <c r="V187" s="13"/>
      <c r="W187" s="13"/>
      <c r="X187" s="13"/>
      <c r="Y187" s="13"/>
      <c r="Z187" s="13"/>
      <c r="AA187" s="13"/>
      <c r="AB187" s="13"/>
      <c r="AC187" s="13"/>
      <c r="AD187" s="13"/>
      <c r="AE187" s="13"/>
      <c r="AT187" s="244" t="s">
        <v>172</v>
      </c>
      <c r="AU187" s="244" t="s">
        <v>79</v>
      </c>
      <c r="AV187" s="13" t="s">
        <v>79</v>
      </c>
      <c r="AW187" s="13" t="s">
        <v>32</v>
      </c>
      <c r="AX187" s="13" t="s">
        <v>70</v>
      </c>
      <c r="AY187" s="244" t="s">
        <v>161</v>
      </c>
    </row>
    <row r="188" s="13" customFormat="1">
      <c r="A188" s="13"/>
      <c r="B188" s="233"/>
      <c r="C188" s="234"/>
      <c r="D188" s="235" t="s">
        <v>172</v>
      </c>
      <c r="E188" s="236" t="s">
        <v>19</v>
      </c>
      <c r="F188" s="237" t="s">
        <v>965</v>
      </c>
      <c r="G188" s="234"/>
      <c r="H188" s="238">
        <v>1</v>
      </c>
      <c r="I188" s="239"/>
      <c r="J188" s="234"/>
      <c r="K188" s="234"/>
      <c r="L188" s="240"/>
      <c r="M188" s="241"/>
      <c r="N188" s="242"/>
      <c r="O188" s="242"/>
      <c r="P188" s="242"/>
      <c r="Q188" s="242"/>
      <c r="R188" s="242"/>
      <c r="S188" s="242"/>
      <c r="T188" s="243"/>
      <c r="U188" s="13"/>
      <c r="V188" s="13"/>
      <c r="W188" s="13"/>
      <c r="X188" s="13"/>
      <c r="Y188" s="13"/>
      <c r="Z188" s="13"/>
      <c r="AA188" s="13"/>
      <c r="AB188" s="13"/>
      <c r="AC188" s="13"/>
      <c r="AD188" s="13"/>
      <c r="AE188" s="13"/>
      <c r="AT188" s="244" t="s">
        <v>172</v>
      </c>
      <c r="AU188" s="244" t="s">
        <v>79</v>
      </c>
      <c r="AV188" s="13" t="s">
        <v>79</v>
      </c>
      <c r="AW188" s="13" t="s">
        <v>32</v>
      </c>
      <c r="AX188" s="13" t="s">
        <v>70</v>
      </c>
      <c r="AY188" s="244" t="s">
        <v>161</v>
      </c>
    </row>
    <row r="189" s="14" customFormat="1">
      <c r="A189" s="14"/>
      <c r="B189" s="245"/>
      <c r="C189" s="246"/>
      <c r="D189" s="235" t="s">
        <v>172</v>
      </c>
      <c r="E189" s="247" t="s">
        <v>19</v>
      </c>
      <c r="F189" s="248" t="s">
        <v>174</v>
      </c>
      <c r="G189" s="246"/>
      <c r="H189" s="249">
        <v>2</v>
      </c>
      <c r="I189" s="250"/>
      <c r="J189" s="246"/>
      <c r="K189" s="246"/>
      <c r="L189" s="251"/>
      <c r="M189" s="282"/>
      <c r="N189" s="283"/>
      <c r="O189" s="283"/>
      <c r="P189" s="283"/>
      <c r="Q189" s="283"/>
      <c r="R189" s="283"/>
      <c r="S189" s="283"/>
      <c r="T189" s="284"/>
      <c r="U189" s="14"/>
      <c r="V189" s="14"/>
      <c r="W189" s="14"/>
      <c r="X189" s="14"/>
      <c r="Y189" s="14"/>
      <c r="Z189" s="14"/>
      <c r="AA189" s="14"/>
      <c r="AB189" s="14"/>
      <c r="AC189" s="14"/>
      <c r="AD189" s="14"/>
      <c r="AE189" s="14"/>
      <c r="AT189" s="255" t="s">
        <v>172</v>
      </c>
      <c r="AU189" s="255" t="s">
        <v>79</v>
      </c>
      <c r="AV189" s="14" t="s">
        <v>168</v>
      </c>
      <c r="AW189" s="14" t="s">
        <v>32</v>
      </c>
      <c r="AX189" s="14" t="s">
        <v>77</v>
      </c>
      <c r="AY189" s="255" t="s">
        <v>161</v>
      </c>
    </row>
    <row r="190" s="2" customFormat="1" ht="6.96" customHeight="1">
      <c r="A190" s="41"/>
      <c r="B190" s="62"/>
      <c r="C190" s="63"/>
      <c r="D190" s="63"/>
      <c r="E190" s="63"/>
      <c r="F190" s="63"/>
      <c r="G190" s="63"/>
      <c r="H190" s="63"/>
      <c r="I190" s="63"/>
      <c r="J190" s="63"/>
      <c r="K190" s="63"/>
      <c r="L190" s="47"/>
      <c r="M190" s="41"/>
      <c r="O190" s="41"/>
      <c r="P190" s="41"/>
      <c r="Q190" s="41"/>
      <c r="R190" s="41"/>
      <c r="S190" s="41"/>
      <c r="T190" s="41"/>
      <c r="U190" s="41"/>
      <c r="V190" s="41"/>
      <c r="W190" s="41"/>
      <c r="X190" s="41"/>
      <c r="Y190" s="41"/>
      <c r="Z190" s="41"/>
      <c r="AA190" s="41"/>
      <c r="AB190" s="41"/>
      <c r="AC190" s="41"/>
      <c r="AD190" s="41"/>
      <c r="AE190" s="41"/>
    </row>
  </sheetData>
  <sheetProtection sheet="1" autoFilter="0" formatColumns="0" formatRows="0" objects="1" scenarios="1" spinCount="100000" saltValue="givsnmPxLRuedja6pmKWihclK8d6a5woP+pr2q6qrJcLa9U07HKJG9yCPtNtj198OTYR6e9mIYwPNXce9wQn0w==" hashValue="txikOV+p7X2sG1uyg2rIDtETmFGF+fnT3wRyMJqQWfy9KXWBK6Y+9VQpcOmmb4h+Ik4XbNG+vVIl3RnNZI/PJw==" algorithmName="SHA-512" password="CC51"/>
  <autoFilter ref="C92:K189"/>
  <mergeCells count="12">
    <mergeCell ref="E7:H7"/>
    <mergeCell ref="E9:H9"/>
    <mergeCell ref="E11:H11"/>
    <mergeCell ref="E20:H20"/>
    <mergeCell ref="E29:H29"/>
    <mergeCell ref="E50:H50"/>
    <mergeCell ref="E52:H52"/>
    <mergeCell ref="E54:H54"/>
    <mergeCell ref="E81:H81"/>
    <mergeCell ref="E83:H83"/>
    <mergeCell ref="E85:H85"/>
    <mergeCell ref="L2:V2"/>
  </mergeCells>
  <hyperlinks>
    <hyperlink ref="F97" r:id="rId1" display="https://podminky.urs.cz/item/CS_URS_2025_01/949101112"/>
    <hyperlink ref="F101" r:id="rId2" display="https://podminky.urs.cz/item/CS_URS_2025_01/965042141"/>
    <hyperlink ref="F106" r:id="rId3" display="https://podminky.urs.cz/item/CS_URS_2025_01/968072455"/>
    <hyperlink ref="F111" r:id="rId4" display="https://podminky.urs.cz/item/CS_URS_2025_01/978036131"/>
    <hyperlink ref="F115" r:id="rId5" display="https://podminky.urs.cz/item/CS_URS_2025_01/978036141"/>
    <hyperlink ref="F119" r:id="rId6" display="https://podminky.urs.cz/item/CS_URS_2025_01/985131111"/>
    <hyperlink ref="F125" r:id="rId7" display="https://podminky.urs.cz/item/CS_URS_2025_01/997013152"/>
    <hyperlink ref="F127" r:id="rId8" display="https://podminky.urs.cz/item/CS_URS_2025_01/997013501"/>
    <hyperlink ref="F129" r:id="rId9" display="https://podminky.urs.cz/item/CS_URS_2025_01/997013509"/>
    <hyperlink ref="F132" r:id="rId10" display="https://podminky.urs.cz/item/CS_URS_2025_01/997013814"/>
    <hyperlink ref="F136" r:id="rId11" display="https://podminky.urs.cz/item/CS_URS_2025_01/997013847"/>
    <hyperlink ref="F140" r:id="rId12" display="https://podminky.urs.cz/item/CS_URS_2025_01/997013871"/>
    <hyperlink ref="F148" r:id="rId13" display="https://podminky.urs.cz/item/CS_URS_2025_01/712340833"/>
    <hyperlink ref="F152" r:id="rId14" display="https://podminky.urs.cz/item/CS_URS_2025_01/712361803"/>
    <hyperlink ref="F157" r:id="rId15" display="https://podminky.urs.cz/item/CS_URS_2025_01/713140851"/>
    <hyperlink ref="F161" r:id="rId16" display="https://podminky.urs.cz/item/CS_URS_2025_01/713140861"/>
    <hyperlink ref="F166" r:id="rId17" display="https://podminky.urs.cz/item/CS_URS_2025_01/764002827"/>
    <hyperlink ref="F170" r:id="rId18" display="https://podminky.urs.cz/item/CS_URS_2025_01/764002841"/>
    <hyperlink ref="F174" r:id="rId19" display="https://podminky.urs.cz/item/CS_URS_2025_01/764004801"/>
    <hyperlink ref="F178" r:id="rId20" display="https://podminky.urs.cz/item/CS_URS_2025_01/764004861"/>
    <hyperlink ref="F181" r:id="rId21" display="https://podminky.urs.cz/item/CS_URS_2025_01/764004871"/>
    <hyperlink ref="F186" r:id="rId22" display="https://podminky.urs.cz/item/CS_URS_2025_01/767691822"/>
  </hyperlinks>
  <pageMargins left="0.39375" right="0.39375" top="0.39375" bottom="0.39375" header="0" footer="0"/>
  <pageSetup paperSize="9" orientation="landscape" blackAndWhite="1" fitToHeight="100"/>
  <headerFooter>
    <oddFooter>&amp;CStrana &amp;P z &amp;N</oddFooter>
  </headerFooter>
  <drawing r:id="rId23"/>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92</v>
      </c>
    </row>
    <row r="3" s="1" customFormat="1" ht="6.96" customHeight="1">
      <c r="B3" s="141"/>
      <c r="C3" s="142"/>
      <c r="D3" s="142"/>
      <c r="E3" s="142"/>
      <c r="F3" s="142"/>
      <c r="G3" s="142"/>
      <c r="H3" s="142"/>
      <c r="I3" s="142"/>
      <c r="J3" s="142"/>
      <c r="K3" s="142"/>
      <c r="L3" s="23"/>
      <c r="AT3" s="20" t="s">
        <v>79</v>
      </c>
    </row>
    <row r="4" s="1" customFormat="1" ht="24.96" customHeight="1">
      <c r="B4" s="23"/>
      <c r="D4" s="143" t="s">
        <v>119</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VDJ MYSLIVNA 2x4 000 m3 - REKONSTRUKCE STAVEBNÍ ČÁSTI A TECHNOLOGIE</v>
      </c>
      <c r="F7" s="145"/>
      <c r="G7" s="145"/>
      <c r="H7" s="145"/>
      <c r="L7" s="23"/>
    </row>
    <row r="8" s="1" customFormat="1" ht="12" customHeight="1">
      <c r="B8" s="23"/>
      <c r="D8" s="145" t="s">
        <v>120</v>
      </c>
      <c r="L8" s="23"/>
    </row>
    <row r="9" s="2" customFormat="1" ht="16.5" customHeight="1">
      <c r="A9" s="41"/>
      <c r="B9" s="47"/>
      <c r="C9" s="41"/>
      <c r="D9" s="41"/>
      <c r="E9" s="146" t="s">
        <v>966</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122</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967</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5. 3. 2025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 xml:space="preserve"> </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34</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36</v>
      </c>
      <c r="E32" s="41"/>
      <c r="F32" s="41"/>
      <c r="G32" s="41"/>
      <c r="H32" s="41"/>
      <c r="I32" s="41"/>
      <c r="J32" s="156">
        <f>ROUND(J108,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38</v>
      </c>
      <c r="G34" s="41"/>
      <c r="H34" s="41"/>
      <c r="I34" s="157" t="s">
        <v>37</v>
      </c>
      <c r="J34" s="157" t="s">
        <v>39</v>
      </c>
      <c r="K34" s="41"/>
      <c r="L34" s="147"/>
      <c r="S34" s="41"/>
      <c r="T34" s="41"/>
      <c r="U34" s="41"/>
      <c r="V34" s="41"/>
      <c r="W34" s="41"/>
      <c r="X34" s="41"/>
      <c r="Y34" s="41"/>
      <c r="Z34" s="41"/>
      <c r="AA34" s="41"/>
      <c r="AB34" s="41"/>
      <c r="AC34" s="41"/>
      <c r="AD34" s="41"/>
      <c r="AE34" s="41"/>
    </row>
    <row r="35" s="2" customFormat="1" ht="14.4" customHeight="1">
      <c r="A35" s="41"/>
      <c r="B35" s="47"/>
      <c r="C35" s="41"/>
      <c r="D35" s="158" t="s">
        <v>40</v>
      </c>
      <c r="E35" s="145" t="s">
        <v>41</v>
      </c>
      <c r="F35" s="159">
        <f>ROUND((SUM(BE108:BE893)),  2)</f>
        <v>0</v>
      </c>
      <c r="G35" s="41"/>
      <c r="H35" s="41"/>
      <c r="I35" s="160">
        <v>0.20999999999999999</v>
      </c>
      <c r="J35" s="159">
        <f>ROUND(((SUM(BE108:BE893))*I35),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42</v>
      </c>
      <c r="F36" s="159">
        <f>ROUND((SUM(BF108:BF893)),  2)</f>
        <v>0</v>
      </c>
      <c r="G36" s="41"/>
      <c r="H36" s="41"/>
      <c r="I36" s="160">
        <v>0.12</v>
      </c>
      <c r="J36" s="159">
        <f>ROUND(((SUM(BF108:BF893))*I36),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43</v>
      </c>
      <c r="F37" s="159">
        <f>ROUND((SUM(BG108:BG893)),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44</v>
      </c>
      <c r="F38" s="159">
        <f>ROUND((SUM(BH108:BH893)),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45</v>
      </c>
      <c r="F39" s="159">
        <f>ROUND((SUM(BI108:BI893)),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46</v>
      </c>
      <c r="E41" s="163"/>
      <c r="F41" s="163"/>
      <c r="G41" s="164" t="s">
        <v>47</v>
      </c>
      <c r="H41" s="165" t="s">
        <v>48</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124</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BRNO, VDJ MYSLIVNA 2x4 000 m3 - REKONSTRUKCE STAVEBNÍ ČÁSTI A TECHNOLOGIE</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120</v>
      </c>
      <c r="D51" s="25"/>
      <c r="E51" s="25"/>
      <c r="F51" s="25"/>
      <c r="G51" s="25"/>
      <c r="H51" s="25"/>
      <c r="I51" s="25"/>
      <c r="J51" s="25"/>
      <c r="K51" s="25"/>
      <c r="L51" s="23"/>
    </row>
    <row r="52" s="2" customFormat="1" ht="16.5" customHeight="1">
      <c r="A52" s="41"/>
      <c r="B52" s="42"/>
      <c r="C52" s="43"/>
      <c r="D52" s="43"/>
      <c r="E52" s="172" t="s">
        <v>966</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122</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DSO02.1 - Objekt VDJ</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Brno, k.ú. Kohoutovice [610313] </v>
      </c>
      <c r="G56" s="43"/>
      <c r="H56" s="43"/>
      <c r="I56" s="35" t="s">
        <v>23</v>
      </c>
      <c r="J56" s="75" t="str">
        <f>IF(J14="","",J14)</f>
        <v>5. 3. 2025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 xml:space="preserve"> </v>
      </c>
      <c r="G58" s="43"/>
      <c r="H58" s="43"/>
      <c r="I58" s="35" t="s">
        <v>31</v>
      </c>
      <c r="J58" s="39" t="str">
        <f>E23</f>
        <v xml:space="preserve"> </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125</v>
      </c>
      <c r="D61" s="174"/>
      <c r="E61" s="174"/>
      <c r="F61" s="174"/>
      <c r="G61" s="174"/>
      <c r="H61" s="174"/>
      <c r="I61" s="174"/>
      <c r="J61" s="175" t="s">
        <v>126</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68</v>
      </c>
      <c r="D63" s="43"/>
      <c r="E63" s="43"/>
      <c r="F63" s="43"/>
      <c r="G63" s="43"/>
      <c r="H63" s="43"/>
      <c r="I63" s="43"/>
      <c r="J63" s="105">
        <f>J108</f>
        <v>0</v>
      </c>
      <c r="K63" s="43"/>
      <c r="L63" s="147"/>
      <c r="S63" s="41"/>
      <c r="T63" s="41"/>
      <c r="U63" s="41"/>
      <c r="V63" s="41"/>
      <c r="W63" s="41"/>
      <c r="X63" s="41"/>
      <c r="Y63" s="41"/>
      <c r="Z63" s="41"/>
      <c r="AA63" s="41"/>
      <c r="AB63" s="41"/>
      <c r="AC63" s="41"/>
      <c r="AD63" s="41"/>
      <c r="AE63" s="41"/>
      <c r="AU63" s="20" t="s">
        <v>127</v>
      </c>
    </row>
    <row r="64" s="9" customFormat="1" ht="24.96" customHeight="1">
      <c r="A64" s="9"/>
      <c r="B64" s="177"/>
      <c r="C64" s="178"/>
      <c r="D64" s="179" t="s">
        <v>128</v>
      </c>
      <c r="E64" s="180"/>
      <c r="F64" s="180"/>
      <c r="G64" s="180"/>
      <c r="H64" s="180"/>
      <c r="I64" s="180"/>
      <c r="J64" s="181">
        <f>J109</f>
        <v>0</v>
      </c>
      <c r="K64" s="178"/>
      <c r="L64" s="182"/>
      <c r="S64" s="9"/>
      <c r="T64" s="9"/>
      <c r="U64" s="9"/>
      <c r="V64" s="9"/>
      <c r="W64" s="9"/>
      <c r="X64" s="9"/>
      <c r="Y64" s="9"/>
      <c r="Z64" s="9"/>
      <c r="AA64" s="9"/>
      <c r="AB64" s="9"/>
      <c r="AC64" s="9"/>
      <c r="AD64" s="9"/>
      <c r="AE64" s="9"/>
    </row>
    <row r="65" s="10" customFormat="1" ht="19.92" customHeight="1">
      <c r="A65" s="10"/>
      <c r="B65" s="183"/>
      <c r="C65" s="128"/>
      <c r="D65" s="184" t="s">
        <v>129</v>
      </c>
      <c r="E65" s="185"/>
      <c r="F65" s="185"/>
      <c r="G65" s="185"/>
      <c r="H65" s="185"/>
      <c r="I65" s="185"/>
      <c r="J65" s="186">
        <f>J110</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968</v>
      </c>
      <c r="E66" s="185"/>
      <c r="F66" s="185"/>
      <c r="G66" s="185"/>
      <c r="H66" s="185"/>
      <c r="I66" s="185"/>
      <c r="J66" s="186">
        <f>J212</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130</v>
      </c>
      <c r="E67" s="185"/>
      <c r="F67" s="185"/>
      <c r="G67" s="185"/>
      <c r="H67" s="185"/>
      <c r="I67" s="185"/>
      <c r="J67" s="186">
        <f>J250</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969</v>
      </c>
      <c r="E68" s="185"/>
      <c r="F68" s="185"/>
      <c r="G68" s="185"/>
      <c r="H68" s="185"/>
      <c r="I68" s="185"/>
      <c r="J68" s="186">
        <f>J338</f>
        <v>0</v>
      </c>
      <c r="K68" s="128"/>
      <c r="L68" s="187"/>
      <c r="S68" s="10"/>
      <c r="T68" s="10"/>
      <c r="U68" s="10"/>
      <c r="V68" s="10"/>
      <c r="W68" s="10"/>
      <c r="X68" s="10"/>
      <c r="Y68" s="10"/>
      <c r="Z68" s="10"/>
      <c r="AA68" s="10"/>
      <c r="AB68" s="10"/>
      <c r="AC68" s="10"/>
      <c r="AD68" s="10"/>
      <c r="AE68" s="10"/>
    </row>
    <row r="69" s="10" customFormat="1" ht="19.92" customHeight="1">
      <c r="A69" s="10"/>
      <c r="B69" s="183"/>
      <c r="C69" s="128"/>
      <c r="D69" s="184" t="s">
        <v>970</v>
      </c>
      <c r="E69" s="185"/>
      <c r="F69" s="185"/>
      <c r="G69" s="185"/>
      <c r="H69" s="185"/>
      <c r="I69" s="185"/>
      <c r="J69" s="186">
        <f>J357</f>
        <v>0</v>
      </c>
      <c r="K69" s="128"/>
      <c r="L69" s="187"/>
      <c r="S69" s="10"/>
      <c r="T69" s="10"/>
      <c r="U69" s="10"/>
      <c r="V69" s="10"/>
      <c r="W69" s="10"/>
      <c r="X69" s="10"/>
      <c r="Y69" s="10"/>
      <c r="Z69" s="10"/>
      <c r="AA69" s="10"/>
      <c r="AB69" s="10"/>
      <c r="AC69" s="10"/>
      <c r="AD69" s="10"/>
      <c r="AE69" s="10"/>
    </row>
    <row r="70" s="10" customFormat="1" ht="19.92" customHeight="1">
      <c r="A70" s="10"/>
      <c r="B70" s="183"/>
      <c r="C70" s="128"/>
      <c r="D70" s="184" t="s">
        <v>971</v>
      </c>
      <c r="E70" s="185"/>
      <c r="F70" s="185"/>
      <c r="G70" s="185"/>
      <c r="H70" s="185"/>
      <c r="I70" s="185"/>
      <c r="J70" s="186">
        <f>J386</f>
        <v>0</v>
      </c>
      <c r="K70" s="128"/>
      <c r="L70" s="187"/>
      <c r="S70" s="10"/>
      <c r="T70" s="10"/>
      <c r="U70" s="10"/>
      <c r="V70" s="10"/>
      <c r="W70" s="10"/>
      <c r="X70" s="10"/>
      <c r="Y70" s="10"/>
      <c r="Z70" s="10"/>
      <c r="AA70" s="10"/>
      <c r="AB70" s="10"/>
      <c r="AC70" s="10"/>
      <c r="AD70" s="10"/>
      <c r="AE70" s="10"/>
    </row>
    <row r="71" s="10" customFormat="1" ht="19.92" customHeight="1">
      <c r="A71" s="10"/>
      <c r="B71" s="183"/>
      <c r="C71" s="128"/>
      <c r="D71" s="184" t="s">
        <v>131</v>
      </c>
      <c r="E71" s="185"/>
      <c r="F71" s="185"/>
      <c r="G71" s="185"/>
      <c r="H71" s="185"/>
      <c r="I71" s="185"/>
      <c r="J71" s="186">
        <f>J497</f>
        <v>0</v>
      </c>
      <c r="K71" s="128"/>
      <c r="L71" s="187"/>
      <c r="S71" s="10"/>
      <c r="T71" s="10"/>
      <c r="U71" s="10"/>
      <c r="V71" s="10"/>
      <c r="W71" s="10"/>
      <c r="X71" s="10"/>
      <c r="Y71" s="10"/>
      <c r="Z71" s="10"/>
      <c r="AA71" s="10"/>
      <c r="AB71" s="10"/>
      <c r="AC71" s="10"/>
      <c r="AD71" s="10"/>
      <c r="AE71" s="10"/>
    </row>
    <row r="72" s="10" customFormat="1" ht="19.92" customHeight="1">
      <c r="A72" s="10"/>
      <c r="B72" s="183"/>
      <c r="C72" s="128"/>
      <c r="D72" s="184" t="s">
        <v>132</v>
      </c>
      <c r="E72" s="185"/>
      <c r="F72" s="185"/>
      <c r="G72" s="185"/>
      <c r="H72" s="185"/>
      <c r="I72" s="185"/>
      <c r="J72" s="186">
        <f>J502</f>
        <v>0</v>
      </c>
      <c r="K72" s="128"/>
      <c r="L72" s="187"/>
      <c r="S72" s="10"/>
      <c r="T72" s="10"/>
      <c r="U72" s="10"/>
      <c r="V72" s="10"/>
      <c r="W72" s="10"/>
      <c r="X72" s="10"/>
      <c r="Y72" s="10"/>
      <c r="Z72" s="10"/>
      <c r="AA72" s="10"/>
      <c r="AB72" s="10"/>
      <c r="AC72" s="10"/>
      <c r="AD72" s="10"/>
      <c r="AE72" s="10"/>
    </row>
    <row r="73" s="10" customFormat="1" ht="19.92" customHeight="1">
      <c r="A73" s="10"/>
      <c r="B73" s="183"/>
      <c r="C73" s="128"/>
      <c r="D73" s="184" t="s">
        <v>134</v>
      </c>
      <c r="E73" s="185"/>
      <c r="F73" s="185"/>
      <c r="G73" s="185"/>
      <c r="H73" s="185"/>
      <c r="I73" s="185"/>
      <c r="J73" s="186">
        <f>J617</f>
        <v>0</v>
      </c>
      <c r="K73" s="128"/>
      <c r="L73" s="187"/>
      <c r="S73" s="10"/>
      <c r="T73" s="10"/>
      <c r="U73" s="10"/>
      <c r="V73" s="10"/>
      <c r="W73" s="10"/>
      <c r="X73" s="10"/>
      <c r="Y73" s="10"/>
      <c r="Z73" s="10"/>
      <c r="AA73" s="10"/>
      <c r="AB73" s="10"/>
      <c r="AC73" s="10"/>
      <c r="AD73" s="10"/>
      <c r="AE73" s="10"/>
    </row>
    <row r="74" s="9" customFormat="1" ht="24.96" customHeight="1">
      <c r="A74" s="9"/>
      <c r="B74" s="177"/>
      <c r="C74" s="178"/>
      <c r="D74" s="179" t="s">
        <v>135</v>
      </c>
      <c r="E74" s="180"/>
      <c r="F74" s="180"/>
      <c r="G74" s="180"/>
      <c r="H74" s="180"/>
      <c r="I74" s="180"/>
      <c r="J74" s="181">
        <f>J620</f>
        <v>0</v>
      </c>
      <c r="K74" s="178"/>
      <c r="L74" s="182"/>
      <c r="S74" s="9"/>
      <c r="T74" s="9"/>
      <c r="U74" s="9"/>
      <c r="V74" s="9"/>
      <c r="W74" s="9"/>
      <c r="X74" s="9"/>
      <c r="Y74" s="9"/>
      <c r="Z74" s="9"/>
      <c r="AA74" s="9"/>
      <c r="AB74" s="9"/>
      <c r="AC74" s="9"/>
      <c r="AD74" s="9"/>
      <c r="AE74" s="9"/>
    </row>
    <row r="75" s="10" customFormat="1" ht="19.92" customHeight="1">
      <c r="A75" s="10"/>
      <c r="B75" s="183"/>
      <c r="C75" s="128"/>
      <c r="D75" s="184" t="s">
        <v>972</v>
      </c>
      <c r="E75" s="185"/>
      <c r="F75" s="185"/>
      <c r="G75" s="185"/>
      <c r="H75" s="185"/>
      <c r="I75" s="185"/>
      <c r="J75" s="186">
        <f>J621</f>
        <v>0</v>
      </c>
      <c r="K75" s="128"/>
      <c r="L75" s="187"/>
      <c r="S75" s="10"/>
      <c r="T75" s="10"/>
      <c r="U75" s="10"/>
      <c r="V75" s="10"/>
      <c r="W75" s="10"/>
      <c r="X75" s="10"/>
      <c r="Y75" s="10"/>
      <c r="Z75" s="10"/>
      <c r="AA75" s="10"/>
      <c r="AB75" s="10"/>
      <c r="AC75" s="10"/>
      <c r="AD75" s="10"/>
      <c r="AE75" s="10"/>
    </row>
    <row r="76" s="10" customFormat="1" ht="19.92" customHeight="1">
      <c r="A76" s="10"/>
      <c r="B76" s="183"/>
      <c r="C76" s="128"/>
      <c r="D76" s="184" t="s">
        <v>136</v>
      </c>
      <c r="E76" s="185"/>
      <c r="F76" s="185"/>
      <c r="G76" s="185"/>
      <c r="H76" s="185"/>
      <c r="I76" s="185"/>
      <c r="J76" s="186">
        <f>J642</f>
        <v>0</v>
      </c>
      <c r="K76" s="128"/>
      <c r="L76" s="187"/>
      <c r="S76" s="10"/>
      <c r="T76" s="10"/>
      <c r="U76" s="10"/>
      <c r="V76" s="10"/>
      <c r="W76" s="10"/>
      <c r="X76" s="10"/>
      <c r="Y76" s="10"/>
      <c r="Z76" s="10"/>
      <c r="AA76" s="10"/>
      <c r="AB76" s="10"/>
      <c r="AC76" s="10"/>
      <c r="AD76" s="10"/>
      <c r="AE76" s="10"/>
    </row>
    <row r="77" s="10" customFormat="1" ht="19.92" customHeight="1">
      <c r="A77" s="10"/>
      <c r="B77" s="183"/>
      <c r="C77" s="128"/>
      <c r="D77" s="184" t="s">
        <v>137</v>
      </c>
      <c r="E77" s="185"/>
      <c r="F77" s="185"/>
      <c r="G77" s="185"/>
      <c r="H77" s="185"/>
      <c r="I77" s="185"/>
      <c r="J77" s="186">
        <f>J703</f>
        <v>0</v>
      </c>
      <c r="K77" s="128"/>
      <c r="L77" s="187"/>
      <c r="S77" s="10"/>
      <c r="T77" s="10"/>
      <c r="U77" s="10"/>
      <c r="V77" s="10"/>
      <c r="W77" s="10"/>
      <c r="X77" s="10"/>
      <c r="Y77" s="10"/>
      <c r="Z77" s="10"/>
      <c r="AA77" s="10"/>
      <c r="AB77" s="10"/>
      <c r="AC77" s="10"/>
      <c r="AD77" s="10"/>
      <c r="AE77" s="10"/>
    </row>
    <row r="78" s="10" customFormat="1" ht="19.92" customHeight="1">
      <c r="A78" s="10"/>
      <c r="B78" s="183"/>
      <c r="C78" s="128"/>
      <c r="D78" s="184" t="s">
        <v>138</v>
      </c>
      <c r="E78" s="185"/>
      <c r="F78" s="185"/>
      <c r="G78" s="185"/>
      <c r="H78" s="185"/>
      <c r="I78" s="185"/>
      <c r="J78" s="186">
        <f>J718</f>
        <v>0</v>
      </c>
      <c r="K78" s="128"/>
      <c r="L78" s="187"/>
      <c r="S78" s="10"/>
      <c r="T78" s="10"/>
      <c r="U78" s="10"/>
      <c r="V78" s="10"/>
      <c r="W78" s="10"/>
      <c r="X78" s="10"/>
      <c r="Y78" s="10"/>
      <c r="Z78" s="10"/>
      <c r="AA78" s="10"/>
      <c r="AB78" s="10"/>
      <c r="AC78" s="10"/>
      <c r="AD78" s="10"/>
      <c r="AE78" s="10"/>
    </row>
    <row r="79" s="10" customFormat="1" ht="19.92" customHeight="1">
      <c r="A79" s="10"/>
      <c r="B79" s="183"/>
      <c r="C79" s="128"/>
      <c r="D79" s="184" t="s">
        <v>139</v>
      </c>
      <c r="E79" s="185"/>
      <c r="F79" s="185"/>
      <c r="G79" s="185"/>
      <c r="H79" s="185"/>
      <c r="I79" s="185"/>
      <c r="J79" s="186">
        <f>J727</f>
        <v>0</v>
      </c>
      <c r="K79" s="128"/>
      <c r="L79" s="187"/>
      <c r="S79" s="10"/>
      <c r="T79" s="10"/>
      <c r="U79" s="10"/>
      <c r="V79" s="10"/>
      <c r="W79" s="10"/>
      <c r="X79" s="10"/>
      <c r="Y79" s="10"/>
      <c r="Z79" s="10"/>
      <c r="AA79" s="10"/>
      <c r="AB79" s="10"/>
      <c r="AC79" s="10"/>
      <c r="AD79" s="10"/>
      <c r="AE79" s="10"/>
    </row>
    <row r="80" s="10" customFormat="1" ht="19.92" customHeight="1">
      <c r="A80" s="10"/>
      <c r="B80" s="183"/>
      <c r="C80" s="128"/>
      <c r="D80" s="184" t="s">
        <v>973</v>
      </c>
      <c r="E80" s="185"/>
      <c r="F80" s="185"/>
      <c r="G80" s="185"/>
      <c r="H80" s="185"/>
      <c r="I80" s="185"/>
      <c r="J80" s="186">
        <f>J740</f>
        <v>0</v>
      </c>
      <c r="K80" s="128"/>
      <c r="L80" s="187"/>
      <c r="S80" s="10"/>
      <c r="T80" s="10"/>
      <c r="U80" s="10"/>
      <c r="V80" s="10"/>
      <c r="W80" s="10"/>
      <c r="X80" s="10"/>
      <c r="Y80" s="10"/>
      <c r="Z80" s="10"/>
      <c r="AA80" s="10"/>
      <c r="AB80" s="10"/>
      <c r="AC80" s="10"/>
      <c r="AD80" s="10"/>
      <c r="AE80" s="10"/>
    </row>
    <row r="81" s="10" customFormat="1" ht="19.92" customHeight="1">
      <c r="A81" s="10"/>
      <c r="B81" s="183"/>
      <c r="C81" s="128"/>
      <c r="D81" s="184" t="s">
        <v>140</v>
      </c>
      <c r="E81" s="185"/>
      <c r="F81" s="185"/>
      <c r="G81" s="185"/>
      <c r="H81" s="185"/>
      <c r="I81" s="185"/>
      <c r="J81" s="186">
        <f>J747</f>
        <v>0</v>
      </c>
      <c r="K81" s="128"/>
      <c r="L81" s="187"/>
      <c r="S81" s="10"/>
      <c r="T81" s="10"/>
      <c r="U81" s="10"/>
      <c r="V81" s="10"/>
      <c r="W81" s="10"/>
      <c r="X81" s="10"/>
      <c r="Y81" s="10"/>
      <c r="Z81" s="10"/>
      <c r="AA81" s="10"/>
      <c r="AB81" s="10"/>
      <c r="AC81" s="10"/>
      <c r="AD81" s="10"/>
      <c r="AE81" s="10"/>
    </row>
    <row r="82" s="10" customFormat="1" ht="19.92" customHeight="1">
      <c r="A82" s="10"/>
      <c r="B82" s="183"/>
      <c r="C82" s="128"/>
      <c r="D82" s="184" t="s">
        <v>141</v>
      </c>
      <c r="E82" s="185"/>
      <c r="F82" s="185"/>
      <c r="G82" s="185"/>
      <c r="H82" s="185"/>
      <c r="I82" s="185"/>
      <c r="J82" s="186">
        <f>J774</f>
        <v>0</v>
      </c>
      <c r="K82" s="128"/>
      <c r="L82" s="187"/>
      <c r="S82" s="10"/>
      <c r="T82" s="10"/>
      <c r="U82" s="10"/>
      <c r="V82" s="10"/>
      <c r="W82" s="10"/>
      <c r="X82" s="10"/>
      <c r="Y82" s="10"/>
      <c r="Z82" s="10"/>
      <c r="AA82" s="10"/>
      <c r="AB82" s="10"/>
      <c r="AC82" s="10"/>
      <c r="AD82" s="10"/>
      <c r="AE82" s="10"/>
    </row>
    <row r="83" s="10" customFormat="1" ht="19.92" customHeight="1">
      <c r="A83" s="10"/>
      <c r="B83" s="183"/>
      <c r="C83" s="128"/>
      <c r="D83" s="184" t="s">
        <v>974</v>
      </c>
      <c r="E83" s="185"/>
      <c r="F83" s="185"/>
      <c r="G83" s="185"/>
      <c r="H83" s="185"/>
      <c r="I83" s="185"/>
      <c r="J83" s="186">
        <f>J809</f>
        <v>0</v>
      </c>
      <c r="K83" s="128"/>
      <c r="L83" s="187"/>
      <c r="S83" s="10"/>
      <c r="T83" s="10"/>
      <c r="U83" s="10"/>
      <c r="V83" s="10"/>
      <c r="W83" s="10"/>
      <c r="X83" s="10"/>
      <c r="Y83" s="10"/>
      <c r="Z83" s="10"/>
      <c r="AA83" s="10"/>
      <c r="AB83" s="10"/>
      <c r="AC83" s="10"/>
      <c r="AD83" s="10"/>
      <c r="AE83" s="10"/>
    </row>
    <row r="84" s="10" customFormat="1" ht="19.92" customHeight="1">
      <c r="A84" s="10"/>
      <c r="B84" s="183"/>
      <c r="C84" s="128"/>
      <c r="D84" s="184" t="s">
        <v>143</v>
      </c>
      <c r="E84" s="185"/>
      <c r="F84" s="185"/>
      <c r="G84" s="185"/>
      <c r="H84" s="185"/>
      <c r="I84" s="185"/>
      <c r="J84" s="186">
        <f>J842</f>
        <v>0</v>
      </c>
      <c r="K84" s="128"/>
      <c r="L84" s="187"/>
      <c r="S84" s="10"/>
      <c r="T84" s="10"/>
      <c r="U84" s="10"/>
      <c r="V84" s="10"/>
      <c r="W84" s="10"/>
      <c r="X84" s="10"/>
      <c r="Y84" s="10"/>
      <c r="Z84" s="10"/>
      <c r="AA84" s="10"/>
      <c r="AB84" s="10"/>
      <c r="AC84" s="10"/>
      <c r="AD84" s="10"/>
      <c r="AE84" s="10"/>
    </row>
    <row r="85" s="10" customFormat="1" ht="19.92" customHeight="1">
      <c r="A85" s="10"/>
      <c r="B85" s="183"/>
      <c r="C85" s="128"/>
      <c r="D85" s="184" t="s">
        <v>144</v>
      </c>
      <c r="E85" s="185"/>
      <c r="F85" s="185"/>
      <c r="G85" s="185"/>
      <c r="H85" s="185"/>
      <c r="I85" s="185"/>
      <c r="J85" s="186">
        <f>J854</f>
        <v>0</v>
      </c>
      <c r="K85" s="128"/>
      <c r="L85" s="187"/>
      <c r="S85" s="10"/>
      <c r="T85" s="10"/>
      <c r="U85" s="10"/>
      <c r="V85" s="10"/>
      <c r="W85" s="10"/>
      <c r="X85" s="10"/>
      <c r="Y85" s="10"/>
      <c r="Z85" s="10"/>
      <c r="AA85" s="10"/>
      <c r="AB85" s="10"/>
      <c r="AC85" s="10"/>
      <c r="AD85" s="10"/>
      <c r="AE85" s="10"/>
    </row>
    <row r="86" s="10" customFormat="1" ht="19.92" customHeight="1">
      <c r="A86" s="10"/>
      <c r="B86" s="183"/>
      <c r="C86" s="128"/>
      <c r="D86" s="184" t="s">
        <v>145</v>
      </c>
      <c r="E86" s="185"/>
      <c r="F86" s="185"/>
      <c r="G86" s="185"/>
      <c r="H86" s="185"/>
      <c r="I86" s="185"/>
      <c r="J86" s="186">
        <f>J877</f>
        <v>0</v>
      </c>
      <c r="K86" s="128"/>
      <c r="L86" s="187"/>
      <c r="S86" s="10"/>
      <c r="T86" s="10"/>
      <c r="U86" s="10"/>
      <c r="V86" s="10"/>
      <c r="W86" s="10"/>
      <c r="X86" s="10"/>
      <c r="Y86" s="10"/>
      <c r="Z86" s="10"/>
      <c r="AA86" s="10"/>
      <c r="AB86" s="10"/>
      <c r="AC86" s="10"/>
      <c r="AD86" s="10"/>
      <c r="AE86" s="10"/>
    </row>
    <row r="87" s="2" customFormat="1" ht="21.84" customHeight="1">
      <c r="A87" s="41"/>
      <c r="B87" s="42"/>
      <c r="C87" s="43"/>
      <c r="D87" s="43"/>
      <c r="E87" s="43"/>
      <c r="F87" s="43"/>
      <c r="G87" s="43"/>
      <c r="H87" s="43"/>
      <c r="I87" s="43"/>
      <c r="J87" s="43"/>
      <c r="K87" s="43"/>
      <c r="L87" s="147"/>
      <c r="S87" s="41"/>
      <c r="T87" s="41"/>
      <c r="U87" s="41"/>
      <c r="V87" s="41"/>
      <c r="W87" s="41"/>
      <c r="X87" s="41"/>
      <c r="Y87" s="41"/>
      <c r="Z87" s="41"/>
      <c r="AA87" s="41"/>
      <c r="AB87" s="41"/>
      <c r="AC87" s="41"/>
      <c r="AD87" s="41"/>
      <c r="AE87" s="41"/>
    </row>
    <row r="88" s="2" customFormat="1" ht="6.96" customHeight="1">
      <c r="A88" s="41"/>
      <c r="B88" s="62"/>
      <c r="C88" s="63"/>
      <c r="D88" s="63"/>
      <c r="E88" s="63"/>
      <c r="F88" s="63"/>
      <c r="G88" s="63"/>
      <c r="H88" s="63"/>
      <c r="I88" s="63"/>
      <c r="J88" s="63"/>
      <c r="K88" s="63"/>
      <c r="L88" s="147"/>
      <c r="S88" s="41"/>
      <c r="T88" s="41"/>
      <c r="U88" s="41"/>
      <c r="V88" s="41"/>
      <c r="W88" s="41"/>
      <c r="X88" s="41"/>
      <c r="Y88" s="41"/>
      <c r="Z88" s="41"/>
      <c r="AA88" s="41"/>
      <c r="AB88" s="41"/>
      <c r="AC88" s="41"/>
      <c r="AD88" s="41"/>
      <c r="AE88" s="41"/>
    </row>
    <row r="92" s="2" customFormat="1" ht="6.96" customHeight="1">
      <c r="A92" s="41"/>
      <c r="B92" s="64"/>
      <c r="C92" s="65"/>
      <c r="D92" s="65"/>
      <c r="E92" s="65"/>
      <c r="F92" s="65"/>
      <c r="G92" s="65"/>
      <c r="H92" s="65"/>
      <c r="I92" s="65"/>
      <c r="J92" s="65"/>
      <c r="K92" s="65"/>
      <c r="L92" s="147"/>
      <c r="S92" s="41"/>
      <c r="T92" s="41"/>
      <c r="U92" s="41"/>
      <c r="V92" s="41"/>
      <c r="W92" s="41"/>
      <c r="X92" s="41"/>
      <c r="Y92" s="41"/>
      <c r="Z92" s="41"/>
      <c r="AA92" s="41"/>
      <c r="AB92" s="41"/>
      <c r="AC92" s="41"/>
      <c r="AD92" s="41"/>
      <c r="AE92" s="41"/>
    </row>
    <row r="93" s="2" customFormat="1" ht="24.96" customHeight="1">
      <c r="A93" s="41"/>
      <c r="B93" s="42"/>
      <c r="C93" s="26" t="s">
        <v>146</v>
      </c>
      <c r="D93" s="43"/>
      <c r="E93" s="43"/>
      <c r="F93" s="43"/>
      <c r="G93" s="43"/>
      <c r="H93" s="43"/>
      <c r="I93" s="43"/>
      <c r="J93" s="43"/>
      <c r="K93" s="43"/>
      <c r="L93" s="147"/>
      <c r="S93" s="41"/>
      <c r="T93" s="41"/>
      <c r="U93" s="41"/>
      <c r="V93" s="41"/>
      <c r="W93" s="41"/>
      <c r="X93" s="41"/>
      <c r="Y93" s="41"/>
      <c r="Z93" s="41"/>
      <c r="AA93" s="41"/>
      <c r="AB93" s="41"/>
      <c r="AC93" s="41"/>
      <c r="AD93" s="41"/>
      <c r="AE93" s="41"/>
    </row>
    <row r="94" s="2" customFormat="1" ht="6.96" customHeight="1">
      <c r="A94" s="41"/>
      <c r="B94" s="42"/>
      <c r="C94" s="43"/>
      <c r="D94" s="43"/>
      <c r="E94" s="43"/>
      <c r="F94" s="43"/>
      <c r="G94" s="43"/>
      <c r="H94" s="43"/>
      <c r="I94" s="43"/>
      <c r="J94" s="43"/>
      <c r="K94" s="43"/>
      <c r="L94" s="147"/>
      <c r="S94" s="41"/>
      <c r="T94" s="41"/>
      <c r="U94" s="41"/>
      <c r="V94" s="41"/>
      <c r="W94" s="41"/>
      <c r="X94" s="41"/>
      <c r="Y94" s="41"/>
      <c r="Z94" s="41"/>
      <c r="AA94" s="41"/>
      <c r="AB94" s="41"/>
      <c r="AC94" s="41"/>
      <c r="AD94" s="41"/>
      <c r="AE94" s="41"/>
    </row>
    <row r="95" s="2" customFormat="1" ht="12" customHeight="1">
      <c r="A95" s="41"/>
      <c r="B95" s="42"/>
      <c r="C95" s="35" t="s">
        <v>16</v>
      </c>
      <c r="D95" s="43"/>
      <c r="E95" s="43"/>
      <c r="F95" s="43"/>
      <c r="G95" s="43"/>
      <c r="H95" s="43"/>
      <c r="I95" s="43"/>
      <c r="J95" s="43"/>
      <c r="K95" s="43"/>
      <c r="L95" s="147"/>
      <c r="S95" s="41"/>
      <c r="T95" s="41"/>
      <c r="U95" s="41"/>
      <c r="V95" s="41"/>
      <c r="W95" s="41"/>
      <c r="X95" s="41"/>
      <c r="Y95" s="41"/>
      <c r="Z95" s="41"/>
      <c r="AA95" s="41"/>
      <c r="AB95" s="41"/>
      <c r="AC95" s="41"/>
      <c r="AD95" s="41"/>
      <c r="AE95" s="41"/>
    </row>
    <row r="96" s="2" customFormat="1" ht="16.5" customHeight="1">
      <c r="A96" s="41"/>
      <c r="B96" s="42"/>
      <c r="C96" s="43"/>
      <c r="D96" s="43"/>
      <c r="E96" s="172" t="str">
        <f>E7</f>
        <v>BRNO, VDJ MYSLIVNA 2x4 000 m3 - REKONSTRUKCE STAVEBNÍ ČÁSTI A TECHNOLOGIE</v>
      </c>
      <c r="F96" s="35"/>
      <c r="G96" s="35"/>
      <c r="H96" s="35"/>
      <c r="I96" s="43"/>
      <c r="J96" s="43"/>
      <c r="K96" s="43"/>
      <c r="L96" s="147"/>
      <c r="S96" s="41"/>
      <c r="T96" s="41"/>
      <c r="U96" s="41"/>
      <c r="V96" s="41"/>
      <c r="W96" s="41"/>
      <c r="X96" s="41"/>
      <c r="Y96" s="41"/>
      <c r="Z96" s="41"/>
      <c r="AA96" s="41"/>
      <c r="AB96" s="41"/>
      <c r="AC96" s="41"/>
      <c r="AD96" s="41"/>
      <c r="AE96" s="41"/>
    </row>
    <row r="97" s="1" customFormat="1" ht="12" customHeight="1">
      <c r="B97" s="24"/>
      <c r="C97" s="35" t="s">
        <v>120</v>
      </c>
      <c r="D97" s="25"/>
      <c r="E97" s="25"/>
      <c r="F97" s="25"/>
      <c r="G97" s="25"/>
      <c r="H97" s="25"/>
      <c r="I97" s="25"/>
      <c r="J97" s="25"/>
      <c r="K97" s="25"/>
      <c r="L97" s="23"/>
    </row>
    <row r="98" s="2" customFormat="1" ht="16.5" customHeight="1">
      <c r="A98" s="41"/>
      <c r="B98" s="42"/>
      <c r="C98" s="43"/>
      <c r="D98" s="43"/>
      <c r="E98" s="172" t="s">
        <v>966</v>
      </c>
      <c r="F98" s="43"/>
      <c r="G98" s="43"/>
      <c r="H98" s="43"/>
      <c r="I98" s="43"/>
      <c r="J98" s="43"/>
      <c r="K98" s="43"/>
      <c r="L98" s="147"/>
      <c r="S98" s="41"/>
      <c r="T98" s="41"/>
      <c r="U98" s="41"/>
      <c r="V98" s="41"/>
      <c r="W98" s="41"/>
      <c r="X98" s="41"/>
      <c r="Y98" s="41"/>
      <c r="Z98" s="41"/>
      <c r="AA98" s="41"/>
      <c r="AB98" s="41"/>
      <c r="AC98" s="41"/>
      <c r="AD98" s="41"/>
      <c r="AE98" s="41"/>
    </row>
    <row r="99" s="2" customFormat="1" ht="12" customHeight="1">
      <c r="A99" s="41"/>
      <c r="B99" s="42"/>
      <c r="C99" s="35" t="s">
        <v>122</v>
      </c>
      <c r="D99" s="43"/>
      <c r="E99" s="43"/>
      <c r="F99" s="43"/>
      <c r="G99" s="43"/>
      <c r="H99" s="43"/>
      <c r="I99" s="43"/>
      <c r="J99" s="43"/>
      <c r="K99" s="43"/>
      <c r="L99" s="147"/>
      <c r="S99" s="41"/>
      <c r="T99" s="41"/>
      <c r="U99" s="41"/>
      <c r="V99" s="41"/>
      <c r="W99" s="41"/>
      <c r="X99" s="41"/>
      <c r="Y99" s="41"/>
      <c r="Z99" s="41"/>
      <c r="AA99" s="41"/>
      <c r="AB99" s="41"/>
      <c r="AC99" s="41"/>
      <c r="AD99" s="41"/>
      <c r="AE99" s="41"/>
    </row>
    <row r="100" s="2" customFormat="1" ht="16.5" customHeight="1">
      <c r="A100" s="41"/>
      <c r="B100" s="42"/>
      <c r="C100" s="43"/>
      <c r="D100" s="43"/>
      <c r="E100" s="72" t="str">
        <f>E11</f>
        <v>DSO02.1 - Objekt VDJ</v>
      </c>
      <c r="F100" s="43"/>
      <c r="G100" s="43"/>
      <c r="H100" s="43"/>
      <c r="I100" s="43"/>
      <c r="J100" s="43"/>
      <c r="K100" s="43"/>
      <c r="L100" s="147"/>
      <c r="S100" s="41"/>
      <c r="T100" s="41"/>
      <c r="U100" s="41"/>
      <c r="V100" s="41"/>
      <c r="W100" s="41"/>
      <c r="X100" s="41"/>
      <c r="Y100" s="41"/>
      <c r="Z100" s="41"/>
      <c r="AA100" s="41"/>
      <c r="AB100" s="41"/>
      <c r="AC100" s="41"/>
      <c r="AD100" s="41"/>
      <c r="AE100" s="41"/>
    </row>
    <row r="101" s="2" customFormat="1" ht="6.96" customHeight="1">
      <c r="A101" s="41"/>
      <c r="B101" s="42"/>
      <c r="C101" s="43"/>
      <c r="D101" s="43"/>
      <c r="E101" s="43"/>
      <c r="F101" s="43"/>
      <c r="G101" s="43"/>
      <c r="H101" s="43"/>
      <c r="I101" s="43"/>
      <c r="J101" s="43"/>
      <c r="K101" s="43"/>
      <c r="L101" s="147"/>
      <c r="S101" s="41"/>
      <c r="T101" s="41"/>
      <c r="U101" s="41"/>
      <c r="V101" s="41"/>
      <c r="W101" s="41"/>
      <c r="X101" s="41"/>
      <c r="Y101" s="41"/>
      <c r="Z101" s="41"/>
      <c r="AA101" s="41"/>
      <c r="AB101" s="41"/>
      <c r="AC101" s="41"/>
      <c r="AD101" s="41"/>
      <c r="AE101" s="41"/>
    </row>
    <row r="102" s="2" customFormat="1" ht="12" customHeight="1">
      <c r="A102" s="41"/>
      <c r="B102" s="42"/>
      <c r="C102" s="35" t="s">
        <v>21</v>
      </c>
      <c r="D102" s="43"/>
      <c r="E102" s="43"/>
      <c r="F102" s="30" t="str">
        <f>F14</f>
        <v xml:space="preserve">Brno, k.ú. Kohoutovice [610313] </v>
      </c>
      <c r="G102" s="43"/>
      <c r="H102" s="43"/>
      <c r="I102" s="35" t="s">
        <v>23</v>
      </c>
      <c r="J102" s="75" t="str">
        <f>IF(J14="","",J14)</f>
        <v>5. 3. 2025</v>
      </c>
      <c r="K102" s="43"/>
      <c r="L102" s="147"/>
      <c r="S102" s="41"/>
      <c r="T102" s="41"/>
      <c r="U102" s="41"/>
      <c r="V102" s="41"/>
      <c r="W102" s="41"/>
      <c r="X102" s="41"/>
      <c r="Y102" s="41"/>
      <c r="Z102" s="41"/>
      <c r="AA102" s="41"/>
      <c r="AB102" s="41"/>
      <c r="AC102" s="41"/>
      <c r="AD102" s="41"/>
      <c r="AE102" s="41"/>
    </row>
    <row r="103" s="2" customFormat="1" ht="6.96" customHeight="1">
      <c r="A103" s="41"/>
      <c r="B103" s="42"/>
      <c r="C103" s="43"/>
      <c r="D103" s="43"/>
      <c r="E103" s="43"/>
      <c r="F103" s="43"/>
      <c r="G103" s="43"/>
      <c r="H103" s="43"/>
      <c r="I103" s="43"/>
      <c r="J103" s="43"/>
      <c r="K103" s="43"/>
      <c r="L103" s="147"/>
      <c r="S103" s="41"/>
      <c r="T103" s="41"/>
      <c r="U103" s="41"/>
      <c r="V103" s="41"/>
      <c r="W103" s="41"/>
      <c r="X103" s="41"/>
      <c r="Y103" s="41"/>
      <c r="Z103" s="41"/>
      <c r="AA103" s="41"/>
      <c r="AB103" s="41"/>
      <c r="AC103" s="41"/>
      <c r="AD103" s="41"/>
      <c r="AE103" s="41"/>
    </row>
    <row r="104" s="2" customFormat="1" ht="15.15" customHeight="1">
      <c r="A104" s="41"/>
      <c r="B104" s="42"/>
      <c r="C104" s="35" t="s">
        <v>25</v>
      </c>
      <c r="D104" s="43"/>
      <c r="E104" s="43"/>
      <c r="F104" s="30" t="str">
        <f>E17</f>
        <v xml:space="preserve"> </v>
      </c>
      <c r="G104" s="43"/>
      <c r="H104" s="43"/>
      <c r="I104" s="35" t="s">
        <v>31</v>
      </c>
      <c r="J104" s="39" t="str">
        <f>E23</f>
        <v xml:space="preserve"> </v>
      </c>
      <c r="K104" s="43"/>
      <c r="L104" s="147"/>
      <c r="S104" s="41"/>
      <c r="T104" s="41"/>
      <c r="U104" s="41"/>
      <c r="V104" s="41"/>
      <c r="W104" s="41"/>
      <c r="X104" s="41"/>
      <c r="Y104" s="41"/>
      <c r="Z104" s="41"/>
      <c r="AA104" s="41"/>
      <c r="AB104" s="41"/>
      <c r="AC104" s="41"/>
      <c r="AD104" s="41"/>
      <c r="AE104" s="41"/>
    </row>
    <row r="105" s="2" customFormat="1" ht="15.15" customHeight="1">
      <c r="A105" s="41"/>
      <c r="B105" s="42"/>
      <c r="C105" s="35" t="s">
        <v>29</v>
      </c>
      <c r="D105" s="43"/>
      <c r="E105" s="43"/>
      <c r="F105" s="30" t="str">
        <f>IF(E20="","",E20)</f>
        <v>Vyplň údaj</v>
      </c>
      <c r="G105" s="43"/>
      <c r="H105" s="43"/>
      <c r="I105" s="35" t="s">
        <v>33</v>
      </c>
      <c r="J105" s="39" t="str">
        <f>E26</f>
        <v xml:space="preserve"> </v>
      </c>
      <c r="K105" s="43"/>
      <c r="L105" s="147"/>
      <c r="S105" s="41"/>
      <c r="T105" s="41"/>
      <c r="U105" s="41"/>
      <c r="V105" s="41"/>
      <c r="W105" s="41"/>
      <c r="X105" s="41"/>
      <c r="Y105" s="41"/>
      <c r="Z105" s="41"/>
      <c r="AA105" s="41"/>
      <c r="AB105" s="41"/>
      <c r="AC105" s="41"/>
      <c r="AD105" s="41"/>
      <c r="AE105" s="41"/>
    </row>
    <row r="106" s="2" customFormat="1" ht="10.32" customHeight="1">
      <c r="A106" s="41"/>
      <c r="B106" s="42"/>
      <c r="C106" s="43"/>
      <c r="D106" s="43"/>
      <c r="E106" s="43"/>
      <c r="F106" s="43"/>
      <c r="G106" s="43"/>
      <c r="H106" s="43"/>
      <c r="I106" s="43"/>
      <c r="J106" s="43"/>
      <c r="K106" s="43"/>
      <c r="L106" s="147"/>
      <c r="S106" s="41"/>
      <c r="T106" s="41"/>
      <c r="U106" s="41"/>
      <c r="V106" s="41"/>
      <c r="W106" s="41"/>
      <c r="X106" s="41"/>
      <c r="Y106" s="41"/>
      <c r="Z106" s="41"/>
      <c r="AA106" s="41"/>
      <c r="AB106" s="41"/>
      <c r="AC106" s="41"/>
      <c r="AD106" s="41"/>
      <c r="AE106" s="41"/>
    </row>
    <row r="107" s="11" customFormat="1" ht="29.28" customHeight="1">
      <c r="A107" s="188"/>
      <c r="B107" s="189"/>
      <c r="C107" s="190" t="s">
        <v>147</v>
      </c>
      <c r="D107" s="191" t="s">
        <v>55</v>
      </c>
      <c r="E107" s="191" t="s">
        <v>51</v>
      </c>
      <c r="F107" s="191" t="s">
        <v>52</v>
      </c>
      <c r="G107" s="191" t="s">
        <v>148</v>
      </c>
      <c r="H107" s="191" t="s">
        <v>149</v>
      </c>
      <c r="I107" s="191" t="s">
        <v>150</v>
      </c>
      <c r="J107" s="191" t="s">
        <v>126</v>
      </c>
      <c r="K107" s="192" t="s">
        <v>151</v>
      </c>
      <c r="L107" s="193"/>
      <c r="M107" s="95" t="s">
        <v>19</v>
      </c>
      <c r="N107" s="96" t="s">
        <v>40</v>
      </c>
      <c r="O107" s="96" t="s">
        <v>152</v>
      </c>
      <c r="P107" s="96" t="s">
        <v>153</v>
      </c>
      <c r="Q107" s="96" t="s">
        <v>154</v>
      </c>
      <c r="R107" s="96" t="s">
        <v>155</v>
      </c>
      <c r="S107" s="96" t="s">
        <v>156</v>
      </c>
      <c r="T107" s="97" t="s">
        <v>157</v>
      </c>
      <c r="U107" s="188"/>
      <c r="V107" s="188"/>
      <c r="W107" s="188"/>
      <c r="X107" s="188"/>
      <c r="Y107" s="188"/>
      <c r="Z107" s="188"/>
      <c r="AA107" s="188"/>
      <c r="AB107" s="188"/>
      <c r="AC107" s="188"/>
      <c r="AD107" s="188"/>
      <c r="AE107" s="188"/>
    </row>
    <row r="108" s="2" customFormat="1" ht="22.8" customHeight="1">
      <c r="A108" s="41"/>
      <c r="B108" s="42"/>
      <c r="C108" s="102" t="s">
        <v>158</v>
      </c>
      <c r="D108" s="43"/>
      <c r="E108" s="43"/>
      <c r="F108" s="43"/>
      <c r="G108" s="43"/>
      <c r="H108" s="43"/>
      <c r="I108" s="43"/>
      <c r="J108" s="194">
        <f>BK108</f>
        <v>0</v>
      </c>
      <c r="K108" s="43"/>
      <c r="L108" s="47"/>
      <c r="M108" s="98"/>
      <c r="N108" s="195"/>
      <c r="O108" s="99"/>
      <c r="P108" s="196">
        <f>P109+P620</f>
        <v>0</v>
      </c>
      <c r="Q108" s="99"/>
      <c r="R108" s="196">
        <f>R109+R620</f>
        <v>635.01326745999995</v>
      </c>
      <c r="S108" s="99"/>
      <c r="T108" s="197">
        <f>T109+T620</f>
        <v>3.0470000000000002</v>
      </c>
      <c r="U108" s="41"/>
      <c r="V108" s="41"/>
      <c r="W108" s="41"/>
      <c r="X108" s="41"/>
      <c r="Y108" s="41"/>
      <c r="Z108" s="41"/>
      <c r="AA108" s="41"/>
      <c r="AB108" s="41"/>
      <c r="AC108" s="41"/>
      <c r="AD108" s="41"/>
      <c r="AE108" s="41"/>
      <c r="AT108" s="20" t="s">
        <v>69</v>
      </c>
      <c r="AU108" s="20" t="s">
        <v>127</v>
      </c>
      <c r="BK108" s="198">
        <f>BK109+BK620</f>
        <v>0</v>
      </c>
    </row>
    <row r="109" s="12" customFormat="1" ht="25.92" customHeight="1">
      <c r="A109" s="12"/>
      <c r="B109" s="199"/>
      <c r="C109" s="200"/>
      <c r="D109" s="201" t="s">
        <v>69</v>
      </c>
      <c r="E109" s="202" t="s">
        <v>159</v>
      </c>
      <c r="F109" s="202" t="s">
        <v>160</v>
      </c>
      <c r="G109" s="200"/>
      <c r="H109" s="200"/>
      <c r="I109" s="203"/>
      <c r="J109" s="204">
        <f>BK109</f>
        <v>0</v>
      </c>
      <c r="K109" s="200"/>
      <c r="L109" s="205"/>
      <c r="M109" s="206"/>
      <c r="N109" s="207"/>
      <c r="O109" s="207"/>
      <c r="P109" s="208">
        <f>P110+P212+P250+P338+P357+P386+P497+P502+P617</f>
        <v>0</v>
      </c>
      <c r="Q109" s="207"/>
      <c r="R109" s="208">
        <f>R110+R212+R250+R338+R357+R386+R497+R502+R617</f>
        <v>612.43125009999994</v>
      </c>
      <c r="S109" s="207"/>
      <c r="T109" s="209">
        <f>T110+T212+T250+T338+T357+T386+T497+T502+T617</f>
        <v>3.0470000000000002</v>
      </c>
      <c r="U109" s="12"/>
      <c r="V109" s="12"/>
      <c r="W109" s="12"/>
      <c r="X109" s="12"/>
      <c r="Y109" s="12"/>
      <c r="Z109" s="12"/>
      <c r="AA109" s="12"/>
      <c r="AB109" s="12"/>
      <c r="AC109" s="12"/>
      <c r="AD109" s="12"/>
      <c r="AE109" s="12"/>
      <c r="AR109" s="210" t="s">
        <v>77</v>
      </c>
      <c r="AT109" s="211" t="s">
        <v>69</v>
      </c>
      <c r="AU109" s="211" t="s">
        <v>70</v>
      </c>
      <c r="AY109" s="210" t="s">
        <v>161</v>
      </c>
      <c r="BK109" s="212">
        <f>BK110+BK212+BK250+BK338+BK357+BK386+BK497+BK502+BK617</f>
        <v>0</v>
      </c>
    </row>
    <row r="110" s="12" customFormat="1" ht="22.8" customHeight="1">
      <c r="A110" s="12"/>
      <c r="B110" s="199"/>
      <c r="C110" s="200"/>
      <c r="D110" s="201" t="s">
        <v>69</v>
      </c>
      <c r="E110" s="213" t="s">
        <v>77</v>
      </c>
      <c r="F110" s="213" t="s">
        <v>162</v>
      </c>
      <c r="G110" s="200"/>
      <c r="H110" s="200"/>
      <c r="I110" s="203"/>
      <c r="J110" s="214">
        <f>BK110</f>
        <v>0</v>
      </c>
      <c r="K110" s="200"/>
      <c r="L110" s="205"/>
      <c r="M110" s="206"/>
      <c r="N110" s="207"/>
      <c r="O110" s="207"/>
      <c r="P110" s="208">
        <f>SUM(P111:P211)</f>
        <v>0</v>
      </c>
      <c r="Q110" s="207"/>
      <c r="R110" s="208">
        <f>SUM(R111:R211)</f>
        <v>0.0069900000000000006</v>
      </c>
      <c r="S110" s="207"/>
      <c r="T110" s="209">
        <f>SUM(T111:T211)</f>
        <v>0</v>
      </c>
      <c r="U110" s="12"/>
      <c r="V110" s="12"/>
      <c r="W110" s="12"/>
      <c r="X110" s="12"/>
      <c r="Y110" s="12"/>
      <c r="Z110" s="12"/>
      <c r="AA110" s="12"/>
      <c r="AB110" s="12"/>
      <c r="AC110" s="12"/>
      <c r="AD110" s="12"/>
      <c r="AE110" s="12"/>
      <c r="AR110" s="210" t="s">
        <v>77</v>
      </c>
      <c r="AT110" s="211" t="s">
        <v>69</v>
      </c>
      <c r="AU110" s="211" t="s">
        <v>77</v>
      </c>
      <c r="AY110" s="210" t="s">
        <v>161</v>
      </c>
      <c r="BK110" s="212">
        <f>SUM(BK111:BK211)</f>
        <v>0</v>
      </c>
    </row>
    <row r="111" s="2" customFormat="1" ht="24.15" customHeight="1">
      <c r="A111" s="41"/>
      <c r="B111" s="42"/>
      <c r="C111" s="215" t="s">
        <v>77</v>
      </c>
      <c r="D111" s="215" t="s">
        <v>163</v>
      </c>
      <c r="E111" s="216" t="s">
        <v>236</v>
      </c>
      <c r="F111" s="217" t="s">
        <v>237</v>
      </c>
      <c r="G111" s="218" t="s">
        <v>231</v>
      </c>
      <c r="H111" s="219">
        <v>84</v>
      </c>
      <c r="I111" s="220"/>
      <c r="J111" s="221">
        <f>ROUND(I111*H111,2)</f>
        <v>0</v>
      </c>
      <c r="K111" s="217" t="s">
        <v>167</v>
      </c>
      <c r="L111" s="47"/>
      <c r="M111" s="222" t="s">
        <v>19</v>
      </c>
      <c r="N111" s="223" t="s">
        <v>41</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168</v>
      </c>
      <c r="AT111" s="226" t="s">
        <v>163</v>
      </c>
      <c r="AU111" s="226" t="s">
        <v>79</v>
      </c>
      <c r="AY111" s="20" t="s">
        <v>161</v>
      </c>
      <c r="BE111" s="227">
        <f>IF(N111="základní",J111,0)</f>
        <v>0</v>
      </c>
      <c r="BF111" s="227">
        <f>IF(N111="snížená",J111,0)</f>
        <v>0</v>
      </c>
      <c r="BG111" s="227">
        <f>IF(N111="zákl. přenesená",J111,0)</f>
        <v>0</v>
      </c>
      <c r="BH111" s="227">
        <f>IF(N111="sníž. přenesená",J111,0)</f>
        <v>0</v>
      </c>
      <c r="BI111" s="227">
        <f>IF(N111="nulová",J111,0)</f>
        <v>0</v>
      </c>
      <c r="BJ111" s="20" t="s">
        <v>77</v>
      </c>
      <c r="BK111" s="227">
        <f>ROUND(I111*H111,2)</f>
        <v>0</v>
      </c>
      <c r="BL111" s="20" t="s">
        <v>168</v>
      </c>
      <c r="BM111" s="226" t="s">
        <v>975</v>
      </c>
    </row>
    <row r="112" s="2" customFormat="1">
      <c r="A112" s="41"/>
      <c r="B112" s="42"/>
      <c r="C112" s="43"/>
      <c r="D112" s="228" t="s">
        <v>170</v>
      </c>
      <c r="E112" s="43"/>
      <c r="F112" s="229" t="s">
        <v>239</v>
      </c>
      <c r="G112" s="43"/>
      <c r="H112" s="43"/>
      <c r="I112" s="230"/>
      <c r="J112" s="43"/>
      <c r="K112" s="43"/>
      <c r="L112" s="47"/>
      <c r="M112" s="231"/>
      <c r="N112" s="232"/>
      <c r="O112" s="87"/>
      <c r="P112" s="87"/>
      <c r="Q112" s="87"/>
      <c r="R112" s="87"/>
      <c r="S112" s="87"/>
      <c r="T112" s="88"/>
      <c r="U112" s="41"/>
      <c r="V112" s="41"/>
      <c r="W112" s="41"/>
      <c r="X112" s="41"/>
      <c r="Y112" s="41"/>
      <c r="Z112" s="41"/>
      <c r="AA112" s="41"/>
      <c r="AB112" s="41"/>
      <c r="AC112" s="41"/>
      <c r="AD112" s="41"/>
      <c r="AE112" s="41"/>
      <c r="AT112" s="20" t="s">
        <v>170</v>
      </c>
      <c r="AU112" s="20" t="s">
        <v>79</v>
      </c>
    </row>
    <row r="113" s="13" customFormat="1">
      <c r="A113" s="13"/>
      <c r="B113" s="233"/>
      <c r="C113" s="234"/>
      <c r="D113" s="235" t="s">
        <v>172</v>
      </c>
      <c r="E113" s="236" t="s">
        <v>19</v>
      </c>
      <c r="F113" s="237" t="s">
        <v>976</v>
      </c>
      <c r="G113" s="234"/>
      <c r="H113" s="238">
        <v>62</v>
      </c>
      <c r="I113" s="239"/>
      <c r="J113" s="234"/>
      <c r="K113" s="234"/>
      <c r="L113" s="240"/>
      <c r="M113" s="241"/>
      <c r="N113" s="242"/>
      <c r="O113" s="242"/>
      <c r="P113" s="242"/>
      <c r="Q113" s="242"/>
      <c r="R113" s="242"/>
      <c r="S113" s="242"/>
      <c r="T113" s="243"/>
      <c r="U113" s="13"/>
      <c r="V113" s="13"/>
      <c r="W113" s="13"/>
      <c r="X113" s="13"/>
      <c r="Y113" s="13"/>
      <c r="Z113" s="13"/>
      <c r="AA113" s="13"/>
      <c r="AB113" s="13"/>
      <c r="AC113" s="13"/>
      <c r="AD113" s="13"/>
      <c r="AE113" s="13"/>
      <c r="AT113" s="244" t="s">
        <v>172</v>
      </c>
      <c r="AU113" s="244" t="s">
        <v>79</v>
      </c>
      <c r="AV113" s="13" t="s">
        <v>79</v>
      </c>
      <c r="AW113" s="13" t="s">
        <v>32</v>
      </c>
      <c r="AX113" s="13" t="s">
        <v>70</v>
      </c>
      <c r="AY113" s="244" t="s">
        <v>161</v>
      </c>
    </row>
    <row r="114" s="13" customFormat="1">
      <c r="A114" s="13"/>
      <c r="B114" s="233"/>
      <c r="C114" s="234"/>
      <c r="D114" s="235" t="s">
        <v>172</v>
      </c>
      <c r="E114" s="236" t="s">
        <v>19</v>
      </c>
      <c r="F114" s="237" t="s">
        <v>977</v>
      </c>
      <c r="G114" s="234"/>
      <c r="H114" s="238">
        <v>22</v>
      </c>
      <c r="I114" s="239"/>
      <c r="J114" s="234"/>
      <c r="K114" s="234"/>
      <c r="L114" s="240"/>
      <c r="M114" s="241"/>
      <c r="N114" s="242"/>
      <c r="O114" s="242"/>
      <c r="P114" s="242"/>
      <c r="Q114" s="242"/>
      <c r="R114" s="242"/>
      <c r="S114" s="242"/>
      <c r="T114" s="243"/>
      <c r="U114" s="13"/>
      <c r="V114" s="13"/>
      <c r="W114" s="13"/>
      <c r="X114" s="13"/>
      <c r="Y114" s="13"/>
      <c r="Z114" s="13"/>
      <c r="AA114" s="13"/>
      <c r="AB114" s="13"/>
      <c r="AC114" s="13"/>
      <c r="AD114" s="13"/>
      <c r="AE114" s="13"/>
      <c r="AT114" s="244" t="s">
        <v>172</v>
      </c>
      <c r="AU114" s="244" t="s">
        <v>79</v>
      </c>
      <c r="AV114" s="13" t="s">
        <v>79</v>
      </c>
      <c r="AW114" s="13" t="s">
        <v>32</v>
      </c>
      <c r="AX114" s="13" t="s">
        <v>70</v>
      </c>
      <c r="AY114" s="244" t="s">
        <v>161</v>
      </c>
    </row>
    <row r="115" s="14" customFormat="1">
      <c r="A115" s="14"/>
      <c r="B115" s="245"/>
      <c r="C115" s="246"/>
      <c r="D115" s="235" t="s">
        <v>172</v>
      </c>
      <c r="E115" s="247" t="s">
        <v>19</v>
      </c>
      <c r="F115" s="248" t="s">
        <v>174</v>
      </c>
      <c r="G115" s="246"/>
      <c r="H115" s="249">
        <v>84</v>
      </c>
      <c r="I115" s="250"/>
      <c r="J115" s="246"/>
      <c r="K115" s="246"/>
      <c r="L115" s="251"/>
      <c r="M115" s="252"/>
      <c r="N115" s="253"/>
      <c r="O115" s="253"/>
      <c r="P115" s="253"/>
      <c r="Q115" s="253"/>
      <c r="R115" s="253"/>
      <c r="S115" s="253"/>
      <c r="T115" s="254"/>
      <c r="U115" s="14"/>
      <c r="V115" s="14"/>
      <c r="W115" s="14"/>
      <c r="X115" s="14"/>
      <c r="Y115" s="14"/>
      <c r="Z115" s="14"/>
      <c r="AA115" s="14"/>
      <c r="AB115" s="14"/>
      <c r="AC115" s="14"/>
      <c r="AD115" s="14"/>
      <c r="AE115" s="14"/>
      <c r="AT115" s="255" t="s">
        <v>172</v>
      </c>
      <c r="AU115" s="255" t="s">
        <v>79</v>
      </c>
      <c r="AV115" s="14" t="s">
        <v>168</v>
      </c>
      <c r="AW115" s="14" t="s">
        <v>32</v>
      </c>
      <c r="AX115" s="14" t="s">
        <v>77</v>
      </c>
      <c r="AY115" s="255" t="s">
        <v>161</v>
      </c>
    </row>
    <row r="116" s="2" customFormat="1" ht="24.15" customHeight="1">
      <c r="A116" s="41"/>
      <c r="B116" s="42"/>
      <c r="C116" s="215" t="s">
        <v>79</v>
      </c>
      <c r="D116" s="215" t="s">
        <v>163</v>
      </c>
      <c r="E116" s="216" t="s">
        <v>978</v>
      </c>
      <c r="F116" s="217" t="s">
        <v>979</v>
      </c>
      <c r="G116" s="218" t="s">
        <v>231</v>
      </c>
      <c r="H116" s="219">
        <v>6.25</v>
      </c>
      <c r="I116" s="220"/>
      <c r="J116" s="221">
        <f>ROUND(I116*H116,2)</f>
        <v>0</v>
      </c>
      <c r="K116" s="217" t="s">
        <v>167</v>
      </c>
      <c r="L116" s="47"/>
      <c r="M116" s="222" t="s">
        <v>19</v>
      </c>
      <c r="N116" s="223" t="s">
        <v>41</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168</v>
      </c>
      <c r="AT116" s="226" t="s">
        <v>163</v>
      </c>
      <c r="AU116" s="226" t="s">
        <v>79</v>
      </c>
      <c r="AY116" s="20" t="s">
        <v>161</v>
      </c>
      <c r="BE116" s="227">
        <f>IF(N116="základní",J116,0)</f>
        <v>0</v>
      </c>
      <c r="BF116" s="227">
        <f>IF(N116="snížená",J116,0)</f>
        <v>0</v>
      </c>
      <c r="BG116" s="227">
        <f>IF(N116="zákl. přenesená",J116,0)</f>
        <v>0</v>
      </c>
      <c r="BH116" s="227">
        <f>IF(N116="sníž. přenesená",J116,0)</f>
        <v>0</v>
      </c>
      <c r="BI116" s="227">
        <f>IF(N116="nulová",J116,0)</f>
        <v>0</v>
      </c>
      <c r="BJ116" s="20" t="s">
        <v>77</v>
      </c>
      <c r="BK116" s="227">
        <f>ROUND(I116*H116,2)</f>
        <v>0</v>
      </c>
      <c r="BL116" s="20" t="s">
        <v>168</v>
      </c>
      <c r="BM116" s="226" t="s">
        <v>980</v>
      </c>
    </row>
    <row r="117" s="2" customFormat="1">
      <c r="A117" s="41"/>
      <c r="B117" s="42"/>
      <c r="C117" s="43"/>
      <c r="D117" s="228" t="s">
        <v>170</v>
      </c>
      <c r="E117" s="43"/>
      <c r="F117" s="229" t="s">
        <v>981</v>
      </c>
      <c r="G117" s="43"/>
      <c r="H117" s="43"/>
      <c r="I117" s="230"/>
      <c r="J117" s="43"/>
      <c r="K117" s="43"/>
      <c r="L117" s="47"/>
      <c r="M117" s="231"/>
      <c r="N117" s="232"/>
      <c r="O117" s="87"/>
      <c r="P117" s="87"/>
      <c r="Q117" s="87"/>
      <c r="R117" s="87"/>
      <c r="S117" s="87"/>
      <c r="T117" s="88"/>
      <c r="U117" s="41"/>
      <c r="V117" s="41"/>
      <c r="W117" s="41"/>
      <c r="X117" s="41"/>
      <c r="Y117" s="41"/>
      <c r="Z117" s="41"/>
      <c r="AA117" s="41"/>
      <c r="AB117" s="41"/>
      <c r="AC117" s="41"/>
      <c r="AD117" s="41"/>
      <c r="AE117" s="41"/>
      <c r="AT117" s="20" t="s">
        <v>170</v>
      </c>
      <c r="AU117" s="20" t="s">
        <v>79</v>
      </c>
    </row>
    <row r="118" s="13" customFormat="1">
      <c r="A118" s="13"/>
      <c r="B118" s="233"/>
      <c r="C118" s="234"/>
      <c r="D118" s="235" t="s">
        <v>172</v>
      </c>
      <c r="E118" s="236" t="s">
        <v>19</v>
      </c>
      <c r="F118" s="237" t="s">
        <v>982</v>
      </c>
      <c r="G118" s="234"/>
      <c r="H118" s="238">
        <v>0.089999999999999997</v>
      </c>
      <c r="I118" s="239"/>
      <c r="J118" s="234"/>
      <c r="K118" s="234"/>
      <c r="L118" s="240"/>
      <c r="M118" s="241"/>
      <c r="N118" s="242"/>
      <c r="O118" s="242"/>
      <c r="P118" s="242"/>
      <c r="Q118" s="242"/>
      <c r="R118" s="242"/>
      <c r="S118" s="242"/>
      <c r="T118" s="243"/>
      <c r="U118" s="13"/>
      <c r="V118" s="13"/>
      <c r="W118" s="13"/>
      <c r="X118" s="13"/>
      <c r="Y118" s="13"/>
      <c r="Z118" s="13"/>
      <c r="AA118" s="13"/>
      <c r="AB118" s="13"/>
      <c r="AC118" s="13"/>
      <c r="AD118" s="13"/>
      <c r="AE118" s="13"/>
      <c r="AT118" s="244" t="s">
        <v>172</v>
      </c>
      <c r="AU118" s="244" t="s">
        <v>79</v>
      </c>
      <c r="AV118" s="13" t="s">
        <v>79</v>
      </c>
      <c r="AW118" s="13" t="s">
        <v>32</v>
      </c>
      <c r="AX118" s="13" t="s">
        <v>70</v>
      </c>
      <c r="AY118" s="244" t="s">
        <v>161</v>
      </c>
    </row>
    <row r="119" s="13" customFormat="1">
      <c r="A119" s="13"/>
      <c r="B119" s="233"/>
      <c r="C119" s="234"/>
      <c r="D119" s="235" t="s">
        <v>172</v>
      </c>
      <c r="E119" s="236" t="s">
        <v>19</v>
      </c>
      <c r="F119" s="237" t="s">
        <v>983</v>
      </c>
      <c r="G119" s="234"/>
      <c r="H119" s="238">
        <v>0.108</v>
      </c>
      <c r="I119" s="239"/>
      <c r="J119" s="234"/>
      <c r="K119" s="234"/>
      <c r="L119" s="240"/>
      <c r="M119" s="241"/>
      <c r="N119" s="242"/>
      <c r="O119" s="242"/>
      <c r="P119" s="242"/>
      <c r="Q119" s="242"/>
      <c r="R119" s="242"/>
      <c r="S119" s="242"/>
      <c r="T119" s="243"/>
      <c r="U119" s="13"/>
      <c r="V119" s="13"/>
      <c r="W119" s="13"/>
      <c r="X119" s="13"/>
      <c r="Y119" s="13"/>
      <c r="Z119" s="13"/>
      <c r="AA119" s="13"/>
      <c r="AB119" s="13"/>
      <c r="AC119" s="13"/>
      <c r="AD119" s="13"/>
      <c r="AE119" s="13"/>
      <c r="AT119" s="244" t="s">
        <v>172</v>
      </c>
      <c r="AU119" s="244" t="s">
        <v>79</v>
      </c>
      <c r="AV119" s="13" t="s">
        <v>79</v>
      </c>
      <c r="AW119" s="13" t="s">
        <v>32</v>
      </c>
      <c r="AX119" s="13" t="s">
        <v>70</v>
      </c>
      <c r="AY119" s="244" t="s">
        <v>161</v>
      </c>
    </row>
    <row r="120" s="13" customFormat="1">
      <c r="A120" s="13"/>
      <c r="B120" s="233"/>
      <c r="C120" s="234"/>
      <c r="D120" s="235" t="s">
        <v>172</v>
      </c>
      <c r="E120" s="236" t="s">
        <v>19</v>
      </c>
      <c r="F120" s="237" t="s">
        <v>984</v>
      </c>
      <c r="G120" s="234"/>
      <c r="H120" s="238">
        <v>0.25600000000000001</v>
      </c>
      <c r="I120" s="239"/>
      <c r="J120" s="234"/>
      <c r="K120" s="234"/>
      <c r="L120" s="240"/>
      <c r="M120" s="241"/>
      <c r="N120" s="242"/>
      <c r="O120" s="242"/>
      <c r="P120" s="242"/>
      <c r="Q120" s="242"/>
      <c r="R120" s="242"/>
      <c r="S120" s="242"/>
      <c r="T120" s="243"/>
      <c r="U120" s="13"/>
      <c r="V120" s="13"/>
      <c r="W120" s="13"/>
      <c r="X120" s="13"/>
      <c r="Y120" s="13"/>
      <c r="Z120" s="13"/>
      <c r="AA120" s="13"/>
      <c r="AB120" s="13"/>
      <c r="AC120" s="13"/>
      <c r="AD120" s="13"/>
      <c r="AE120" s="13"/>
      <c r="AT120" s="244" t="s">
        <v>172</v>
      </c>
      <c r="AU120" s="244" t="s">
        <v>79</v>
      </c>
      <c r="AV120" s="13" t="s">
        <v>79</v>
      </c>
      <c r="AW120" s="13" t="s">
        <v>32</v>
      </c>
      <c r="AX120" s="13" t="s">
        <v>70</v>
      </c>
      <c r="AY120" s="244" t="s">
        <v>161</v>
      </c>
    </row>
    <row r="121" s="13" customFormat="1">
      <c r="A121" s="13"/>
      <c r="B121" s="233"/>
      <c r="C121" s="234"/>
      <c r="D121" s="235" t="s">
        <v>172</v>
      </c>
      <c r="E121" s="236" t="s">
        <v>19</v>
      </c>
      <c r="F121" s="237" t="s">
        <v>985</v>
      </c>
      <c r="G121" s="234"/>
      <c r="H121" s="238">
        <v>5.7240000000000002</v>
      </c>
      <c r="I121" s="239"/>
      <c r="J121" s="234"/>
      <c r="K121" s="234"/>
      <c r="L121" s="240"/>
      <c r="M121" s="241"/>
      <c r="N121" s="242"/>
      <c r="O121" s="242"/>
      <c r="P121" s="242"/>
      <c r="Q121" s="242"/>
      <c r="R121" s="242"/>
      <c r="S121" s="242"/>
      <c r="T121" s="243"/>
      <c r="U121" s="13"/>
      <c r="V121" s="13"/>
      <c r="W121" s="13"/>
      <c r="X121" s="13"/>
      <c r="Y121" s="13"/>
      <c r="Z121" s="13"/>
      <c r="AA121" s="13"/>
      <c r="AB121" s="13"/>
      <c r="AC121" s="13"/>
      <c r="AD121" s="13"/>
      <c r="AE121" s="13"/>
      <c r="AT121" s="244" t="s">
        <v>172</v>
      </c>
      <c r="AU121" s="244" t="s">
        <v>79</v>
      </c>
      <c r="AV121" s="13" t="s">
        <v>79</v>
      </c>
      <c r="AW121" s="13" t="s">
        <v>32</v>
      </c>
      <c r="AX121" s="13" t="s">
        <v>70</v>
      </c>
      <c r="AY121" s="244" t="s">
        <v>161</v>
      </c>
    </row>
    <row r="122" s="13" customFormat="1">
      <c r="A122" s="13"/>
      <c r="B122" s="233"/>
      <c r="C122" s="234"/>
      <c r="D122" s="235" t="s">
        <v>172</v>
      </c>
      <c r="E122" s="236" t="s">
        <v>19</v>
      </c>
      <c r="F122" s="237" t="s">
        <v>986</v>
      </c>
      <c r="G122" s="234"/>
      <c r="H122" s="238">
        <v>0.071999999999999995</v>
      </c>
      <c r="I122" s="239"/>
      <c r="J122" s="234"/>
      <c r="K122" s="234"/>
      <c r="L122" s="240"/>
      <c r="M122" s="241"/>
      <c r="N122" s="242"/>
      <c r="O122" s="242"/>
      <c r="P122" s="242"/>
      <c r="Q122" s="242"/>
      <c r="R122" s="242"/>
      <c r="S122" s="242"/>
      <c r="T122" s="243"/>
      <c r="U122" s="13"/>
      <c r="V122" s="13"/>
      <c r="W122" s="13"/>
      <c r="X122" s="13"/>
      <c r="Y122" s="13"/>
      <c r="Z122" s="13"/>
      <c r="AA122" s="13"/>
      <c r="AB122" s="13"/>
      <c r="AC122" s="13"/>
      <c r="AD122" s="13"/>
      <c r="AE122" s="13"/>
      <c r="AT122" s="244" t="s">
        <v>172</v>
      </c>
      <c r="AU122" s="244" t="s">
        <v>79</v>
      </c>
      <c r="AV122" s="13" t="s">
        <v>79</v>
      </c>
      <c r="AW122" s="13" t="s">
        <v>32</v>
      </c>
      <c r="AX122" s="13" t="s">
        <v>70</v>
      </c>
      <c r="AY122" s="244" t="s">
        <v>161</v>
      </c>
    </row>
    <row r="123" s="14" customFormat="1">
      <c r="A123" s="14"/>
      <c r="B123" s="245"/>
      <c r="C123" s="246"/>
      <c r="D123" s="235" t="s">
        <v>172</v>
      </c>
      <c r="E123" s="247" t="s">
        <v>19</v>
      </c>
      <c r="F123" s="248" t="s">
        <v>174</v>
      </c>
      <c r="G123" s="246"/>
      <c r="H123" s="249">
        <v>6.25</v>
      </c>
      <c r="I123" s="250"/>
      <c r="J123" s="246"/>
      <c r="K123" s="246"/>
      <c r="L123" s="251"/>
      <c r="M123" s="252"/>
      <c r="N123" s="253"/>
      <c r="O123" s="253"/>
      <c r="P123" s="253"/>
      <c r="Q123" s="253"/>
      <c r="R123" s="253"/>
      <c r="S123" s="253"/>
      <c r="T123" s="254"/>
      <c r="U123" s="14"/>
      <c r="V123" s="14"/>
      <c r="W123" s="14"/>
      <c r="X123" s="14"/>
      <c r="Y123" s="14"/>
      <c r="Z123" s="14"/>
      <c r="AA123" s="14"/>
      <c r="AB123" s="14"/>
      <c r="AC123" s="14"/>
      <c r="AD123" s="14"/>
      <c r="AE123" s="14"/>
      <c r="AT123" s="255" t="s">
        <v>172</v>
      </c>
      <c r="AU123" s="255" t="s">
        <v>79</v>
      </c>
      <c r="AV123" s="14" t="s">
        <v>168</v>
      </c>
      <c r="AW123" s="14" t="s">
        <v>32</v>
      </c>
      <c r="AX123" s="14" t="s">
        <v>77</v>
      </c>
      <c r="AY123" s="255" t="s">
        <v>161</v>
      </c>
    </row>
    <row r="124" s="2" customFormat="1" ht="37.8" customHeight="1">
      <c r="A124" s="41"/>
      <c r="B124" s="42"/>
      <c r="C124" s="215" t="s">
        <v>180</v>
      </c>
      <c r="D124" s="215" t="s">
        <v>163</v>
      </c>
      <c r="E124" s="216" t="s">
        <v>253</v>
      </c>
      <c r="F124" s="217" t="s">
        <v>254</v>
      </c>
      <c r="G124" s="218" t="s">
        <v>231</v>
      </c>
      <c r="H124" s="219">
        <v>198.5</v>
      </c>
      <c r="I124" s="220"/>
      <c r="J124" s="221">
        <f>ROUND(I124*H124,2)</f>
        <v>0</v>
      </c>
      <c r="K124" s="217" t="s">
        <v>167</v>
      </c>
      <c r="L124" s="47"/>
      <c r="M124" s="222" t="s">
        <v>19</v>
      </c>
      <c r="N124" s="223" t="s">
        <v>41</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168</v>
      </c>
      <c r="AT124" s="226" t="s">
        <v>163</v>
      </c>
      <c r="AU124" s="226" t="s">
        <v>79</v>
      </c>
      <c r="AY124" s="20" t="s">
        <v>161</v>
      </c>
      <c r="BE124" s="227">
        <f>IF(N124="základní",J124,0)</f>
        <v>0</v>
      </c>
      <c r="BF124" s="227">
        <f>IF(N124="snížená",J124,0)</f>
        <v>0</v>
      </c>
      <c r="BG124" s="227">
        <f>IF(N124="zákl. přenesená",J124,0)</f>
        <v>0</v>
      </c>
      <c r="BH124" s="227">
        <f>IF(N124="sníž. přenesená",J124,0)</f>
        <v>0</v>
      </c>
      <c r="BI124" s="227">
        <f>IF(N124="nulová",J124,0)</f>
        <v>0</v>
      </c>
      <c r="BJ124" s="20" t="s">
        <v>77</v>
      </c>
      <c r="BK124" s="227">
        <f>ROUND(I124*H124,2)</f>
        <v>0</v>
      </c>
      <c r="BL124" s="20" t="s">
        <v>168</v>
      </c>
      <c r="BM124" s="226" t="s">
        <v>987</v>
      </c>
    </row>
    <row r="125" s="2" customFormat="1">
      <c r="A125" s="41"/>
      <c r="B125" s="42"/>
      <c r="C125" s="43"/>
      <c r="D125" s="228" t="s">
        <v>170</v>
      </c>
      <c r="E125" s="43"/>
      <c r="F125" s="229" t="s">
        <v>256</v>
      </c>
      <c r="G125" s="43"/>
      <c r="H125" s="43"/>
      <c r="I125" s="230"/>
      <c r="J125" s="43"/>
      <c r="K125" s="43"/>
      <c r="L125" s="47"/>
      <c r="M125" s="231"/>
      <c r="N125" s="232"/>
      <c r="O125" s="87"/>
      <c r="P125" s="87"/>
      <c r="Q125" s="87"/>
      <c r="R125" s="87"/>
      <c r="S125" s="87"/>
      <c r="T125" s="88"/>
      <c r="U125" s="41"/>
      <c r="V125" s="41"/>
      <c r="W125" s="41"/>
      <c r="X125" s="41"/>
      <c r="Y125" s="41"/>
      <c r="Z125" s="41"/>
      <c r="AA125" s="41"/>
      <c r="AB125" s="41"/>
      <c r="AC125" s="41"/>
      <c r="AD125" s="41"/>
      <c r="AE125" s="41"/>
      <c r="AT125" s="20" t="s">
        <v>170</v>
      </c>
      <c r="AU125" s="20" t="s">
        <v>79</v>
      </c>
    </row>
    <row r="126" s="15" customFormat="1">
      <c r="A126" s="15"/>
      <c r="B126" s="256"/>
      <c r="C126" s="257"/>
      <c r="D126" s="235" t="s">
        <v>172</v>
      </c>
      <c r="E126" s="258" t="s">
        <v>19</v>
      </c>
      <c r="F126" s="259" t="s">
        <v>988</v>
      </c>
      <c r="G126" s="257"/>
      <c r="H126" s="258" t="s">
        <v>19</v>
      </c>
      <c r="I126" s="260"/>
      <c r="J126" s="257"/>
      <c r="K126" s="257"/>
      <c r="L126" s="261"/>
      <c r="M126" s="262"/>
      <c r="N126" s="263"/>
      <c r="O126" s="263"/>
      <c r="P126" s="263"/>
      <c r="Q126" s="263"/>
      <c r="R126" s="263"/>
      <c r="S126" s="263"/>
      <c r="T126" s="264"/>
      <c r="U126" s="15"/>
      <c r="V126" s="15"/>
      <c r="W126" s="15"/>
      <c r="X126" s="15"/>
      <c r="Y126" s="15"/>
      <c r="Z126" s="15"/>
      <c r="AA126" s="15"/>
      <c r="AB126" s="15"/>
      <c r="AC126" s="15"/>
      <c r="AD126" s="15"/>
      <c r="AE126" s="15"/>
      <c r="AT126" s="265" t="s">
        <v>172</v>
      </c>
      <c r="AU126" s="265" t="s">
        <v>79</v>
      </c>
      <c r="AV126" s="15" t="s">
        <v>77</v>
      </c>
      <c r="AW126" s="15" t="s">
        <v>32</v>
      </c>
      <c r="AX126" s="15" t="s">
        <v>70</v>
      </c>
      <c r="AY126" s="265" t="s">
        <v>161</v>
      </c>
    </row>
    <row r="127" s="13" customFormat="1">
      <c r="A127" s="13"/>
      <c r="B127" s="233"/>
      <c r="C127" s="234"/>
      <c r="D127" s="235" t="s">
        <v>172</v>
      </c>
      <c r="E127" s="236" t="s">
        <v>19</v>
      </c>
      <c r="F127" s="237" t="s">
        <v>989</v>
      </c>
      <c r="G127" s="234"/>
      <c r="H127" s="238">
        <v>120</v>
      </c>
      <c r="I127" s="239"/>
      <c r="J127" s="234"/>
      <c r="K127" s="234"/>
      <c r="L127" s="240"/>
      <c r="M127" s="241"/>
      <c r="N127" s="242"/>
      <c r="O127" s="242"/>
      <c r="P127" s="242"/>
      <c r="Q127" s="242"/>
      <c r="R127" s="242"/>
      <c r="S127" s="242"/>
      <c r="T127" s="243"/>
      <c r="U127" s="13"/>
      <c r="V127" s="13"/>
      <c r="W127" s="13"/>
      <c r="X127" s="13"/>
      <c r="Y127" s="13"/>
      <c r="Z127" s="13"/>
      <c r="AA127" s="13"/>
      <c r="AB127" s="13"/>
      <c r="AC127" s="13"/>
      <c r="AD127" s="13"/>
      <c r="AE127" s="13"/>
      <c r="AT127" s="244" t="s">
        <v>172</v>
      </c>
      <c r="AU127" s="244" t="s">
        <v>79</v>
      </c>
      <c r="AV127" s="13" t="s">
        <v>79</v>
      </c>
      <c r="AW127" s="13" t="s">
        <v>32</v>
      </c>
      <c r="AX127" s="13" t="s">
        <v>70</v>
      </c>
      <c r="AY127" s="244" t="s">
        <v>161</v>
      </c>
    </row>
    <row r="128" s="13" customFormat="1">
      <c r="A128" s="13"/>
      <c r="B128" s="233"/>
      <c r="C128" s="234"/>
      <c r="D128" s="235" t="s">
        <v>172</v>
      </c>
      <c r="E128" s="236" t="s">
        <v>19</v>
      </c>
      <c r="F128" s="237" t="s">
        <v>976</v>
      </c>
      <c r="G128" s="234"/>
      <c r="H128" s="238">
        <v>62</v>
      </c>
      <c r="I128" s="239"/>
      <c r="J128" s="234"/>
      <c r="K128" s="234"/>
      <c r="L128" s="240"/>
      <c r="M128" s="241"/>
      <c r="N128" s="242"/>
      <c r="O128" s="242"/>
      <c r="P128" s="242"/>
      <c r="Q128" s="242"/>
      <c r="R128" s="242"/>
      <c r="S128" s="242"/>
      <c r="T128" s="243"/>
      <c r="U128" s="13"/>
      <c r="V128" s="13"/>
      <c r="W128" s="13"/>
      <c r="X128" s="13"/>
      <c r="Y128" s="13"/>
      <c r="Z128" s="13"/>
      <c r="AA128" s="13"/>
      <c r="AB128" s="13"/>
      <c r="AC128" s="13"/>
      <c r="AD128" s="13"/>
      <c r="AE128" s="13"/>
      <c r="AT128" s="244" t="s">
        <v>172</v>
      </c>
      <c r="AU128" s="244" t="s">
        <v>79</v>
      </c>
      <c r="AV128" s="13" t="s">
        <v>79</v>
      </c>
      <c r="AW128" s="13" t="s">
        <v>32</v>
      </c>
      <c r="AX128" s="13" t="s">
        <v>70</v>
      </c>
      <c r="AY128" s="244" t="s">
        <v>161</v>
      </c>
    </row>
    <row r="129" s="13" customFormat="1">
      <c r="A129" s="13"/>
      <c r="B129" s="233"/>
      <c r="C129" s="234"/>
      <c r="D129" s="235" t="s">
        <v>172</v>
      </c>
      <c r="E129" s="236" t="s">
        <v>19</v>
      </c>
      <c r="F129" s="237" t="s">
        <v>990</v>
      </c>
      <c r="G129" s="234"/>
      <c r="H129" s="238">
        <v>16.5</v>
      </c>
      <c r="I129" s="239"/>
      <c r="J129" s="234"/>
      <c r="K129" s="234"/>
      <c r="L129" s="240"/>
      <c r="M129" s="241"/>
      <c r="N129" s="242"/>
      <c r="O129" s="242"/>
      <c r="P129" s="242"/>
      <c r="Q129" s="242"/>
      <c r="R129" s="242"/>
      <c r="S129" s="242"/>
      <c r="T129" s="243"/>
      <c r="U129" s="13"/>
      <c r="V129" s="13"/>
      <c r="W129" s="13"/>
      <c r="X129" s="13"/>
      <c r="Y129" s="13"/>
      <c r="Z129" s="13"/>
      <c r="AA129" s="13"/>
      <c r="AB129" s="13"/>
      <c r="AC129" s="13"/>
      <c r="AD129" s="13"/>
      <c r="AE129" s="13"/>
      <c r="AT129" s="244" t="s">
        <v>172</v>
      </c>
      <c r="AU129" s="244" t="s">
        <v>79</v>
      </c>
      <c r="AV129" s="13" t="s">
        <v>79</v>
      </c>
      <c r="AW129" s="13" t="s">
        <v>32</v>
      </c>
      <c r="AX129" s="13" t="s">
        <v>70</v>
      </c>
      <c r="AY129" s="244" t="s">
        <v>161</v>
      </c>
    </row>
    <row r="130" s="14" customFormat="1">
      <c r="A130" s="14"/>
      <c r="B130" s="245"/>
      <c r="C130" s="246"/>
      <c r="D130" s="235" t="s">
        <v>172</v>
      </c>
      <c r="E130" s="247" t="s">
        <v>19</v>
      </c>
      <c r="F130" s="248" t="s">
        <v>174</v>
      </c>
      <c r="G130" s="246"/>
      <c r="H130" s="249">
        <v>198.5</v>
      </c>
      <c r="I130" s="250"/>
      <c r="J130" s="246"/>
      <c r="K130" s="246"/>
      <c r="L130" s="251"/>
      <c r="M130" s="252"/>
      <c r="N130" s="253"/>
      <c r="O130" s="253"/>
      <c r="P130" s="253"/>
      <c r="Q130" s="253"/>
      <c r="R130" s="253"/>
      <c r="S130" s="253"/>
      <c r="T130" s="254"/>
      <c r="U130" s="14"/>
      <c r="V130" s="14"/>
      <c r="W130" s="14"/>
      <c r="X130" s="14"/>
      <c r="Y130" s="14"/>
      <c r="Z130" s="14"/>
      <c r="AA130" s="14"/>
      <c r="AB130" s="14"/>
      <c r="AC130" s="14"/>
      <c r="AD130" s="14"/>
      <c r="AE130" s="14"/>
      <c r="AT130" s="255" t="s">
        <v>172</v>
      </c>
      <c r="AU130" s="255" t="s">
        <v>79</v>
      </c>
      <c r="AV130" s="14" t="s">
        <v>168</v>
      </c>
      <c r="AW130" s="14" t="s">
        <v>32</v>
      </c>
      <c r="AX130" s="14" t="s">
        <v>77</v>
      </c>
      <c r="AY130" s="255" t="s">
        <v>161</v>
      </c>
    </row>
    <row r="131" s="2" customFormat="1" ht="37.8" customHeight="1">
      <c r="A131" s="41"/>
      <c r="B131" s="42"/>
      <c r="C131" s="215" t="s">
        <v>168</v>
      </c>
      <c r="D131" s="215" t="s">
        <v>163</v>
      </c>
      <c r="E131" s="216" t="s">
        <v>991</v>
      </c>
      <c r="F131" s="217" t="s">
        <v>992</v>
      </c>
      <c r="G131" s="218" t="s">
        <v>231</v>
      </c>
      <c r="H131" s="219">
        <v>75.549999999999997</v>
      </c>
      <c r="I131" s="220"/>
      <c r="J131" s="221">
        <f>ROUND(I131*H131,2)</f>
        <v>0</v>
      </c>
      <c r="K131" s="217" t="s">
        <v>167</v>
      </c>
      <c r="L131" s="47"/>
      <c r="M131" s="222" t="s">
        <v>19</v>
      </c>
      <c r="N131" s="223" t="s">
        <v>41</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168</v>
      </c>
      <c r="AT131" s="226" t="s">
        <v>163</v>
      </c>
      <c r="AU131" s="226" t="s">
        <v>79</v>
      </c>
      <c r="AY131" s="20" t="s">
        <v>161</v>
      </c>
      <c r="BE131" s="227">
        <f>IF(N131="základní",J131,0)</f>
        <v>0</v>
      </c>
      <c r="BF131" s="227">
        <f>IF(N131="snížená",J131,0)</f>
        <v>0</v>
      </c>
      <c r="BG131" s="227">
        <f>IF(N131="zákl. přenesená",J131,0)</f>
        <v>0</v>
      </c>
      <c r="BH131" s="227">
        <f>IF(N131="sníž. přenesená",J131,0)</f>
        <v>0</v>
      </c>
      <c r="BI131" s="227">
        <f>IF(N131="nulová",J131,0)</f>
        <v>0</v>
      </c>
      <c r="BJ131" s="20" t="s">
        <v>77</v>
      </c>
      <c r="BK131" s="227">
        <f>ROUND(I131*H131,2)</f>
        <v>0</v>
      </c>
      <c r="BL131" s="20" t="s">
        <v>168</v>
      </c>
      <c r="BM131" s="226" t="s">
        <v>993</v>
      </c>
    </row>
    <row r="132" s="2" customFormat="1">
      <c r="A132" s="41"/>
      <c r="B132" s="42"/>
      <c r="C132" s="43"/>
      <c r="D132" s="228" t="s">
        <v>170</v>
      </c>
      <c r="E132" s="43"/>
      <c r="F132" s="229" t="s">
        <v>994</v>
      </c>
      <c r="G132" s="43"/>
      <c r="H132" s="43"/>
      <c r="I132" s="230"/>
      <c r="J132" s="43"/>
      <c r="K132" s="43"/>
      <c r="L132" s="47"/>
      <c r="M132" s="231"/>
      <c r="N132" s="232"/>
      <c r="O132" s="87"/>
      <c r="P132" s="87"/>
      <c r="Q132" s="87"/>
      <c r="R132" s="87"/>
      <c r="S132" s="87"/>
      <c r="T132" s="88"/>
      <c r="U132" s="41"/>
      <c r="V132" s="41"/>
      <c r="W132" s="41"/>
      <c r="X132" s="41"/>
      <c r="Y132" s="41"/>
      <c r="Z132" s="41"/>
      <c r="AA132" s="41"/>
      <c r="AB132" s="41"/>
      <c r="AC132" s="41"/>
      <c r="AD132" s="41"/>
      <c r="AE132" s="41"/>
      <c r="AT132" s="20" t="s">
        <v>170</v>
      </c>
      <c r="AU132" s="20" t="s">
        <v>79</v>
      </c>
    </row>
    <row r="133" s="15" customFormat="1">
      <c r="A133" s="15"/>
      <c r="B133" s="256"/>
      <c r="C133" s="257"/>
      <c r="D133" s="235" t="s">
        <v>172</v>
      </c>
      <c r="E133" s="258" t="s">
        <v>19</v>
      </c>
      <c r="F133" s="259" t="s">
        <v>995</v>
      </c>
      <c r="G133" s="257"/>
      <c r="H133" s="258" t="s">
        <v>19</v>
      </c>
      <c r="I133" s="260"/>
      <c r="J133" s="257"/>
      <c r="K133" s="257"/>
      <c r="L133" s="261"/>
      <c r="M133" s="262"/>
      <c r="N133" s="263"/>
      <c r="O133" s="263"/>
      <c r="P133" s="263"/>
      <c r="Q133" s="263"/>
      <c r="R133" s="263"/>
      <c r="S133" s="263"/>
      <c r="T133" s="264"/>
      <c r="U133" s="15"/>
      <c r="V133" s="15"/>
      <c r="W133" s="15"/>
      <c r="X133" s="15"/>
      <c r="Y133" s="15"/>
      <c r="Z133" s="15"/>
      <c r="AA133" s="15"/>
      <c r="AB133" s="15"/>
      <c r="AC133" s="15"/>
      <c r="AD133" s="15"/>
      <c r="AE133" s="15"/>
      <c r="AT133" s="265" t="s">
        <v>172</v>
      </c>
      <c r="AU133" s="265" t="s">
        <v>79</v>
      </c>
      <c r="AV133" s="15" t="s">
        <v>77</v>
      </c>
      <c r="AW133" s="15" t="s">
        <v>32</v>
      </c>
      <c r="AX133" s="15" t="s">
        <v>70</v>
      </c>
      <c r="AY133" s="265" t="s">
        <v>161</v>
      </c>
    </row>
    <row r="134" s="13" customFormat="1">
      <c r="A134" s="13"/>
      <c r="B134" s="233"/>
      <c r="C134" s="234"/>
      <c r="D134" s="235" t="s">
        <v>172</v>
      </c>
      <c r="E134" s="236" t="s">
        <v>19</v>
      </c>
      <c r="F134" s="237" t="s">
        <v>996</v>
      </c>
      <c r="G134" s="234"/>
      <c r="H134" s="238">
        <v>31</v>
      </c>
      <c r="I134" s="239"/>
      <c r="J134" s="234"/>
      <c r="K134" s="234"/>
      <c r="L134" s="240"/>
      <c r="M134" s="241"/>
      <c r="N134" s="242"/>
      <c r="O134" s="242"/>
      <c r="P134" s="242"/>
      <c r="Q134" s="242"/>
      <c r="R134" s="242"/>
      <c r="S134" s="242"/>
      <c r="T134" s="243"/>
      <c r="U134" s="13"/>
      <c r="V134" s="13"/>
      <c r="W134" s="13"/>
      <c r="X134" s="13"/>
      <c r="Y134" s="13"/>
      <c r="Z134" s="13"/>
      <c r="AA134" s="13"/>
      <c r="AB134" s="13"/>
      <c r="AC134" s="13"/>
      <c r="AD134" s="13"/>
      <c r="AE134" s="13"/>
      <c r="AT134" s="244" t="s">
        <v>172</v>
      </c>
      <c r="AU134" s="244" t="s">
        <v>79</v>
      </c>
      <c r="AV134" s="13" t="s">
        <v>79</v>
      </c>
      <c r="AW134" s="13" t="s">
        <v>32</v>
      </c>
      <c r="AX134" s="13" t="s">
        <v>70</v>
      </c>
      <c r="AY134" s="244" t="s">
        <v>161</v>
      </c>
    </row>
    <row r="135" s="13" customFormat="1">
      <c r="A135" s="13"/>
      <c r="B135" s="233"/>
      <c r="C135" s="234"/>
      <c r="D135" s="235" t="s">
        <v>172</v>
      </c>
      <c r="E135" s="236" t="s">
        <v>19</v>
      </c>
      <c r="F135" s="237" t="s">
        <v>977</v>
      </c>
      <c r="G135" s="234"/>
      <c r="H135" s="238">
        <v>22</v>
      </c>
      <c r="I135" s="239"/>
      <c r="J135" s="234"/>
      <c r="K135" s="234"/>
      <c r="L135" s="240"/>
      <c r="M135" s="241"/>
      <c r="N135" s="242"/>
      <c r="O135" s="242"/>
      <c r="P135" s="242"/>
      <c r="Q135" s="242"/>
      <c r="R135" s="242"/>
      <c r="S135" s="242"/>
      <c r="T135" s="243"/>
      <c r="U135" s="13"/>
      <c r="V135" s="13"/>
      <c r="W135" s="13"/>
      <c r="X135" s="13"/>
      <c r="Y135" s="13"/>
      <c r="Z135" s="13"/>
      <c r="AA135" s="13"/>
      <c r="AB135" s="13"/>
      <c r="AC135" s="13"/>
      <c r="AD135" s="13"/>
      <c r="AE135" s="13"/>
      <c r="AT135" s="244" t="s">
        <v>172</v>
      </c>
      <c r="AU135" s="244" t="s">
        <v>79</v>
      </c>
      <c r="AV135" s="13" t="s">
        <v>79</v>
      </c>
      <c r="AW135" s="13" t="s">
        <v>32</v>
      </c>
      <c r="AX135" s="13" t="s">
        <v>70</v>
      </c>
      <c r="AY135" s="244" t="s">
        <v>161</v>
      </c>
    </row>
    <row r="136" s="13" customFormat="1">
      <c r="A136" s="13"/>
      <c r="B136" s="233"/>
      <c r="C136" s="234"/>
      <c r="D136" s="235" t="s">
        <v>172</v>
      </c>
      <c r="E136" s="236" t="s">
        <v>19</v>
      </c>
      <c r="F136" s="237" t="s">
        <v>982</v>
      </c>
      <c r="G136" s="234"/>
      <c r="H136" s="238">
        <v>0.089999999999999997</v>
      </c>
      <c r="I136" s="239"/>
      <c r="J136" s="234"/>
      <c r="K136" s="234"/>
      <c r="L136" s="240"/>
      <c r="M136" s="241"/>
      <c r="N136" s="242"/>
      <c r="O136" s="242"/>
      <c r="P136" s="242"/>
      <c r="Q136" s="242"/>
      <c r="R136" s="242"/>
      <c r="S136" s="242"/>
      <c r="T136" s="243"/>
      <c r="U136" s="13"/>
      <c r="V136" s="13"/>
      <c r="W136" s="13"/>
      <c r="X136" s="13"/>
      <c r="Y136" s="13"/>
      <c r="Z136" s="13"/>
      <c r="AA136" s="13"/>
      <c r="AB136" s="13"/>
      <c r="AC136" s="13"/>
      <c r="AD136" s="13"/>
      <c r="AE136" s="13"/>
      <c r="AT136" s="244" t="s">
        <v>172</v>
      </c>
      <c r="AU136" s="244" t="s">
        <v>79</v>
      </c>
      <c r="AV136" s="13" t="s">
        <v>79</v>
      </c>
      <c r="AW136" s="13" t="s">
        <v>32</v>
      </c>
      <c r="AX136" s="13" t="s">
        <v>70</v>
      </c>
      <c r="AY136" s="244" t="s">
        <v>161</v>
      </c>
    </row>
    <row r="137" s="13" customFormat="1">
      <c r="A137" s="13"/>
      <c r="B137" s="233"/>
      <c r="C137" s="234"/>
      <c r="D137" s="235" t="s">
        <v>172</v>
      </c>
      <c r="E137" s="236" t="s">
        <v>19</v>
      </c>
      <c r="F137" s="237" t="s">
        <v>983</v>
      </c>
      <c r="G137" s="234"/>
      <c r="H137" s="238">
        <v>0.108</v>
      </c>
      <c r="I137" s="239"/>
      <c r="J137" s="234"/>
      <c r="K137" s="234"/>
      <c r="L137" s="240"/>
      <c r="M137" s="241"/>
      <c r="N137" s="242"/>
      <c r="O137" s="242"/>
      <c r="P137" s="242"/>
      <c r="Q137" s="242"/>
      <c r="R137" s="242"/>
      <c r="S137" s="242"/>
      <c r="T137" s="243"/>
      <c r="U137" s="13"/>
      <c r="V137" s="13"/>
      <c r="W137" s="13"/>
      <c r="X137" s="13"/>
      <c r="Y137" s="13"/>
      <c r="Z137" s="13"/>
      <c r="AA137" s="13"/>
      <c r="AB137" s="13"/>
      <c r="AC137" s="13"/>
      <c r="AD137" s="13"/>
      <c r="AE137" s="13"/>
      <c r="AT137" s="244" t="s">
        <v>172</v>
      </c>
      <c r="AU137" s="244" t="s">
        <v>79</v>
      </c>
      <c r="AV137" s="13" t="s">
        <v>79</v>
      </c>
      <c r="AW137" s="13" t="s">
        <v>32</v>
      </c>
      <c r="AX137" s="13" t="s">
        <v>70</v>
      </c>
      <c r="AY137" s="244" t="s">
        <v>161</v>
      </c>
    </row>
    <row r="138" s="13" customFormat="1">
      <c r="A138" s="13"/>
      <c r="B138" s="233"/>
      <c r="C138" s="234"/>
      <c r="D138" s="235" t="s">
        <v>172</v>
      </c>
      <c r="E138" s="236" t="s">
        <v>19</v>
      </c>
      <c r="F138" s="237" t="s">
        <v>984</v>
      </c>
      <c r="G138" s="234"/>
      <c r="H138" s="238">
        <v>0.25600000000000001</v>
      </c>
      <c r="I138" s="239"/>
      <c r="J138" s="234"/>
      <c r="K138" s="234"/>
      <c r="L138" s="240"/>
      <c r="M138" s="241"/>
      <c r="N138" s="242"/>
      <c r="O138" s="242"/>
      <c r="P138" s="242"/>
      <c r="Q138" s="242"/>
      <c r="R138" s="242"/>
      <c r="S138" s="242"/>
      <c r="T138" s="243"/>
      <c r="U138" s="13"/>
      <c r="V138" s="13"/>
      <c r="W138" s="13"/>
      <c r="X138" s="13"/>
      <c r="Y138" s="13"/>
      <c r="Z138" s="13"/>
      <c r="AA138" s="13"/>
      <c r="AB138" s="13"/>
      <c r="AC138" s="13"/>
      <c r="AD138" s="13"/>
      <c r="AE138" s="13"/>
      <c r="AT138" s="244" t="s">
        <v>172</v>
      </c>
      <c r="AU138" s="244" t="s">
        <v>79</v>
      </c>
      <c r="AV138" s="13" t="s">
        <v>79</v>
      </c>
      <c r="AW138" s="13" t="s">
        <v>32</v>
      </c>
      <c r="AX138" s="13" t="s">
        <v>70</v>
      </c>
      <c r="AY138" s="244" t="s">
        <v>161</v>
      </c>
    </row>
    <row r="139" s="13" customFormat="1">
      <c r="A139" s="13"/>
      <c r="B139" s="233"/>
      <c r="C139" s="234"/>
      <c r="D139" s="235" t="s">
        <v>172</v>
      </c>
      <c r="E139" s="236" t="s">
        <v>19</v>
      </c>
      <c r="F139" s="237" t="s">
        <v>985</v>
      </c>
      <c r="G139" s="234"/>
      <c r="H139" s="238">
        <v>5.7240000000000002</v>
      </c>
      <c r="I139" s="239"/>
      <c r="J139" s="234"/>
      <c r="K139" s="234"/>
      <c r="L139" s="240"/>
      <c r="M139" s="241"/>
      <c r="N139" s="242"/>
      <c r="O139" s="242"/>
      <c r="P139" s="242"/>
      <c r="Q139" s="242"/>
      <c r="R139" s="242"/>
      <c r="S139" s="242"/>
      <c r="T139" s="243"/>
      <c r="U139" s="13"/>
      <c r="V139" s="13"/>
      <c r="W139" s="13"/>
      <c r="X139" s="13"/>
      <c r="Y139" s="13"/>
      <c r="Z139" s="13"/>
      <c r="AA139" s="13"/>
      <c r="AB139" s="13"/>
      <c r="AC139" s="13"/>
      <c r="AD139" s="13"/>
      <c r="AE139" s="13"/>
      <c r="AT139" s="244" t="s">
        <v>172</v>
      </c>
      <c r="AU139" s="244" t="s">
        <v>79</v>
      </c>
      <c r="AV139" s="13" t="s">
        <v>79</v>
      </c>
      <c r="AW139" s="13" t="s">
        <v>32</v>
      </c>
      <c r="AX139" s="13" t="s">
        <v>70</v>
      </c>
      <c r="AY139" s="244" t="s">
        <v>161</v>
      </c>
    </row>
    <row r="140" s="13" customFormat="1">
      <c r="A140" s="13"/>
      <c r="B140" s="233"/>
      <c r="C140" s="234"/>
      <c r="D140" s="235" t="s">
        <v>172</v>
      </c>
      <c r="E140" s="236" t="s">
        <v>19</v>
      </c>
      <c r="F140" s="237" t="s">
        <v>986</v>
      </c>
      <c r="G140" s="234"/>
      <c r="H140" s="238">
        <v>0.071999999999999995</v>
      </c>
      <c r="I140" s="239"/>
      <c r="J140" s="234"/>
      <c r="K140" s="234"/>
      <c r="L140" s="240"/>
      <c r="M140" s="241"/>
      <c r="N140" s="242"/>
      <c r="O140" s="242"/>
      <c r="P140" s="242"/>
      <c r="Q140" s="242"/>
      <c r="R140" s="242"/>
      <c r="S140" s="242"/>
      <c r="T140" s="243"/>
      <c r="U140" s="13"/>
      <c r="V140" s="13"/>
      <c r="W140" s="13"/>
      <c r="X140" s="13"/>
      <c r="Y140" s="13"/>
      <c r="Z140" s="13"/>
      <c r="AA140" s="13"/>
      <c r="AB140" s="13"/>
      <c r="AC140" s="13"/>
      <c r="AD140" s="13"/>
      <c r="AE140" s="13"/>
      <c r="AT140" s="244" t="s">
        <v>172</v>
      </c>
      <c r="AU140" s="244" t="s">
        <v>79</v>
      </c>
      <c r="AV140" s="13" t="s">
        <v>79</v>
      </c>
      <c r="AW140" s="13" t="s">
        <v>32</v>
      </c>
      <c r="AX140" s="13" t="s">
        <v>70</v>
      </c>
      <c r="AY140" s="244" t="s">
        <v>161</v>
      </c>
    </row>
    <row r="141" s="13" customFormat="1">
      <c r="A141" s="13"/>
      <c r="B141" s="233"/>
      <c r="C141" s="234"/>
      <c r="D141" s="235" t="s">
        <v>172</v>
      </c>
      <c r="E141" s="236" t="s">
        <v>19</v>
      </c>
      <c r="F141" s="237" t="s">
        <v>234</v>
      </c>
      <c r="G141" s="234"/>
      <c r="H141" s="238">
        <v>19.800000000000001</v>
      </c>
      <c r="I141" s="239"/>
      <c r="J141" s="234"/>
      <c r="K141" s="234"/>
      <c r="L141" s="240"/>
      <c r="M141" s="241"/>
      <c r="N141" s="242"/>
      <c r="O141" s="242"/>
      <c r="P141" s="242"/>
      <c r="Q141" s="242"/>
      <c r="R141" s="242"/>
      <c r="S141" s="242"/>
      <c r="T141" s="243"/>
      <c r="U141" s="13"/>
      <c r="V141" s="13"/>
      <c r="W141" s="13"/>
      <c r="X141" s="13"/>
      <c r="Y141" s="13"/>
      <c r="Z141" s="13"/>
      <c r="AA141" s="13"/>
      <c r="AB141" s="13"/>
      <c r="AC141" s="13"/>
      <c r="AD141" s="13"/>
      <c r="AE141" s="13"/>
      <c r="AT141" s="244" t="s">
        <v>172</v>
      </c>
      <c r="AU141" s="244" t="s">
        <v>79</v>
      </c>
      <c r="AV141" s="13" t="s">
        <v>79</v>
      </c>
      <c r="AW141" s="13" t="s">
        <v>32</v>
      </c>
      <c r="AX141" s="13" t="s">
        <v>70</v>
      </c>
      <c r="AY141" s="244" t="s">
        <v>161</v>
      </c>
    </row>
    <row r="142" s="13" customFormat="1">
      <c r="A142" s="13"/>
      <c r="B142" s="233"/>
      <c r="C142" s="234"/>
      <c r="D142" s="235" t="s">
        <v>172</v>
      </c>
      <c r="E142" s="236" t="s">
        <v>19</v>
      </c>
      <c r="F142" s="237" t="s">
        <v>235</v>
      </c>
      <c r="G142" s="234"/>
      <c r="H142" s="238">
        <v>1</v>
      </c>
      <c r="I142" s="239"/>
      <c r="J142" s="234"/>
      <c r="K142" s="234"/>
      <c r="L142" s="240"/>
      <c r="M142" s="241"/>
      <c r="N142" s="242"/>
      <c r="O142" s="242"/>
      <c r="P142" s="242"/>
      <c r="Q142" s="242"/>
      <c r="R142" s="242"/>
      <c r="S142" s="242"/>
      <c r="T142" s="243"/>
      <c r="U142" s="13"/>
      <c r="V142" s="13"/>
      <c r="W142" s="13"/>
      <c r="X142" s="13"/>
      <c r="Y142" s="13"/>
      <c r="Z142" s="13"/>
      <c r="AA142" s="13"/>
      <c r="AB142" s="13"/>
      <c r="AC142" s="13"/>
      <c r="AD142" s="13"/>
      <c r="AE142" s="13"/>
      <c r="AT142" s="244" t="s">
        <v>172</v>
      </c>
      <c r="AU142" s="244" t="s">
        <v>79</v>
      </c>
      <c r="AV142" s="13" t="s">
        <v>79</v>
      </c>
      <c r="AW142" s="13" t="s">
        <v>32</v>
      </c>
      <c r="AX142" s="13" t="s">
        <v>70</v>
      </c>
      <c r="AY142" s="244" t="s">
        <v>161</v>
      </c>
    </row>
    <row r="143" s="13" customFormat="1">
      <c r="A143" s="13"/>
      <c r="B143" s="233"/>
      <c r="C143" s="234"/>
      <c r="D143" s="235" t="s">
        <v>172</v>
      </c>
      <c r="E143" s="236" t="s">
        <v>19</v>
      </c>
      <c r="F143" s="237" t="s">
        <v>997</v>
      </c>
      <c r="G143" s="234"/>
      <c r="H143" s="238">
        <v>132</v>
      </c>
      <c r="I143" s="239"/>
      <c r="J143" s="234"/>
      <c r="K143" s="234"/>
      <c r="L143" s="240"/>
      <c r="M143" s="241"/>
      <c r="N143" s="242"/>
      <c r="O143" s="242"/>
      <c r="P143" s="242"/>
      <c r="Q143" s="242"/>
      <c r="R143" s="242"/>
      <c r="S143" s="242"/>
      <c r="T143" s="243"/>
      <c r="U143" s="13"/>
      <c r="V143" s="13"/>
      <c r="W143" s="13"/>
      <c r="X143" s="13"/>
      <c r="Y143" s="13"/>
      <c r="Z143" s="13"/>
      <c r="AA143" s="13"/>
      <c r="AB143" s="13"/>
      <c r="AC143" s="13"/>
      <c r="AD143" s="13"/>
      <c r="AE143" s="13"/>
      <c r="AT143" s="244" t="s">
        <v>172</v>
      </c>
      <c r="AU143" s="244" t="s">
        <v>79</v>
      </c>
      <c r="AV143" s="13" t="s">
        <v>79</v>
      </c>
      <c r="AW143" s="13" t="s">
        <v>32</v>
      </c>
      <c r="AX143" s="13" t="s">
        <v>70</v>
      </c>
      <c r="AY143" s="244" t="s">
        <v>161</v>
      </c>
    </row>
    <row r="144" s="16" customFormat="1">
      <c r="A144" s="16"/>
      <c r="B144" s="267"/>
      <c r="C144" s="268"/>
      <c r="D144" s="235" t="s">
        <v>172</v>
      </c>
      <c r="E144" s="269" t="s">
        <v>19</v>
      </c>
      <c r="F144" s="270" t="s">
        <v>365</v>
      </c>
      <c r="G144" s="268"/>
      <c r="H144" s="271">
        <v>212.05000000000001</v>
      </c>
      <c r="I144" s="272"/>
      <c r="J144" s="268"/>
      <c r="K144" s="268"/>
      <c r="L144" s="273"/>
      <c r="M144" s="274"/>
      <c r="N144" s="275"/>
      <c r="O144" s="275"/>
      <c r="P144" s="275"/>
      <c r="Q144" s="275"/>
      <c r="R144" s="275"/>
      <c r="S144" s="275"/>
      <c r="T144" s="276"/>
      <c r="U144" s="16"/>
      <c r="V144" s="16"/>
      <c r="W144" s="16"/>
      <c r="X144" s="16"/>
      <c r="Y144" s="16"/>
      <c r="Z144" s="16"/>
      <c r="AA144" s="16"/>
      <c r="AB144" s="16"/>
      <c r="AC144" s="16"/>
      <c r="AD144" s="16"/>
      <c r="AE144" s="16"/>
      <c r="AT144" s="277" t="s">
        <v>172</v>
      </c>
      <c r="AU144" s="277" t="s">
        <v>79</v>
      </c>
      <c r="AV144" s="16" t="s">
        <v>180</v>
      </c>
      <c r="AW144" s="16" t="s">
        <v>32</v>
      </c>
      <c r="AX144" s="16" t="s">
        <v>70</v>
      </c>
      <c r="AY144" s="277" t="s">
        <v>161</v>
      </c>
    </row>
    <row r="145" s="13" customFormat="1">
      <c r="A145" s="13"/>
      <c r="B145" s="233"/>
      <c r="C145" s="234"/>
      <c r="D145" s="235" t="s">
        <v>172</v>
      </c>
      <c r="E145" s="236" t="s">
        <v>19</v>
      </c>
      <c r="F145" s="237" t="s">
        <v>998</v>
      </c>
      <c r="G145" s="234"/>
      <c r="H145" s="238">
        <v>-120</v>
      </c>
      <c r="I145" s="239"/>
      <c r="J145" s="234"/>
      <c r="K145" s="234"/>
      <c r="L145" s="240"/>
      <c r="M145" s="241"/>
      <c r="N145" s="242"/>
      <c r="O145" s="242"/>
      <c r="P145" s="242"/>
      <c r="Q145" s="242"/>
      <c r="R145" s="242"/>
      <c r="S145" s="242"/>
      <c r="T145" s="243"/>
      <c r="U145" s="13"/>
      <c r="V145" s="13"/>
      <c r="W145" s="13"/>
      <c r="X145" s="13"/>
      <c r="Y145" s="13"/>
      <c r="Z145" s="13"/>
      <c r="AA145" s="13"/>
      <c r="AB145" s="13"/>
      <c r="AC145" s="13"/>
      <c r="AD145" s="13"/>
      <c r="AE145" s="13"/>
      <c r="AT145" s="244" t="s">
        <v>172</v>
      </c>
      <c r="AU145" s="244" t="s">
        <v>79</v>
      </c>
      <c r="AV145" s="13" t="s">
        <v>79</v>
      </c>
      <c r="AW145" s="13" t="s">
        <v>32</v>
      </c>
      <c r="AX145" s="13" t="s">
        <v>70</v>
      </c>
      <c r="AY145" s="244" t="s">
        <v>161</v>
      </c>
    </row>
    <row r="146" s="13" customFormat="1">
      <c r="A146" s="13"/>
      <c r="B146" s="233"/>
      <c r="C146" s="234"/>
      <c r="D146" s="235" t="s">
        <v>172</v>
      </c>
      <c r="E146" s="236" t="s">
        <v>19</v>
      </c>
      <c r="F146" s="237" t="s">
        <v>999</v>
      </c>
      <c r="G146" s="234"/>
      <c r="H146" s="238">
        <v>-16.5</v>
      </c>
      <c r="I146" s="239"/>
      <c r="J146" s="234"/>
      <c r="K146" s="234"/>
      <c r="L146" s="240"/>
      <c r="M146" s="241"/>
      <c r="N146" s="242"/>
      <c r="O146" s="242"/>
      <c r="P146" s="242"/>
      <c r="Q146" s="242"/>
      <c r="R146" s="242"/>
      <c r="S146" s="242"/>
      <c r="T146" s="243"/>
      <c r="U146" s="13"/>
      <c r="V146" s="13"/>
      <c r="W146" s="13"/>
      <c r="X146" s="13"/>
      <c r="Y146" s="13"/>
      <c r="Z146" s="13"/>
      <c r="AA146" s="13"/>
      <c r="AB146" s="13"/>
      <c r="AC146" s="13"/>
      <c r="AD146" s="13"/>
      <c r="AE146" s="13"/>
      <c r="AT146" s="244" t="s">
        <v>172</v>
      </c>
      <c r="AU146" s="244" t="s">
        <v>79</v>
      </c>
      <c r="AV146" s="13" t="s">
        <v>79</v>
      </c>
      <c r="AW146" s="13" t="s">
        <v>32</v>
      </c>
      <c r="AX146" s="13" t="s">
        <v>70</v>
      </c>
      <c r="AY146" s="244" t="s">
        <v>161</v>
      </c>
    </row>
    <row r="147" s="16" customFormat="1">
      <c r="A147" s="16"/>
      <c r="B147" s="267"/>
      <c r="C147" s="268"/>
      <c r="D147" s="235" t="s">
        <v>172</v>
      </c>
      <c r="E147" s="269" t="s">
        <v>19</v>
      </c>
      <c r="F147" s="270" t="s">
        <v>365</v>
      </c>
      <c r="G147" s="268"/>
      <c r="H147" s="271">
        <v>-136.5</v>
      </c>
      <c r="I147" s="272"/>
      <c r="J147" s="268"/>
      <c r="K147" s="268"/>
      <c r="L147" s="273"/>
      <c r="M147" s="274"/>
      <c r="N147" s="275"/>
      <c r="O147" s="275"/>
      <c r="P147" s="275"/>
      <c r="Q147" s="275"/>
      <c r="R147" s="275"/>
      <c r="S147" s="275"/>
      <c r="T147" s="276"/>
      <c r="U147" s="16"/>
      <c r="V147" s="16"/>
      <c r="W147" s="16"/>
      <c r="X147" s="16"/>
      <c r="Y147" s="16"/>
      <c r="Z147" s="16"/>
      <c r="AA147" s="16"/>
      <c r="AB147" s="16"/>
      <c r="AC147" s="16"/>
      <c r="AD147" s="16"/>
      <c r="AE147" s="16"/>
      <c r="AT147" s="277" t="s">
        <v>172</v>
      </c>
      <c r="AU147" s="277" t="s">
        <v>79</v>
      </c>
      <c r="AV147" s="16" t="s">
        <v>180</v>
      </c>
      <c r="AW147" s="16" t="s">
        <v>32</v>
      </c>
      <c r="AX147" s="16" t="s">
        <v>70</v>
      </c>
      <c r="AY147" s="277" t="s">
        <v>161</v>
      </c>
    </row>
    <row r="148" s="14" customFormat="1">
      <c r="A148" s="14"/>
      <c r="B148" s="245"/>
      <c r="C148" s="246"/>
      <c r="D148" s="235" t="s">
        <v>172</v>
      </c>
      <c r="E148" s="247" t="s">
        <v>19</v>
      </c>
      <c r="F148" s="248" t="s">
        <v>174</v>
      </c>
      <c r="G148" s="246"/>
      <c r="H148" s="249">
        <v>75.550000000000011</v>
      </c>
      <c r="I148" s="250"/>
      <c r="J148" s="246"/>
      <c r="K148" s="246"/>
      <c r="L148" s="251"/>
      <c r="M148" s="252"/>
      <c r="N148" s="253"/>
      <c r="O148" s="253"/>
      <c r="P148" s="253"/>
      <c r="Q148" s="253"/>
      <c r="R148" s="253"/>
      <c r="S148" s="253"/>
      <c r="T148" s="254"/>
      <c r="U148" s="14"/>
      <c r="V148" s="14"/>
      <c r="W148" s="14"/>
      <c r="X148" s="14"/>
      <c r="Y148" s="14"/>
      <c r="Z148" s="14"/>
      <c r="AA148" s="14"/>
      <c r="AB148" s="14"/>
      <c r="AC148" s="14"/>
      <c r="AD148" s="14"/>
      <c r="AE148" s="14"/>
      <c r="AT148" s="255" t="s">
        <v>172</v>
      </c>
      <c r="AU148" s="255" t="s">
        <v>79</v>
      </c>
      <c r="AV148" s="14" t="s">
        <v>168</v>
      </c>
      <c r="AW148" s="14" t="s">
        <v>32</v>
      </c>
      <c r="AX148" s="14" t="s">
        <v>77</v>
      </c>
      <c r="AY148" s="255" t="s">
        <v>161</v>
      </c>
    </row>
    <row r="149" s="2" customFormat="1" ht="37.8" customHeight="1">
      <c r="A149" s="41"/>
      <c r="B149" s="42"/>
      <c r="C149" s="215" t="s">
        <v>191</v>
      </c>
      <c r="D149" s="215" t="s">
        <v>163</v>
      </c>
      <c r="E149" s="216" t="s">
        <v>1000</v>
      </c>
      <c r="F149" s="217" t="s">
        <v>1001</v>
      </c>
      <c r="G149" s="218" t="s">
        <v>231</v>
      </c>
      <c r="H149" s="219">
        <v>755.5</v>
      </c>
      <c r="I149" s="220"/>
      <c r="J149" s="221">
        <f>ROUND(I149*H149,2)</f>
        <v>0</v>
      </c>
      <c r="K149" s="217" t="s">
        <v>167</v>
      </c>
      <c r="L149" s="47"/>
      <c r="M149" s="222" t="s">
        <v>19</v>
      </c>
      <c r="N149" s="223" t="s">
        <v>41</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168</v>
      </c>
      <c r="AT149" s="226" t="s">
        <v>163</v>
      </c>
      <c r="AU149" s="226" t="s">
        <v>79</v>
      </c>
      <c r="AY149" s="20" t="s">
        <v>161</v>
      </c>
      <c r="BE149" s="227">
        <f>IF(N149="základní",J149,0)</f>
        <v>0</v>
      </c>
      <c r="BF149" s="227">
        <f>IF(N149="snížená",J149,0)</f>
        <v>0</v>
      </c>
      <c r="BG149" s="227">
        <f>IF(N149="zákl. přenesená",J149,0)</f>
        <v>0</v>
      </c>
      <c r="BH149" s="227">
        <f>IF(N149="sníž. přenesená",J149,0)</f>
        <v>0</v>
      </c>
      <c r="BI149" s="227">
        <f>IF(N149="nulová",J149,0)</f>
        <v>0</v>
      </c>
      <c r="BJ149" s="20" t="s">
        <v>77</v>
      </c>
      <c r="BK149" s="227">
        <f>ROUND(I149*H149,2)</f>
        <v>0</v>
      </c>
      <c r="BL149" s="20" t="s">
        <v>168</v>
      </c>
      <c r="BM149" s="226" t="s">
        <v>1002</v>
      </c>
    </row>
    <row r="150" s="2" customFormat="1">
      <c r="A150" s="41"/>
      <c r="B150" s="42"/>
      <c r="C150" s="43"/>
      <c r="D150" s="228" t="s">
        <v>170</v>
      </c>
      <c r="E150" s="43"/>
      <c r="F150" s="229" t="s">
        <v>1003</v>
      </c>
      <c r="G150" s="43"/>
      <c r="H150" s="43"/>
      <c r="I150" s="230"/>
      <c r="J150" s="43"/>
      <c r="K150" s="43"/>
      <c r="L150" s="47"/>
      <c r="M150" s="231"/>
      <c r="N150" s="232"/>
      <c r="O150" s="87"/>
      <c r="P150" s="87"/>
      <c r="Q150" s="87"/>
      <c r="R150" s="87"/>
      <c r="S150" s="87"/>
      <c r="T150" s="88"/>
      <c r="U150" s="41"/>
      <c r="V150" s="41"/>
      <c r="W150" s="41"/>
      <c r="X150" s="41"/>
      <c r="Y150" s="41"/>
      <c r="Z150" s="41"/>
      <c r="AA150" s="41"/>
      <c r="AB150" s="41"/>
      <c r="AC150" s="41"/>
      <c r="AD150" s="41"/>
      <c r="AE150" s="41"/>
      <c r="AT150" s="20" t="s">
        <v>170</v>
      </c>
      <c r="AU150" s="20" t="s">
        <v>79</v>
      </c>
    </row>
    <row r="151" s="15" customFormat="1">
      <c r="A151" s="15"/>
      <c r="B151" s="256"/>
      <c r="C151" s="257"/>
      <c r="D151" s="235" t="s">
        <v>172</v>
      </c>
      <c r="E151" s="258" t="s">
        <v>19</v>
      </c>
      <c r="F151" s="259" t="s">
        <v>995</v>
      </c>
      <c r="G151" s="257"/>
      <c r="H151" s="258" t="s">
        <v>19</v>
      </c>
      <c r="I151" s="260"/>
      <c r="J151" s="257"/>
      <c r="K151" s="257"/>
      <c r="L151" s="261"/>
      <c r="M151" s="262"/>
      <c r="N151" s="263"/>
      <c r="O151" s="263"/>
      <c r="P151" s="263"/>
      <c r="Q151" s="263"/>
      <c r="R151" s="263"/>
      <c r="S151" s="263"/>
      <c r="T151" s="264"/>
      <c r="U151" s="15"/>
      <c r="V151" s="15"/>
      <c r="W151" s="15"/>
      <c r="X151" s="15"/>
      <c r="Y151" s="15"/>
      <c r="Z151" s="15"/>
      <c r="AA151" s="15"/>
      <c r="AB151" s="15"/>
      <c r="AC151" s="15"/>
      <c r="AD151" s="15"/>
      <c r="AE151" s="15"/>
      <c r="AT151" s="265" t="s">
        <v>172</v>
      </c>
      <c r="AU151" s="265" t="s">
        <v>79</v>
      </c>
      <c r="AV151" s="15" t="s">
        <v>77</v>
      </c>
      <c r="AW151" s="15" t="s">
        <v>32</v>
      </c>
      <c r="AX151" s="15" t="s">
        <v>70</v>
      </c>
      <c r="AY151" s="265" t="s">
        <v>161</v>
      </c>
    </row>
    <row r="152" s="13" customFormat="1">
      <c r="A152" s="13"/>
      <c r="B152" s="233"/>
      <c r="C152" s="234"/>
      <c r="D152" s="235" t="s">
        <v>172</v>
      </c>
      <c r="E152" s="236" t="s">
        <v>19</v>
      </c>
      <c r="F152" s="237" t="s">
        <v>996</v>
      </c>
      <c r="G152" s="234"/>
      <c r="H152" s="238">
        <v>31</v>
      </c>
      <c r="I152" s="239"/>
      <c r="J152" s="234"/>
      <c r="K152" s="234"/>
      <c r="L152" s="240"/>
      <c r="M152" s="241"/>
      <c r="N152" s="242"/>
      <c r="O152" s="242"/>
      <c r="P152" s="242"/>
      <c r="Q152" s="242"/>
      <c r="R152" s="242"/>
      <c r="S152" s="242"/>
      <c r="T152" s="243"/>
      <c r="U152" s="13"/>
      <c r="V152" s="13"/>
      <c r="W152" s="13"/>
      <c r="X152" s="13"/>
      <c r="Y152" s="13"/>
      <c r="Z152" s="13"/>
      <c r="AA152" s="13"/>
      <c r="AB152" s="13"/>
      <c r="AC152" s="13"/>
      <c r="AD152" s="13"/>
      <c r="AE152" s="13"/>
      <c r="AT152" s="244" t="s">
        <v>172</v>
      </c>
      <c r="AU152" s="244" t="s">
        <v>79</v>
      </c>
      <c r="AV152" s="13" t="s">
        <v>79</v>
      </c>
      <c r="AW152" s="13" t="s">
        <v>32</v>
      </c>
      <c r="AX152" s="13" t="s">
        <v>70</v>
      </c>
      <c r="AY152" s="244" t="s">
        <v>161</v>
      </c>
    </row>
    <row r="153" s="13" customFormat="1">
      <c r="A153" s="13"/>
      <c r="B153" s="233"/>
      <c r="C153" s="234"/>
      <c r="D153" s="235" t="s">
        <v>172</v>
      </c>
      <c r="E153" s="236" t="s">
        <v>19</v>
      </c>
      <c r="F153" s="237" t="s">
        <v>977</v>
      </c>
      <c r="G153" s="234"/>
      <c r="H153" s="238">
        <v>22</v>
      </c>
      <c r="I153" s="239"/>
      <c r="J153" s="234"/>
      <c r="K153" s="234"/>
      <c r="L153" s="240"/>
      <c r="M153" s="241"/>
      <c r="N153" s="242"/>
      <c r="O153" s="242"/>
      <c r="P153" s="242"/>
      <c r="Q153" s="242"/>
      <c r="R153" s="242"/>
      <c r="S153" s="242"/>
      <c r="T153" s="243"/>
      <c r="U153" s="13"/>
      <c r="V153" s="13"/>
      <c r="W153" s="13"/>
      <c r="X153" s="13"/>
      <c r="Y153" s="13"/>
      <c r="Z153" s="13"/>
      <c r="AA153" s="13"/>
      <c r="AB153" s="13"/>
      <c r="AC153" s="13"/>
      <c r="AD153" s="13"/>
      <c r="AE153" s="13"/>
      <c r="AT153" s="244" t="s">
        <v>172</v>
      </c>
      <c r="AU153" s="244" t="s">
        <v>79</v>
      </c>
      <c r="AV153" s="13" t="s">
        <v>79</v>
      </c>
      <c r="AW153" s="13" t="s">
        <v>32</v>
      </c>
      <c r="AX153" s="13" t="s">
        <v>70</v>
      </c>
      <c r="AY153" s="244" t="s">
        <v>161</v>
      </c>
    </row>
    <row r="154" s="13" customFormat="1">
      <c r="A154" s="13"/>
      <c r="B154" s="233"/>
      <c r="C154" s="234"/>
      <c r="D154" s="235" t="s">
        <v>172</v>
      </c>
      <c r="E154" s="236" t="s">
        <v>19</v>
      </c>
      <c r="F154" s="237" t="s">
        <v>982</v>
      </c>
      <c r="G154" s="234"/>
      <c r="H154" s="238">
        <v>0.089999999999999997</v>
      </c>
      <c r="I154" s="239"/>
      <c r="J154" s="234"/>
      <c r="K154" s="234"/>
      <c r="L154" s="240"/>
      <c r="M154" s="241"/>
      <c r="N154" s="242"/>
      <c r="O154" s="242"/>
      <c r="P154" s="242"/>
      <c r="Q154" s="242"/>
      <c r="R154" s="242"/>
      <c r="S154" s="242"/>
      <c r="T154" s="243"/>
      <c r="U154" s="13"/>
      <c r="V154" s="13"/>
      <c r="W154" s="13"/>
      <c r="X154" s="13"/>
      <c r="Y154" s="13"/>
      <c r="Z154" s="13"/>
      <c r="AA154" s="13"/>
      <c r="AB154" s="13"/>
      <c r="AC154" s="13"/>
      <c r="AD154" s="13"/>
      <c r="AE154" s="13"/>
      <c r="AT154" s="244" t="s">
        <v>172</v>
      </c>
      <c r="AU154" s="244" t="s">
        <v>79</v>
      </c>
      <c r="AV154" s="13" t="s">
        <v>79</v>
      </c>
      <c r="AW154" s="13" t="s">
        <v>32</v>
      </c>
      <c r="AX154" s="13" t="s">
        <v>70</v>
      </c>
      <c r="AY154" s="244" t="s">
        <v>161</v>
      </c>
    </row>
    <row r="155" s="13" customFormat="1">
      <c r="A155" s="13"/>
      <c r="B155" s="233"/>
      <c r="C155" s="234"/>
      <c r="D155" s="235" t="s">
        <v>172</v>
      </c>
      <c r="E155" s="236" t="s">
        <v>19</v>
      </c>
      <c r="F155" s="237" t="s">
        <v>983</v>
      </c>
      <c r="G155" s="234"/>
      <c r="H155" s="238">
        <v>0.108</v>
      </c>
      <c r="I155" s="239"/>
      <c r="J155" s="234"/>
      <c r="K155" s="234"/>
      <c r="L155" s="240"/>
      <c r="M155" s="241"/>
      <c r="N155" s="242"/>
      <c r="O155" s="242"/>
      <c r="P155" s="242"/>
      <c r="Q155" s="242"/>
      <c r="R155" s="242"/>
      <c r="S155" s="242"/>
      <c r="T155" s="243"/>
      <c r="U155" s="13"/>
      <c r="V155" s="13"/>
      <c r="W155" s="13"/>
      <c r="X155" s="13"/>
      <c r="Y155" s="13"/>
      <c r="Z155" s="13"/>
      <c r="AA155" s="13"/>
      <c r="AB155" s="13"/>
      <c r="AC155" s="13"/>
      <c r="AD155" s="13"/>
      <c r="AE155" s="13"/>
      <c r="AT155" s="244" t="s">
        <v>172</v>
      </c>
      <c r="AU155" s="244" t="s">
        <v>79</v>
      </c>
      <c r="AV155" s="13" t="s">
        <v>79</v>
      </c>
      <c r="AW155" s="13" t="s">
        <v>32</v>
      </c>
      <c r="AX155" s="13" t="s">
        <v>70</v>
      </c>
      <c r="AY155" s="244" t="s">
        <v>161</v>
      </c>
    </row>
    <row r="156" s="13" customFormat="1">
      <c r="A156" s="13"/>
      <c r="B156" s="233"/>
      <c r="C156" s="234"/>
      <c r="D156" s="235" t="s">
        <v>172</v>
      </c>
      <c r="E156" s="236" t="s">
        <v>19</v>
      </c>
      <c r="F156" s="237" t="s">
        <v>984</v>
      </c>
      <c r="G156" s="234"/>
      <c r="H156" s="238">
        <v>0.25600000000000001</v>
      </c>
      <c r="I156" s="239"/>
      <c r="J156" s="234"/>
      <c r="K156" s="234"/>
      <c r="L156" s="240"/>
      <c r="M156" s="241"/>
      <c r="N156" s="242"/>
      <c r="O156" s="242"/>
      <c r="P156" s="242"/>
      <c r="Q156" s="242"/>
      <c r="R156" s="242"/>
      <c r="S156" s="242"/>
      <c r="T156" s="243"/>
      <c r="U156" s="13"/>
      <c r="V156" s="13"/>
      <c r="W156" s="13"/>
      <c r="X156" s="13"/>
      <c r="Y156" s="13"/>
      <c r="Z156" s="13"/>
      <c r="AA156" s="13"/>
      <c r="AB156" s="13"/>
      <c r="AC156" s="13"/>
      <c r="AD156" s="13"/>
      <c r="AE156" s="13"/>
      <c r="AT156" s="244" t="s">
        <v>172</v>
      </c>
      <c r="AU156" s="244" t="s">
        <v>79</v>
      </c>
      <c r="AV156" s="13" t="s">
        <v>79</v>
      </c>
      <c r="AW156" s="13" t="s">
        <v>32</v>
      </c>
      <c r="AX156" s="13" t="s">
        <v>70</v>
      </c>
      <c r="AY156" s="244" t="s">
        <v>161</v>
      </c>
    </row>
    <row r="157" s="13" customFormat="1">
      <c r="A157" s="13"/>
      <c r="B157" s="233"/>
      <c r="C157" s="234"/>
      <c r="D157" s="235" t="s">
        <v>172</v>
      </c>
      <c r="E157" s="236" t="s">
        <v>19</v>
      </c>
      <c r="F157" s="237" t="s">
        <v>985</v>
      </c>
      <c r="G157" s="234"/>
      <c r="H157" s="238">
        <v>5.7240000000000002</v>
      </c>
      <c r="I157" s="239"/>
      <c r="J157" s="234"/>
      <c r="K157" s="234"/>
      <c r="L157" s="240"/>
      <c r="M157" s="241"/>
      <c r="N157" s="242"/>
      <c r="O157" s="242"/>
      <c r="P157" s="242"/>
      <c r="Q157" s="242"/>
      <c r="R157" s="242"/>
      <c r="S157" s="242"/>
      <c r="T157" s="243"/>
      <c r="U157" s="13"/>
      <c r="V157" s="13"/>
      <c r="W157" s="13"/>
      <c r="X157" s="13"/>
      <c r="Y157" s="13"/>
      <c r="Z157" s="13"/>
      <c r="AA157" s="13"/>
      <c r="AB157" s="13"/>
      <c r="AC157" s="13"/>
      <c r="AD157" s="13"/>
      <c r="AE157" s="13"/>
      <c r="AT157" s="244" t="s">
        <v>172</v>
      </c>
      <c r="AU157" s="244" t="s">
        <v>79</v>
      </c>
      <c r="AV157" s="13" t="s">
        <v>79</v>
      </c>
      <c r="AW157" s="13" t="s">
        <v>32</v>
      </c>
      <c r="AX157" s="13" t="s">
        <v>70</v>
      </c>
      <c r="AY157" s="244" t="s">
        <v>161</v>
      </c>
    </row>
    <row r="158" s="13" customFormat="1">
      <c r="A158" s="13"/>
      <c r="B158" s="233"/>
      <c r="C158" s="234"/>
      <c r="D158" s="235" t="s">
        <v>172</v>
      </c>
      <c r="E158" s="236" t="s">
        <v>19</v>
      </c>
      <c r="F158" s="237" t="s">
        <v>986</v>
      </c>
      <c r="G158" s="234"/>
      <c r="H158" s="238">
        <v>0.071999999999999995</v>
      </c>
      <c r="I158" s="239"/>
      <c r="J158" s="234"/>
      <c r="K158" s="234"/>
      <c r="L158" s="240"/>
      <c r="M158" s="241"/>
      <c r="N158" s="242"/>
      <c r="O158" s="242"/>
      <c r="P158" s="242"/>
      <c r="Q158" s="242"/>
      <c r="R158" s="242"/>
      <c r="S158" s="242"/>
      <c r="T158" s="243"/>
      <c r="U158" s="13"/>
      <c r="V158" s="13"/>
      <c r="W158" s="13"/>
      <c r="X158" s="13"/>
      <c r="Y158" s="13"/>
      <c r="Z158" s="13"/>
      <c r="AA158" s="13"/>
      <c r="AB158" s="13"/>
      <c r="AC158" s="13"/>
      <c r="AD158" s="13"/>
      <c r="AE158" s="13"/>
      <c r="AT158" s="244" t="s">
        <v>172</v>
      </c>
      <c r="AU158" s="244" t="s">
        <v>79</v>
      </c>
      <c r="AV158" s="13" t="s">
        <v>79</v>
      </c>
      <c r="AW158" s="13" t="s">
        <v>32</v>
      </c>
      <c r="AX158" s="13" t="s">
        <v>70</v>
      </c>
      <c r="AY158" s="244" t="s">
        <v>161</v>
      </c>
    </row>
    <row r="159" s="13" customFormat="1">
      <c r="A159" s="13"/>
      <c r="B159" s="233"/>
      <c r="C159" s="234"/>
      <c r="D159" s="235" t="s">
        <v>172</v>
      </c>
      <c r="E159" s="236" t="s">
        <v>19</v>
      </c>
      <c r="F159" s="237" t="s">
        <v>234</v>
      </c>
      <c r="G159" s="234"/>
      <c r="H159" s="238">
        <v>19.800000000000001</v>
      </c>
      <c r="I159" s="239"/>
      <c r="J159" s="234"/>
      <c r="K159" s="234"/>
      <c r="L159" s="240"/>
      <c r="M159" s="241"/>
      <c r="N159" s="242"/>
      <c r="O159" s="242"/>
      <c r="P159" s="242"/>
      <c r="Q159" s="242"/>
      <c r="R159" s="242"/>
      <c r="S159" s="242"/>
      <c r="T159" s="243"/>
      <c r="U159" s="13"/>
      <c r="V159" s="13"/>
      <c r="W159" s="13"/>
      <c r="X159" s="13"/>
      <c r="Y159" s="13"/>
      <c r="Z159" s="13"/>
      <c r="AA159" s="13"/>
      <c r="AB159" s="13"/>
      <c r="AC159" s="13"/>
      <c r="AD159" s="13"/>
      <c r="AE159" s="13"/>
      <c r="AT159" s="244" t="s">
        <v>172</v>
      </c>
      <c r="AU159" s="244" t="s">
        <v>79</v>
      </c>
      <c r="AV159" s="13" t="s">
        <v>79</v>
      </c>
      <c r="AW159" s="13" t="s">
        <v>32</v>
      </c>
      <c r="AX159" s="13" t="s">
        <v>70</v>
      </c>
      <c r="AY159" s="244" t="s">
        <v>161</v>
      </c>
    </row>
    <row r="160" s="13" customFormat="1">
      <c r="A160" s="13"/>
      <c r="B160" s="233"/>
      <c r="C160" s="234"/>
      <c r="D160" s="235" t="s">
        <v>172</v>
      </c>
      <c r="E160" s="236" t="s">
        <v>19</v>
      </c>
      <c r="F160" s="237" t="s">
        <v>235</v>
      </c>
      <c r="G160" s="234"/>
      <c r="H160" s="238">
        <v>1</v>
      </c>
      <c r="I160" s="239"/>
      <c r="J160" s="234"/>
      <c r="K160" s="234"/>
      <c r="L160" s="240"/>
      <c r="M160" s="241"/>
      <c r="N160" s="242"/>
      <c r="O160" s="242"/>
      <c r="P160" s="242"/>
      <c r="Q160" s="242"/>
      <c r="R160" s="242"/>
      <c r="S160" s="242"/>
      <c r="T160" s="243"/>
      <c r="U160" s="13"/>
      <c r="V160" s="13"/>
      <c r="W160" s="13"/>
      <c r="X160" s="13"/>
      <c r="Y160" s="13"/>
      <c r="Z160" s="13"/>
      <c r="AA160" s="13"/>
      <c r="AB160" s="13"/>
      <c r="AC160" s="13"/>
      <c r="AD160" s="13"/>
      <c r="AE160" s="13"/>
      <c r="AT160" s="244" t="s">
        <v>172</v>
      </c>
      <c r="AU160" s="244" t="s">
        <v>79</v>
      </c>
      <c r="AV160" s="13" t="s">
        <v>79</v>
      </c>
      <c r="AW160" s="13" t="s">
        <v>32</v>
      </c>
      <c r="AX160" s="13" t="s">
        <v>70</v>
      </c>
      <c r="AY160" s="244" t="s">
        <v>161</v>
      </c>
    </row>
    <row r="161" s="13" customFormat="1">
      <c r="A161" s="13"/>
      <c r="B161" s="233"/>
      <c r="C161" s="234"/>
      <c r="D161" s="235" t="s">
        <v>172</v>
      </c>
      <c r="E161" s="236" t="s">
        <v>19</v>
      </c>
      <c r="F161" s="237" t="s">
        <v>240</v>
      </c>
      <c r="G161" s="234"/>
      <c r="H161" s="238">
        <v>132</v>
      </c>
      <c r="I161" s="239"/>
      <c r="J161" s="234"/>
      <c r="K161" s="234"/>
      <c r="L161" s="240"/>
      <c r="M161" s="241"/>
      <c r="N161" s="242"/>
      <c r="O161" s="242"/>
      <c r="P161" s="242"/>
      <c r="Q161" s="242"/>
      <c r="R161" s="242"/>
      <c r="S161" s="242"/>
      <c r="T161" s="243"/>
      <c r="U161" s="13"/>
      <c r="V161" s="13"/>
      <c r="W161" s="13"/>
      <c r="X161" s="13"/>
      <c r="Y161" s="13"/>
      <c r="Z161" s="13"/>
      <c r="AA161" s="13"/>
      <c r="AB161" s="13"/>
      <c r="AC161" s="13"/>
      <c r="AD161" s="13"/>
      <c r="AE161" s="13"/>
      <c r="AT161" s="244" t="s">
        <v>172</v>
      </c>
      <c r="AU161" s="244" t="s">
        <v>79</v>
      </c>
      <c r="AV161" s="13" t="s">
        <v>79</v>
      </c>
      <c r="AW161" s="13" t="s">
        <v>32</v>
      </c>
      <c r="AX161" s="13" t="s">
        <v>70</v>
      </c>
      <c r="AY161" s="244" t="s">
        <v>161</v>
      </c>
    </row>
    <row r="162" s="16" customFormat="1">
      <c r="A162" s="16"/>
      <c r="B162" s="267"/>
      <c r="C162" s="268"/>
      <c r="D162" s="235" t="s">
        <v>172</v>
      </c>
      <c r="E162" s="269" t="s">
        <v>19</v>
      </c>
      <c r="F162" s="270" t="s">
        <v>365</v>
      </c>
      <c r="G162" s="268"/>
      <c r="H162" s="271">
        <v>212.05000000000001</v>
      </c>
      <c r="I162" s="272"/>
      <c r="J162" s="268"/>
      <c r="K162" s="268"/>
      <c r="L162" s="273"/>
      <c r="M162" s="274"/>
      <c r="N162" s="275"/>
      <c r="O162" s="275"/>
      <c r="P162" s="275"/>
      <c r="Q162" s="275"/>
      <c r="R162" s="275"/>
      <c r="S162" s="275"/>
      <c r="T162" s="276"/>
      <c r="U162" s="16"/>
      <c r="V162" s="16"/>
      <c r="W162" s="16"/>
      <c r="X162" s="16"/>
      <c r="Y162" s="16"/>
      <c r="Z162" s="16"/>
      <c r="AA162" s="16"/>
      <c r="AB162" s="16"/>
      <c r="AC162" s="16"/>
      <c r="AD162" s="16"/>
      <c r="AE162" s="16"/>
      <c r="AT162" s="277" t="s">
        <v>172</v>
      </c>
      <c r="AU162" s="277" t="s">
        <v>79</v>
      </c>
      <c r="AV162" s="16" t="s">
        <v>180</v>
      </c>
      <c r="AW162" s="16" t="s">
        <v>32</v>
      </c>
      <c r="AX162" s="16" t="s">
        <v>70</v>
      </c>
      <c r="AY162" s="277" t="s">
        <v>161</v>
      </c>
    </row>
    <row r="163" s="13" customFormat="1">
      <c r="A163" s="13"/>
      <c r="B163" s="233"/>
      <c r="C163" s="234"/>
      <c r="D163" s="235" t="s">
        <v>172</v>
      </c>
      <c r="E163" s="236" t="s">
        <v>19</v>
      </c>
      <c r="F163" s="237" t="s">
        <v>998</v>
      </c>
      <c r="G163" s="234"/>
      <c r="H163" s="238">
        <v>-120</v>
      </c>
      <c r="I163" s="239"/>
      <c r="J163" s="234"/>
      <c r="K163" s="234"/>
      <c r="L163" s="240"/>
      <c r="M163" s="241"/>
      <c r="N163" s="242"/>
      <c r="O163" s="242"/>
      <c r="P163" s="242"/>
      <c r="Q163" s="242"/>
      <c r="R163" s="242"/>
      <c r="S163" s="242"/>
      <c r="T163" s="243"/>
      <c r="U163" s="13"/>
      <c r="V163" s="13"/>
      <c r="W163" s="13"/>
      <c r="X163" s="13"/>
      <c r="Y163" s="13"/>
      <c r="Z163" s="13"/>
      <c r="AA163" s="13"/>
      <c r="AB163" s="13"/>
      <c r="AC163" s="13"/>
      <c r="AD163" s="13"/>
      <c r="AE163" s="13"/>
      <c r="AT163" s="244" t="s">
        <v>172</v>
      </c>
      <c r="AU163" s="244" t="s">
        <v>79</v>
      </c>
      <c r="AV163" s="13" t="s">
        <v>79</v>
      </c>
      <c r="AW163" s="13" t="s">
        <v>32</v>
      </c>
      <c r="AX163" s="13" t="s">
        <v>70</v>
      </c>
      <c r="AY163" s="244" t="s">
        <v>161</v>
      </c>
    </row>
    <row r="164" s="13" customFormat="1">
      <c r="A164" s="13"/>
      <c r="B164" s="233"/>
      <c r="C164" s="234"/>
      <c r="D164" s="235" t="s">
        <v>172</v>
      </c>
      <c r="E164" s="236" t="s">
        <v>19</v>
      </c>
      <c r="F164" s="237" t="s">
        <v>999</v>
      </c>
      <c r="G164" s="234"/>
      <c r="H164" s="238">
        <v>-16.5</v>
      </c>
      <c r="I164" s="239"/>
      <c r="J164" s="234"/>
      <c r="K164" s="234"/>
      <c r="L164" s="240"/>
      <c r="M164" s="241"/>
      <c r="N164" s="242"/>
      <c r="O164" s="242"/>
      <c r="P164" s="242"/>
      <c r="Q164" s="242"/>
      <c r="R164" s="242"/>
      <c r="S164" s="242"/>
      <c r="T164" s="243"/>
      <c r="U164" s="13"/>
      <c r="V164" s="13"/>
      <c r="W164" s="13"/>
      <c r="X164" s="13"/>
      <c r="Y164" s="13"/>
      <c r="Z164" s="13"/>
      <c r="AA164" s="13"/>
      <c r="AB164" s="13"/>
      <c r="AC164" s="13"/>
      <c r="AD164" s="13"/>
      <c r="AE164" s="13"/>
      <c r="AT164" s="244" t="s">
        <v>172</v>
      </c>
      <c r="AU164" s="244" t="s">
        <v>79</v>
      </c>
      <c r="AV164" s="13" t="s">
        <v>79</v>
      </c>
      <c r="AW164" s="13" t="s">
        <v>32</v>
      </c>
      <c r="AX164" s="13" t="s">
        <v>70</v>
      </c>
      <c r="AY164" s="244" t="s">
        <v>161</v>
      </c>
    </row>
    <row r="165" s="16" customFormat="1">
      <c r="A165" s="16"/>
      <c r="B165" s="267"/>
      <c r="C165" s="268"/>
      <c r="D165" s="235" t="s">
        <v>172</v>
      </c>
      <c r="E165" s="269" t="s">
        <v>19</v>
      </c>
      <c r="F165" s="270" t="s">
        <v>365</v>
      </c>
      <c r="G165" s="268"/>
      <c r="H165" s="271">
        <v>-136.5</v>
      </c>
      <c r="I165" s="272"/>
      <c r="J165" s="268"/>
      <c r="K165" s="268"/>
      <c r="L165" s="273"/>
      <c r="M165" s="274"/>
      <c r="N165" s="275"/>
      <c r="O165" s="275"/>
      <c r="P165" s="275"/>
      <c r="Q165" s="275"/>
      <c r="R165" s="275"/>
      <c r="S165" s="275"/>
      <c r="T165" s="276"/>
      <c r="U165" s="16"/>
      <c r="V165" s="16"/>
      <c r="W165" s="16"/>
      <c r="X165" s="16"/>
      <c r="Y165" s="16"/>
      <c r="Z165" s="16"/>
      <c r="AA165" s="16"/>
      <c r="AB165" s="16"/>
      <c r="AC165" s="16"/>
      <c r="AD165" s="16"/>
      <c r="AE165" s="16"/>
      <c r="AT165" s="277" t="s">
        <v>172</v>
      </c>
      <c r="AU165" s="277" t="s">
        <v>79</v>
      </c>
      <c r="AV165" s="16" t="s">
        <v>180</v>
      </c>
      <c r="AW165" s="16" t="s">
        <v>32</v>
      </c>
      <c r="AX165" s="16" t="s">
        <v>70</v>
      </c>
      <c r="AY165" s="277" t="s">
        <v>161</v>
      </c>
    </row>
    <row r="166" s="14" customFormat="1">
      <c r="A166" s="14"/>
      <c r="B166" s="245"/>
      <c r="C166" s="246"/>
      <c r="D166" s="235" t="s">
        <v>172</v>
      </c>
      <c r="E166" s="247" t="s">
        <v>19</v>
      </c>
      <c r="F166" s="248" t="s">
        <v>174</v>
      </c>
      <c r="G166" s="246"/>
      <c r="H166" s="249">
        <v>75.550000000000011</v>
      </c>
      <c r="I166" s="250"/>
      <c r="J166" s="246"/>
      <c r="K166" s="246"/>
      <c r="L166" s="251"/>
      <c r="M166" s="252"/>
      <c r="N166" s="253"/>
      <c r="O166" s="253"/>
      <c r="P166" s="253"/>
      <c r="Q166" s="253"/>
      <c r="R166" s="253"/>
      <c r="S166" s="253"/>
      <c r="T166" s="254"/>
      <c r="U166" s="14"/>
      <c r="V166" s="14"/>
      <c r="W166" s="14"/>
      <c r="X166" s="14"/>
      <c r="Y166" s="14"/>
      <c r="Z166" s="14"/>
      <c r="AA166" s="14"/>
      <c r="AB166" s="14"/>
      <c r="AC166" s="14"/>
      <c r="AD166" s="14"/>
      <c r="AE166" s="14"/>
      <c r="AT166" s="255" t="s">
        <v>172</v>
      </c>
      <c r="AU166" s="255" t="s">
        <v>79</v>
      </c>
      <c r="AV166" s="14" t="s">
        <v>168</v>
      </c>
      <c r="AW166" s="14" t="s">
        <v>32</v>
      </c>
      <c r="AX166" s="14" t="s">
        <v>77</v>
      </c>
      <c r="AY166" s="255" t="s">
        <v>161</v>
      </c>
    </row>
    <row r="167" s="13" customFormat="1">
      <c r="A167" s="13"/>
      <c r="B167" s="233"/>
      <c r="C167" s="234"/>
      <c r="D167" s="235" t="s">
        <v>172</v>
      </c>
      <c r="E167" s="234"/>
      <c r="F167" s="237" t="s">
        <v>1004</v>
      </c>
      <c r="G167" s="234"/>
      <c r="H167" s="238">
        <v>755.5</v>
      </c>
      <c r="I167" s="239"/>
      <c r="J167" s="234"/>
      <c r="K167" s="234"/>
      <c r="L167" s="240"/>
      <c r="M167" s="241"/>
      <c r="N167" s="242"/>
      <c r="O167" s="242"/>
      <c r="P167" s="242"/>
      <c r="Q167" s="242"/>
      <c r="R167" s="242"/>
      <c r="S167" s="242"/>
      <c r="T167" s="243"/>
      <c r="U167" s="13"/>
      <c r="V167" s="13"/>
      <c r="W167" s="13"/>
      <c r="X167" s="13"/>
      <c r="Y167" s="13"/>
      <c r="Z167" s="13"/>
      <c r="AA167" s="13"/>
      <c r="AB167" s="13"/>
      <c r="AC167" s="13"/>
      <c r="AD167" s="13"/>
      <c r="AE167" s="13"/>
      <c r="AT167" s="244" t="s">
        <v>172</v>
      </c>
      <c r="AU167" s="244" t="s">
        <v>79</v>
      </c>
      <c r="AV167" s="13" t="s">
        <v>79</v>
      </c>
      <c r="AW167" s="13" t="s">
        <v>4</v>
      </c>
      <c r="AX167" s="13" t="s">
        <v>77</v>
      </c>
      <c r="AY167" s="244" t="s">
        <v>161</v>
      </c>
    </row>
    <row r="168" s="2" customFormat="1" ht="24.15" customHeight="1">
      <c r="A168" s="41"/>
      <c r="B168" s="42"/>
      <c r="C168" s="215" t="s">
        <v>197</v>
      </c>
      <c r="D168" s="215" t="s">
        <v>163</v>
      </c>
      <c r="E168" s="216" t="s">
        <v>1005</v>
      </c>
      <c r="F168" s="217" t="s">
        <v>1006</v>
      </c>
      <c r="G168" s="218" t="s">
        <v>231</v>
      </c>
      <c r="H168" s="219">
        <v>167.5</v>
      </c>
      <c r="I168" s="220"/>
      <c r="J168" s="221">
        <f>ROUND(I168*H168,2)</f>
        <v>0</v>
      </c>
      <c r="K168" s="217" t="s">
        <v>167</v>
      </c>
      <c r="L168" s="47"/>
      <c r="M168" s="222" t="s">
        <v>19</v>
      </c>
      <c r="N168" s="223" t="s">
        <v>41</v>
      </c>
      <c r="O168" s="87"/>
      <c r="P168" s="224">
        <f>O168*H168</f>
        <v>0</v>
      </c>
      <c r="Q168" s="224">
        <v>0</v>
      </c>
      <c r="R168" s="224">
        <f>Q168*H168</f>
        <v>0</v>
      </c>
      <c r="S168" s="224">
        <v>0</v>
      </c>
      <c r="T168" s="225">
        <f>S168*H168</f>
        <v>0</v>
      </c>
      <c r="U168" s="41"/>
      <c r="V168" s="41"/>
      <c r="W168" s="41"/>
      <c r="X168" s="41"/>
      <c r="Y168" s="41"/>
      <c r="Z168" s="41"/>
      <c r="AA168" s="41"/>
      <c r="AB168" s="41"/>
      <c r="AC168" s="41"/>
      <c r="AD168" s="41"/>
      <c r="AE168" s="41"/>
      <c r="AR168" s="226" t="s">
        <v>168</v>
      </c>
      <c r="AT168" s="226" t="s">
        <v>163</v>
      </c>
      <c r="AU168" s="226" t="s">
        <v>79</v>
      </c>
      <c r="AY168" s="20" t="s">
        <v>161</v>
      </c>
      <c r="BE168" s="227">
        <f>IF(N168="základní",J168,0)</f>
        <v>0</v>
      </c>
      <c r="BF168" s="227">
        <f>IF(N168="snížená",J168,0)</f>
        <v>0</v>
      </c>
      <c r="BG168" s="227">
        <f>IF(N168="zákl. přenesená",J168,0)</f>
        <v>0</v>
      </c>
      <c r="BH168" s="227">
        <f>IF(N168="sníž. přenesená",J168,0)</f>
        <v>0</v>
      </c>
      <c r="BI168" s="227">
        <f>IF(N168="nulová",J168,0)</f>
        <v>0</v>
      </c>
      <c r="BJ168" s="20" t="s">
        <v>77</v>
      </c>
      <c r="BK168" s="227">
        <f>ROUND(I168*H168,2)</f>
        <v>0</v>
      </c>
      <c r="BL168" s="20" t="s">
        <v>168</v>
      </c>
      <c r="BM168" s="226" t="s">
        <v>1007</v>
      </c>
    </row>
    <row r="169" s="2" customFormat="1">
      <c r="A169" s="41"/>
      <c r="B169" s="42"/>
      <c r="C169" s="43"/>
      <c r="D169" s="228" t="s">
        <v>170</v>
      </c>
      <c r="E169" s="43"/>
      <c r="F169" s="229" t="s">
        <v>1008</v>
      </c>
      <c r="G169" s="43"/>
      <c r="H169" s="43"/>
      <c r="I169" s="230"/>
      <c r="J169" s="43"/>
      <c r="K169" s="43"/>
      <c r="L169" s="47"/>
      <c r="M169" s="231"/>
      <c r="N169" s="232"/>
      <c r="O169" s="87"/>
      <c r="P169" s="87"/>
      <c r="Q169" s="87"/>
      <c r="R169" s="87"/>
      <c r="S169" s="87"/>
      <c r="T169" s="88"/>
      <c r="U169" s="41"/>
      <c r="V169" s="41"/>
      <c r="W169" s="41"/>
      <c r="X169" s="41"/>
      <c r="Y169" s="41"/>
      <c r="Z169" s="41"/>
      <c r="AA169" s="41"/>
      <c r="AB169" s="41"/>
      <c r="AC169" s="41"/>
      <c r="AD169" s="41"/>
      <c r="AE169" s="41"/>
      <c r="AT169" s="20" t="s">
        <v>170</v>
      </c>
      <c r="AU169" s="20" t="s">
        <v>79</v>
      </c>
    </row>
    <row r="170" s="15" customFormat="1">
      <c r="A170" s="15"/>
      <c r="B170" s="256"/>
      <c r="C170" s="257"/>
      <c r="D170" s="235" t="s">
        <v>172</v>
      </c>
      <c r="E170" s="258" t="s">
        <v>19</v>
      </c>
      <c r="F170" s="259" t="s">
        <v>988</v>
      </c>
      <c r="G170" s="257"/>
      <c r="H170" s="258" t="s">
        <v>19</v>
      </c>
      <c r="I170" s="260"/>
      <c r="J170" s="257"/>
      <c r="K170" s="257"/>
      <c r="L170" s="261"/>
      <c r="M170" s="262"/>
      <c r="N170" s="263"/>
      <c r="O170" s="263"/>
      <c r="P170" s="263"/>
      <c r="Q170" s="263"/>
      <c r="R170" s="263"/>
      <c r="S170" s="263"/>
      <c r="T170" s="264"/>
      <c r="U170" s="15"/>
      <c r="V170" s="15"/>
      <c r="W170" s="15"/>
      <c r="X170" s="15"/>
      <c r="Y170" s="15"/>
      <c r="Z170" s="15"/>
      <c r="AA170" s="15"/>
      <c r="AB170" s="15"/>
      <c r="AC170" s="15"/>
      <c r="AD170" s="15"/>
      <c r="AE170" s="15"/>
      <c r="AT170" s="265" t="s">
        <v>172</v>
      </c>
      <c r="AU170" s="265" t="s">
        <v>79</v>
      </c>
      <c r="AV170" s="15" t="s">
        <v>77</v>
      </c>
      <c r="AW170" s="15" t="s">
        <v>32</v>
      </c>
      <c r="AX170" s="15" t="s">
        <v>70</v>
      </c>
      <c r="AY170" s="265" t="s">
        <v>161</v>
      </c>
    </row>
    <row r="171" s="13" customFormat="1">
      <c r="A171" s="13"/>
      <c r="B171" s="233"/>
      <c r="C171" s="234"/>
      <c r="D171" s="235" t="s">
        <v>172</v>
      </c>
      <c r="E171" s="236" t="s">
        <v>19</v>
      </c>
      <c r="F171" s="237" t="s">
        <v>989</v>
      </c>
      <c r="G171" s="234"/>
      <c r="H171" s="238">
        <v>120</v>
      </c>
      <c r="I171" s="239"/>
      <c r="J171" s="234"/>
      <c r="K171" s="234"/>
      <c r="L171" s="240"/>
      <c r="M171" s="241"/>
      <c r="N171" s="242"/>
      <c r="O171" s="242"/>
      <c r="P171" s="242"/>
      <c r="Q171" s="242"/>
      <c r="R171" s="242"/>
      <c r="S171" s="242"/>
      <c r="T171" s="243"/>
      <c r="U171" s="13"/>
      <c r="V171" s="13"/>
      <c r="W171" s="13"/>
      <c r="X171" s="13"/>
      <c r="Y171" s="13"/>
      <c r="Z171" s="13"/>
      <c r="AA171" s="13"/>
      <c r="AB171" s="13"/>
      <c r="AC171" s="13"/>
      <c r="AD171" s="13"/>
      <c r="AE171" s="13"/>
      <c r="AT171" s="244" t="s">
        <v>172</v>
      </c>
      <c r="AU171" s="244" t="s">
        <v>79</v>
      </c>
      <c r="AV171" s="13" t="s">
        <v>79</v>
      </c>
      <c r="AW171" s="13" t="s">
        <v>32</v>
      </c>
      <c r="AX171" s="13" t="s">
        <v>70</v>
      </c>
      <c r="AY171" s="244" t="s">
        <v>161</v>
      </c>
    </row>
    <row r="172" s="13" customFormat="1">
      <c r="A172" s="13"/>
      <c r="B172" s="233"/>
      <c r="C172" s="234"/>
      <c r="D172" s="235" t="s">
        <v>172</v>
      </c>
      <c r="E172" s="236" t="s">
        <v>19</v>
      </c>
      <c r="F172" s="237" t="s">
        <v>996</v>
      </c>
      <c r="G172" s="234"/>
      <c r="H172" s="238">
        <v>31</v>
      </c>
      <c r="I172" s="239"/>
      <c r="J172" s="234"/>
      <c r="K172" s="234"/>
      <c r="L172" s="240"/>
      <c r="M172" s="241"/>
      <c r="N172" s="242"/>
      <c r="O172" s="242"/>
      <c r="P172" s="242"/>
      <c r="Q172" s="242"/>
      <c r="R172" s="242"/>
      <c r="S172" s="242"/>
      <c r="T172" s="243"/>
      <c r="U172" s="13"/>
      <c r="V172" s="13"/>
      <c r="W172" s="13"/>
      <c r="X172" s="13"/>
      <c r="Y172" s="13"/>
      <c r="Z172" s="13"/>
      <c r="AA172" s="13"/>
      <c r="AB172" s="13"/>
      <c r="AC172" s="13"/>
      <c r="AD172" s="13"/>
      <c r="AE172" s="13"/>
      <c r="AT172" s="244" t="s">
        <v>172</v>
      </c>
      <c r="AU172" s="244" t="s">
        <v>79</v>
      </c>
      <c r="AV172" s="13" t="s">
        <v>79</v>
      </c>
      <c r="AW172" s="13" t="s">
        <v>32</v>
      </c>
      <c r="AX172" s="13" t="s">
        <v>70</v>
      </c>
      <c r="AY172" s="244" t="s">
        <v>161</v>
      </c>
    </row>
    <row r="173" s="13" customFormat="1">
      <c r="A173" s="13"/>
      <c r="B173" s="233"/>
      <c r="C173" s="234"/>
      <c r="D173" s="235" t="s">
        <v>172</v>
      </c>
      <c r="E173" s="236" t="s">
        <v>19</v>
      </c>
      <c r="F173" s="237" t="s">
        <v>990</v>
      </c>
      <c r="G173" s="234"/>
      <c r="H173" s="238">
        <v>16.5</v>
      </c>
      <c r="I173" s="239"/>
      <c r="J173" s="234"/>
      <c r="K173" s="234"/>
      <c r="L173" s="240"/>
      <c r="M173" s="241"/>
      <c r="N173" s="242"/>
      <c r="O173" s="242"/>
      <c r="P173" s="242"/>
      <c r="Q173" s="242"/>
      <c r="R173" s="242"/>
      <c r="S173" s="242"/>
      <c r="T173" s="243"/>
      <c r="U173" s="13"/>
      <c r="V173" s="13"/>
      <c r="W173" s="13"/>
      <c r="X173" s="13"/>
      <c r="Y173" s="13"/>
      <c r="Z173" s="13"/>
      <c r="AA173" s="13"/>
      <c r="AB173" s="13"/>
      <c r="AC173" s="13"/>
      <c r="AD173" s="13"/>
      <c r="AE173" s="13"/>
      <c r="AT173" s="244" t="s">
        <v>172</v>
      </c>
      <c r="AU173" s="244" t="s">
        <v>79</v>
      </c>
      <c r="AV173" s="13" t="s">
        <v>79</v>
      </c>
      <c r="AW173" s="13" t="s">
        <v>32</v>
      </c>
      <c r="AX173" s="13" t="s">
        <v>70</v>
      </c>
      <c r="AY173" s="244" t="s">
        <v>161</v>
      </c>
    </row>
    <row r="174" s="14" customFormat="1">
      <c r="A174" s="14"/>
      <c r="B174" s="245"/>
      <c r="C174" s="246"/>
      <c r="D174" s="235" t="s">
        <v>172</v>
      </c>
      <c r="E174" s="247" t="s">
        <v>19</v>
      </c>
      <c r="F174" s="248" t="s">
        <v>174</v>
      </c>
      <c r="G174" s="246"/>
      <c r="H174" s="249">
        <v>167.5</v>
      </c>
      <c r="I174" s="250"/>
      <c r="J174" s="246"/>
      <c r="K174" s="246"/>
      <c r="L174" s="251"/>
      <c r="M174" s="252"/>
      <c r="N174" s="253"/>
      <c r="O174" s="253"/>
      <c r="P174" s="253"/>
      <c r="Q174" s="253"/>
      <c r="R174" s="253"/>
      <c r="S174" s="253"/>
      <c r="T174" s="254"/>
      <c r="U174" s="14"/>
      <c r="V174" s="14"/>
      <c r="W174" s="14"/>
      <c r="X174" s="14"/>
      <c r="Y174" s="14"/>
      <c r="Z174" s="14"/>
      <c r="AA174" s="14"/>
      <c r="AB174" s="14"/>
      <c r="AC174" s="14"/>
      <c r="AD174" s="14"/>
      <c r="AE174" s="14"/>
      <c r="AT174" s="255" t="s">
        <v>172</v>
      </c>
      <c r="AU174" s="255" t="s">
        <v>79</v>
      </c>
      <c r="AV174" s="14" t="s">
        <v>168</v>
      </c>
      <c r="AW174" s="14" t="s">
        <v>32</v>
      </c>
      <c r="AX174" s="14" t="s">
        <v>77</v>
      </c>
      <c r="AY174" s="255" t="s">
        <v>161</v>
      </c>
    </row>
    <row r="175" s="2" customFormat="1" ht="24.15" customHeight="1">
      <c r="A175" s="41"/>
      <c r="B175" s="42"/>
      <c r="C175" s="215" t="s">
        <v>203</v>
      </c>
      <c r="D175" s="215" t="s">
        <v>163</v>
      </c>
      <c r="E175" s="216" t="s">
        <v>1009</v>
      </c>
      <c r="F175" s="217" t="s">
        <v>670</v>
      </c>
      <c r="G175" s="218" t="s">
        <v>580</v>
      </c>
      <c r="H175" s="219">
        <v>151.09999999999999</v>
      </c>
      <c r="I175" s="220"/>
      <c r="J175" s="221">
        <f>ROUND(I175*H175,2)</f>
        <v>0</v>
      </c>
      <c r="K175" s="217" t="s">
        <v>167</v>
      </c>
      <c r="L175" s="47"/>
      <c r="M175" s="222" t="s">
        <v>19</v>
      </c>
      <c r="N175" s="223" t="s">
        <v>41</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168</v>
      </c>
      <c r="AT175" s="226" t="s">
        <v>163</v>
      </c>
      <c r="AU175" s="226" t="s">
        <v>79</v>
      </c>
      <c r="AY175" s="20" t="s">
        <v>161</v>
      </c>
      <c r="BE175" s="227">
        <f>IF(N175="základní",J175,0)</f>
        <v>0</v>
      </c>
      <c r="BF175" s="227">
        <f>IF(N175="snížená",J175,0)</f>
        <v>0</v>
      </c>
      <c r="BG175" s="227">
        <f>IF(N175="zákl. přenesená",J175,0)</f>
        <v>0</v>
      </c>
      <c r="BH175" s="227">
        <f>IF(N175="sníž. přenesená",J175,0)</f>
        <v>0</v>
      </c>
      <c r="BI175" s="227">
        <f>IF(N175="nulová",J175,0)</f>
        <v>0</v>
      </c>
      <c r="BJ175" s="20" t="s">
        <v>77</v>
      </c>
      <c r="BK175" s="227">
        <f>ROUND(I175*H175,2)</f>
        <v>0</v>
      </c>
      <c r="BL175" s="20" t="s">
        <v>168</v>
      </c>
      <c r="BM175" s="226" t="s">
        <v>1010</v>
      </c>
    </row>
    <row r="176" s="2" customFormat="1">
      <c r="A176" s="41"/>
      <c r="B176" s="42"/>
      <c r="C176" s="43"/>
      <c r="D176" s="228" t="s">
        <v>170</v>
      </c>
      <c r="E176" s="43"/>
      <c r="F176" s="229" t="s">
        <v>1011</v>
      </c>
      <c r="G176" s="43"/>
      <c r="H176" s="43"/>
      <c r="I176" s="230"/>
      <c r="J176" s="43"/>
      <c r="K176" s="43"/>
      <c r="L176" s="47"/>
      <c r="M176" s="231"/>
      <c r="N176" s="232"/>
      <c r="O176" s="87"/>
      <c r="P176" s="87"/>
      <c r="Q176" s="87"/>
      <c r="R176" s="87"/>
      <c r="S176" s="87"/>
      <c r="T176" s="88"/>
      <c r="U176" s="41"/>
      <c r="V176" s="41"/>
      <c r="W176" s="41"/>
      <c r="X176" s="41"/>
      <c r="Y176" s="41"/>
      <c r="Z176" s="41"/>
      <c r="AA176" s="41"/>
      <c r="AB176" s="41"/>
      <c r="AC176" s="41"/>
      <c r="AD176" s="41"/>
      <c r="AE176" s="41"/>
      <c r="AT176" s="20" t="s">
        <v>170</v>
      </c>
      <c r="AU176" s="20" t="s">
        <v>79</v>
      </c>
    </row>
    <row r="177" s="15" customFormat="1">
      <c r="A177" s="15"/>
      <c r="B177" s="256"/>
      <c r="C177" s="257"/>
      <c r="D177" s="235" t="s">
        <v>172</v>
      </c>
      <c r="E177" s="258" t="s">
        <v>19</v>
      </c>
      <c r="F177" s="259" t="s">
        <v>995</v>
      </c>
      <c r="G177" s="257"/>
      <c r="H177" s="258" t="s">
        <v>19</v>
      </c>
      <c r="I177" s="260"/>
      <c r="J177" s="257"/>
      <c r="K177" s="257"/>
      <c r="L177" s="261"/>
      <c r="M177" s="262"/>
      <c r="N177" s="263"/>
      <c r="O177" s="263"/>
      <c r="P177" s="263"/>
      <c r="Q177" s="263"/>
      <c r="R177" s="263"/>
      <c r="S177" s="263"/>
      <c r="T177" s="264"/>
      <c r="U177" s="15"/>
      <c r="V177" s="15"/>
      <c r="W177" s="15"/>
      <c r="X177" s="15"/>
      <c r="Y177" s="15"/>
      <c r="Z177" s="15"/>
      <c r="AA177" s="15"/>
      <c r="AB177" s="15"/>
      <c r="AC177" s="15"/>
      <c r="AD177" s="15"/>
      <c r="AE177" s="15"/>
      <c r="AT177" s="265" t="s">
        <v>172</v>
      </c>
      <c r="AU177" s="265" t="s">
        <v>79</v>
      </c>
      <c r="AV177" s="15" t="s">
        <v>77</v>
      </c>
      <c r="AW177" s="15" t="s">
        <v>32</v>
      </c>
      <c r="AX177" s="15" t="s">
        <v>70</v>
      </c>
      <c r="AY177" s="265" t="s">
        <v>161</v>
      </c>
    </row>
    <row r="178" s="13" customFormat="1">
      <c r="A178" s="13"/>
      <c r="B178" s="233"/>
      <c r="C178" s="234"/>
      <c r="D178" s="235" t="s">
        <v>172</v>
      </c>
      <c r="E178" s="236" t="s">
        <v>19</v>
      </c>
      <c r="F178" s="237" t="s">
        <v>996</v>
      </c>
      <c r="G178" s="234"/>
      <c r="H178" s="238">
        <v>31</v>
      </c>
      <c r="I178" s="239"/>
      <c r="J178" s="234"/>
      <c r="K178" s="234"/>
      <c r="L178" s="240"/>
      <c r="M178" s="241"/>
      <c r="N178" s="242"/>
      <c r="O178" s="242"/>
      <c r="P178" s="242"/>
      <c r="Q178" s="242"/>
      <c r="R178" s="242"/>
      <c r="S178" s="242"/>
      <c r="T178" s="243"/>
      <c r="U178" s="13"/>
      <c r="V178" s="13"/>
      <c r="W178" s="13"/>
      <c r="X178" s="13"/>
      <c r="Y178" s="13"/>
      <c r="Z178" s="13"/>
      <c r="AA178" s="13"/>
      <c r="AB178" s="13"/>
      <c r="AC178" s="13"/>
      <c r="AD178" s="13"/>
      <c r="AE178" s="13"/>
      <c r="AT178" s="244" t="s">
        <v>172</v>
      </c>
      <c r="AU178" s="244" t="s">
        <v>79</v>
      </c>
      <c r="AV178" s="13" t="s">
        <v>79</v>
      </c>
      <c r="AW178" s="13" t="s">
        <v>32</v>
      </c>
      <c r="AX178" s="13" t="s">
        <v>70</v>
      </c>
      <c r="AY178" s="244" t="s">
        <v>161</v>
      </c>
    </row>
    <row r="179" s="13" customFormat="1">
      <c r="A179" s="13"/>
      <c r="B179" s="233"/>
      <c r="C179" s="234"/>
      <c r="D179" s="235" t="s">
        <v>172</v>
      </c>
      <c r="E179" s="236" t="s">
        <v>19</v>
      </c>
      <c r="F179" s="237" t="s">
        <v>977</v>
      </c>
      <c r="G179" s="234"/>
      <c r="H179" s="238">
        <v>22</v>
      </c>
      <c r="I179" s="239"/>
      <c r="J179" s="234"/>
      <c r="K179" s="234"/>
      <c r="L179" s="240"/>
      <c r="M179" s="241"/>
      <c r="N179" s="242"/>
      <c r="O179" s="242"/>
      <c r="P179" s="242"/>
      <c r="Q179" s="242"/>
      <c r="R179" s="242"/>
      <c r="S179" s="242"/>
      <c r="T179" s="243"/>
      <c r="U179" s="13"/>
      <c r="V179" s="13"/>
      <c r="W179" s="13"/>
      <c r="X179" s="13"/>
      <c r="Y179" s="13"/>
      <c r="Z179" s="13"/>
      <c r="AA179" s="13"/>
      <c r="AB179" s="13"/>
      <c r="AC179" s="13"/>
      <c r="AD179" s="13"/>
      <c r="AE179" s="13"/>
      <c r="AT179" s="244" t="s">
        <v>172</v>
      </c>
      <c r="AU179" s="244" t="s">
        <v>79</v>
      </c>
      <c r="AV179" s="13" t="s">
        <v>79</v>
      </c>
      <c r="AW179" s="13" t="s">
        <v>32</v>
      </c>
      <c r="AX179" s="13" t="s">
        <v>70</v>
      </c>
      <c r="AY179" s="244" t="s">
        <v>161</v>
      </c>
    </row>
    <row r="180" s="13" customFormat="1">
      <c r="A180" s="13"/>
      <c r="B180" s="233"/>
      <c r="C180" s="234"/>
      <c r="D180" s="235" t="s">
        <v>172</v>
      </c>
      <c r="E180" s="236" t="s">
        <v>19</v>
      </c>
      <c r="F180" s="237" t="s">
        <v>982</v>
      </c>
      <c r="G180" s="234"/>
      <c r="H180" s="238">
        <v>0.089999999999999997</v>
      </c>
      <c r="I180" s="239"/>
      <c r="J180" s="234"/>
      <c r="K180" s="234"/>
      <c r="L180" s="240"/>
      <c r="M180" s="241"/>
      <c r="N180" s="242"/>
      <c r="O180" s="242"/>
      <c r="P180" s="242"/>
      <c r="Q180" s="242"/>
      <c r="R180" s="242"/>
      <c r="S180" s="242"/>
      <c r="T180" s="243"/>
      <c r="U180" s="13"/>
      <c r="V180" s="13"/>
      <c r="W180" s="13"/>
      <c r="X180" s="13"/>
      <c r="Y180" s="13"/>
      <c r="Z180" s="13"/>
      <c r="AA180" s="13"/>
      <c r="AB180" s="13"/>
      <c r="AC180" s="13"/>
      <c r="AD180" s="13"/>
      <c r="AE180" s="13"/>
      <c r="AT180" s="244" t="s">
        <v>172</v>
      </c>
      <c r="AU180" s="244" t="s">
        <v>79</v>
      </c>
      <c r="AV180" s="13" t="s">
        <v>79</v>
      </c>
      <c r="AW180" s="13" t="s">
        <v>32</v>
      </c>
      <c r="AX180" s="13" t="s">
        <v>70</v>
      </c>
      <c r="AY180" s="244" t="s">
        <v>161</v>
      </c>
    </row>
    <row r="181" s="13" customFormat="1">
      <c r="A181" s="13"/>
      <c r="B181" s="233"/>
      <c r="C181" s="234"/>
      <c r="D181" s="235" t="s">
        <v>172</v>
      </c>
      <c r="E181" s="236" t="s">
        <v>19</v>
      </c>
      <c r="F181" s="237" t="s">
        <v>983</v>
      </c>
      <c r="G181" s="234"/>
      <c r="H181" s="238">
        <v>0.108</v>
      </c>
      <c r="I181" s="239"/>
      <c r="J181" s="234"/>
      <c r="K181" s="234"/>
      <c r="L181" s="240"/>
      <c r="M181" s="241"/>
      <c r="N181" s="242"/>
      <c r="O181" s="242"/>
      <c r="P181" s="242"/>
      <c r="Q181" s="242"/>
      <c r="R181" s="242"/>
      <c r="S181" s="242"/>
      <c r="T181" s="243"/>
      <c r="U181" s="13"/>
      <c r="V181" s="13"/>
      <c r="W181" s="13"/>
      <c r="X181" s="13"/>
      <c r="Y181" s="13"/>
      <c r="Z181" s="13"/>
      <c r="AA181" s="13"/>
      <c r="AB181" s="13"/>
      <c r="AC181" s="13"/>
      <c r="AD181" s="13"/>
      <c r="AE181" s="13"/>
      <c r="AT181" s="244" t="s">
        <v>172</v>
      </c>
      <c r="AU181" s="244" t="s">
        <v>79</v>
      </c>
      <c r="AV181" s="13" t="s">
        <v>79</v>
      </c>
      <c r="AW181" s="13" t="s">
        <v>32</v>
      </c>
      <c r="AX181" s="13" t="s">
        <v>70</v>
      </c>
      <c r="AY181" s="244" t="s">
        <v>161</v>
      </c>
    </row>
    <row r="182" s="13" customFormat="1">
      <c r="A182" s="13"/>
      <c r="B182" s="233"/>
      <c r="C182" s="234"/>
      <c r="D182" s="235" t="s">
        <v>172</v>
      </c>
      <c r="E182" s="236" t="s">
        <v>19</v>
      </c>
      <c r="F182" s="237" t="s">
        <v>984</v>
      </c>
      <c r="G182" s="234"/>
      <c r="H182" s="238">
        <v>0.25600000000000001</v>
      </c>
      <c r="I182" s="239"/>
      <c r="J182" s="234"/>
      <c r="K182" s="234"/>
      <c r="L182" s="240"/>
      <c r="M182" s="241"/>
      <c r="N182" s="242"/>
      <c r="O182" s="242"/>
      <c r="P182" s="242"/>
      <c r="Q182" s="242"/>
      <c r="R182" s="242"/>
      <c r="S182" s="242"/>
      <c r="T182" s="243"/>
      <c r="U182" s="13"/>
      <c r="V182" s="13"/>
      <c r="W182" s="13"/>
      <c r="X182" s="13"/>
      <c r="Y182" s="13"/>
      <c r="Z182" s="13"/>
      <c r="AA182" s="13"/>
      <c r="AB182" s="13"/>
      <c r="AC182" s="13"/>
      <c r="AD182" s="13"/>
      <c r="AE182" s="13"/>
      <c r="AT182" s="244" t="s">
        <v>172</v>
      </c>
      <c r="AU182" s="244" t="s">
        <v>79</v>
      </c>
      <c r="AV182" s="13" t="s">
        <v>79</v>
      </c>
      <c r="AW182" s="13" t="s">
        <v>32</v>
      </c>
      <c r="AX182" s="13" t="s">
        <v>70</v>
      </c>
      <c r="AY182" s="244" t="s">
        <v>161</v>
      </c>
    </row>
    <row r="183" s="13" customFormat="1">
      <c r="A183" s="13"/>
      <c r="B183" s="233"/>
      <c r="C183" s="234"/>
      <c r="D183" s="235" t="s">
        <v>172</v>
      </c>
      <c r="E183" s="236" t="s">
        <v>19</v>
      </c>
      <c r="F183" s="237" t="s">
        <v>985</v>
      </c>
      <c r="G183" s="234"/>
      <c r="H183" s="238">
        <v>5.7240000000000002</v>
      </c>
      <c r="I183" s="239"/>
      <c r="J183" s="234"/>
      <c r="K183" s="234"/>
      <c r="L183" s="240"/>
      <c r="M183" s="241"/>
      <c r="N183" s="242"/>
      <c r="O183" s="242"/>
      <c r="P183" s="242"/>
      <c r="Q183" s="242"/>
      <c r="R183" s="242"/>
      <c r="S183" s="242"/>
      <c r="T183" s="243"/>
      <c r="U183" s="13"/>
      <c r="V183" s="13"/>
      <c r="W183" s="13"/>
      <c r="X183" s="13"/>
      <c r="Y183" s="13"/>
      <c r="Z183" s="13"/>
      <c r="AA183" s="13"/>
      <c r="AB183" s="13"/>
      <c r="AC183" s="13"/>
      <c r="AD183" s="13"/>
      <c r="AE183" s="13"/>
      <c r="AT183" s="244" t="s">
        <v>172</v>
      </c>
      <c r="AU183" s="244" t="s">
        <v>79</v>
      </c>
      <c r="AV183" s="13" t="s">
        <v>79</v>
      </c>
      <c r="AW183" s="13" t="s">
        <v>32</v>
      </c>
      <c r="AX183" s="13" t="s">
        <v>70</v>
      </c>
      <c r="AY183" s="244" t="s">
        <v>161</v>
      </c>
    </row>
    <row r="184" s="13" customFormat="1">
      <c r="A184" s="13"/>
      <c r="B184" s="233"/>
      <c r="C184" s="234"/>
      <c r="D184" s="235" t="s">
        <v>172</v>
      </c>
      <c r="E184" s="236" t="s">
        <v>19</v>
      </c>
      <c r="F184" s="237" t="s">
        <v>986</v>
      </c>
      <c r="G184" s="234"/>
      <c r="H184" s="238">
        <v>0.071999999999999995</v>
      </c>
      <c r="I184" s="239"/>
      <c r="J184" s="234"/>
      <c r="K184" s="234"/>
      <c r="L184" s="240"/>
      <c r="M184" s="241"/>
      <c r="N184" s="242"/>
      <c r="O184" s="242"/>
      <c r="P184" s="242"/>
      <c r="Q184" s="242"/>
      <c r="R184" s="242"/>
      <c r="S184" s="242"/>
      <c r="T184" s="243"/>
      <c r="U184" s="13"/>
      <c r="V184" s="13"/>
      <c r="W184" s="13"/>
      <c r="X184" s="13"/>
      <c r="Y184" s="13"/>
      <c r="Z184" s="13"/>
      <c r="AA184" s="13"/>
      <c r="AB184" s="13"/>
      <c r="AC184" s="13"/>
      <c r="AD184" s="13"/>
      <c r="AE184" s="13"/>
      <c r="AT184" s="244" t="s">
        <v>172</v>
      </c>
      <c r="AU184" s="244" t="s">
        <v>79</v>
      </c>
      <c r="AV184" s="13" t="s">
        <v>79</v>
      </c>
      <c r="AW184" s="13" t="s">
        <v>32</v>
      </c>
      <c r="AX184" s="13" t="s">
        <v>70</v>
      </c>
      <c r="AY184" s="244" t="s">
        <v>161</v>
      </c>
    </row>
    <row r="185" s="13" customFormat="1">
      <c r="A185" s="13"/>
      <c r="B185" s="233"/>
      <c r="C185" s="234"/>
      <c r="D185" s="235" t="s">
        <v>172</v>
      </c>
      <c r="E185" s="236" t="s">
        <v>19</v>
      </c>
      <c r="F185" s="237" t="s">
        <v>234</v>
      </c>
      <c r="G185" s="234"/>
      <c r="H185" s="238">
        <v>19.800000000000001</v>
      </c>
      <c r="I185" s="239"/>
      <c r="J185" s="234"/>
      <c r="K185" s="234"/>
      <c r="L185" s="240"/>
      <c r="M185" s="241"/>
      <c r="N185" s="242"/>
      <c r="O185" s="242"/>
      <c r="P185" s="242"/>
      <c r="Q185" s="242"/>
      <c r="R185" s="242"/>
      <c r="S185" s="242"/>
      <c r="T185" s="243"/>
      <c r="U185" s="13"/>
      <c r="V185" s="13"/>
      <c r="W185" s="13"/>
      <c r="X185" s="13"/>
      <c r="Y185" s="13"/>
      <c r="Z185" s="13"/>
      <c r="AA185" s="13"/>
      <c r="AB185" s="13"/>
      <c r="AC185" s="13"/>
      <c r="AD185" s="13"/>
      <c r="AE185" s="13"/>
      <c r="AT185" s="244" t="s">
        <v>172</v>
      </c>
      <c r="AU185" s="244" t="s">
        <v>79</v>
      </c>
      <c r="AV185" s="13" t="s">
        <v>79</v>
      </c>
      <c r="AW185" s="13" t="s">
        <v>32</v>
      </c>
      <c r="AX185" s="13" t="s">
        <v>70</v>
      </c>
      <c r="AY185" s="244" t="s">
        <v>161</v>
      </c>
    </row>
    <row r="186" s="13" customFormat="1">
      <c r="A186" s="13"/>
      <c r="B186" s="233"/>
      <c r="C186" s="234"/>
      <c r="D186" s="235" t="s">
        <v>172</v>
      </c>
      <c r="E186" s="236" t="s">
        <v>19</v>
      </c>
      <c r="F186" s="237" t="s">
        <v>235</v>
      </c>
      <c r="G186" s="234"/>
      <c r="H186" s="238">
        <v>1</v>
      </c>
      <c r="I186" s="239"/>
      <c r="J186" s="234"/>
      <c r="K186" s="234"/>
      <c r="L186" s="240"/>
      <c r="M186" s="241"/>
      <c r="N186" s="242"/>
      <c r="O186" s="242"/>
      <c r="P186" s="242"/>
      <c r="Q186" s="242"/>
      <c r="R186" s="242"/>
      <c r="S186" s="242"/>
      <c r="T186" s="243"/>
      <c r="U186" s="13"/>
      <c r="V186" s="13"/>
      <c r="W186" s="13"/>
      <c r="X186" s="13"/>
      <c r="Y186" s="13"/>
      <c r="Z186" s="13"/>
      <c r="AA186" s="13"/>
      <c r="AB186" s="13"/>
      <c r="AC186" s="13"/>
      <c r="AD186" s="13"/>
      <c r="AE186" s="13"/>
      <c r="AT186" s="244" t="s">
        <v>172</v>
      </c>
      <c r="AU186" s="244" t="s">
        <v>79</v>
      </c>
      <c r="AV186" s="13" t="s">
        <v>79</v>
      </c>
      <c r="AW186" s="13" t="s">
        <v>32</v>
      </c>
      <c r="AX186" s="13" t="s">
        <v>70</v>
      </c>
      <c r="AY186" s="244" t="s">
        <v>161</v>
      </c>
    </row>
    <row r="187" s="13" customFormat="1">
      <c r="A187" s="13"/>
      <c r="B187" s="233"/>
      <c r="C187" s="234"/>
      <c r="D187" s="235" t="s">
        <v>172</v>
      </c>
      <c r="E187" s="236" t="s">
        <v>19</v>
      </c>
      <c r="F187" s="237" t="s">
        <v>240</v>
      </c>
      <c r="G187" s="234"/>
      <c r="H187" s="238">
        <v>132</v>
      </c>
      <c r="I187" s="239"/>
      <c r="J187" s="234"/>
      <c r="K187" s="234"/>
      <c r="L187" s="240"/>
      <c r="M187" s="241"/>
      <c r="N187" s="242"/>
      <c r="O187" s="242"/>
      <c r="P187" s="242"/>
      <c r="Q187" s="242"/>
      <c r="R187" s="242"/>
      <c r="S187" s="242"/>
      <c r="T187" s="243"/>
      <c r="U187" s="13"/>
      <c r="V187" s="13"/>
      <c r="W187" s="13"/>
      <c r="X187" s="13"/>
      <c r="Y187" s="13"/>
      <c r="Z187" s="13"/>
      <c r="AA187" s="13"/>
      <c r="AB187" s="13"/>
      <c r="AC187" s="13"/>
      <c r="AD187" s="13"/>
      <c r="AE187" s="13"/>
      <c r="AT187" s="244" t="s">
        <v>172</v>
      </c>
      <c r="AU187" s="244" t="s">
        <v>79</v>
      </c>
      <c r="AV187" s="13" t="s">
        <v>79</v>
      </c>
      <c r="AW187" s="13" t="s">
        <v>32</v>
      </c>
      <c r="AX187" s="13" t="s">
        <v>70</v>
      </c>
      <c r="AY187" s="244" t="s">
        <v>161</v>
      </c>
    </row>
    <row r="188" s="16" customFormat="1">
      <c r="A188" s="16"/>
      <c r="B188" s="267"/>
      <c r="C188" s="268"/>
      <c r="D188" s="235" t="s">
        <v>172</v>
      </c>
      <c r="E188" s="269" t="s">
        <v>19</v>
      </c>
      <c r="F188" s="270" t="s">
        <v>365</v>
      </c>
      <c r="G188" s="268"/>
      <c r="H188" s="271">
        <v>212.05000000000001</v>
      </c>
      <c r="I188" s="272"/>
      <c r="J188" s="268"/>
      <c r="K188" s="268"/>
      <c r="L188" s="273"/>
      <c r="M188" s="274"/>
      <c r="N188" s="275"/>
      <c r="O188" s="275"/>
      <c r="P188" s="275"/>
      <c r="Q188" s="275"/>
      <c r="R188" s="275"/>
      <c r="S188" s="275"/>
      <c r="T188" s="276"/>
      <c r="U188" s="16"/>
      <c r="V188" s="16"/>
      <c r="W188" s="16"/>
      <c r="X188" s="16"/>
      <c r="Y188" s="16"/>
      <c r="Z188" s="16"/>
      <c r="AA188" s="16"/>
      <c r="AB188" s="16"/>
      <c r="AC188" s="16"/>
      <c r="AD188" s="16"/>
      <c r="AE188" s="16"/>
      <c r="AT188" s="277" t="s">
        <v>172</v>
      </c>
      <c r="AU188" s="277" t="s">
        <v>79</v>
      </c>
      <c r="AV188" s="16" t="s">
        <v>180</v>
      </c>
      <c r="AW188" s="16" t="s">
        <v>32</v>
      </c>
      <c r="AX188" s="16" t="s">
        <v>70</v>
      </c>
      <c r="AY188" s="277" t="s">
        <v>161</v>
      </c>
    </row>
    <row r="189" s="13" customFormat="1">
      <c r="A189" s="13"/>
      <c r="B189" s="233"/>
      <c r="C189" s="234"/>
      <c r="D189" s="235" t="s">
        <v>172</v>
      </c>
      <c r="E189" s="236" t="s">
        <v>19</v>
      </c>
      <c r="F189" s="237" t="s">
        <v>998</v>
      </c>
      <c r="G189" s="234"/>
      <c r="H189" s="238">
        <v>-120</v>
      </c>
      <c r="I189" s="239"/>
      <c r="J189" s="234"/>
      <c r="K189" s="234"/>
      <c r="L189" s="240"/>
      <c r="M189" s="241"/>
      <c r="N189" s="242"/>
      <c r="O189" s="242"/>
      <c r="P189" s="242"/>
      <c r="Q189" s="242"/>
      <c r="R189" s="242"/>
      <c r="S189" s="242"/>
      <c r="T189" s="243"/>
      <c r="U189" s="13"/>
      <c r="V189" s="13"/>
      <c r="W189" s="13"/>
      <c r="X189" s="13"/>
      <c r="Y189" s="13"/>
      <c r="Z189" s="13"/>
      <c r="AA189" s="13"/>
      <c r="AB189" s="13"/>
      <c r="AC189" s="13"/>
      <c r="AD189" s="13"/>
      <c r="AE189" s="13"/>
      <c r="AT189" s="244" t="s">
        <v>172</v>
      </c>
      <c r="AU189" s="244" t="s">
        <v>79</v>
      </c>
      <c r="AV189" s="13" t="s">
        <v>79</v>
      </c>
      <c r="AW189" s="13" t="s">
        <v>32</v>
      </c>
      <c r="AX189" s="13" t="s">
        <v>70</v>
      </c>
      <c r="AY189" s="244" t="s">
        <v>161</v>
      </c>
    </row>
    <row r="190" s="13" customFormat="1">
      <c r="A190" s="13"/>
      <c r="B190" s="233"/>
      <c r="C190" s="234"/>
      <c r="D190" s="235" t="s">
        <v>172</v>
      </c>
      <c r="E190" s="236" t="s">
        <v>19</v>
      </c>
      <c r="F190" s="237" t="s">
        <v>999</v>
      </c>
      <c r="G190" s="234"/>
      <c r="H190" s="238">
        <v>-16.5</v>
      </c>
      <c r="I190" s="239"/>
      <c r="J190" s="234"/>
      <c r="K190" s="234"/>
      <c r="L190" s="240"/>
      <c r="M190" s="241"/>
      <c r="N190" s="242"/>
      <c r="O190" s="242"/>
      <c r="P190" s="242"/>
      <c r="Q190" s="242"/>
      <c r="R190" s="242"/>
      <c r="S190" s="242"/>
      <c r="T190" s="243"/>
      <c r="U190" s="13"/>
      <c r="V190" s="13"/>
      <c r="W190" s="13"/>
      <c r="X190" s="13"/>
      <c r="Y190" s="13"/>
      <c r="Z190" s="13"/>
      <c r="AA190" s="13"/>
      <c r="AB190" s="13"/>
      <c r="AC190" s="13"/>
      <c r="AD190" s="13"/>
      <c r="AE190" s="13"/>
      <c r="AT190" s="244" t="s">
        <v>172</v>
      </c>
      <c r="AU190" s="244" t="s">
        <v>79</v>
      </c>
      <c r="AV190" s="13" t="s">
        <v>79</v>
      </c>
      <c r="AW190" s="13" t="s">
        <v>32</v>
      </c>
      <c r="AX190" s="13" t="s">
        <v>70</v>
      </c>
      <c r="AY190" s="244" t="s">
        <v>161</v>
      </c>
    </row>
    <row r="191" s="16" customFormat="1">
      <c r="A191" s="16"/>
      <c r="B191" s="267"/>
      <c r="C191" s="268"/>
      <c r="D191" s="235" t="s">
        <v>172</v>
      </c>
      <c r="E191" s="269" t="s">
        <v>19</v>
      </c>
      <c r="F191" s="270" t="s">
        <v>365</v>
      </c>
      <c r="G191" s="268"/>
      <c r="H191" s="271">
        <v>-136.5</v>
      </c>
      <c r="I191" s="272"/>
      <c r="J191" s="268"/>
      <c r="K191" s="268"/>
      <c r="L191" s="273"/>
      <c r="M191" s="274"/>
      <c r="N191" s="275"/>
      <c r="O191" s="275"/>
      <c r="P191" s="275"/>
      <c r="Q191" s="275"/>
      <c r="R191" s="275"/>
      <c r="S191" s="275"/>
      <c r="T191" s="276"/>
      <c r="U191" s="16"/>
      <c r="V191" s="16"/>
      <c r="W191" s="16"/>
      <c r="X191" s="16"/>
      <c r="Y191" s="16"/>
      <c r="Z191" s="16"/>
      <c r="AA191" s="16"/>
      <c r="AB191" s="16"/>
      <c r="AC191" s="16"/>
      <c r="AD191" s="16"/>
      <c r="AE191" s="16"/>
      <c r="AT191" s="277" t="s">
        <v>172</v>
      </c>
      <c r="AU191" s="277" t="s">
        <v>79</v>
      </c>
      <c r="AV191" s="16" t="s">
        <v>180</v>
      </c>
      <c r="AW191" s="16" t="s">
        <v>32</v>
      </c>
      <c r="AX191" s="16" t="s">
        <v>70</v>
      </c>
      <c r="AY191" s="277" t="s">
        <v>161</v>
      </c>
    </row>
    <row r="192" s="14" customFormat="1">
      <c r="A192" s="14"/>
      <c r="B192" s="245"/>
      <c r="C192" s="246"/>
      <c r="D192" s="235" t="s">
        <v>172</v>
      </c>
      <c r="E192" s="247" t="s">
        <v>19</v>
      </c>
      <c r="F192" s="248" t="s">
        <v>174</v>
      </c>
      <c r="G192" s="246"/>
      <c r="H192" s="249">
        <v>75.550000000000011</v>
      </c>
      <c r="I192" s="250"/>
      <c r="J192" s="246"/>
      <c r="K192" s="246"/>
      <c r="L192" s="251"/>
      <c r="M192" s="252"/>
      <c r="N192" s="253"/>
      <c r="O192" s="253"/>
      <c r="P192" s="253"/>
      <c r="Q192" s="253"/>
      <c r="R192" s="253"/>
      <c r="S192" s="253"/>
      <c r="T192" s="254"/>
      <c r="U192" s="14"/>
      <c r="V192" s="14"/>
      <c r="W192" s="14"/>
      <c r="X192" s="14"/>
      <c r="Y192" s="14"/>
      <c r="Z192" s="14"/>
      <c r="AA192" s="14"/>
      <c r="AB192" s="14"/>
      <c r="AC192" s="14"/>
      <c r="AD192" s="14"/>
      <c r="AE192" s="14"/>
      <c r="AT192" s="255" t="s">
        <v>172</v>
      </c>
      <c r="AU192" s="255" t="s">
        <v>79</v>
      </c>
      <c r="AV192" s="14" t="s">
        <v>168</v>
      </c>
      <c r="AW192" s="14" t="s">
        <v>32</v>
      </c>
      <c r="AX192" s="14" t="s">
        <v>77</v>
      </c>
      <c r="AY192" s="255" t="s">
        <v>161</v>
      </c>
    </row>
    <row r="193" s="13" customFormat="1">
      <c r="A193" s="13"/>
      <c r="B193" s="233"/>
      <c r="C193" s="234"/>
      <c r="D193" s="235" t="s">
        <v>172</v>
      </c>
      <c r="E193" s="234"/>
      <c r="F193" s="237" t="s">
        <v>1012</v>
      </c>
      <c r="G193" s="234"/>
      <c r="H193" s="238">
        <v>151.09999999999999</v>
      </c>
      <c r="I193" s="239"/>
      <c r="J193" s="234"/>
      <c r="K193" s="234"/>
      <c r="L193" s="240"/>
      <c r="M193" s="241"/>
      <c r="N193" s="242"/>
      <c r="O193" s="242"/>
      <c r="P193" s="242"/>
      <c r="Q193" s="242"/>
      <c r="R193" s="242"/>
      <c r="S193" s="242"/>
      <c r="T193" s="243"/>
      <c r="U193" s="13"/>
      <c r="V193" s="13"/>
      <c r="W193" s="13"/>
      <c r="X193" s="13"/>
      <c r="Y193" s="13"/>
      <c r="Z193" s="13"/>
      <c r="AA193" s="13"/>
      <c r="AB193" s="13"/>
      <c r="AC193" s="13"/>
      <c r="AD193" s="13"/>
      <c r="AE193" s="13"/>
      <c r="AT193" s="244" t="s">
        <v>172</v>
      </c>
      <c r="AU193" s="244" t="s">
        <v>79</v>
      </c>
      <c r="AV193" s="13" t="s">
        <v>79</v>
      </c>
      <c r="AW193" s="13" t="s">
        <v>4</v>
      </c>
      <c r="AX193" s="13" t="s">
        <v>77</v>
      </c>
      <c r="AY193" s="244" t="s">
        <v>161</v>
      </c>
    </row>
    <row r="194" s="2" customFormat="1" ht="24.15" customHeight="1">
      <c r="A194" s="41"/>
      <c r="B194" s="42"/>
      <c r="C194" s="215" t="s">
        <v>209</v>
      </c>
      <c r="D194" s="215" t="s">
        <v>163</v>
      </c>
      <c r="E194" s="216" t="s">
        <v>1013</v>
      </c>
      <c r="F194" s="217" t="s">
        <v>1014</v>
      </c>
      <c r="G194" s="218" t="s">
        <v>231</v>
      </c>
      <c r="H194" s="219">
        <v>167.5</v>
      </c>
      <c r="I194" s="220"/>
      <c r="J194" s="221">
        <f>ROUND(I194*H194,2)</f>
        <v>0</v>
      </c>
      <c r="K194" s="217" t="s">
        <v>167</v>
      </c>
      <c r="L194" s="47"/>
      <c r="M194" s="222" t="s">
        <v>19</v>
      </c>
      <c r="N194" s="223" t="s">
        <v>41</v>
      </c>
      <c r="O194" s="87"/>
      <c r="P194" s="224">
        <f>O194*H194</f>
        <v>0</v>
      </c>
      <c r="Q194" s="224">
        <v>0</v>
      </c>
      <c r="R194" s="224">
        <f>Q194*H194</f>
        <v>0</v>
      </c>
      <c r="S194" s="224">
        <v>0</v>
      </c>
      <c r="T194" s="225">
        <f>S194*H194</f>
        <v>0</v>
      </c>
      <c r="U194" s="41"/>
      <c r="V194" s="41"/>
      <c r="W194" s="41"/>
      <c r="X194" s="41"/>
      <c r="Y194" s="41"/>
      <c r="Z194" s="41"/>
      <c r="AA194" s="41"/>
      <c r="AB194" s="41"/>
      <c r="AC194" s="41"/>
      <c r="AD194" s="41"/>
      <c r="AE194" s="41"/>
      <c r="AR194" s="226" t="s">
        <v>168</v>
      </c>
      <c r="AT194" s="226" t="s">
        <v>163</v>
      </c>
      <c r="AU194" s="226" t="s">
        <v>79</v>
      </c>
      <c r="AY194" s="20" t="s">
        <v>161</v>
      </c>
      <c r="BE194" s="227">
        <f>IF(N194="základní",J194,0)</f>
        <v>0</v>
      </c>
      <c r="BF194" s="227">
        <f>IF(N194="snížená",J194,0)</f>
        <v>0</v>
      </c>
      <c r="BG194" s="227">
        <f>IF(N194="zákl. přenesená",J194,0)</f>
        <v>0</v>
      </c>
      <c r="BH194" s="227">
        <f>IF(N194="sníž. přenesená",J194,0)</f>
        <v>0</v>
      </c>
      <c r="BI194" s="227">
        <f>IF(N194="nulová",J194,0)</f>
        <v>0</v>
      </c>
      <c r="BJ194" s="20" t="s">
        <v>77</v>
      </c>
      <c r="BK194" s="227">
        <f>ROUND(I194*H194,2)</f>
        <v>0</v>
      </c>
      <c r="BL194" s="20" t="s">
        <v>168</v>
      </c>
      <c r="BM194" s="226" t="s">
        <v>1015</v>
      </c>
    </row>
    <row r="195" s="2" customFormat="1">
      <c r="A195" s="41"/>
      <c r="B195" s="42"/>
      <c r="C195" s="43"/>
      <c r="D195" s="228" t="s">
        <v>170</v>
      </c>
      <c r="E195" s="43"/>
      <c r="F195" s="229" t="s">
        <v>1016</v>
      </c>
      <c r="G195" s="43"/>
      <c r="H195" s="43"/>
      <c r="I195" s="230"/>
      <c r="J195" s="43"/>
      <c r="K195" s="43"/>
      <c r="L195" s="47"/>
      <c r="M195" s="231"/>
      <c r="N195" s="232"/>
      <c r="O195" s="87"/>
      <c r="P195" s="87"/>
      <c r="Q195" s="87"/>
      <c r="R195" s="87"/>
      <c r="S195" s="87"/>
      <c r="T195" s="88"/>
      <c r="U195" s="41"/>
      <c r="V195" s="41"/>
      <c r="W195" s="41"/>
      <c r="X195" s="41"/>
      <c r="Y195" s="41"/>
      <c r="Z195" s="41"/>
      <c r="AA195" s="41"/>
      <c r="AB195" s="41"/>
      <c r="AC195" s="41"/>
      <c r="AD195" s="41"/>
      <c r="AE195" s="41"/>
      <c r="AT195" s="20" t="s">
        <v>170</v>
      </c>
      <c r="AU195" s="20" t="s">
        <v>79</v>
      </c>
    </row>
    <row r="196" s="13" customFormat="1">
      <c r="A196" s="13"/>
      <c r="B196" s="233"/>
      <c r="C196" s="234"/>
      <c r="D196" s="235" t="s">
        <v>172</v>
      </c>
      <c r="E196" s="236" t="s">
        <v>19</v>
      </c>
      <c r="F196" s="237" t="s">
        <v>989</v>
      </c>
      <c r="G196" s="234"/>
      <c r="H196" s="238">
        <v>120</v>
      </c>
      <c r="I196" s="239"/>
      <c r="J196" s="234"/>
      <c r="K196" s="234"/>
      <c r="L196" s="240"/>
      <c r="M196" s="241"/>
      <c r="N196" s="242"/>
      <c r="O196" s="242"/>
      <c r="P196" s="242"/>
      <c r="Q196" s="242"/>
      <c r="R196" s="242"/>
      <c r="S196" s="242"/>
      <c r="T196" s="243"/>
      <c r="U196" s="13"/>
      <c r="V196" s="13"/>
      <c r="W196" s="13"/>
      <c r="X196" s="13"/>
      <c r="Y196" s="13"/>
      <c r="Z196" s="13"/>
      <c r="AA196" s="13"/>
      <c r="AB196" s="13"/>
      <c r="AC196" s="13"/>
      <c r="AD196" s="13"/>
      <c r="AE196" s="13"/>
      <c r="AT196" s="244" t="s">
        <v>172</v>
      </c>
      <c r="AU196" s="244" t="s">
        <v>79</v>
      </c>
      <c r="AV196" s="13" t="s">
        <v>79</v>
      </c>
      <c r="AW196" s="13" t="s">
        <v>32</v>
      </c>
      <c r="AX196" s="13" t="s">
        <v>70</v>
      </c>
      <c r="AY196" s="244" t="s">
        <v>161</v>
      </c>
    </row>
    <row r="197" s="13" customFormat="1">
      <c r="A197" s="13"/>
      <c r="B197" s="233"/>
      <c r="C197" s="234"/>
      <c r="D197" s="235" t="s">
        <v>172</v>
      </c>
      <c r="E197" s="236" t="s">
        <v>19</v>
      </c>
      <c r="F197" s="237" t="s">
        <v>996</v>
      </c>
      <c r="G197" s="234"/>
      <c r="H197" s="238">
        <v>31</v>
      </c>
      <c r="I197" s="239"/>
      <c r="J197" s="234"/>
      <c r="K197" s="234"/>
      <c r="L197" s="240"/>
      <c r="M197" s="241"/>
      <c r="N197" s="242"/>
      <c r="O197" s="242"/>
      <c r="P197" s="242"/>
      <c r="Q197" s="242"/>
      <c r="R197" s="242"/>
      <c r="S197" s="242"/>
      <c r="T197" s="243"/>
      <c r="U197" s="13"/>
      <c r="V197" s="13"/>
      <c r="W197" s="13"/>
      <c r="X197" s="13"/>
      <c r="Y197" s="13"/>
      <c r="Z197" s="13"/>
      <c r="AA197" s="13"/>
      <c r="AB197" s="13"/>
      <c r="AC197" s="13"/>
      <c r="AD197" s="13"/>
      <c r="AE197" s="13"/>
      <c r="AT197" s="244" t="s">
        <v>172</v>
      </c>
      <c r="AU197" s="244" t="s">
        <v>79</v>
      </c>
      <c r="AV197" s="13" t="s">
        <v>79</v>
      </c>
      <c r="AW197" s="13" t="s">
        <v>32</v>
      </c>
      <c r="AX197" s="13" t="s">
        <v>70</v>
      </c>
      <c r="AY197" s="244" t="s">
        <v>161</v>
      </c>
    </row>
    <row r="198" s="13" customFormat="1">
      <c r="A198" s="13"/>
      <c r="B198" s="233"/>
      <c r="C198" s="234"/>
      <c r="D198" s="235" t="s">
        <v>172</v>
      </c>
      <c r="E198" s="236" t="s">
        <v>19</v>
      </c>
      <c r="F198" s="237" t="s">
        <v>990</v>
      </c>
      <c r="G198" s="234"/>
      <c r="H198" s="238">
        <v>16.5</v>
      </c>
      <c r="I198" s="239"/>
      <c r="J198" s="234"/>
      <c r="K198" s="234"/>
      <c r="L198" s="240"/>
      <c r="M198" s="241"/>
      <c r="N198" s="242"/>
      <c r="O198" s="242"/>
      <c r="P198" s="242"/>
      <c r="Q198" s="242"/>
      <c r="R198" s="242"/>
      <c r="S198" s="242"/>
      <c r="T198" s="243"/>
      <c r="U198" s="13"/>
      <c r="V198" s="13"/>
      <c r="W198" s="13"/>
      <c r="X198" s="13"/>
      <c r="Y198" s="13"/>
      <c r="Z198" s="13"/>
      <c r="AA198" s="13"/>
      <c r="AB198" s="13"/>
      <c r="AC198" s="13"/>
      <c r="AD198" s="13"/>
      <c r="AE198" s="13"/>
      <c r="AT198" s="244" t="s">
        <v>172</v>
      </c>
      <c r="AU198" s="244" t="s">
        <v>79</v>
      </c>
      <c r="AV198" s="13" t="s">
        <v>79</v>
      </c>
      <c r="AW198" s="13" t="s">
        <v>32</v>
      </c>
      <c r="AX198" s="13" t="s">
        <v>70</v>
      </c>
      <c r="AY198" s="244" t="s">
        <v>161</v>
      </c>
    </row>
    <row r="199" s="14" customFormat="1">
      <c r="A199" s="14"/>
      <c r="B199" s="245"/>
      <c r="C199" s="246"/>
      <c r="D199" s="235" t="s">
        <v>172</v>
      </c>
      <c r="E199" s="247" t="s">
        <v>19</v>
      </c>
      <c r="F199" s="248" t="s">
        <v>174</v>
      </c>
      <c r="G199" s="246"/>
      <c r="H199" s="249">
        <v>167.5</v>
      </c>
      <c r="I199" s="250"/>
      <c r="J199" s="246"/>
      <c r="K199" s="246"/>
      <c r="L199" s="251"/>
      <c r="M199" s="252"/>
      <c r="N199" s="253"/>
      <c r="O199" s="253"/>
      <c r="P199" s="253"/>
      <c r="Q199" s="253"/>
      <c r="R199" s="253"/>
      <c r="S199" s="253"/>
      <c r="T199" s="254"/>
      <c r="U199" s="14"/>
      <c r="V199" s="14"/>
      <c r="W199" s="14"/>
      <c r="X199" s="14"/>
      <c r="Y199" s="14"/>
      <c r="Z199" s="14"/>
      <c r="AA199" s="14"/>
      <c r="AB199" s="14"/>
      <c r="AC199" s="14"/>
      <c r="AD199" s="14"/>
      <c r="AE199" s="14"/>
      <c r="AT199" s="255" t="s">
        <v>172</v>
      </c>
      <c r="AU199" s="255" t="s">
        <v>79</v>
      </c>
      <c r="AV199" s="14" t="s">
        <v>168</v>
      </c>
      <c r="AW199" s="14" t="s">
        <v>32</v>
      </c>
      <c r="AX199" s="14" t="s">
        <v>77</v>
      </c>
      <c r="AY199" s="255" t="s">
        <v>161</v>
      </c>
    </row>
    <row r="200" s="2" customFormat="1" ht="24.15" customHeight="1">
      <c r="A200" s="41"/>
      <c r="B200" s="42"/>
      <c r="C200" s="215" t="s">
        <v>216</v>
      </c>
      <c r="D200" s="215" t="s">
        <v>163</v>
      </c>
      <c r="E200" s="216" t="s">
        <v>1017</v>
      </c>
      <c r="F200" s="217" t="s">
        <v>1018</v>
      </c>
      <c r="G200" s="218" t="s">
        <v>166</v>
      </c>
      <c r="H200" s="219">
        <v>349.5</v>
      </c>
      <c r="I200" s="220"/>
      <c r="J200" s="221">
        <f>ROUND(I200*H200,2)</f>
        <v>0</v>
      </c>
      <c r="K200" s="217" t="s">
        <v>167</v>
      </c>
      <c r="L200" s="47"/>
      <c r="M200" s="222" t="s">
        <v>19</v>
      </c>
      <c r="N200" s="223" t="s">
        <v>41</v>
      </c>
      <c r="O200" s="87"/>
      <c r="P200" s="224">
        <f>O200*H200</f>
        <v>0</v>
      </c>
      <c r="Q200" s="224">
        <v>0</v>
      </c>
      <c r="R200" s="224">
        <f>Q200*H200</f>
        <v>0</v>
      </c>
      <c r="S200" s="224">
        <v>0</v>
      </c>
      <c r="T200" s="225">
        <f>S200*H200</f>
        <v>0</v>
      </c>
      <c r="U200" s="41"/>
      <c r="V200" s="41"/>
      <c r="W200" s="41"/>
      <c r="X200" s="41"/>
      <c r="Y200" s="41"/>
      <c r="Z200" s="41"/>
      <c r="AA200" s="41"/>
      <c r="AB200" s="41"/>
      <c r="AC200" s="41"/>
      <c r="AD200" s="41"/>
      <c r="AE200" s="41"/>
      <c r="AR200" s="226" t="s">
        <v>168</v>
      </c>
      <c r="AT200" s="226" t="s">
        <v>163</v>
      </c>
      <c r="AU200" s="226" t="s">
        <v>79</v>
      </c>
      <c r="AY200" s="20" t="s">
        <v>161</v>
      </c>
      <c r="BE200" s="227">
        <f>IF(N200="základní",J200,0)</f>
        <v>0</v>
      </c>
      <c r="BF200" s="227">
        <f>IF(N200="snížená",J200,0)</f>
        <v>0</v>
      </c>
      <c r="BG200" s="227">
        <f>IF(N200="zákl. přenesená",J200,0)</f>
        <v>0</v>
      </c>
      <c r="BH200" s="227">
        <f>IF(N200="sníž. přenesená",J200,0)</f>
        <v>0</v>
      </c>
      <c r="BI200" s="227">
        <f>IF(N200="nulová",J200,0)</f>
        <v>0</v>
      </c>
      <c r="BJ200" s="20" t="s">
        <v>77</v>
      </c>
      <c r="BK200" s="227">
        <f>ROUND(I200*H200,2)</f>
        <v>0</v>
      </c>
      <c r="BL200" s="20" t="s">
        <v>168</v>
      </c>
      <c r="BM200" s="226" t="s">
        <v>1019</v>
      </c>
    </row>
    <row r="201" s="2" customFormat="1">
      <c r="A201" s="41"/>
      <c r="B201" s="42"/>
      <c r="C201" s="43"/>
      <c r="D201" s="228" t="s">
        <v>170</v>
      </c>
      <c r="E201" s="43"/>
      <c r="F201" s="229" t="s">
        <v>1020</v>
      </c>
      <c r="G201" s="43"/>
      <c r="H201" s="43"/>
      <c r="I201" s="230"/>
      <c r="J201" s="43"/>
      <c r="K201" s="43"/>
      <c r="L201" s="47"/>
      <c r="M201" s="231"/>
      <c r="N201" s="232"/>
      <c r="O201" s="87"/>
      <c r="P201" s="87"/>
      <c r="Q201" s="87"/>
      <c r="R201" s="87"/>
      <c r="S201" s="87"/>
      <c r="T201" s="88"/>
      <c r="U201" s="41"/>
      <c r="V201" s="41"/>
      <c r="W201" s="41"/>
      <c r="X201" s="41"/>
      <c r="Y201" s="41"/>
      <c r="Z201" s="41"/>
      <c r="AA201" s="41"/>
      <c r="AB201" s="41"/>
      <c r="AC201" s="41"/>
      <c r="AD201" s="41"/>
      <c r="AE201" s="41"/>
      <c r="AT201" s="20" t="s">
        <v>170</v>
      </c>
      <c r="AU201" s="20" t="s">
        <v>79</v>
      </c>
    </row>
    <row r="202" s="13" customFormat="1">
      <c r="A202" s="13"/>
      <c r="B202" s="233"/>
      <c r="C202" s="234"/>
      <c r="D202" s="235" t="s">
        <v>172</v>
      </c>
      <c r="E202" s="236" t="s">
        <v>19</v>
      </c>
      <c r="F202" s="237" t="s">
        <v>1021</v>
      </c>
      <c r="G202" s="234"/>
      <c r="H202" s="238">
        <v>49.5</v>
      </c>
      <c r="I202" s="239"/>
      <c r="J202" s="234"/>
      <c r="K202" s="234"/>
      <c r="L202" s="240"/>
      <c r="M202" s="241"/>
      <c r="N202" s="242"/>
      <c r="O202" s="242"/>
      <c r="P202" s="242"/>
      <c r="Q202" s="242"/>
      <c r="R202" s="242"/>
      <c r="S202" s="242"/>
      <c r="T202" s="243"/>
      <c r="U202" s="13"/>
      <c r="V202" s="13"/>
      <c r="W202" s="13"/>
      <c r="X202" s="13"/>
      <c r="Y202" s="13"/>
      <c r="Z202" s="13"/>
      <c r="AA202" s="13"/>
      <c r="AB202" s="13"/>
      <c r="AC202" s="13"/>
      <c r="AD202" s="13"/>
      <c r="AE202" s="13"/>
      <c r="AT202" s="244" t="s">
        <v>172</v>
      </c>
      <c r="AU202" s="244" t="s">
        <v>79</v>
      </c>
      <c r="AV202" s="13" t="s">
        <v>79</v>
      </c>
      <c r="AW202" s="13" t="s">
        <v>32</v>
      </c>
      <c r="AX202" s="13" t="s">
        <v>70</v>
      </c>
      <c r="AY202" s="244" t="s">
        <v>161</v>
      </c>
    </row>
    <row r="203" s="13" customFormat="1">
      <c r="A203" s="13"/>
      <c r="B203" s="233"/>
      <c r="C203" s="234"/>
      <c r="D203" s="235" t="s">
        <v>172</v>
      </c>
      <c r="E203" s="236" t="s">
        <v>19</v>
      </c>
      <c r="F203" s="237" t="s">
        <v>1022</v>
      </c>
      <c r="G203" s="234"/>
      <c r="H203" s="238">
        <v>300</v>
      </c>
      <c r="I203" s="239"/>
      <c r="J203" s="234"/>
      <c r="K203" s="234"/>
      <c r="L203" s="240"/>
      <c r="M203" s="241"/>
      <c r="N203" s="242"/>
      <c r="O203" s="242"/>
      <c r="P203" s="242"/>
      <c r="Q203" s="242"/>
      <c r="R203" s="242"/>
      <c r="S203" s="242"/>
      <c r="T203" s="243"/>
      <c r="U203" s="13"/>
      <c r="V203" s="13"/>
      <c r="W203" s="13"/>
      <c r="X203" s="13"/>
      <c r="Y203" s="13"/>
      <c r="Z203" s="13"/>
      <c r="AA203" s="13"/>
      <c r="AB203" s="13"/>
      <c r="AC203" s="13"/>
      <c r="AD203" s="13"/>
      <c r="AE203" s="13"/>
      <c r="AT203" s="244" t="s">
        <v>172</v>
      </c>
      <c r="AU203" s="244" t="s">
        <v>79</v>
      </c>
      <c r="AV203" s="13" t="s">
        <v>79</v>
      </c>
      <c r="AW203" s="13" t="s">
        <v>32</v>
      </c>
      <c r="AX203" s="13" t="s">
        <v>70</v>
      </c>
      <c r="AY203" s="244" t="s">
        <v>161</v>
      </c>
    </row>
    <row r="204" s="14" customFormat="1">
      <c r="A204" s="14"/>
      <c r="B204" s="245"/>
      <c r="C204" s="246"/>
      <c r="D204" s="235" t="s">
        <v>172</v>
      </c>
      <c r="E204" s="247" t="s">
        <v>19</v>
      </c>
      <c r="F204" s="248" t="s">
        <v>174</v>
      </c>
      <c r="G204" s="246"/>
      <c r="H204" s="249">
        <v>349.5</v>
      </c>
      <c r="I204" s="250"/>
      <c r="J204" s="246"/>
      <c r="K204" s="246"/>
      <c r="L204" s="251"/>
      <c r="M204" s="252"/>
      <c r="N204" s="253"/>
      <c r="O204" s="253"/>
      <c r="P204" s="253"/>
      <c r="Q204" s="253"/>
      <c r="R204" s="253"/>
      <c r="S204" s="253"/>
      <c r="T204" s="254"/>
      <c r="U204" s="14"/>
      <c r="V204" s="14"/>
      <c r="W204" s="14"/>
      <c r="X204" s="14"/>
      <c r="Y204" s="14"/>
      <c r="Z204" s="14"/>
      <c r="AA204" s="14"/>
      <c r="AB204" s="14"/>
      <c r="AC204" s="14"/>
      <c r="AD204" s="14"/>
      <c r="AE204" s="14"/>
      <c r="AT204" s="255" t="s">
        <v>172</v>
      </c>
      <c r="AU204" s="255" t="s">
        <v>79</v>
      </c>
      <c r="AV204" s="14" t="s">
        <v>168</v>
      </c>
      <c r="AW204" s="14" t="s">
        <v>32</v>
      </c>
      <c r="AX204" s="14" t="s">
        <v>77</v>
      </c>
      <c r="AY204" s="255" t="s">
        <v>161</v>
      </c>
    </row>
    <row r="205" s="2" customFormat="1" ht="24.15" customHeight="1">
      <c r="A205" s="41"/>
      <c r="B205" s="42"/>
      <c r="C205" s="215" t="s">
        <v>222</v>
      </c>
      <c r="D205" s="215" t="s">
        <v>163</v>
      </c>
      <c r="E205" s="216" t="s">
        <v>1023</v>
      </c>
      <c r="F205" s="217" t="s">
        <v>1024</v>
      </c>
      <c r="G205" s="218" t="s">
        <v>166</v>
      </c>
      <c r="H205" s="219">
        <v>349.5</v>
      </c>
      <c r="I205" s="220"/>
      <c r="J205" s="221">
        <f>ROUND(I205*H205,2)</f>
        <v>0</v>
      </c>
      <c r="K205" s="217" t="s">
        <v>167</v>
      </c>
      <c r="L205" s="47"/>
      <c r="M205" s="222" t="s">
        <v>19</v>
      </c>
      <c r="N205" s="223" t="s">
        <v>41</v>
      </c>
      <c r="O205" s="87"/>
      <c r="P205" s="224">
        <f>O205*H205</f>
        <v>0</v>
      </c>
      <c r="Q205" s="224">
        <v>0</v>
      </c>
      <c r="R205" s="224">
        <f>Q205*H205</f>
        <v>0</v>
      </c>
      <c r="S205" s="224">
        <v>0</v>
      </c>
      <c r="T205" s="225">
        <f>S205*H205</f>
        <v>0</v>
      </c>
      <c r="U205" s="41"/>
      <c r="V205" s="41"/>
      <c r="W205" s="41"/>
      <c r="X205" s="41"/>
      <c r="Y205" s="41"/>
      <c r="Z205" s="41"/>
      <c r="AA205" s="41"/>
      <c r="AB205" s="41"/>
      <c r="AC205" s="41"/>
      <c r="AD205" s="41"/>
      <c r="AE205" s="41"/>
      <c r="AR205" s="226" t="s">
        <v>168</v>
      </c>
      <c r="AT205" s="226" t="s">
        <v>163</v>
      </c>
      <c r="AU205" s="226" t="s">
        <v>79</v>
      </c>
      <c r="AY205" s="20" t="s">
        <v>161</v>
      </c>
      <c r="BE205" s="227">
        <f>IF(N205="základní",J205,0)</f>
        <v>0</v>
      </c>
      <c r="BF205" s="227">
        <f>IF(N205="snížená",J205,0)</f>
        <v>0</v>
      </c>
      <c r="BG205" s="227">
        <f>IF(N205="zákl. přenesená",J205,0)</f>
        <v>0</v>
      </c>
      <c r="BH205" s="227">
        <f>IF(N205="sníž. přenesená",J205,0)</f>
        <v>0</v>
      </c>
      <c r="BI205" s="227">
        <f>IF(N205="nulová",J205,0)</f>
        <v>0</v>
      </c>
      <c r="BJ205" s="20" t="s">
        <v>77</v>
      </c>
      <c r="BK205" s="227">
        <f>ROUND(I205*H205,2)</f>
        <v>0</v>
      </c>
      <c r="BL205" s="20" t="s">
        <v>168</v>
      </c>
      <c r="BM205" s="226" t="s">
        <v>1025</v>
      </c>
    </row>
    <row r="206" s="2" customFormat="1">
      <c r="A206" s="41"/>
      <c r="B206" s="42"/>
      <c r="C206" s="43"/>
      <c r="D206" s="228" t="s">
        <v>170</v>
      </c>
      <c r="E206" s="43"/>
      <c r="F206" s="229" t="s">
        <v>1026</v>
      </c>
      <c r="G206" s="43"/>
      <c r="H206" s="43"/>
      <c r="I206" s="230"/>
      <c r="J206" s="43"/>
      <c r="K206" s="43"/>
      <c r="L206" s="47"/>
      <c r="M206" s="231"/>
      <c r="N206" s="232"/>
      <c r="O206" s="87"/>
      <c r="P206" s="87"/>
      <c r="Q206" s="87"/>
      <c r="R206" s="87"/>
      <c r="S206" s="87"/>
      <c r="T206" s="88"/>
      <c r="U206" s="41"/>
      <c r="V206" s="41"/>
      <c r="W206" s="41"/>
      <c r="X206" s="41"/>
      <c r="Y206" s="41"/>
      <c r="Z206" s="41"/>
      <c r="AA206" s="41"/>
      <c r="AB206" s="41"/>
      <c r="AC206" s="41"/>
      <c r="AD206" s="41"/>
      <c r="AE206" s="41"/>
      <c r="AT206" s="20" t="s">
        <v>170</v>
      </c>
      <c r="AU206" s="20" t="s">
        <v>79</v>
      </c>
    </row>
    <row r="207" s="13" customFormat="1">
      <c r="A207" s="13"/>
      <c r="B207" s="233"/>
      <c r="C207" s="234"/>
      <c r="D207" s="235" t="s">
        <v>172</v>
      </c>
      <c r="E207" s="236" t="s">
        <v>19</v>
      </c>
      <c r="F207" s="237" t="s">
        <v>1021</v>
      </c>
      <c r="G207" s="234"/>
      <c r="H207" s="238">
        <v>49.5</v>
      </c>
      <c r="I207" s="239"/>
      <c r="J207" s="234"/>
      <c r="K207" s="234"/>
      <c r="L207" s="240"/>
      <c r="M207" s="241"/>
      <c r="N207" s="242"/>
      <c r="O207" s="242"/>
      <c r="P207" s="242"/>
      <c r="Q207" s="242"/>
      <c r="R207" s="242"/>
      <c r="S207" s="242"/>
      <c r="T207" s="243"/>
      <c r="U207" s="13"/>
      <c r="V207" s="13"/>
      <c r="W207" s="13"/>
      <c r="X207" s="13"/>
      <c r="Y207" s="13"/>
      <c r="Z207" s="13"/>
      <c r="AA207" s="13"/>
      <c r="AB207" s="13"/>
      <c r="AC207" s="13"/>
      <c r="AD207" s="13"/>
      <c r="AE207" s="13"/>
      <c r="AT207" s="244" t="s">
        <v>172</v>
      </c>
      <c r="AU207" s="244" t="s">
        <v>79</v>
      </c>
      <c r="AV207" s="13" t="s">
        <v>79</v>
      </c>
      <c r="AW207" s="13" t="s">
        <v>32</v>
      </c>
      <c r="AX207" s="13" t="s">
        <v>70</v>
      </c>
      <c r="AY207" s="244" t="s">
        <v>161</v>
      </c>
    </row>
    <row r="208" s="13" customFormat="1">
      <c r="A208" s="13"/>
      <c r="B208" s="233"/>
      <c r="C208" s="234"/>
      <c r="D208" s="235" t="s">
        <v>172</v>
      </c>
      <c r="E208" s="236" t="s">
        <v>19</v>
      </c>
      <c r="F208" s="237" t="s">
        <v>1022</v>
      </c>
      <c r="G208" s="234"/>
      <c r="H208" s="238">
        <v>300</v>
      </c>
      <c r="I208" s="239"/>
      <c r="J208" s="234"/>
      <c r="K208" s="234"/>
      <c r="L208" s="240"/>
      <c r="M208" s="241"/>
      <c r="N208" s="242"/>
      <c r="O208" s="242"/>
      <c r="P208" s="242"/>
      <c r="Q208" s="242"/>
      <c r="R208" s="242"/>
      <c r="S208" s="242"/>
      <c r="T208" s="243"/>
      <c r="U208" s="13"/>
      <c r="V208" s="13"/>
      <c r="W208" s="13"/>
      <c r="X208" s="13"/>
      <c r="Y208" s="13"/>
      <c r="Z208" s="13"/>
      <c r="AA208" s="13"/>
      <c r="AB208" s="13"/>
      <c r="AC208" s="13"/>
      <c r="AD208" s="13"/>
      <c r="AE208" s="13"/>
      <c r="AT208" s="244" t="s">
        <v>172</v>
      </c>
      <c r="AU208" s="244" t="s">
        <v>79</v>
      </c>
      <c r="AV208" s="13" t="s">
        <v>79</v>
      </c>
      <c r="AW208" s="13" t="s">
        <v>32</v>
      </c>
      <c r="AX208" s="13" t="s">
        <v>70</v>
      </c>
      <c r="AY208" s="244" t="s">
        <v>161</v>
      </c>
    </row>
    <row r="209" s="14" customFormat="1">
      <c r="A209" s="14"/>
      <c r="B209" s="245"/>
      <c r="C209" s="246"/>
      <c r="D209" s="235" t="s">
        <v>172</v>
      </c>
      <c r="E209" s="247" t="s">
        <v>19</v>
      </c>
      <c r="F209" s="248" t="s">
        <v>174</v>
      </c>
      <c r="G209" s="246"/>
      <c r="H209" s="249">
        <v>349.5</v>
      </c>
      <c r="I209" s="250"/>
      <c r="J209" s="246"/>
      <c r="K209" s="246"/>
      <c r="L209" s="251"/>
      <c r="M209" s="252"/>
      <c r="N209" s="253"/>
      <c r="O209" s="253"/>
      <c r="P209" s="253"/>
      <c r="Q209" s="253"/>
      <c r="R209" s="253"/>
      <c r="S209" s="253"/>
      <c r="T209" s="254"/>
      <c r="U209" s="14"/>
      <c r="V209" s="14"/>
      <c r="W209" s="14"/>
      <c r="X209" s="14"/>
      <c r="Y209" s="14"/>
      <c r="Z209" s="14"/>
      <c r="AA209" s="14"/>
      <c r="AB209" s="14"/>
      <c r="AC209" s="14"/>
      <c r="AD209" s="14"/>
      <c r="AE209" s="14"/>
      <c r="AT209" s="255" t="s">
        <v>172</v>
      </c>
      <c r="AU209" s="255" t="s">
        <v>79</v>
      </c>
      <c r="AV209" s="14" t="s">
        <v>168</v>
      </c>
      <c r="AW209" s="14" t="s">
        <v>32</v>
      </c>
      <c r="AX209" s="14" t="s">
        <v>77</v>
      </c>
      <c r="AY209" s="255" t="s">
        <v>161</v>
      </c>
    </row>
    <row r="210" s="2" customFormat="1" ht="16.5" customHeight="1">
      <c r="A210" s="41"/>
      <c r="B210" s="42"/>
      <c r="C210" s="285" t="s">
        <v>228</v>
      </c>
      <c r="D210" s="285" t="s">
        <v>1027</v>
      </c>
      <c r="E210" s="286" t="s">
        <v>1028</v>
      </c>
      <c r="F210" s="287" t="s">
        <v>1029</v>
      </c>
      <c r="G210" s="288" t="s">
        <v>1030</v>
      </c>
      <c r="H210" s="289">
        <v>6.9900000000000002</v>
      </c>
      <c r="I210" s="290"/>
      <c r="J210" s="291">
        <f>ROUND(I210*H210,2)</f>
        <v>0</v>
      </c>
      <c r="K210" s="287" t="s">
        <v>167</v>
      </c>
      <c r="L210" s="292"/>
      <c r="M210" s="293" t="s">
        <v>19</v>
      </c>
      <c r="N210" s="294" t="s">
        <v>41</v>
      </c>
      <c r="O210" s="87"/>
      <c r="P210" s="224">
        <f>O210*H210</f>
        <v>0</v>
      </c>
      <c r="Q210" s="224">
        <v>0.001</v>
      </c>
      <c r="R210" s="224">
        <f>Q210*H210</f>
        <v>0.0069900000000000006</v>
      </c>
      <c r="S210" s="224">
        <v>0</v>
      </c>
      <c r="T210" s="225">
        <f>S210*H210</f>
        <v>0</v>
      </c>
      <c r="U210" s="41"/>
      <c r="V210" s="41"/>
      <c r="W210" s="41"/>
      <c r="X210" s="41"/>
      <c r="Y210" s="41"/>
      <c r="Z210" s="41"/>
      <c r="AA210" s="41"/>
      <c r="AB210" s="41"/>
      <c r="AC210" s="41"/>
      <c r="AD210" s="41"/>
      <c r="AE210" s="41"/>
      <c r="AR210" s="226" t="s">
        <v>209</v>
      </c>
      <c r="AT210" s="226" t="s">
        <v>1027</v>
      </c>
      <c r="AU210" s="226" t="s">
        <v>79</v>
      </c>
      <c r="AY210" s="20" t="s">
        <v>161</v>
      </c>
      <c r="BE210" s="227">
        <f>IF(N210="základní",J210,0)</f>
        <v>0</v>
      </c>
      <c r="BF210" s="227">
        <f>IF(N210="snížená",J210,0)</f>
        <v>0</v>
      </c>
      <c r="BG210" s="227">
        <f>IF(N210="zákl. přenesená",J210,0)</f>
        <v>0</v>
      </c>
      <c r="BH210" s="227">
        <f>IF(N210="sníž. přenesená",J210,0)</f>
        <v>0</v>
      </c>
      <c r="BI210" s="227">
        <f>IF(N210="nulová",J210,0)</f>
        <v>0</v>
      </c>
      <c r="BJ210" s="20" t="s">
        <v>77</v>
      </c>
      <c r="BK210" s="227">
        <f>ROUND(I210*H210,2)</f>
        <v>0</v>
      </c>
      <c r="BL210" s="20" t="s">
        <v>168</v>
      </c>
      <c r="BM210" s="226" t="s">
        <v>1031</v>
      </c>
    </row>
    <row r="211" s="13" customFormat="1">
      <c r="A211" s="13"/>
      <c r="B211" s="233"/>
      <c r="C211" s="234"/>
      <c r="D211" s="235" t="s">
        <v>172</v>
      </c>
      <c r="E211" s="234"/>
      <c r="F211" s="237" t="s">
        <v>1032</v>
      </c>
      <c r="G211" s="234"/>
      <c r="H211" s="238">
        <v>6.9900000000000002</v>
      </c>
      <c r="I211" s="239"/>
      <c r="J211" s="234"/>
      <c r="K211" s="234"/>
      <c r="L211" s="240"/>
      <c r="M211" s="241"/>
      <c r="N211" s="242"/>
      <c r="O211" s="242"/>
      <c r="P211" s="242"/>
      <c r="Q211" s="242"/>
      <c r="R211" s="242"/>
      <c r="S211" s="242"/>
      <c r="T211" s="243"/>
      <c r="U211" s="13"/>
      <c r="V211" s="13"/>
      <c r="W211" s="13"/>
      <c r="X211" s="13"/>
      <c r="Y211" s="13"/>
      <c r="Z211" s="13"/>
      <c r="AA211" s="13"/>
      <c r="AB211" s="13"/>
      <c r="AC211" s="13"/>
      <c r="AD211" s="13"/>
      <c r="AE211" s="13"/>
      <c r="AT211" s="244" t="s">
        <v>172</v>
      </c>
      <c r="AU211" s="244" t="s">
        <v>79</v>
      </c>
      <c r="AV211" s="13" t="s">
        <v>79</v>
      </c>
      <c r="AW211" s="13" t="s">
        <v>4</v>
      </c>
      <c r="AX211" s="13" t="s">
        <v>77</v>
      </c>
      <c r="AY211" s="244" t="s">
        <v>161</v>
      </c>
    </row>
    <row r="212" s="12" customFormat="1" ht="22.8" customHeight="1">
      <c r="A212" s="12"/>
      <c r="B212" s="199"/>
      <c r="C212" s="200"/>
      <c r="D212" s="201" t="s">
        <v>69</v>
      </c>
      <c r="E212" s="213" t="s">
        <v>79</v>
      </c>
      <c r="F212" s="213" t="s">
        <v>1033</v>
      </c>
      <c r="G212" s="200"/>
      <c r="H212" s="200"/>
      <c r="I212" s="203"/>
      <c r="J212" s="214">
        <f>BK212</f>
        <v>0</v>
      </c>
      <c r="K212" s="200"/>
      <c r="L212" s="205"/>
      <c r="M212" s="206"/>
      <c r="N212" s="207"/>
      <c r="O212" s="207"/>
      <c r="P212" s="208">
        <f>SUM(P213:P249)</f>
        <v>0</v>
      </c>
      <c r="Q212" s="207"/>
      <c r="R212" s="208">
        <f>SUM(R213:R249)</f>
        <v>51.749522039999995</v>
      </c>
      <c r="S212" s="207"/>
      <c r="T212" s="209">
        <f>SUM(T213:T249)</f>
        <v>0</v>
      </c>
      <c r="U212" s="12"/>
      <c r="V212" s="12"/>
      <c r="W212" s="12"/>
      <c r="X212" s="12"/>
      <c r="Y212" s="12"/>
      <c r="Z212" s="12"/>
      <c r="AA212" s="12"/>
      <c r="AB212" s="12"/>
      <c r="AC212" s="12"/>
      <c r="AD212" s="12"/>
      <c r="AE212" s="12"/>
      <c r="AR212" s="210" t="s">
        <v>77</v>
      </c>
      <c r="AT212" s="211" t="s">
        <v>69</v>
      </c>
      <c r="AU212" s="211" t="s">
        <v>77</v>
      </c>
      <c r="AY212" s="210" t="s">
        <v>161</v>
      </c>
      <c r="BK212" s="212">
        <f>SUM(BK213:BK249)</f>
        <v>0</v>
      </c>
    </row>
    <row r="213" s="2" customFormat="1" ht="24.15" customHeight="1">
      <c r="A213" s="41"/>
      <c r="B213" s="42"/>
      <c r="C213" s="215" t="s">
        <v>8</v>
      </c>
      <c r="D213" s="215" t="s">
        <v>163</v>
      </c>
      <c r="E213" s="216" t="s">
        <v>1034</v>
      </c>
      <c r="F213" s="217" t="s">
        <v>1035</v>
      </c>
      <c r="G213" s="218" t="s">
        <v>166</v>
      </c>
      <c r="H213" s="219">
        <v>66</v>
      </c>
      <c r="I213" s="220"/>
      <c r="J213" s="221">
        <f>ROUND(I213*H213,2)</f>
        <v>0</v>
      </c>
      <c r="K213" s="217" t="s">
        <v>167</v>
      </c>
      <c r="L213" s="47"/>
      <c r="M213" s="222" t="s">
        <v>19</v>
      </c>
      <c r="N213" s="223" t="s">
        <v>41</v>
      </c>
      <c r="O213" s="87"/>
      <c r="P213" s="224">
        <f>O213*H213</f>
        <v>0</v>
      </c>
      <c r="Q213" s="224">
        <v>0.00010000000000000001</v>
      </c>
      <c r="R213" s="224">
        <f>Q213*H213</f>
        <v>0.0066</v>
      </c>
      <c r="S213" s="224">
        <v>0</v>
      </c>
      <c r="T213" s="225">
        <f>S213*H213</f>
        <v>0</v>
      </c>
      <c r="U213" s="41"/>
      <c r="V213" s="41"/>
      <c r="W213" s="41"/>
      <c r="X213" s="41"/>
      <c r="Y213" s="41"/>
      <c r="Z213" s="41"/>
      <c r="AA213" s="41"/>
      <c r="AB213" s="41"/>
      <c r="AC213" s="41"/>
      <c r="AD213" s="41"/>
      <c r="AE213" s="41"/>
      <c r="AR213" s="226" t="s">
        <v>168</v>
      </c>
      <c r="AT213" s="226" t="s">
        <v>163</v>
      </c>
      <c r="AU213" s="226" t="s">
        <v>79</v>
      </c>
      <c r="AY213" s="20" t="s">
        <v>161</v>
      </c>
      <c r="BE213" s="227">
        <f>IF(N213="základní",J213,0)</f>
        <v>0</v>
      </c>
      <c r="BF213" s="227">
        <f>IF(N213="snížená",J213,0)</f>
        <v>0</v>
      </c>
      <c r="BG213" s="227">
        <f>IF(N213="zákl. přenesená",J213,0)</f>
        <v>0</v>
      </c>
      <c r="BH213" s="227">
        <f>IF(N213="sníž. přenesená",J213,0)</f>
        <v>0</v>
      </c>
      <c r="BI213" s="227">
        <f>IF(N213="nulová",J213,0)</f>
        <v>0</v>
      </c>
      <c r="BJ213" s="20" t="s">
        <v>77</v>
      </c>
      <c r="BK213" s="227">
        <f>ROUND(I213*H213,2)</f>
        <v>0</v>
      </c>
      <c r="BL213" s="20" t="s">
        <v>168</v>
      </c>
      <c r="BM213" s="226" t="s">
        <v>1036</v>
      </c>
    </row>
    <row r="214" s="2" customFormat="1">
      <c r="A214" s="41"/>
      <c r="B214" s="42"/>
      <c r="C214" s="43"/>
      <c r="D214" s="228" t="s">
        <v>170</v>
      </c>
      <c r="E214" s="43"/>
      <c r="F214" s="229" t="s">
        <v>1037</v>
      </c>
      <c r="G214" s="43"/>
      <c r="H214" s="43"/>
      <c r="I214" s="230"/>
      <c r="J214" s="43"/>
      <c r="K214" s="43"/>
      <c r="L214" s="47"/>
      <c r="M214" s="231"/>
      <c r="N214" s="232"/>
      <c r="O214" s="87"/>
      <c r="P214" s="87"/>
      <c r="Q214" s="87"/>
      <c r="R214" s="87"/>
      <c r="S214" s="87"/>
      <c r="T214" s="88"/>
      <c r="U214" s="41"/>
      <c r="V214" s="41"/>
      <c r="W214" s="41"/>
      <c r="X214" s="41"/>
      <c r="Y214" s="41"/>
      <c r="Z214" s="41"/>
      <c r="AA214" s="41"/>
      <c r="AB214" s="41"/>
      <c r="AC214" s="41"/>
      <c r="AD214" s="41"/>
      <c r="AE214" s="41"/>
      <c r="AT214" s="20" t="s">
        <v>170</v>
      </c>
      <c r="AU214" s="20" t="s">
        <v>79</v>
      </c>
    </row>
    <row r="215" s="13" customFormat="1">
      <c r="A215" s="13"/>
      <c r="B215" s="233"/>
      <c r="C215" s="234"/>
      <c r="D215" s="235" t="s">
        <v>172</v>
      </c>
      <c r="E215" s="236" t="s">
        <v>19</v>
      </c>
      <c r="F215" s="237" t="s">
        <v>1038</v>
      </c>
      <c r="G215" s="234"/>
      <c r="H215" s="238">
        <v>66</v>
      </c>
      <c r="I215" s="239"/>
      <c r="J215" s="234"/>
      <c r="K215" s="234"/>
      <c r="L215" s="240"/>
      <c r="M215" s="241"/>
      <c r="N215" s="242"/>
      <c r="O215" s="242"/>
      <c r="P215" s="242"/>
      <c r="Q215" s="242"/>
      <c r="R215" s="242"/>
      <c r="S215" s="242"/>
      <c r="T215" s="243"/>
      <c r="U215" s="13"/>
      <c r="V215" s="13"/>
      <c r="W215" s="13"/>
      <c r="X215" s="13"/>
      <c r="Y215" s="13"/>
      <c r="Z215" s="13"/>
      <c r="AA215" s="13"/>
      <c r="AB215" s="13"/>
      <c r="AC215" s="13"/>
      <c r="AD215" s="13"/>
      <c r="AE215" s="13"/>
      <c r="AT215" s="244" t="s">
        <v>172</v>
      </c>
      <c r="AU215" s="244" t="s">
        <v>79</v>
      </c>
      <c r="AV215" s="13" t="s">
        <v>79</v>
      </c>
      <c r="AW215" s="13" t="s">
        <v>32</v>
      </c>
      <c r="AX215" s="13" t="s">
        <v>70</v>
      </c>
      <c r="AY215" s="244" t="s">
        <v>161</v>
      </c>
    </row>
    <row r="216" s="14" customFormat="1">
      <c r="A216" s="14"/>
      <c r="B216" s="245"/>
      <c r="C216" s="246"/>
      <c r="D216" s="235" t="s">
        <v>172</v>
      </c>
      <c r="E216" s="247" t="s">
        <v>19</v>
      </c>
      <c r="F216" s="248" t="s">
        <v>174</v>
      </c>
      <c r="G216" s="246"/>
      <c r="H216" s="249">
        <v>66</v>
      </c>
      <c r="I216" s="250"/>
      <c r="J216" s="246"/>
      <c r="K216" s="246"/>
      <c r="L216" s="251"/>
      <c r="M216" s="252"/>
      <c r="N216" s="253"/>
      <c r="O216" s="253"/>
      <c r="P216" s="253"/>
      <c r="Q216" s="253"/>
      <c r="R216" s="253"/>
      <c r="S216" s="253"/>
      <c r="T216" s="254"/>
      <c r="U216" s="14"/>
      <c r="V216" s="14"/>
      <c r="W216" s="14"/>
      <c r="X216" s="14"/>
      <c r="Y216" s="14"/>
      <c r="Z216" s="14"/>
      <c r="AA216" s="14"/>
      <c r="AB216" s="14"/>
      <c r="AC216" s="14"/>
      <c r="AD216" s="14"/>
      <c r="AE216" s="14"/>
      <c r="AT216" s="255" t="s">
        <v>172</v>
      </c>
      <c r="AU216" s="255" t="s">
        <v>79</v>
      </c>
      <c r="AV216" s="14" t="s">
        <v>168</v>
      </c>
      <c r="AW216" s="14" t="s">
        <v>32</v>
      </c>
      <c r="AX216" s="14" t="s">
        <v>77</v>
      </c>
      <c r="AY216" s="255" t="s">
        <v>161</v>
      </c>
    </row>
    <row r="217" s="2" customFormat="1" ht="16.5" customHeight="1">
      <c r="A217" s="41"/>
      <c r="B217" s="42"/>
      <c r="C217" s="285" t="s">
        <v>241</v>
      </c>
      <c r="D217" s="285" t="s">
        <v>1027</v>
      </c>
      <c r="E217" s="286" t="s">
        <v>1039</v>
      </c>
      <c r="F217" s="287" t="s">
        <v>1040</v>
      </c>
      <c r="G217" s="288" t="s">
        <v>166</v>
      </c>
      <c r="H217" s="289">
        <v>78.177000000000007</v>
      </c>
      <c r="I217" s="290"/>
      <c r="J217" s="291">
        <f>ROUND(I217*H217,2)</f>
        <v>0</v>
      </c>
      <c r="K217" s="287" t="s">
        <v>167</v>
      </c>
      <c r="L217" s="292"/>
      <c r="M217" s="293" t="s">
        <v>19</v>
      </c>
      <c r="N217" s="294" t="s">
        <v>41</v>
      </c>
      <c r="O217" s="87"/>
      <c r="P217" s="224">
        <f>O217*H217</f>
        <v>0</v>
      </c>
      <c r="Q217" s="224">
        <v>0.00050000000000000001</v>
      </c>
      <c r="R217" s="224">
        <f>Q217*H217</f>
        <v>0.039088500000000005</v>
      </c>
      <c r="S217" s="224">
        <v>0</v>
      </c>
      <c r="T217" s="225">
        <f>S217*H217</f>
        <v>0</v>
      </c>
      <c r="U217" s="41"/>
      <c r="V217" s="41"/>
      <c r="W217" s="41"/>
      <c r="X217" s="41"/>
      <c r="Y217" s="41"/>
      <c r="Z217" s="41"/>
      <c r="AA217" s="41"/>
      <c r="AB217" s="41"/>
      <c r="AC217" s="41"/>
      <c r="AD217" s="41"/>
      <c r="AE217" s="41"/>
      <c r="AR217" s="226" t="s">
        <v>209</v>
      </c>
      <c r="AT217" s="226" t="s">
        <v>1027</v>
      </c>
      <c r="AU217" s="226" t="s">
        <v>79</v>
      </c>
      <c r="AY217" s="20" t="s">
        <v>161</v>
      </c>
      <c r="BE217" s="227">
        <f>IF(N217="základní",J217,0)</f>
        <v>0</v>
      </c>
      <c r="BF217" s="227">
        <f>IF(N217="snížená",J217,0)</f>
        <v>0</v>
      </c>
      <c r="BG217" s="227">
        <f>IF(N217="zákl. přenesená",J217,0)</f>
        <v>0</v>
      </c>
      <c r="BH217" s="227">
        <f>IF(N217="sníž. přenesená",J217,0)</f>
        <v>0</v>
      </c>
      <c r="BI217" s="227">
        <f>IF(N217="nulová",J217,0)</f>
        <v>0</v>
      </c>
      <c r="BJ217" s="20" t="s">
        <v>77</v>
      </c>
      <c r="BK217" s="227">
        <f>ROUND(I217*H217,2)</f>
        <v>0</v>
      </c>
      <c r="BL217" s="20" t="s">
        <v>168</v>
      </c>
      <c r="BM217" s="226" t="s">
        <v>1041</v>
      </c>
    </row>
    <row r="218" s="13" customFormat="1">
      <c r="A218" s="13"/>
      <c r="B218" s="233"/>
      <c r="C218" s="234"/>
      <c r="D218" s="235" t="s">
        <v>172</v>
      </c>
      <c r="E218" s="234"/>
      <c r="F218" s="237" t="s">
        <v>1042</v>
      </c>
      <c r="G218" s="234"/>
      <c r="H218" s="238">
        <v>78.177000000000007</v>
      </c>
      <c r="I218" s="239"/>
      <c r="J218" s="234"/>
      <c r="K218" s="234"/>
      <c r="L218" s="240"/>
      <c r="M218" s="241"/>
      <c r="N218" s="242"/>
      <c r="O218" s="242"/>
      <c r="P218" s="242"/>
      <c r="Q218" s="242"/>
      <c r="R218" s="242"/>
      <c r="S218" s="242"/>
      <c r="T218" s="243"/>
      <c r="U218" s="13"/>
      <c r="V218" s="13"/>
      <c r="W218" s="13"/>
      <c r="X218" s="13"/>
      <c r="Y218" s="13"/>
      <c r="Z218" s="13"/>
      <c r="AA218" s="13"/>
      <c r="AB218" s="13"/>
      <c r="AC218" s="13"/>
      <c r="AD218" s="13"/>
      <c r="AE218" s="13"/>
      <c r="AT218" s="244" t="s">
        <v>172</v>
      </c>
      <c r="AU218" s="244" t="s">
        <v>79</v>
      </c>
      <c r="AV218" s="13" t="s">
        <v>79</v>
      </c>
      <c r="AW218" s="13" t="s">
        <v>4</v>
      </c>
      <c r="AX218" s="13" t="s">
        <v>77</v>
      </c>
      <c r="AY218" s="244" t="s">
        <v>161</v>
      </c>
    </row>
    <row r="219" s="2" customFormat="1" ht="21.75" customHeight="1">
      <c r="A219" s="41"/>
      <c r="B219" s="42"/>
      <c r="C219" s="215" t="s">
        <v>246</v>
      </c>
      <c r="D219" s="215" t="s">
        <v>163</v>
      </c>
      <c r="E219" s="216" t="s">
        <v>1043</v>
      </c>
      <c r="F219" s="217" t="s">
        <v>1044</v>
      </c>
      <c r="G219" s="218" t="s">
        <v>231</v>
      </c>
      <c r="H219" s="219">
        <v>11.880000000000001</v>
      </c>
      <c r="I219" s="220"/>
      <c r="J219" s="221">
        <f>ROUND(I219*H219,2)</f>
        <v>0</v>
      </c>
      <c r="K219" s="217" t="s">
        <v>167</v>
      </c>
      <c r="L219" s="47"/>
      <c r="M219" s="222" t="s">
        <v>19</v>
      </c>
      <c r="N219" s="223" t="s">
        <v>41</v>
      </c>
      <c r="O219" s="87"/>
      <c r="P219" s="224">
        <f>O219*H219</f>
        <v>0</v>
      </c>
      <c r="Q219" s="224">
        <v>2.1600000000000001</v>
      </c>
      <c r="R219" s="224">
        <f>Q219*H219</f>
        <v>25.660800000000002</v>
      </c>
      <c r="S219" s="224">
        <v>0</v>
      </c>
      <c r="T219" s="225">
        <f>S219*H219</f>
        <v>0</v>
      </c>
      <c r="U219" s="41"/>
      <c r="V219" s="41"/>
      <c r="W219" s="41"/>
      <c r="X219" s="41"/>
      <c r="Y219" s="41"/>
      <c r="Z219" s="41"/>
      <c r="AA219" s="41"/>
      <c r="AB219" s="41"/>
      <c r="AC219" s="41"/>
      <c r="AD219" s="41"/>
      <c r="AE219" s="41"/>
      <c r="AR219" s="226" t="s">
        <v>168</v>
      </c>
      <c r="AT219" s="226" t="s">
        <v>163</v>
      </c>
      <c r="AU219" s="226" t="s">
        <v>79</v>
      </c>
      <c r="AY219" s="20" t="s">
        <v>161</v>
      </c>
      <c r="BE219" s="227">
        <f>IF(N219="základní",J219,0)</f>
        <v>0</v>
      </c>
      <c r="BF219" s="227">
        <f>IF(N219="snížená",J219,0)</f>
        <v>0</v>
      </c>
      <c r="BG219" s="227">
        <f>IF(N219="zákl. přenesená",J219,0)</f>
        <v>0</v>
      </c>
      <c r="BH219" s="227">
        <f>IF(N219="sníž. přenesená",J219,0)</f>
        <v>0</v>
      </c>
      <c r="BI219" s="227">
        <f>IF(N219="nulová",J219,0)</f>
        <v>0</v>
      </c>
      <c r="BJ219" s="20" t="s">
        <v>77</v>
      </c>
      <c r="BK219" s="227">
        <f>ROUND(I219*H219,2)</f>
        <v>0</v>
      </c>
      <c r="BL219" s="20" t="s">
        <v>168</v>
      </c>
      <c r="BM219" s="226" t="s">
        <v>1045</v>
      </c>
    </row>
    <row r="220" s="2" customFormat="1">
      <c r="A220" s="41"/>
      <c r="B220" s="42"/>
      <c r="C220" s="43"/>
      <c r="D220" s="228" t="s">
        <v>170</v>
      </c>
      <c r="E220" s="43"/>
      <c r="F220" s="229" t="s">
        <v>1046</v>
      </c>
      <c r="G220" s="43"/>
      <c r="H220" s="43"/>
      <c r="I220" s="230"/>
      <c r="J220" s="43"/>
      <c r="K220" s="43"/>
      <c r="L220" s="47"/>
      <c r="M220" s="231"/>
      <c r="N220" s="232"/>
      <c r="O220" s="87"/>
      <c r="P220" s="87"/>
      <c r="Q220" s="87"/>
      <c r="R220" s="87"/>
      <c r="S220" s="87"/>
      <c r="T220" s="88"/>
      <c r="U220" s="41"/>
      <c r="V220" s="41"/>
      <c r="W220" s="41"/>
      <c r="X220" s="41"/>
      <c r="Y220" s="41"/>
      <c r="Z220" s="41"/>
      <c r="AA220" s="41"/>
      <c r="AB220" s="41"/>
      <c r="AC220" s="41"/>
      <c r="AD220" s="41"/>
      <c r="AE220" s="41"/>
      <c r="AT220" s="20" t="s">
        <v>170</v>
      </c>
      <c r="AU220" s="20" t="s">
        <v>79</v>
      </c>
    </row>
    <row r="221" s="13" customFormat="1">
      <c r="A221" s="13"/>
      <c r="B221" s="233"/>
      <c r="C221" s="234"/>
      <c r="D221" s="235" t="s">
        <v>172</v>
      </c>
      <c r="E221" s="236" t="s">
        <v>19</v>
      </c>
      <c r="F221" s="237" t="s">
        <v>1047</v>
      </c>
      <c r="G221" s="234"/>
      <c r="H221" s="238">
        <v>11.880000000000001</v>
      </c>
      <c r="I221" s="239"/>
      <c r="J221" s="234"/>
      <c r="K221" s="234"/>
      <c r="L221" s="240"/>
      <c r="M221" s="241"/>
      <c r="N221" s="242"/>
      <c r="O221" s="242"/>
      <c r="P221" s="242"/>
      <c r="Q221" s="242"/>
      <c r="R221" s="242"/>
      <c r="S221" s="242"/>
      <c r="T221" s="243"/>
      <c r="U221" s="13"/>
      <c r="V221" s="13"/>
      <c r="W221" s="13"/>
      <c r="X221" s="13"/>
      <c r="Y221" s="13"/>
      <c r="Z221" s="13"/>
      <c r="AA221" s="13"/>
      <c r="AB221" s="13"/>
      <c r="AC221" s="13"/>
      <c r="AD221" s="13"/>
      <c r="AE221" s="13"/>
      <c r="AT221" s="244" t="s">
        <v>172</v>
      </c>
      <c r="AU221" s="244" t="s">
        <v>79</v>
      </c>
      <c r="AV221" s="13" t="s">
        <v>79</v>
      </c>
      <c r="AW221" s="13" t="s">
        <v>32</v>
      </c>
      <c r="AX221" s="13" t="s">
        <v>70</v>
      </c>
      <c r="AY221" s="244" t="s">
        <v>161</v>
      </c>
    </row>
    <row r="222" s="14" customFormat="1">
      <c r="A222" s="14"/>
      <c r="B222" s="245"/>
      <c r="C222" s="246"/>
      <c r="D222" s="235" t="s">
        <v>172</v>
      </c>
      <c r="E222" s="247" t="s">
        <v>19</v>
      </c>
      <c r="F222" s="248" t="s">
        <v>174</v>
      </c>
      <c r="G222" s="246"/>
      <c r="H222" s="249">
        <v>11.880000000000001</v>
      </c>
      <c r="I222" s="250"/>
      <c r="J222" s="246"/>
      <c r="K222" s="246"/>
      <c r="L222" s="251"/>
      <c r="M222" s="252"/>
      <c r="N222" s="253"/>
      <c r="O222" s="253"/>
      <c r="P222" s="253"/>
      <c r="Q222" s="253"/>
      <c r="R222" s="253"/>
      <c r="S222" s="253"/>
      <c r="T222" s="254"/>
      <c r="U222" s="14"/>
      <c r="V222" s="14"/>
      <c r="W222" s="14"/>
      <c r="X222" s="14"/>
      <c r="Y222" s="14"/>
      <c r="Z222" s="14"/>
      <c r="AA222" s="14"/>
      <c r="AB222" s="14"/>
      <c r="AC222" s="14"/>
      <c r="AD222" s="14"/>
      <c r="AE222" s="14"/>
      <c r="AT222" s="255" t="s">
        <v>172</v>
      </c>
      <c r="AU222" s="255" t="s">
        <v>79</v>
      </c>
      <c r="AV222" s="14" t="s">
        <v>168</v>
      </c>
      <c r="AW222" s="14" t="s">
        <v>32</v>
      </c>
      <c r="AX222" s="14" t="s">
        <v>77</v>
      </c>
      <c r="AY222" s="255" t="s">
        <v>161</v>
      </c>
    </row>
    <row r="223" s="2" customFormat="1" ht="16.5" customHeight="1">
      <c r="A223" s="41"/>
      <c r="B223" s="42"/>
      <c r="C223" s="215" t="s">
        <v>252</v>
      </c>
      <c r="D223" s="215" t="s">
        <v>163</v>
      </c>
      <c r="E223" s="216" t="s">
        <v>1048</v>
      </c>
      <c r="F223" s="217" t="s">
        <v>1049</v>
      </c>
      <c r="G223" s="218" t="s">
        <v>231</v>
      </c>
      <c r="H223" s="219">
        <v>2.4300000000000002</v>
      </c>
      <c r="I223" s="220"/>
      <c r="J223" s="221">
        <f>ROUND(I223*H223,2)</f>
        <v>0</v>
      </c>
      <c r="K223" s="217" t="s">
        <v>167</v>
      </c>
      <c r="L223" s="47"/>
      <c r="M223" s="222" t="s">
        <v>19</v>
      </c>
      <c r="N223" s="223" t="s">
        <v>41</v>
      </c>
      <c r="O223" s="87"/>
      <c r="P223" s="224">
        <f>O223*H223</f>
        <v>0</v>
      </c>
      <c r="Q223" s="224">
        <v>1.98</v>
      </c>
      <c r="R223" s="224">
        <f>Q223*H223</f>
        <v>4.8113999999999999</v>
      </c>
      <c r="S223" s="224">
        <v>0</v>
      </c>
      <c r="T223" s="225">
        <f>S223*H223</f>
        <v>0</v>
      </c>
      <c r="U223" s="41"/>
      <c r="V223" s="41"/>
      <c r="W223" s="41"/>
      <c r="X223" s="41"/>
      <c r="Y223" s="41"/>
      <c r="Z223" s="41"/>
      <c r="AA223" s="41"/>
      <c r="AB223" s="41"/>
      <c r="AC223" s="41"/>
      <c r="AD223" s="41"/>
      <c r="AE223" s="41"/>
      <c r="AR223" s="226" t="s">
        <v>168</v>
      </c>
      <c r="AT223" s="226" t="s">
        <v>163</v>
      </c>
      <c r="AU223" s="226" t="s">
        <v>79</v>
      </c>
      <c r="AY223" s="20" t="s">
        <v>161</v>
      </c>
      <c r="BE223" s="227">
        <f>IF(N223="základní",J223,0)</f>
        <v>0</v>
      </c>
      <c r="BF223" s="227">
        <f>IF(N223="snížená",J223,0)</f>
        <v>0</v>
      </c>
      <c r="BG223" s="227">
        <f>IF(N223="zákl. přenesená",J223,0)</f>
        <v>0</v>
      </c>
      <c r="BH223" s="227">
        <f>IF(N223="sníž. přenesená",J223,0)</f>
        <v>0</v>
      </c>
      <c r="BI223" s="227">
        <f>IF(N223="nulová",J223,0)</f>
        <v>0</v>
      </c>
      <c r="BJ223" s="20" t="s">
        <v>77</v>
      </c>
      <c r="BK223" s="227">
        <f>ROUND(I223*H223,2)</f>
        <v>0</v>
      </c>
      <c r="BL223" s="20" t="s">
        <v>168</v>
      </c>
      <c r="BM223" s="226" t="s">
        <v>1050</v>
      </c>
    </row>
    <row r="224" s="2" customFormat="1">
      <c r="A224" s="41"/>
      <c r="B224" s="42"/>
      <c r="C224" s="43"/>
      <c r="D224" s="228" t="s">
        <v>170</v>
      </c>
      <c r="E224" s="43"/>
      <c r="F224" s="229" t="s">
        <v>1051</v>
      </c>
      <c r="G224" s="43"/>
      <c r="H224" s="43"/>
      <c r="I224" s="230"/>
      <c r="J224" s="43"/>
      <c r="K224" s="43"/>
      <c r="L224" s="47"/>
      <c r="M224" s="231"/>
      <c r="N224" s="232"/>
      <c r="O224" s="87"/>
      <c r="P224" s="87"/>
      <c r="Q224" s="87"/>
      <c r="R224" s="87"/>
      <c r="S224" s="87"/>
      <c r="T224" s="88"/>
      <c r="U224" s="41"/>
      <c r="V224" s="41"/>
      <c r="W224" s="41"/>
      <c r="X224" s="41"/>
      <c r="Y224" s="41"/>
      <c r="Z224" s="41"/>
      <c r="AA224" s="41"/>
      <c r="AB224" s="41"/>
      <c r="AC224" s="41"/>
      <c r="AD224" s="41"/>
      <c r="AE224" s="41"/>
      <c r="AT224" s="20" t="s">
        <v>170</v>
      </c>
      <c r="AU224" s="20" t="s">
        <v>79</v>
      </c>
    </row>
    <row r="225" s="13" customFormat="1">
      <c r="A225" s="13"/>
      <c r="B225" s="233"/>
      <c r="C225" s="234"/>
      <c r="D225" s="235" t="s">
        <v>172</v>
      </c>
      <c r="E225" s="236" t="s">
        <v>19</v>
      </c>
      <c r="F225" s="237" t="s">
        <v>1052</v>
      </c>
      <c r="G225" s="234"/>
      <c r="H225" s="238">
        <v>2.4300000000000002</v>
      </c>
      <c r="I225" s="239"/>
      <c r="J225" s="234"/>
      <c r="K225" s="234"/>
      <c r="L225" s="240"/>
      <c r="M225" s="241"/>
      <c r="N225" s="242"/>
      <c r="O225" s="242"/>
      <c r="P225" s="242"/>
      <c r="Q225" s="242"/>
      <c r="R225" s="242"/>
      <c r="S225" s="242"/>
      <c r="T225" s="243"/>
      <c r="U225" s="13"/>
      <c r="V225" s="13"/>
      <c r="W225" s="13"/>
      <c r="X225" s="13"/>
      <c r="Y225" s="13"/>
      <c r="Z225" s="13"/>
      <c r="AA225" s="13"/>
      <c r="AB225" s="13"/>
      <c r="AC225" s="13"/>
      <c r="AD225" s="13"/>
      <c r="AE225" s="13"/>
      <c r="AT225" s="244" t="s">
        <v>172</v>
      </c>
      <c r="AU225" s="244" t="s">
        <v>79</v>
      </c>
      <c r="AV225" s="13" t="s">
        <v>79</v>
      </c>
      <c r="AW225" s="13" t="s">
        <v>32</v>
      </c>
      <c r="AX225" s="13" t="s">
        <v>70</v>
      </c>
      <c r="AY225" s="244" t="s">
        <v>161</v>
      </c>
    </row>
    <row r="226" s="14" customFormat="1">
      <c r="A226" s="14"/>
      <c r="B226" s="245"/>
      <c r="C226" s="246"/>
      <c r="D226" s="235" t="s">
        <v>172</v>
      </c>
      <c r="E226" s="247" t="s">
        <v>19</v>
      </c>
      <c r="F226" s="248" t="s">
        <v>174</v>
      </c>
      <c r="G226" s="246"/>
      <c r="H226" s="249">
        <v>2.4300000000000002</v>
      </c>
      <c r="I226" s="250"/>
      <c r="J226" s="246"/>
      <c r="K226" s="246"/>
      <c r="L226" s="251"/>
      <c r="M226" s="252"/>
      <c r="N226" s="253"/>
      <c r="O226" s="253"/>
      <c r="P226" s="253"/>
      <c r="Q226" s="253"/>
      <c r="R226" s="253"/>
      <c r="S226" s="253"/>
      <c r="T226" s="254"/>
      <c r="U226" s="14"/>
      <c r="V226" s="14"/>
      <c r="W226" s="14"/>
      <c r="X226" s="14"/>
      <c r="Y226" s="14"/>
      <c r="Z226" s="14"/>
      <c r="AA226" s="14"/>
      <c r="AB226" s="14"/>
      <c r="AC226" s="14"/>
      <c r="AD226" s="14"/>
      <c r="AE226" s="14"/>
      <c r="AT226" s="255" t="s">
        <v>172</v>
      </c>
      <c r="AU226" s="255" t="s">
        <v>79</v>
      </c>
      <c r="AV226" s="14" t="s">
        <v>168</v>
      </c>
      <c r="AW226" s="14" t="s">
        <v>32</v>
      </c>
      <c r="AX226" s="14" t="s">
        <v>77</v>
      </c>
      <c r="AY226" s="255" t="s">
        <v>161</v>
      </c>
    </row>
    <row r="227" s="2" customFormat="1" ht="16.5" customHeight="1">
      <c r="A227" s="41"/>
      <c r="B227" s="42"/>
      <c r="C227" s="215" t="s">
        <v>258</v>
      </c>
      <c r="D227" s="215" t="s">
        <v>163</v>
      </c>
      <c r="E227" s="216" t="s">
        <v>1053</v>
      </c>
      <c r="F227" s="217" t="s">
        <v>1054</v>
      </c>
      <c r="G227" s="218" t="s">
        <v>231</v>
      </c>
      <c r="H227" s="219">
        <v>1.1000000000000001</v>
      </c>
      <c r="I227" s="220"/>
      <c r="J227" s="221">
        <f>ROUND(I227*H227,2)</f>
        <v>0</v>
      </c>
      <c r="K227" s="217" t="s">
        <v>167</v>
      </c>
      <c r="L227" s="47"/>
      <c r="M227" s="222" t="s">
        <v>19</v>
      </c>
      <c r="N227" s="223" t="s">
        <v>41</v>
      </c>
      <c r="O227" s="87"/>
      <c r="P227" s="224">
        <f>O227*H227</f>
        <v>0</v>
      </c>
      <c r="Q227" s="224">
        <v>2.3010199999999998</v>
      </c>
      <c r="R227" s="224">
        <f>Q227*H227</f>
        <v>2.5311219999999999</v>
      </c>
      <c r="S227" s="224">
        <v>0</v>
      </c>
      <c r="T227" s="225">
        <f>S227*H227</f>
        <v>0</v>
      </c>
      <c r="U227" s="41"/>
      <c r="V227" s="41"/>
      <c r="W227" s="41"/>
      <c r="X227" s="41"/>
      <c r="Y227" s="41"/>
      <c r="Z227" s="41"/>
      <c r="AA227" s="41"/>
      <c r="AB227" s="41"/>
      <c r="AC227" s="41"/>
      <c r="AD227" s="41"/>
      <c r="AE227" s="41"/>
      <c r="AR227" s="226" t="s">
        <v>168</v>
      </c>
      <c r="AT227" s="226" t="s">
        <v>163</v>
      </c>
      <c r="AU227" s="226" t="s">
        <v>79</v>
      </c>
      <c r="AY227" s="20" t="s">
        <v>161</v>
      </c>
      <c r="BE227" s="227">
        <f>IF(N227="základní",J227,0)</f>
        <v>0</v>
      </c>
      <c r="BF227" s="227">
        <f>IF(N227="snížená",J227,0)</f>
        <v>0</v>
      </c>
      <c r="BG227" s="227">
        <f>IF(N227="zákl. přenesená",J227,0)</f>
        <v>0</v>
      </c>
      <c r="BH227" s="227">
        <f>IF(N227="sníž. přenesená",J227,0)</f>
        <v>0</v>
      </c>
      <c r="BI227" s="227">
        <f>IF(N227="nulová",J227,0)</f>
        <v>0</v>
      </c>
      <c r="BJ227" s="20" t="s">
        <v>77</v>
      </c>
      <c r="BK227" s="227">
        <f>ROUND(I227*H227,2)</f>
        <v>0</v>
      </c>
      <c r="BL227" s="20" t="s">
        <v>168</v>
      </c>
      <c r="BM227" s="226" t="s">
        <v>1055</v>
      </c>
    </row>
    <row r="228" s="2" customFormat="1">
      <c r="A228" s="41"/>
      <c r="B228" s="42"/>
      <c r="C228" s="43"/>
      <c r="D228" s="228" t="s">
        <v>170</v>
      </c>
      <c r="E228" s="43"/>
      <c r="F228" s="229" t="s">
        <v>1056</v>
      </c>
      <c r="G228" s="43"/>
      <c r="H228" s="43"/>
      <c r="I228" s="230"/>
      <c r="J228" s="43"/>
      <c r="K228" s="43"/>
      <c r="L228" s="47"/>
      <c r="M228" s="231"/>
      <c r="N228" s="232"/>
      <c r="O228" s="87"/>
      <c r="P228" s="87"/>
      <c r="Q228" s="87"/>
      <c r="R228" s="87"/>
      <c r="S228" s="87"/>
      <c r="T228" s="88"/>
      <c r="U228" s="41"/>
      <c r="V228" s="41"/>
      <c r="W228" s="41"/>
      <c r="X228" s="41"/>
      <c r="Y228" s="41"/>
      <c r="Z228" s="41"/>
      <c r="AA228" s="41"/>
      <c r="AB228" s="41"/>
      <c r="AC228" s="41"/>
      <c r="AD228" s="41"/>
      <c r="AE228" s="41"/>
      <c r="AT228" s="20" t="s">
        <v>170</v>
      </c>
      <c r="AU228" s="20" t="s">
        <v>79</v>
      </c>
    </row>
    <row r="229" s="13" customFormat="1">
      <c r="A229" s="13"/>
      <c r="B229" s="233"/>
      <c r="C229" s="234"/>
      <c r="D229" s="235" t="s">
        <v>172</v>
      </c>
      <c r="E229" s="236" t="s">
        <v>19</v>
      </c>
      <c r="F229" s="237" t="s">
        <v>1057</v>
      </c>
      <c r="G229" s="234"/>
      <c r="H229" s="238">
        <v>1.1000000000000001</v>
      </c>
      <c r="I229" s="239"/>
      <c r="J229" s="234"/>
      <c r="K229" s="234"/>
      <c r="L229" s="240"/>
      <c r="M229" s="241"/>
      <c r="N229" s="242"/>
      <c r="O229" s="242"/>
      <c r="P229" s="242"/>
      <c r="Q229" s="242"/>
      <c r="R229" s="242"/>
      <c r="S229" s="242"/>
      <c r="T229" s="243"/>
      <c r="U229" s="13"/>
      <c r="V229" s="13"/>
      <c r="W229" s="13"/>
      <c r="X229" s="13"/>
      <c r="Y229" s="13"/>
      <c r="Z229" s="13"/>
      <c r="AA229" s="13"/>
      <c r="AB229" s="13"/>
      <c r="AC229" s="13"/>
      <c r="AD229" s="13"/>
      <c r="AE229" s="13"/>
      <c r="AT229" s="244" t="s">
        <v>172</v>
      </c>
      <c r="AU229" s="244" t="s">
        <v>79</v>
      </c>
      <c r="AV229" s="13" t="s">
        <v>79</v>
      </c>
      <c r="AW229" s="13" t="s">
        <v>32</v>
      </c>
      <c r="AX229" s="13" t="s">
        <v>70</v>
      </c>
      <c r="AY229" s="244" t="s">
        <v>161</v>
      </c>
    </row>
    <row r="230" s="14" customFormat="1">
      <c r="A230" s="14"/>
      <c r="B230" s="245"/>
      <c r="C230" s="246"/>
      <c r="D230" s="235" t="s">
        <v>172</v>
      </c>
      <c r="E230" s="247" t="s">
        <v>19</v>
      </c>
      <c r="F230" s="248" t="s">
        <v>174</v>
      </c>
      <c r="G230" s="246"/>
      <c r="H230" s="249">
        <v>1.1000000000000001</v>
      </c>
      <c r="I230" s="250"/>
      <c r="J230" s="246"/>
      <c r="K230" s="246"/>
      <c r="L230" s="251"/>
      <c r="M230" s="252"/>
      <c r="N230" s="253"/>
      <c r="O230" s="253"/>
      <c r="P230" s="253"/>
      <c r="Q230" s="253"/>
      <c r="R230" s="253"/>
      <c r="S230" s="253"/>
      <c r="T230" s="254"/>
      <c r="U230" s="14"/>
      <c r="V230" s="14"/>
      <c r="W230" s="14"/>
      <c r="X230" s="14"/>
      <c r="Y230" s="14"/>
      <c r="Z230" s="14"/>
      <c r="AA230" s="14"/>
      <c r="AB230" s="14"/>
      <c r="AC230" s="14"/>
      <c r="AD230" s="14"/>
      <c r="AE230" s="14"/>
      <c r="AT230" s="255" t="s">
        <v>172</v>
      </c>
      <c r="AU230" s="255" t="s">
        <v>79</v>
      </c>
      <c r="AV230" s="14" t="s">
        <v>168</v>
      </c>
      <c r="AW230" s="14" t="s">
        <v>32</v>
      </c>
      <c r="AX230" s="14" t="s">
        <v>77</v>
      </c>
      <c r="AY230" s="255" t="s">
        <v>161</v>
      </c>
    </row>
    <row r="231" s="2" customFormat="1" ht="21.75" customHeight="1">
      <c r="A231" s="41"/>
      <c r="B231" s="42"/>
      <c r="C231" s="215" t="s">
        <v>263</v>
      </c>
      <c r="D231" s="215" t="s">
        <v>163</v>
      </c>
      <c r="E231" s="216" t="s">
        <v>1058</v>
      </c>
      <c r="F231" s="217" t="s">
        <v>1059</v>
      </c>
      <c r="G231" s="218" t="s">
        <v>231</v>
      </c>
      <c r="H231" s="219">
        <v>6.75</v>
      </c>
      <c r="I231" s="220"/>
      <c r="J231" s="221">
        <f>ROUND(I231*H231,2)</f>
        <v>0</v>
      </c>
      <c r="K231" s="217" t="s">
        <v>167</v>
      </c>
      <c r="L231" s="47"/>
      <c r="M231" s="222" t="s">
        <v>19</v>
      </c>
      <c r="N231" s="223" t="s">
        <v>41</v>
      </c>
      <c r="O231" s="87"/>
      <c r="P231" s="224">
        <f>O231*H231</f>
        <v>0</v>
      </c>
      <c r="Q231" s="224">
        <v>2.5018699999999998</v>
      </c>
      <c r="R231" s="224">
        <f>Q231*H231</f>
        <v>16.887622499999999</v>
      </c>
      <c r="S231" s="224">
        <v>0</v>
      </c>
      <c r="T231" s="225">
        <f>S231*H231</f>
        <v>0</v>
      </c>
      <c r="U231" s="41"/>
      <c r="V231" s="41"/>
      <c r="W231" s="41"/>
      <c r="X231" s="41"/>
      <c r="Y231" s="41"/>
      <c r="Z231" s="41"/>
      <c r="AA231" s="41"/>
      <c r="AB231" s="41"/>
      <c r="AC231" s="41"/>
      <c r="AD231" s="41"/>
      <c r="AE231" s="41"/>
      <c r="AR231" s="226" t="s">
        <v>168</v>
      </c>
      <c r="AT231" s="226" t="s">
        <v>163</v>
      </c>
      <c r="AU231" s="226" t="s">
        <v>79</v>
      </c>
      <c r="AY231" s="20" t="s">
        <v>161</v>
      </c>
      <c r="BE231" s="227">
        <f>IF(N231="základní",J231,0)</f>
        <v>0</v>
      </c>
      <c r="BF231" s="227">
        <f>IF(N231="snížená",J231,0)</f>
        <v>0</v>
      </c>
      <c r="BG231" s="227">
        <f>IF(N231="zákl. přenesená",J231,0)</f>
        <v>0</v>
      </c>
      <c r="BH231" s="227">
        <f>IF(N231="sníž. přenesená",J231,0)</f>
        <v>0</v>
      </c>
      <c r="BI231" s="227">
        <f>IF(N231="nulová",J231,0)</f>
        <v>0</v>
      </c>
      <c r="BJ231" s="20" t="s">
        <v>77</v>
      </c>
      <c r="BK231" s="227">
        <f>ROUND(I231*H231,2)</f>
        <v>0</v>
      </c>
      <c r="BL231" s="20" t="s">
        <v>168</v>
      </c>
      <c r="BM231" s="226" t="s">
        <v>1060</v>
      </c>
    </row>
    <row r="232" s="2" customFormat="1">
      <c r="A232" s="41"/>
      <c r="B232" s="42"/>
      <c r="C232" s="43"/>
      <c r="D232" s="228" t="s">
        <v>170</v>
      </c>
      <c r="E232" s="43"/>
      <c r="F232" s="229" t="s">
        <v>1061</v>
      </c>
      <c r="G232" s="43"/>
      <c r="H232" s="43"/>
      <c r="I232" s="230"/>
      <c r="J232" s="43"/>
      <c r="K232" s="43"/>
      <c r="L232" s="47"/>
      <c r="M232" s="231"/>
      <c r="N232" s="232"/>
      <c r="O232" s="87"/>
      <c r="P232" s="87"/>
      <c r="Q232" s="87"/>
      <c r="R232" s="87"/>
      <c r="S232" s="87"/>
      <c r="T232" s="88"/>
      <c r="U232" s="41"/>
      <c r="V232" s="41"/>
      <c r="W232" s="41"/>
      <c r="X232" s="41"/>
      <c r="Y232" s="41"/>
      <c r="Z232" s="41"/>
      <c r="AA232" s="41"/>
      <c r="AB232" s="41"/>
      <c r="AC232" s="41"/>
      <c r="AD232" s="41"/>
      <c r="AE232" s="41"/>
      <c r="AT232" s="20" t="s">
        <v>170</v>
      </c>
      <c r="AU232" s="20" t="s">
        <v>79</v>
      </c>
    </row>
    <row r="233" s="13" customFormat="1">
      <c r="A233" s="13"/>
      <c r="B233" s="233"/>
      <c r="C233" s="234"/>
      <c r="D233" s="235" t="s">
        <v>172</v>
      </c>
      <c r="E233" s="236" t="s">
        <v>19</v>
      </c>
      <c r="F233" s="237" t="s">
        <v>1062</v>
      </c>
      <c r="G233" s="234"/>
      <c r="H233" s="238">
        <v>6.75</v>
      </c>
      <c r="I233" s="239"/>
      <c r="J233" s="234"/>
      <c r="K233" s="234"/>
      <c r="L233" s="240"/>
      <c r="M233" s="241"/>
      <c r="N233" s="242"/>
      <c r="O233" s="242"/>
      <c r="P233" s="242"/>
      <c r="Q233" s="242"/>
      <c r="R233" s="242"/>
      <c r="S233" s="242"/>
      <c r="T233" s="243"/>
      <c r="U233" s="13"/>
      <c r="V233" s="13"/>
      <c r="W233" s="13"/>
      <c r="X233" s="13"/>
      <c r="Y233" s="13"/>
      <c r="Z233" s="13"/>
      <c r="AA233" s="13"/>
      <c r="AB233" s="13"/>
      <c r="AC233" s="13"/>
      <c r="AD233" s="13"/>
      <c r="AE233" s="13"/>
      <c r="AT233" s="244" t="s">
        <v>172</v>
      </c>
      <c r="AU233" s="244" t="s">
        <v>79</v>
      </c>
      <c r="AV233" s="13" t="s">
        <v>79</v>
      </c>
      <c r="AW233" s="13" t="s">
        <v>32</v>
      </c>
      <c r="AX233" s="13" t="s">
        <v>70</v>
      </c>
      <c r="AY233" s="244" t="s">
        <v>161</v>
      </c>
    </row>
    <row r="234" s="14" customFormat="1">
      <c r="A234" s="14"/>
      <c r="B234" s="245"/>
      <c r="C234" s="246"/>
      <c r="D234" s="235" t="s">
        <v>172</v>
      </c>
      <c r="E234" s="247" t="s">
        <v>19</v>
      </c>
      <c r="F234" s="248" t="s">
        <v>174</v>
      </c>
      <c r="G234" s="246"/>
      <c r="H234" s="249">
        <v>6.75</v>
      </c>
      <c r="I234" s="250"/>
      <c r="J234" s="246"/>
      <c r="K234" s="246"/>
      <c r="L234" s="251"/>
      <c r="M234" s="252"/>
      <c r="N234" s="253"/>
      <c r="O234" s="253"/>
      <c r="P234" s="253"/>
      <c r="Q234" s="253"/>
      <c r="R234" s="253"/>
      <c r="S234" s="253"/>
      <c r="T234" s="254"/>
      <c r="U234" s="14"/>
      <c r="V234" s="14"/>
      <c r="W234" s="14"/>
      <c r="X234" s="14"/>
      <c r="Y234" s="14"/>
      <c r="Z234" s="14"/>
      <c r="AA234" s="14"/>
      <c r="AB234" s="14"/>
      <c r="AC234" s="14"/>
      <c r="AD234" s="14"/>
      <c r="AE234" s="14"/>
      <c r="AT234" s="255" t="s">
        <v>172</v>
      </c>
      <c r="AU234" s="255" t="s">
        <v>79</v>
      </c>
      <c r="AV234" s="14" t="s">
        <v>168</v>
      </c>
      <c r="AW234" s="14" t="s">
        <v>32</v>
      </c>
      <c r="AX234" s="14" t="s">
        <v>77</v>
      </c>
      <c r="AY234" s="255" t="s">
        <v>161</v>
      </c>
    </row>
    <row r="235" s="2" customFormat="1" ht="16.5" customHeight="1">
      <c r="A235" s="41"/>
      <c r="B235" s="42"/>
      <c r="C235" s="215" t="s">
        <v>270</v>
      </c>
      <c r="D235" s="215" t="s">
        <v>163</v>
      </c>
      <c r="E235" s="216" t="s">
        <v>1063</v>
      </c>
      <c r="F235" s="217" t="s">
        <v>1064</v>
      </c>
      <c r="G235" s="218" t="s">
        <v>580</v>
      </c>
      <c r="H235" s="219">
        <v>0.50600000000000001</v>
      </c>
      <c r="I235" s="220"/>
      <c r="J235" s="221">
        <f>ROUND(I235*H235,2)</f>
        <v>0</v>
      </c>
      <c r="K235" s="217" t="s">
        <v>167</v>
      </c>
      <c r="L235" s="47"/>
      <c r="M235" s="222" t="s">
        <v>19</v>
      </c>
      <c r="N235" s="223" t="s">
        <v>41</v>
      </c>
      <c r="O235" s="87"/>
      <c r="P235" s="224">
        <f>O235*H235</f>
        <v>0</v>
      </c>
      <c r="Q235" s="224">
        <v>1.0606199999999999</v>
      </c>
      <c r="R235" s="224">
        <f>Q235*H235</f>
        <v>0.53667371999999991</v>
      </c>
      <c r="S235" s="224">
        <v>0</v>
      </c>
      <c r="T235" s="225">
        <f>S235*H235</f>
        <v>0</v>
      </c>
      <c r="U235" s="41"/>
      <c r="V235" s="41"/>
      <c r="W235" s="41"/>
      <c r="X235" s="41"/>
      <c r="Y235" s="41"/>
      <c r="Z235" s="41"/>
      <c r="AA235" s="41"/>
      <c r="AB235" s="41"/>
      <c r="AC235" s="41"/>
      <c r="AD235" s="41"/>
      <c r="AE235" s="41"/>
      <c r="AR235" s="226" t="s">
        <v>168</v>
      </c>
      <c r="AT235" s="226" t="s">
        <v>163</v>
      </c>
      <c r="AU235" s="226" t="s">
        <v>79</v>
      </c>
      <c r="AY235" s="20" t="s">
        <v>161</v>
      </c>
      <c r="BE235" s="227">
        <f>IF(N235="základní",J235,0)</f>
        <v>0</v>
      </c>
      <c r="BF235" s="227">
        <f>IF(N235="snížená",J235,0)</f>
        <v>0</v>
      </c>
      <c r="BG235" s="227">
        <f>IF(N235="zákl. přenesená",J235,0)</f>
        <v>0</v>
      </c>
      <c r="BH235" s="227">
        <f>IF(N235="sníž. přenesená",J235,0)</f>
        <v>0</v>
      </c>
      <c r="BI235" s="227">
        <f>IF(N235="nulová",J235,0)</f>
        <v>0</v>
      </c>
      <c r="BJ235" s="20" t="s">
        <v>77</v>
      </c>
      <c r="BK235" s="227">
        <f>ROUND(I235*H235,2)</f>
        <v>0</v>
      </c>
      <c r="BL235" s="20" t="s">
        <v>168</v>
      </c>
      <c r="BM235" s="226" t="s">
        <v>1065</v>
      </c>
    </row>
    <row r="236" s="2" customFormat="1">
      <c r="A236" s="41"/>
      <c r="B236" s="42"/>
      <c r="C236" s="43"/>
      <c r="D236" s="228" t="s">
        <v>170</v>
      </c>
      <c r="E236" s="43"/>
      <c r="F236" s="229" t="s">
        <v>1066</v>
      </c>
      <c r="G236" s="43"/>
      <c r="H236" s="43"/>
      <c r="I236" s="230"/>
      <c r="J236" s="43"/>
      <c r="K236" s="43"/>
      <c r="L236" s="47"/>
      <c r="M236" s="231"/>
      <c r="N236" s="232"/>
      <c r="O236" s="87"/>
      <c r="P236" s="87"/>
      <c r="Q236" s="87"/>
      <c r="R236" s="87"/>
      <c r="S236" s="87"/>
      <c r="T236" s="88"/>
      <c r="U236" s="41"/>
      <c r="V236" s="41"/>
      <c r="W236" s="41"/>
      <c r="X236" s="41"/>
      <c r="Y236" s="41"/>
      <c r="Z236" s="41"/>
      <c r="AA236" s="41"/>
      <c r="AB236" s="41"/>
      <c r="AC236" s="41"/>
      <c r="AD236" s="41"/>
      <c r="AE236" s="41"/>
      <c r="AT236" s="20" t="s">
        <v>170</v>
      </c>
      <c r="AU236" s="20" t="s">
        <v>79</v>
      </c>
    </row>
    <row r="237" s="15" customFormat="1">
      <c r="A237" s="15"/>
      <c r="B237" s="256"/>
      <c r="C237" s="257"/>
      <c r="D237" s="235" t="s">
        <v>172</v>
      </c>
      <c r="E237" s="258" t="s">
        <v>19</v>
      </c>
      <c r="F237" s="259" t="s">
        <v>1067</v>
      </c>
      <c r="G237" s="257"/>
      <c r="H237" s="258" t="s">
        <v>19</v>
      </c>
      <c r="I237" s="260"/>
      <c r="J237" s="257"/>
      <c r="K237" s="257"/>
      <c r="L237" s="261"/>
      <c r="M237" s="262"/>
      <c r="N237" s="263"/>
      <c r="O237" s="263"/>
      <c r="P237" s="263"/>
      <c r="Q237" s="263"/>
      <c r="R237" s="263"/>
      <c r="S237" s="263"/>
      <c r="T237" s="264"/>
      <c r="U237" s="15"/>
      <c r="V237" s="15"/>
      <c r="W237" s="15"/>
      <c r="X237" s="15"/>
      <c r="Y237" s="15"/>
      <c r="Z237" s="15"/>
      <c r="AA237" s="15"/>
      <c r="AB237" s="15"/>
      <c r="AC237" s="15"/>
      <c r="AD237" s="15"/>
      <c r="AE237" s="15"/>
      <c r="AT237" s="265" t="s">
        <v>172</v>
      </c>
      <c r="AU237" s="265" t="s">
        <v>79</v>
      </c>
      <c r="AV237" s="15" t="s">
        <v>77</v>
      </c>
      <c r="AW237" s="15" t="s">
        <v>32</v>
      </c>
      <c r="AX237" s="15" t="s">
        <v>70</v>
      </c>
      <c r="AY237" s="265" t="s">
        <v>161</v>
      </c>
    </row>
    <row r="238" s="13" customFormat="1">
      <c r="A238" s="13"/>
      <c r="B238" s="233"/>
      <c r="C238" s="234"/>
      <c r="D238" s="235" t="s">
        <v>172</v>
      </c>
      <c r="E238" s="236" t="s">
        <v>19</v>
      </c>
      <c r="F238" s="237" t="s">
        <v>1068</v>
      </c>
      <c r="G238" s="234"/>
      <c r="H238" s="238">
        <v>0.50600000000000001</v>
      </c>
      <c r="I238" s="239"/>
      <c r="J238" s="234"/>
      <c r="K238" s="234"/>
      <c r="L238" s="240"/>
      <c r="M238" s="241"/>
      <c r="N238" s="242"/>
      <c r="O238" s="242"/>
      <c r="P238" s="242"/>
      <c r="Q238" s="242"/>
      <c r="R238" s="242"/>
      <c r="S238" s="242"/>
      <c r="T238" s="243"/>
      <c r="U238" s="13"/>
      <c r="V238" s="13"/>
      <c r="W238" s="13"/>
      <c r="X238" s="13"/>
      <c r="Y238" s="13"/>
      <c r="Z238" s="13"/>
      <c r="AA238" s="13"/>
      <c r="AB238" s="13"/>
      <c r="AC238" s="13"/>
      <c r="AD238" s="13"/>
      <c r="AE238" s="13"/>
      <c r="AT238" s="244" t="s">
        <v>172</v>
      </c>
      <c r="AU238" s="244" t="s">
        <v>79</v>
      </c>
      <c r="AV238" s="13" t="s">
        <v>79</v>
      </c>
      <c r="AW238" s="13" t="s">
        <v>32</v>
      </c>
      <c r="AX238" s="13" t="s">
        <v>70</v>
      </c>
      <c r="AY238" s="244" t="s">
        <v>161</v>
      </c>
    </row>
    <row r="239" s="14" customFormat="1">
      <c r="A239" s="14"/>
      <c r="B239" s="245"/>
      <c r="C239" s="246"/>
      <c r="D239" s="235" t="s">
        <v>172</v>
      </c>
      <c r="E239" s="247" t="s">
        <v>19</v>
      </c>
      <c r="F239" s="248" t="s">
        <v>174</v>
      </c>
      <c r="G239" s="246"/>
      <c r="H239" s="249">
        <v>0.50600000000000001</v>
      </c>
      <c r="I239" s="250"/>
      <c r="J239" s="246"/>
      <c r="K239" s="246"/>
      <c r="L239" s="251"/>
      <c r="M239" s="252"/>
      <c r="N239" s="253"/>
      <c r="O239" s="253"/>
      <c r="P239" s="253"/>
      <c r="Q239" s="253"/>
      <c r="R239" s="253"/>
      <c r="S239" s="253"/>
      <c r="T239" s="254"/>
      <c r="U239" s="14"/>
      <c r="V239" s="14"/>
      <c r="W239" s="14"/>
      <c r="X239" s="14"/>
      <c r="Y239" s="14"/>
      <c r="Z239" s="14"/>
      <c r="AA239" s="14"/>
      <c r="AB239" s="14"/>
      <c r="AC239" s="14"/>
      <c r="AD239" s="14"/>
      <c r="AE239" s="14"/>
      <c r="AT239" s="255" t="s">
        <v>172</v>
      </c>
      <c r="AU239" s="255" t="s">
        <v>79</v>
      </c>
      <c r="AV239" s="14" t="s">
        <v>168</v>
      </c>
      <c r="AW239" s="14" t="s">
        <v>32</v>
      </c>
      <c r="AX239" s="14" t="s">
        <v>77</v>
      </c>
      <c r="AY239" s="255" t="s">
        <v>161</v>
      </c>
    </row>
    <row r="240" s="2" customFormat="1" ht="16.5" customHeight="1">
      <c r="A240" s="41"/>
      <c r="B240" s="42"/>
      <c r="C240" s="215" t="s">
        <v>276</v>
      </c>
      <c r="D240" s="215" t="s">
        <v>163</v>
      </c>
      <c r="E240" s="216" t="s">
        <v>1069</v>
      </c>
      <c r="F240" s="217" t="s">
        <v>1070</v>
      </c>
      <c r="G240" s="218" t="s">
        <v>231</v>
      </c>
      <c r="H240" s="219">
        <v>0.19800000000000001</v>
      </c>
      <c r="I240" s="220"/>
      <c r="J240" s="221">
        <f>ROUND(I240*H240,2)</f>
        <v>0</v>
      </c>
      <c r="K240" s="217" t="s">
        <v>167</v>
      </c>
      <c r="L240" s="47"/>
      <c r="M240" s="222" t="s">
        <v>19</v>
      </c>
      <c r="N240" s="223" t="s">
        <v>41</v>
      </c>
      <c r="O240" s="87"/>
      <c r="P240" s="224">
        <f>O240*H240</f>
        <v>0</v>
      </c>
      <c r="Q240" s="224">
        <v>2.3010199999999998</v>
      </c>
      <c r="R240" s="224">
        <f>Q240*H240</f>
        <v>0.45560195999999997</v>
      </c>
      <c r="S240" s="224">
        <v>0</v>
      </c>
      <c r="T240" s="225">
        <f>S240*H240</f>
        <v>0</v>
      </c>
      <c r="U240" s="41"/>
      <c r="V240" s="41"/>
      <c r="W240" s="41"/>
      <c r="X240" s="41"/>
      <c r="Y240" s="41"/>
      <c r="Z240" s="41"/>
      <c r="AA240" s="41"/>
      <c r="AB240" s="41"/>
      <c r="AC240" s="41"/>
      <c r="AD240" s="41"/>
      <c r="AE240" s="41"/>
      <c r="AR240" s="226" t="s">
        <v>168</v>
      </c>
      <c r="AT240" s="226" t="s">
        <v>163</v>
      </c>
      <c r="AU240" s="226" t="s">
        <v>79</v>
      </c>
      <c r="AY240" s="20" t="s">
        <v>161</v>
      </c>
      <c r="BE240" s="227">
        <f>IF(N240="základní",J240,0)</f>
        <v>0</v>
      </c>
      <c r="BF240" s="227">
        <f>IF(N240="snížená",J240,0)</f>
        <v>0</v>
      </c>
      <c r="BG240" s="227">
        <f>IF(N240="zákl. přenesená",J240,0)</f>
        <v>0</v>
      </c>
      <c r="BH240" s="227">
        <f>IF(N240="sníž. přenesená",J240,0)</f>
        <v>0</v>
      </c>
      <c r="BI240" s="227">
        <f>IF(N240="nulová",J240,0)</f>
        <v>0</v>
      </c>
      <c r="BJ240" s="20" t="s">
        <v>77</v>
      </c>
      <c r="BK240" s="227">
        <f>ROUND(I240*H240,2)</f>
        <v>0</v>
      </c>
      <c r="BL240" s="20" t="s">
        <v>168</v>
      </c>
      <c r="BM240" s="226" t="s">
        <v>1071</v>
      </c>
    </row>
    <row r="241" s="2" customFormat="1">
      <c r="A241" s="41"/>
      <c r="B241" s="42"/>
      <c r="C241" s="43"/>
      <c r="D241" s="228" t="s">
        <v>170</v>
      </c>
      <c r="E241" s="43"/>
      <c r="F241" s="229" t="s">
        <v>1072</v>
      </c>
      <c r="G241" s="43"/>
      <c r="H241" s="43"/>
      <c r="I241" s="230"/>
      <c r="J241" s="43"/>
      <c r="K241" s="43"/>
      <c r="L241" s="47"/>
      <c r="M241" s="231"/>
      <c r="N241" s="232"/>
      <c r="O241" s="87"/>
      <c r="P241" s="87"/>
      <c r="Q241" s="87"/>
      <c r="R241" s="87"/>
      <c r="S241" s="87"/>
      <c r="T241" s="88"/>
      <c r="U241" s="41"/>
      <c r="V241" s="41"/>
      <c r="W241" s="41"/>
      <c r="X241" s="41"/>
      <c r="Y241" s="41"/>
      <c r="Z241" s="41"/>
      <c r="AA241" s="41"/>
      <c r="AB241" s="41"/>
      <c r="AC241" s="41"/>
      <c r="AD241" s="41"/>
      <c r="AE241" s="41"/>
      <c r="AT241" s="20" t="s">
        <v>170</v>
      </c>
      <c r="AU241" s="20" t="s">
        <v>79</v>
      </c>
    </row>
    <row r="242" s="13" customFormat="1">
      <c r="A242" s="13"/>
      <c r="B242" s="233"/>
      <c r="C242" s="234"/>
      <c r="D242" s="235" t="s">
        <v>172</v>
      </c>
      <c r="E242" s="236" t="s">
        <v>19</v>
      </c>
      <c r="F242" s="237" t="s">
        <v>982</v>
      </c>
      <c r="G242" s="234"/>
      <c r="H242" s="238">
        <v>0.089999999999999997</v>
      </c>
      <c r="I242" s="239"/>
      <c r="J242" s="234"/>
      <c r="K242" s="234"/>
      <c r="L242" s="240"/>
      <c r="M242" s="241"/>
      <c r="N242" s="242"/>
      <c r="O242" s="242"/>
      <c r="P242" s="242"/>
      <c r="Q242" s="242"/>
      <c r="R242" s="242"/>
      <c r="S242" s="242"/>
      <c r="T242" s="243"/>
      <c r="U242" s="13"/>
      <c r="V242" s="13"/>
      <c r="W242" s="13"/>
      <c r="X242" s="13"/>
      <c r="Y242" s="13"/>
      <c r="Z242" s="13"/>
      <c r="AA242" s="13"/>
      <c r="AB242" s="13"/>
      <c r="AC242" s="13"/>
      <c r="AD242" s="13"/>
      <c r="AE242" s="13"/>
      <c r="AT242" s="244" t="s">
        <v>172</v>
      </c>
      <c r="AU242" s="244" t="s">
        <v>79</v>
      </c>
      <c r="AV242" s="13" t="s">
        <v>79</v>
      </c>
      <c r="AW242" s="13" t="s">
        <v>32</v>
      </c>
      <c r="AX242" s="13" t="s">
        <v>70</v>
      </c>
      <c r="AY242" s="244" t="s">
        <v>161</v>
      </c>
    </row>
    <row r="243" s="13" customFormat="1">
      <c r="A243" s="13"/>
      <c r="B243" s="233"/>
      <c r="C243" s="234"/>
      <c r="D243" s="235" t="s">
        <v>172</v>
      </c>
      <c r="E243" s="236" t="s">
        <v>19</v>
      </c>
      <c r="F243" s="237" t="s">
        <v>983</v>
      </c>
      <c r="G243" s="234"/>
      <c r="H243" s="238">
        <v>0.108</v>
      </c>
      <c r="I243" s="239"/>
      <c r="J243" s="234"/>
      <c r="K243" s="234"/>
      <c r="L243" s="240"/>
      <c r="M243" s="241"/>
      <c r="N243" s="242"/>
      <c r="O243" s="242"/>
      <c r="P243" s="242"/>
      <c r="Q243" s="242"/>
      <c r="R243" s="242"/>
      <c r="S243" s="242"/>
      <c r="T243" s="243"/>
      <c r="U243" s="13"/>
      <c r="V243" s="13"/>
      <c r="W243" s="13"/>
      <c r="X243" s="13"/>
      <c r="Y243" s="13"/>
      <c r="Z243" s="13"/>
      <c r="AA243" s="13"/>
      <c r="AB243" s="13"/>
      <c r="AC243" s="13"/>
      <c r="AD243" s="13"/>
      <c r="AE243" s="13"/>
      <c r="AT243" s="244" t="s">
        <v>172</v>
      </c>
      <c r="AU243" s="244" t="s">
        <v>79</v>
      </c>
      <c r="AV243" s="13" t="s">
        <v>79</v>
      </c>
      <c r="AW243" s="13" t="s">
        <v>32</v>
      </c>
      <c r="AX243" s="13" t="s">
        <v>70</v>
      </c>
      <c r="AY243" s="244" t="s">
        <v>161</v>
      </c>
    </row>
    <row r="244" s="14" customFormat="1">
      <c r="A244" s="14"/>
      <c r="B244" s="245"/>
      <c r="C244" s="246"/>
      <c r="D244" s="235" t="s">
        <v>172</v>
      </c>
      <c r="E244" s="247" t="s">
        <v>19</v>
      </c>
      <c r="F244" s="248" t="s">
        <v>174</v>
      </c>
      <c r="G244" s="246"/>
      <c r="H244" s="249">
        <v>0.19800000000000001</v>
      </c>
      <c r="I244" s="250"/>
      <c r="J244" s="246"/>
      <c r="K244" s="246"/>
      <c r="L244" s="251"/>
      <c r="M244" s="252"/>
      <c r="N244" s="253"/>
      <c r="O244" s="253"/>
      <c r="P244" s="253"/>
      <c r="Q244" s="253"/>
      <c r="R244" s="253"/>
      <c r="S244" s="253"/>
      <c r="T244" s="254"/>
      <c r="U244" s="14"/>
      <c r="V244" s="14"/>
      <c r="W244" s="14"/>
      <c r="X244" s="14"/>
      <c r="Y244" s="14"/>
      <c r="Z244" s="14"/>
      <c r="AA244" s="14"/>
      <c r="AB244" s="14"/>
      <c r="AC244" s="14"/>
      <c r="AD244" s="14"/>
      <c r="AE244" s="14"/>
      <c r="AT244" s="255" t="s">
        <v>172</v>
      </c>
      <c r="AU244" s="255" t="s">
        <v>79</v>
      </c>
      <c r="AV244" s="14" t="s">
        <v>168</v>
      </c>
      <c r="AW244" s="14" t="s">
        <v>32</v>
      </c>
      <c r="AX244" s="14" t="s">
        <v>77</v>
      </c>
      <c r="AY244" s="255" t="s">
        <v>161</v>
      </c>
    </row>
    <row r="245" s="2" customFormat="1" ht="16.5" customHeight="1">
      <c r="A245" s="41"/>
      <c r="B245" s="42"/>
      <c r="C245" s="215" t="s">
        <v>282</v>
      </c>
      <c r="D245" s="215" t="s">
        <v>163</v>
      </c>
      <c r="E245" s="216" t="s">
        <v>1073</v>
      </c>
      <c r="F245" s="217" t="s">
        <v>1074</v>
      </c>
      <c r="G245" s="218" t="s">
        <v>231</v>
      </c>
      <c r="H245" s="219">
        <v>0.32800000000000001</v>
      </c>
      <c r="I245" s="220"/>
      <c r="J245" s="221">
        <f>ROUND(I245*H245,2)</f>
        <v>0</v>
      </c>
      <c r="K245" s="217" t="s">
        <v>167</v>
      </c>
      <c r="L245" s="47"/>
      <c r="M245" s="222" t="s">
        <v>19</v>
      </c>
      <c r="N245" s="223" t="s">
        <v>41</v>
      </c>
      <c r="O245" s="87"/>
      <c r="P245" s="224">
        <f>O245*H245</f>
        <v>0</v>
      </c>
      <c r="Q245" s="224">
        <v>2.5018699999999998</v>
      </c>
      <c r="R245" s="224">
        <f>Q245*H245</f>
        <v>0.82061335999999996</v>
      </c>
      <c r="S245" s="224">
        <v>0</v>
      </c>
      <c r="T245" s="225">
        <f>S245*H245</f>
        <v>0</v>
      </c>
      <c r="U245" s="41"/>
      <c r="V245" s="41"/>
      <c r="W245" s="41"/>
      <c r="X245" s="41"/>
      <c r="Y245" s="41"/>
      <c r="Z245" s="41"/>
      <c r="AA245" s="41"/>
      <c r="AB245" s="41"/>
      <c r="AC245" s="41"/>
      <c r="AD245" s="41"/>
      <c r="AE245" s="41"/>
      <c r="AR245" s="226" t="s">
        <v>168</v>
      </c>
      <c r="AT245" s="226" t="s">
        <v>163</v>
      </c>
      <c r="AU245" s="226" t="s">
        <v>79</v>
      </c>
      <c r="AY245" s="20" t="s">
        <v>161</v>
      </c>
      <c r="BE245" s="227">
        <f>IF(N245="základní",J245,0)</f>
        <v>0</v>
      </c>
      <c r="BF245" s="227">
        <f>IF(N245="snížená",J245,0)</f>
        <v>0</v>
      </c>
      <c r="BG245" s="227">
        <f>IF(N245="zákl. přenesená",J245,0)</f>
        <v>0</v>
      </c>
      <c r="BH245" s="227">
        <f>IF(N245="sníž. přenesená",J245,0)</f>
        <v>0</v>
      </c>
      <c r="BI245" s="227">
        <f>IF(N245="nulová",J245,0)</f>
        <v>0</v>
      </c>
      <c r="BJ245" s="20" t="s">
        <v>77</v>
      </c>
      <c r="BK245" s="227">
        <f>ROUND(I245*H245,2)</f>
        <v>0</v>
      </c>
      <c r="BL245" s="20" t="s">
        <v>168</v>
      </c>
      <c r="BM245" s="226" t="s">
        <v>1075</v>
      </c>
    </row>
    <row r="246" s="2" customFormat="1">
      <c r="A246" s="41"/>
      <c r="B246" s="42"/>
      <c r="C246" s="43"/>
      <c r="D246" s="228" t="s">
        <v>170</v>
      </c>
      <c r="E246" s="43"/>
      <c r="F246" s="229" t="s">
        <v>1076</v>
      </c>
      <c r="G246" s="43"/>
      <c r="H246" s="43"/>
      <c r="I246" s="230"/>
      <c r="J246" s="43"/>
      <c r="K246" s="43"/>
      <c r="L246" s="47"/>
      <c r="M246" s="231"/>
      <c r="N246" s="232"/>
      <c r="O246" s="87"/>
      <c r="P246" s="87"/>
      <c r="Q246" s="87"/>
      <c r="R246" s="87"/>
      <c r="S246" s="87"/>
      <c r="T246" s="88"/>
      <c r="U246" s="41"/>
      <c r="V246" s="41"/>
      <c r="W246" s="41"/>
      <c r="X246" s="41"/>
      <c r="Y246" s="41"/>
      <c r="Z246" s="41"/>
      <c r="AA246" s="41"/>
      <c r="AB246" s="41"/>
      <c r="AC246" s="41"/>
      <c r="AD246" s="41"/>
      <c r="AE246" s="41"/>
      <c r="AT246" s="20" t="s">
        <v>170</v>
      </c>
      <c r="AU246" s="20" t="s">
        <v>79</v>
      </c>
    </row>
    <row r="247" s="13" customFormat="1">
      <c r="A247" s="13"/>
      <c r="B247" s="233"/>
      <c r="C247" s="234"/>
      <c r="D247" s="235" t="s">
        <v>172</v>
      </c>
      <c r="E247" s="236" t="s">
        <v>19</v>
      </c>
      <c r="F247" s="237" t="s">
        <v>984</v>
      </c>
      <c r="G247" s="234"/>
      <c r="H247" s="238">
        <v>0.25600000000000001</v>
      </c>
      <c r="I247" s="239"/>
      <c r="J247" s="234"/>
      <c r="K247" s="234"/>
      <c r="L247" s="240"/>
      <c r="M247" s="241"/>
      <c r="N247" s="242"/>
      <c r="O247" s="242"/>
      <c r="P247" s="242"/>
      <c r="Q247" s="242"/>
      <c r="R247" s="242"/>
      <c r="S247" s="242"/>
      <c r="T247" s="243"/>
      <c r="U247" s="13"/>
      <c r="V247" s="13"/>
      <c r="W247" s="13"/>
      <c r="X247" s="13"/>
      <c r="Y247" s="13"/>
      <c r="Z247" s="13"/>
      <c r="AA247" s="13"/>
      <c r="AB247" s="13"/>
      <c r="AC247" s="13"/>
      <c r="AD247" s="13"/>
      <c r="AE247" s="13"/>
      <c r="AT247" s="244" t="s">
        <v>172</v>
      </c>
      <c r="AU247" s="244" t="s">
        <v>79</v>
      </c>
      <c r="AV247" s="13" t="s">
        <v>79</v>
      </c>
      <c r="AW247" s="13" t="s">
        <v>32</v>
      </c>
      <c r="AX247" s="13" t="s">
        <v>70</v>
      </c>
      <c r="AY247" s="244" t="s">
        <v>161</v>
      </c>
    </row>
    <row r="248" s="13" customFormat="1">
      <c r="A248" s="13"/>
      <c r="B248" s="233"/>
      <c r="C248" s="234"/>
      <c r="D248" s="235" t="s">
        <v>172</v>
      </c>
      <c r="E248" s="236" t="s">
        <v>19</v>
      </c>
      <c r="F248" s="237" t="s">
        <v>986</v>
      </c>
      <c r="G248" s="234"/>
      <c r="H248" s="238">
        <v>0.071999999999999995</v>
      </c>
      <c r="I248" s="239"/>
      <c r="J248" s="234"/>
      <c r="K248" s="234"/>
      <c r="L248" s="240"/>
      <c r="M248" s="241"/>
      <c r="N248" s="242"/>
      <c r="O248" s="242"/>
      <c r="P248" s="242"/>
      <c r="Q248" s="242"/>
      <c r="R248" s="242"/>
      <c r="S248" s="242"/>
      <c r="T248" s="243"/>
      <c r="U248" s="13"/>
      <c r="V248" s="13"/>
      <c r="W248" s="13"/>
      <c r="X248" s="13"/>
      <c r="Y248" s="13"/>
      <c r="Z248" s="13"/>
      <c r="AA248" s="13"/>
      <c r="AB248" s="13"/>
      <c r="AC248" s="13"/>
      <c r="AD248" s="13"/>
      <c r="AE248" s="13"/>
      <c r="AT248" s="244" t="s">
        <v>172</v>
      </c>
      <c r="AU248" s="244" t="s">
        <v>79</v>
      </c>
      <c r="AV248" s="13" t="s">
        <v>79</v>
      </c>
      <c r="AW248" s="13" t="s">
        <v>32</v>
      </c>
      <c r="AX248" s="13" t="s">
        <v>70</v>
      </c>
      <c r="AY248" s="244" t="s">
        <v>161</v>
      </c>
    </row>
    <row r="249" s="14" customFormat="1">
      <c r="A249" s="14"/>
      <c r="B249" s="245"/>
      <c r="C249" s="246"/>
      <c r="D249" s="235" t="s">
        <v>172</v>
      </c>
      <c r="E249" s="247" t="s">
        <v>19</v>
      </c>
      <c r="F249" s="248" t="s">
        <v>174</v>
      </c>
      <c r="G249" s="246"/>
      <c r="H249" s="249">
        <v>0.32800000000000001</v>
      </c>
      <c r="I249" s="250"/>
      <c r="J249" s="246"/>
      <c r="K249" s="246"/>
      <c r="L249" s="251"/>
      <c r="M249" s="252"/>
      <c r="N249" s="253"/>
      <c r="O249" s="253"/>
      <c r="P249" s="253"/>
      <c r="Q249" s="253"/>
      <c r="R249" s="253"/>
      <c r="S249" s="253"/>
      <c r="T249" s="254"/>
      <c r="U249" s="14"/>
      <c r="V249" s="14"/>
      <c r="W249" s="14"/>
      <c r="X249" s="14"/>
      <c r="Y249" s="14"/>
      <c r="Z249" s="14"/>
      <c r="AA249" s="14"/>
      <c r="AB249" s="14"/>
      <c r="AC249" s="14"/>
      <c r="AD249" s="14"/>
      <c r="AE249" s="14"/>
      <c r="AT249" s="255" t="s">
        <v>172</v>
      </c>
      <c r="AU249" s="255" t="s">
        <v>79</v>
      </c>
      <c r="AV249" s="14" t="s">
        <v>168</v>
      </c>
      <c r="AW249" s="14" t="s">
        <v>32</v>
      </c>
      <c r="AX249" s="14" t="s">
        <v>77</v>
      </c>
      <c r="AY249" s="255" t="s">
        <v>161</v>
      </c>
    </row>
    <row r="250" s="12" customFormat="1" ht="22.8" customHeight="1">
      <c r="A250" s="12"/>
      <c r="B250" s="199"/>
      <c r="C250" s="200"/>
      <c r="D250" s="201" t="s">
        <v>69</v>
      </c>
      <c r="E250" s="213" t="s">
        <v>180</v>
      </c>
      <c r="F250" s="213" t="s">
        <v>269</v>
      </c>
      <c r="G250" s="200"/>
      <c r="H250" s="200"/>
      <c r="I250" s="203"/>
      <c r="J250" s="214">
        <f>BK250</f>
        <v>0</v>
      </c>
      <c r="K250" s="200"/>
      <c r="L250" s="205"/>
      <c r="M250" s="206"/>
      <c r="N250" s="207"/>
      <c r="O250" s="207"/>
      <c r="P250" s="208">
        <f>SUM(P251:P337)</f>
        <v>0</v>
      </c>
      <c r="Q250" s="207"/>
      <c r="R250" s="208">
        <f>SUM(R251:R337)</f>
        <v>173.76327559999996</v>
      </c>
      <c r="S250" s="207"/>
      <c r="T250" s="209">
        <f>SUM(T251:T337)</f>
        <v>0</v>
      </c>
      <c r="U250" s="12"/>
      <c r="V250" s="12"/>
      <c r="W250" s="12"/>
      <c r="X250" s="12"/>
      <c r="Y250" s="12"/>
      <c r="Z250" s="12"/>
      <c r="AA250" s="12"/>
      <c r="AB250" s="12"/>
      <c r="AC250" s="12"/>
      <c r="AD250" s="12"/>
      <c r="AE250" s="12"/>
      <c r="AR250" s="210" t="s">
        <v>77</v>
      </c>
      <c r="AT250" s="211" t="s">
        <v>69</v>
      </c>
      <c r="AU250" s="211" t="s">
        <v>77</v>
      </c>
      <c r="AY250" s="210" t="s">
        <v>161</v>
      </c>
      <c r="BK250" s="212">
        <f>SUM(BK251:BK337)</f>
        <v>0</v>
      </c>
    </row>
    <row r="251" s="2" customFormat="1" ht="24.15" customHeight="1">
      <c r="A251" s="41"/>
      <c r="B251" s="42"/>
      <c r="C251" s="215" t="s">
        <v>7</v>
      </c>
      <c r="D251" s="215" t="s">
        <v>163</v>
      </c>
      <c r="E251" s="216" t="s">
        <v>1077</v>
      </c>
      <c r="F251" s="217" t="s">
        <v>1078</v>
      </c>
      <c r="G251" s="218" t="s">
        <v>314</v>
      </c>
      <c r="H251" s="219">
        <v>3</v>
      </c>
      <c r="I251" s="220"/>
      <c r="J251" s="221">
        <f>ROUND(I251*H251,2)</f>
        <v>0</v>
      </c>
      <c r="K251" s="217" t="s">
        <v>167</v>
      </c>
      <c r="L251" s="47"/>
      <c r="M251" s="222" t="s">
        <v>19</v>
      </c>
      <c r="N251" s="223" t="s">
        <v>41</v>
      </c>
      <c r="O251" s="87"/>
      <c r="P251" s="224">
        <f>O251*H251</f>
        <v>0</v>
      </c>
      <c r="Q251" s="224">
        <v>0.24042</v>
      </c>
      <c r="R251" s="224">
        <f>Q251*H251</f>
        <v>0.72126000000000001</v>
      </c>
      <c r="S251" s="224">
        <v>0</v>
      </c>
      <c r="T251" s="225">
        <f>S251*H251</f>
        <v>0</v>
      </c>
      <c r="U251" s="41"/>
      <c r="V251" s="41"/>
      <c r="W251" s="41"/>
      <c r="X251" s="41"/>
      <c r="Y251" s="41"/>
      <c r="Z251" s="41"/>
      <c r="AA251" s="41"/>
      <c r="AB251" s="41"/>
      <c r="AC251" s="41"/>
      <c r="AD251" s="41"/>
      <c r="AE251" s="41"/>
      <c r="AR251" s="226" t="s">
        <v>168</v>
      </c>
      <c r="AT251" s="226" t="s">
        <v>163</v>
      </c>
      <c r="AU251" s="226" t="s">
        <v>79</v>
      </c>
      <c r="AY251" s="20" t="s">
        <v>161</v>
      </c>
      <c r="BE251" s="227">
        <f>IF(N251="základní",J251,0)</f>
        <v>0</v>
      </c>
      <c r="BF251" s="227">
        <f>IF(N251="snížená",J251,0)</f>
        <v>0</v>
      </c>
      <c r="BG251" s="227">
        <f>IF(N251="zákl. přenesená",J251,0)</f>
        <v>0</v>
      </c>
      <c r="BH251" s="227">
        <f>IF(N251="sníž. přenesená",J251,0)</f>
        <v>0</v>
      </c>
      <c r="BI251" s="227">
        <f>IF(N251="nulová",J251,0)</f>
        <v>0</v>
      </c>
      <c r="BJ251" s="20" t="s">
        <v>77</v>
      </c>
      <c r="BK251" s="227">
        <f>ROUND(I251*H251,2)</f>
        <v>0</v>
      </c>
      <c r="BL251" s="20" t="s">
        <v>168</v>
      </c>
      <c r="BM251" s="226" t="s">
        <v>1079</v>
      </c>
    </row>
    <row r="252" s="2" customFormat="1">
      <c r="A252" s="41"/>
      <c r="B252" s="42"/>
      <c r="C252" s="43"/>
      <c r="D252" s="228" t="s">
        <v>170</v>
      </c>
      <c r="E252" s="43"/>
      <c r="F252" s="229" t="s">
        <v>1080</v>
      </c>
      <c r="G252" s="43"/>
      <c r="H252" s="43"/>
      <c r="I252" s="230"/>
      <c r="J252" s="43"/>
      <c r="K252" s="43"/>
      <c r="L252" s="47"/>
      <c r="M252" s="231"/>
      <c r="N252" s="232"/>
      <c r="O252" s="87"/>
      <c r="P252" s="87"/>
      <c r="Q252" s="87"/>
      <c r="R252" s="87"/>
      <c r="S252" s="87"/>
      <c r="T252" s="88"/>
      <c r="U252" s="41"/>
      <c r="V252" s="41"/>
      <c r="W252" s="41"/>
      <c r="X252" s="41"/>
      <c r="Y252" s="41"/>
      <c r="Z252" s="41"/>
      <c r="AA252" s="41"/>
      <c r="AB252" s="41"/>
      <c r="AC252" s="41"/>
      <c r="AD252" s="41"/>
      <c r="AE252" s="41"/>
      <c r="AT252" s="20" t="s">
        <v>170</v>
      </c>
      <c r="AU252" s="20" t="s">
        <v>79</v>
      </c>
    </row>
    <row r="253" s="13" customFormat="1">
      <c r="A253" s="13"/>
      <c r="B253" s="233"/>
      <c r="C253" s="234"/>
      <c r="D253" s="235" t="s">
        <v>172</v>
      </c>
      <c r="E253" s="236" t="s">
        <v>19</v>
      </c>
      <c r="F253" s="237" t="s">
        <v>1081</v>
      </c>
      <c r="G253" s="234"/>
      <c r="H253" s="238">
        <v>3</v>
      </c>
      <c r="I253" s="239"/>
      <c r="J253" s="234"/>
      <c r="K253" s="234"/>
      <c r="L253" s="240"/>
      <c r="M253" s="241"/>
      <c r="N253" s="242"/>
      <c r="O253" s="242"/>
      <c r="P253" s="242"/>
      <c r="Q253" s="242"/>
      <c r="R253" s="242"/>
      <c r="S253" s="242"/>
      <c r="T253" s="243"/>
      <c r="U253" s="13"/>
      <c r="V253" s="13"/>
      <c r="W253" s="13"/>
      <c r="X253" s="13"/>
      <c r="Y253" s="13"/>
      <c r="Z253" s="13"/>
      <c r="AA253" s="13"/>
      <c r="AB253" s="13"/>
      <c r="AC253" s="13"/>
      <c r="AD253" s="13"/>
      <c r="AE253" s="13"/>
      <c r="AT253" s="244" t="s">
        <v>172</v>
      </c>
      <c r="AU253" s="244" t="s">
        <v>79</v>
      </c>
      <c r="AV253" s="13" t="s">
        <v>79</v>
      </c>
      <c r="AW253" s="13" t="s">
        <v>32</v>
      </c>
      <c r="AX253" s="13" t="s">
        <v>70</v>
      </c>
      <c r="AY253" s="244" t="s">
        <v>161</v>
      </c>
    </row>
    <row r="254" s="14" customFormat="1">
      <c r="A254" s="14"/>
      <c r="B254" s="245"/>
      <c r="C254" s="246"/>
      <c r="D254" s="235" t="s">
        <v>172</v>
      </c>
      <c r="E254" s="247" t="s">
        <v>19</v>
      </c>
      <c r="F254" s="248" t="s">
        <v>174</v>
      </c>
      <c r="G254" s="246"/>
      <c r="H254" s="249">
        <v>3</v>
      </c>
      <c r="I254" s="250"/>
      <c r="J254" s="246"/>
      <c r="K254" s="246"/>
      <c r="L254" s="251"/>
      <c r="M254" s="252"/>
      <c r="N254" s="253"/>
      <c r="O254" s="253"/>
      <c r="P254" s="253"/>
      <c r="Q254" s="253"/>
      <c r="R254" s="253"/>
      <c r="S254" s="253"/>
      <c r="T254" s="254"/>
      <c r="U254" s="14"/>
      <c r="V254" s="14"/>
      <c r="W254" s="14"/>
      <c r="X254" s="14"/>
      <c r="Y254" s="14"/>
      <c r="Z254" s="14"/>
      <c r="AA254" s="14"/>
      <c r="AB254" s="14"/>
      <c r="AC254" s="14"/>
      <c r="AD254" s="14"/>
      <c r="AE254" s="14"/>
      <c r="AT254" s="255" t="s">
        <v>172</v>
      </c>
      <c r="AU254" s="255" t="s">
        <v>79</v>
      </c>
      <c r="AV254" s="14" t="s">
        <v>168</v>
      </c>
      <c r="AW254" s="14" t="s">
        <v>32</v>
      </c>
      <c r="AX254" s="14" t="s">
        <v>77</v>
      </c>
      <c r="AY254" s="255" t="s">
        <v>161</v>
      </c>
    </row>
    <row r="255" s="2" customFormat="1" ht="24.15" customHeight="1">
      <c r="A255" s="41"/>
      <c r="B255" s="42"/>
      <c r="C255" s="215" t="s">
        <v>294</v>
      </c>
      <c r="D255" s="215" t="s">
        <v>163</v>
      </c>
      <c r="E255" s="216" t="s">
        <v>1082</v>
      </c>
      <c r="F255" s="217" t="s">
        <v>1083</v>
      </c>
      <c r="G255" s="218" t="s">
        <v>231</v>
      </c>
      <c r="H255" s="219">
        <v>0.219</v>
      </c>
      <c r="I255" s="220"/>
      <c r="J255" s="221">
        <f>ROUND(I255*H255,2)</f>
        <v>0</v>
      </c>
      <c r="K255" s="217" t="s">
        <v>167</v>
      </c>
      <c r="L255" s="47"/>
      <c r="M255" s="222" t="s">
        <v>19</v>
      </c>
      <c r="N255" s="223" t="s">
        <v>41</v>
      </c>
      <c r="O255" s="87"/>
      <c r="P255" s="224">
        <f>O255*H255</f>
        <v>0</v>
      </c>
      <c r="Q255" s="224">
        <v>1.8775</v>
      </c>
      <c r="R255" s="224">
        <f>Q255*H255</f>
        <v>0.4111725</v>
      </c>
      <c r="S255" s="224">
        <v>0</v>
      </c>
      <c r="T255" s="225">
        <f>S255*H255</f>
        <v>0</v>
      </c>
      <c r="U255" s="41"/>
      <c r="V255" s="41"/>
      <c r="W255" s="41"/>
      <c r="X255" s="41"/>
      <c r="Y255" s="41"/>
      <c r="Z255" s="41"/>
      <c r="AA255" s="41"/>
      <c r="AB255" s="41"/>
      <c r="AC255" s="41"/>
      <c r="AD255" s="41"/>
      <c r="AE255" s="41"/>
      <c r="AR255" s="226" t="s">
        <v>168</v>
      </c>
      <c r="AT255" s="226" t="s">
        <v>163</v>
      </c>
      <c r="AU255" s="226" t="s">
        <v>79</v>
      </c>
      <c r="AY255" s="20" t="s">
        <v>161</v>
      </c>
      <c r="BE255" s="227">
        <f>IF(N255="základní",J255,0)</f>
        <v>0</v>
      </c>
      <c r="BF255" s="227">
        <f>IF(N255="snížená",J255,0)</f>
        <v>0</v>
      </c>
      <c r="BG255" s="227">
        <f>IF(N255="zákl. přenesená",J255,0)</f>
        <v>0</v>
      </c>
      <c r="BH255" s="227">
        <f>IF(N255="sníž. přenesená",J255,0)</f>
        <v>0</v>
      </c>
      <c r="BI255" s="227">
        <f>IF(N255="nulová",J255,0)</f>
        <v>0</v>
      </c>
      <c r="BJ255" s="20" t="s">
        <v>77</v>
      </c>
      <c r="BK255" s="227">
        <f>ROUND(I255*H255,2)</f>
        <v>0</v>
      </c>
      <c r="BL255" s="20" t="s">
        <v>168</v>
      </c>
      <c r="BM255" s="226" t="s">
        <v>1084</v>
      </c>
    </row>
    <row r="256" s="2" customFormat="1">
      <c r="A256" s="41"/>
      <c r="B256" s="42"/>
      <c r="C256" s="43"/>
      <c r="D256" s="228" t="s">
        <v>170</v>
      </c>
      <c r="E256" s="43"/>
      <c r="F256" s="229" t="s">
        <v>1085</v>
      </c>
      <c r="G256" s="43"/>
      <c r="H256" s="43"/>
      <c r="I256" s="230"/>
      <c r="J256" s="43"/>
      <c r="K256" s="43"/>
      <c r="L256" s="47"/>
      <c r="M256" s="231"/>
      <c r="N256" s="232"/>
      <c r="O256" s="87"/>
      <c r="P256" s="87"/>
      <c r="Q256" s="87"/>
      <c r="R256" s="87"/>
      <c r="S256" s="87"/>
      <c r="T256" s="88"/>
      <c r="U256" s="41"/>
      <c r="V256" s="41"/>
      <c r="W256" s="41"/>
      <c r="X256" s="41"/>
      <c r="Y256" s="41"/>
      <c r="Z256" s="41"/>
      <c r="AA256" s="41"/>
      <c r="AB256" s="41"/>
      <c r="AC256" s="41"/>
      <c r="AD256" s="41"/>
      <c r="AE256" s="41"/>
      <c r="AT256" s="20" t="s">
        <v>170</v>
      </c>
      <c r="AU256" s="20" t="s">
        <v>79</v>
      </c>
    </row>
    <row r="257" s="13" customFormat="1">
      <c r="A257" s="13"/>
      <c r="B257" s="233"/>
      <c r="C257" s="234"/>
      <c r="D257" s="235" t="s">
        <v>172</v>
      </c>
      <c r="E257" s="236" t="s">
        <v>19</v>
      </c>
      <c r="F257" s="237" t="s">
        <v>1086</v>
      </c>
      <c r="G257" s="234"/>
      <c r="H257" s="238">
        <v>0.219</v>
      </c>
      <c r="I257" s="239"/>
      <c r="J257" s="234"/>
      <c r="K257" s="234"/>
      <c r="L257" s="240"/>
      <c r="M257" s="241"/>
      <c r="N257" s="242"/>
      <c r="O257" s="242"/>
      <c r="P257" s="242"/>
      <c r="Q257" s="242"/>
      <c r="R257" s="242"/>
      <c r="S257" s="242"/>
      <c r="T257" s="243"/>
      <c r="U257" s="13"/>
      <c r="V257" s="13"/>
      <c r="W257" s="13"/>
      <c r="X257" s="13"/>
      <c r="Y257" s="13"/>
      <c r="Z257" s="13"/>
      <c r="AA257" s="13"/>
      <c r="AB257" s="13"/>
      <c r="AC257" s="13"/>
      <c r="AD257" s="13"/>
      <c r="AE257" s="13"/>
      <c r="AT257" s="244" t="s">
        <v>172</v>
      </c>
      <c r="AU257" s="244" t="s">
        <v>79</v>
      </c>
      <c r="AV257" s="13" t="s">
        <v>79</v>
      </c>
      <c r="AW257" s="13" t="s">
        <v>32</v>
      </c>
      <c r="AX257" s="13" t="s">
        <v>70</v>
      </c>
      <c r="AY257" s="244" t="s">
        <v>161</v>
      </c>
    </row>
    <row r="258" s="14" customFormat="1">
      <c r="A258" s="14"/>
      <c r="B258" s="245"/>
      <c r="C258" s="246"/>
      <c r="D258" s="235" t="s">
        <v>172</v>
      </c>
      <c r="E258" s="247" t="s">
        <v>19</v>
      </c>
      <c r="F258" s="248" t="s">
        <v>174</v>
      </c>
      <c r="G258" s="246"/>
      <c r="H258" s="249">
        <v>0.219</v>
      </c>
      <c r="I258" s="250"/>
      <c r="J258" s="246"/>
      <c r="K258" s="246"/>
      <c r="L258" s="251"/>
      <c r="M258" s="252"/>
      <c r="N258" s="253"/>
      <c r="O258" s="253"/>
      <c r="P258" s="253"/>
      <c r="Q258" s="253"/>
      <c r="R258" s="253"/>
      <c r="S258" s="253"/>
      <c r="T258" s="254"/>
      <c r="U258" s="14"/>
      <c r="V258" s="14"/>
      <c r="W258" s="14"/>
      <c r="X258" s="14"/>
      <c r="Y258" s="14"/>
      <c r="Z258" s="14"/>
      <c r="AA258" s="14"/>
      <c r="AB258" s="14"/>
      <c r="AC258" s="14"/>
      <c r="AD258" s="14"/>
      <c r="AE258" s="14"/>
      <c r="AT258" s="255" t="s">
        <v>172</v>
      </c>
      <c r="AU258" s="255" t="s">
        <v>79</v>
      </c>
      <c r="AV258" s="14" t="s">
        <v>168</v>
      </c>
      <c r="AW258" s="14" t="s">
        <v>32</v>
      </c>
      <c r="AX258" s="14" t="s">
        <v>77</v>
      </c>
      <c r="AY258" s="255" t="s">
        <v>161</v>
      </c>
    </row>
    <row r="259" s="2" customFormat="1" ht="24.15" customHeight="1">
      <c r="A259" s="41"/>
      <c r="B259" s="42"/>
      <c r="C259" s="215" t="s">
        <v>300</v>
      </c>
      <c r="D259" s="215" t="s">
        <v>163</v>
      </c>
      <c r="E259" s="216" t="s">
        <v>1087</v>
      </c>
      <c r="F259" s="217" t="s">
        <v>1088</v>
      </c>
      <c r="G259" s="218" t="s">
        <v>166</v>
      </c>
      <c r="H259" s="219">
        <v>33</v>
      </c>
      <c r="I259" s="220"/>
      <c r="J259" s="221">
        <f>ROUND(I259*H259,2)</f>
        <v>0</v>
      </c>
      <c r="K259" s="217" t="s">
        <v>167</v>
      </c>
      <c r="L259" s="47"/>
      <c r="M259" s="222" t="s">
        <v>19</v>
      </c>
      <c r="N259" s="223" t="s">
        <v>41</v>
      </c>
      <c r="O259" s="87"/>
      <c r="P259" s="224">
        <f>O259*H259</f>
        <v>0</v>
      </c>
      <c r="Q259" s="224">
        <v>0.73558000000000001</v>
      </c>
      <c r="R259" s="224">
        <f>Q259*H259</f>
        <v>24.274139999999999</v>
      </c>
      <c r="S259" s="224">
        <v>0</v>
      </c>
      <c r="T259" s="225">
        <f>S259*H259</f>
        <v>0</v>
      </c>
      <c r="U259" s="41"/>
      <c r="V259" s="41"/>
      <c r="W259" s="41"/>
      <c r="X259" s="41"/>
      <c r="Y259" s="41"/>
      <c r="Z259" s="41"/>
      <c r="AA259" s="41"/>
      <c r="AB259" s="41"/>
      <c r="AC259" s="41"/>
      <c r="AD259" s="41"/>
      <c r="AE259" s="41"/>
      <c r="AR259" s="226" t="s">
        <v>168</v>
      </c>
      <c r="AT259" s="226" t="s">
        <v>163</v>
      </c>
      <c r="AU259" s="226" t="s">
        <v>79</v>
      </c>
      <c r="AY259" s="20" t="s">
        <v>161</v>
      </c>
      <c r="BE259" s="227">
        <f>IF(N259="základní",J259,0)</f>
        <v>0</v>
      </c>
      <c r="BF259" s="227">
        <f>IF(N259="snížená",J259,0)</f>
        <v>0</v>
      </c>
      <c r="BG259" s="227">
        <f>IF(N259="zákl. přenesená",J259,0)</f>
        <v>0</v>
      </c>
      <c r="BH259" s="227">
        <f>IF(N259="sníž. přenesená",J259,0)</f>
        <v>0</v>
      </c>
      <c r="BI259" s="227">
        <f>IF(N259="nulová",J259,0)</f>
        <v>0</v>
      </c>
      <c r="BJ259" s="20" t="s">
        <v>77</v>
      </c>
      <c r="BK259" s="227">
        <f>ROUND(I259*H259,2)</f>
        <v>0</v>
      </c>
      <c r="BL259" s="20" t="s">
        <v>168</v>
      </c>
      <c r="BM259" s="226" t="s">
        <v>1089</v>
      </c>
    </row>
    <row r="260" s="2" customFormat="1">
      <c r="A260" s="41"/>
      <c r="B260" s="42"/>
      <c r="C260" s="43"/>
      <c r="D260" s="228" t="s">
        <v>170</v>
      </c>
      <c r="E260" s="43"/>
      <c r="F260" s="229" t="s">
        <v>1090</v>
      </c>
      <c r="G260" s="43"/>
      <c r="H260" s="43"/>
      <c r="I260" s="230"/>
      <c r="J260" s="43"/>
      <c r="K260" s="43"/>
      <c r="L260" s="47"/>
      <c r="M260" s="231"/>
      <c r="N260" s="232"/>
      <c r="O260" s="87"/>
      <c r="P260" s="87"/>
      <c r="Q260" s="87"/>
      <c r="R260" s="87"/>
      <c r="S260" s="87"/>
      <c r="T260" s="88"/>
      <c r="U260" s="41"/>
      <c r="V260" s="41"/>
      <c r="W260" s="41"/>
      <c r="X260" s="41"/>
      <c r="Y260" s="41"/>
      <c r="Z260" s="41"/>
      <c r="AA260" s="41"/>
      <c r="AB260" s="41"/>
      <c r="AC260" s="41"/>
      <c r="AD260" s="41"/>
      <c r="AE260" s="41"/>
      <c r="AT260" s="20" t="s">
        <v>170</v>
      </c>
      <c r="AU260" s="20" t="s">
        <v>79</v>
      </c>
    </row>
    <row r="261" s="13" customFormat="1">
      <c r="A261" s="13"/>
      <c r="B261" s="233"/>
      <c r="C261" s="234"/>
      <c r="D261" s="235" t="s">
        <v>172</v>
      </c>
      <c r="E261" s="236" t="s">
        <v>19</v>
      </c>
      <c r="F261" s="237" t="s">
        <v>1091</v>
      </c>
      <c r="G261" s="234"/>
      <c r="H261" s="238">
        <v>33</v>
      </c>
      <c r="I261" s="239"/>
      <c r="J261" s="234"/>
      <c r="K261" s="234"/>
      <c r="L261" s="240"/>
      <c r="M261" s="241"/>
      <c r="N261" s="242"/>
      <c r="O261" s="242"/>
      <c r="P261" s="242"/>
      <c r="Q261" s="242"/>
      <c r="R261" s="242"/>
      <c r="S261" s="242"/>
      <c r="T261" s="243"/>
      <c r="U261" s="13"/>
      <c r="V261" s="13"/>
      <c r="W261" s="13"/>
      <c r="X261" s="13"/>
      <c r="Y261" s="13"/>
      <c r="Z261" s="13"/>
      <c r="AA261" s="13"/>
      <c r="AB261" s="13"/>
      <c r="AC261" s="13"/>
      <c r="AD261" s="13"/>
      <c r="AE261" s="13"/>
      <c r="AT261" s="244" t="s">
        <v>172</v>
      </c>
      <c r="AU261" s="244" t="s">
        <v>79</v>
      </c>
      <c r="AV261" s="13" t="s">
        <v>79</v>
      </c>
      <c r="AW261" s="13" t="s">
        <v>32</v>
      </c>
      <c r="AX261" s="13" t="s">
        <v>70</v>
      </c>
      <c r="AY261" s="244" t="s">
        <v>161</v>
      </c>
    </row>
    <row r="262" s="14" customFormat="1">
      <c r="A262" s="14"/>
      <c r="B262" s="245"/>
      <c r="C262" s="246"/>
      <c r="D262" s="235" t="s">
        <v>172</v>
      </c>
      <c r="E262" s="247" t="s">
        <v>19</v>
      </c>
      <c r="F262" s="248" t="s">
        <v>174</v>
      </c>
      <c r="G262" s="246"/>
      <c r="H262" s="249">
        <v>33</v>
      </c>
      <c r="I262" s="250"/>
      <c r="J262" s="246"/>
      <c r="K262" s="246"/>
      <c r="L262" s="251"/>
      <c r="M262" s="252"/>
      <c r="N262" s="253"/>
      <c r="O262" s="253"/>
      <c r="P262" s="253"/>
      <c r="Q262" s="253"/>
      <c r="R262" s="253"/>
      <c r="S262" s="253"/>
      <c r="T262" s="254"/>
      <c r="U262" s="14"/>
      <c r="V262" s="14"/>
      <c r="W262" s="14"/>
      <c r="X262" s="14"/>
      <c r="Y262" s="14"/>
      <c r="Z262" s="14"/>
      <c r="AA262" s="14"/>
      <c r="AB262" s="14"/>
      <c r="AC262" s="14"/>
      <c r="AD262" s="14"/>
      <c r="AE262" s="14"/>
      <c r="AT262" s="255" t="s">
        <v>172</v>
      </c>
      <c r="AU262" s="255" t="s">
        <v>79</v>
      </c>
      <c r="AV262" s="14" t="s">
        <v>168</v>
      </c>
      <c r="AW262" s="14" t="s">
        <v>32</v>
      </c>
      <c r="AX262" s="14" t="s">
        <v>77</v>
      </c>
      <c r="AY262" s="255" t="s">
        <v>161</v>
      </c>
    </row>
    <row r="263" s="2" customFormat="1" ht="24.15" customHeight="1">
      <c r="A263" s="41"/>
      <c r="B263" s="42"/>
      <c r="C263" s="215" t="s">
        <v>306</v>
      </c>
      <c r="D263" s="215" t="s">
        <v>163</v>
      </c>
      <c r="E263" s="216" t="s">
        <v>1092</v>
      </c>
      <c r="F263" s="217" t="s">
        <v>1093</v>
      </c>
      <c r="G263" s="218" t="s">
        <v>580</v>
      </c>
      <c r="H263" s="219">
        <v>0.33000000000000002</v>
      </c>
      <c r="I263" s="220"/>
      <c r="J263" s="221">
        <f>ROUND(I263*H263,2)</f>
        <v>0</v>
      </c>
      <c r="K263" s="217" t="s">
        <v>167</v>
      </c>
      <c r="L263" s="47"/>
      <c r="M263" s="222" t="s">
        <v>19</v>
      </c>
      <c r="N263" s="223" t="s">
        <v>41</v>
      </c>
      <c r="O263" s="87"/>
      <c r="P263" s="224">
        <f>O263*H263</f>
        <v>0</v>
      </c>
      <c r="Q263" s="224">
        <v>1.04922</v>
      </c>
      <c r="R263" s="224">
        <f>Q263*H263</f>
        <v>0.34624260000000001</v>
      </c>
      <c r="S263" s="224">
        <v>0</v>
      </c>
      <c r="T263" s="225">
        <f>S263*H263</f>
        <v>0</v>
      </c>
      <c r="U263" s="41"/>
      <c r="V263" s="41"/>
      <c r="W263" s="41"/>
      <c r="X263" s="41"/>
      <c r="Y263" s="41"/>
      <c r="Z263" s="41"/>
      <c r="AA263" s="41"/>
      <c r="AB263" s="41"/>
      <c r="AC263" s="41"/>
      <c r="AD263" s="41"/>
      <c r="AE263" s="41"/>
      <c r="AR263" s="226" t="s">
        <v>168</v>
      </c>
      <c r="AT263" s="226" t="s">
        <v>163</v>
      </c>
      <c r="AU263" s="226" t="s">
        <v>79</v>
      </c>
      <c r="AY263" s="20" t="s">
        <v>161</v>
      </c>
      <c r="BE263" s="227">
        <f>IF(N263="základní",J263,0)</f>
        <v>0</v>
      </c>
      <c r="BF263" s="227">
        <f>IF(N263="snížená",J263,0)</f>
        <v>0</v>
      </c>
      <c r="BG263" s="227">
        <f>IF(N263="zákl. přenesená",J263,0)</f>
        <v>0</v>
      </c>
      <c r="BH263" s="227">
        <f>IF(N263="sníž. přenesená",J263,0)</f>
        <v>0</v>
      </c>
      <c r="BI263" s="227">
        <f>IF(N263="nulová",J263,0)</f>
        <v>0</v>
      </c>
      <c r="BJ263" s="20" t="s">
        <v>77</v>
      </c>
      <c r="BK263" s="227">
        <f>ROUND(I263*H263,2)</f>
        <v>0</v>
      </c>
      <c r="BL263" s="20" t="s">
        <v>168</v>
      </c>
      <c r="BM263" s="226" t="s">
        <v>1094</v>
      </c>
    </row>
    <row r="264" s="2" customFormat="1">
      <c r="A264" s="41"/>
      <c r="B264" s="42"/>
      <c r="C264" s="43"/>
      <c r="D264" s="228" t="s">
        <v>170</v>
      </c>
      <c r="E264" s="43"/>
      <c r="F264" s="229" t="s">
        <v>1095</v>
      </c>
      <c r="G264" s="43"/>
      <c r="H264" s="43"/>
      <c r="I264" s="230"/>
      <c r="J264" s="43"/>
      <c r="K264" s="43"/>
      <c r="L264" s="47"/>
      <c r="M264" s="231"/>
      <c r="N264" s="232"/>
      <c r="O264" s="87"/>
      <c r="P264" s="87"/>
      <c r="Q264" s="87"/>
      <c r="R264" s="87"/>
      <c r="S264" s="87"/>
      <c r="T264" s="88"/>
      <c r="U264" s="41"/>
      <c r="V264" s="41"/>
      <c r="W264" s="41"/>
      <c r="X264" s="41"/>
      <c r="Y264" s="41"/>
      <c r="Z264" s="41"/>
      <c r="AA264" s="41"/>
      <c r="AB264" s="41"/>
      <c r="AC264" s="41"/>
      <c r="AD264" s="41"/>
      <c r="AE264" s="41"/>
      <c r="AT264" s="20" t="s">
        <v>170</v>
      </c>
      <c r="AU264" s="20" t="s">
        <v>79</v>
      </c>
    </row>
    <row r="265" s="13" customFormat="1">
      <c r="A265" s="13"/>
      <c r="B265" s="233"/>
      <c r="C265" s="234"/>
      <c r="D265" s="235" t="s">
        <v>172</v>
      </c>
      <c r="E265" s="236" t="s">
        <v>19</v>
      </c>
      <c r="F265" s="237" t="s">
        <v>1096</v>
      </c>
      <c r="G265" s="234"/>
      <c r="H265" s="238">
        <v>0.33000000000000002</v>
      </c>
      <c r="I265" s="239"/>
      <c r="J265" s="234"/>
      <c r="K265" s="234"/>
      <c r="L265" s="240"/>
      <c r="M265" s="241"/>
      <c r="N265" s="242"/>
      <c r="O265" s="242"/>
      <c r="P265" s="242"/>
      <c r="Q265" s="242"/>
      <c r="R265" s="242"/>
      <c r="S265" s="242"/>
      <c r="T265" s="243"/>
      <c r="U265" s="13"/>
      <c r="V265" s="13"/>
      <c r="W265" s="13"/>
      <c r="X265" s="13"/>
      <c r="Y265" s="13"/>
      <c r="Z265" s="13"/>
      <c r="AA265" s="13"/>
      <c r="AB265" s="13"/>
      <c r="AC265" s="13"/>
      <c r="AD265" s="13"/>
      <c r="AE265" s="13"/>
      <c r="AT265" s="244" t="s">
        <v>172</v>
      </c>
      <c r="AU265" s="244" t="s">
        <v>79</v>
      </c>
      <c r="AV265" s="13" t="s">
        <v>79</v>
      </c>
      <c r="AW265" s="13" t="s">
        <v>32</v>
      </c>
      <c r="AX265" s="13" t="s">
        <v>70</v>
      </c>
      <c r="AY265" s="244" t="s">
        <v>161</v>
      </c>
    </row>
    <row r="266" s="14" customFormat="1">
      <c r="A266" s="14"/>
      <c r="B266" s="245"/>
      <c r="C266" s="246"/>
      <c r="D266" s="235" t="s">
        <v>172</v>
      </c>
      <c r="E266" s="247" t="s">
        <v>19</v>
      </c>
      <c r="F266" s="248" t="s">
        <v>174</v>
      </c>
      <c r="G266" s="246"/>
      <c r="H266" s="249">
        <v>0.33000000000000002</v>
      </c>
      <c r="I266" s="250"/>
      <c r="J266" s="246"/>
      <c r="K266" s="246"/>
      <c r="L266" s="251"/>
      <c r="M266" s="252"/>
      <c r="N266" s="253"/>
      <c r="O266" s="253"/>
      <c r="P266" s="253"/>
      <c r="Q266" s="253"/>
      <c r="R266" s="253"/>
      <c r="S266" s="253"/>
      <c r="T266" s="254"/>
      <c r="U266" s="14"/>
      <c r="V266" s="14"/>
      <c r="W266" s="14"/>
      <c r="X266" s="14"/>
      <c r="Y266" s="14"/>
      <c r="Z266" s="14"/>
      <c r="AA266" s="14"/>
      <c r="AB266" s="14"/>
      <c r="AC266" s="14"/>
      <c r="AD266" s="14"/>
      <c r="AE266" s="14"/>
      <c r="AT266" s="255" t="s">
        <v>172</v>
      </c>
      <c r="AU266" s="255" t="s">
        <v>79</v>
      </c>
      <c r="AV266" s="14" t="s">
        <v>168</v>
      </c>
      <c r="AW266" s="14" t="s">
        <v>32</v>
      </c>
      <c r="AX266" s="14" t="s">
        <v>77</v>
      </c>
      <c r="AY266" s="255" t="s">
        <v>161</v>
      </c>
    </row>
    <row r="267" s="2" customFormat="1" ht="24.15" customHeight="1">
      <c r="A267" s="41"/>
      <c r="B267" s="42"/>
      <c r="C267" s="215" t="s">
        <v>311</v>
      </c>
      <c r="D267" s="215" t="s">
        <v>163</v>
      </c>
      <c r="E267" s="216" t="s">
        <v>1097</v>
      </c>
      <c r="F267" s="217" t="s">
        <v>1098</v>
      </c>
      <c r="G267" s="218" t="s">
        <v>231</v>
      </c>
      <c r="H267" s="219">
        <v>21.449999999999999</v>
      </c>
      <c r="I267" s="220"/>
      <c r="J267" s="221">
        <f>ROUND(I267*H267,2)</f>
        <v>0</v>
      </c>
      <c r="K267" s="217" t="s">
        <v>167</v>
      </c>
      <c r="L267" s="47"/>
      <c r="M267" s="222" t="s">
        <v>19</v>
      </c>
      <c r="N267" s="223" t="s">
        <v>41</v>
      </c>
      <c r="O267" s="87"/>
      <c r="P267" s="224">
        <f>O267*H267</f>
        <v>0</v>
      </c>
      <c r="Q267" s="224">
        <v>2.2912400000000002</v>
      </c>
      <c r="R267" s="224">
        <f>Q267*H267</f>
        <v>49.147098</v>
      </c>
      <c r="S267" s="224">
        <v>0</v>
      </c>
      <c r="T267" s="225">
        <f>S267*H267</f>
        <v>0</v>
      </c>
      <c r="U267" s="41"/>
      <c r="V267" s="41"/>
      <c r="W267" s="41"/>
      <c r="X267" s="41"/>
      <c r="Y267" s="41"/>
      <c r="Z267" s="41"/>
      <c r="AA267" s="41"/>
      <c r="AB267" s="41"/>
      <c r="AC267" s="41"/>
      <c r="AD267" s="41"/>
      <c r="AE267" s="41"/>
      <c r="AR267" s="226" t="s">
        <v>168</v>
      </c>
      <c r="AT267" s="226" t="s">
        <v>163</v>
      </c>
      <c r="AU267" s="226" t="s">
        <v>79</v>
      </c>
      <c r="AY267" s="20" t="s">
        <v>161</v>
      </c>
      <c r="BE267" s="227">
        <f>IF(N267="základní",J267,0)</f>
        <v>0</v>
      </c>
      <c r="BF267" s="227">
        <f>IF(N267="snížená",J267,0)</f>
        <v>0</v>
      </c>
      <c r="BG267" s="227">
        <f>IF(N267="zákl. přenesená",J267,0)</f>
        <v>0</v>
      </c>
      <c r="BH267" s="227">
        <f>IF(N267="sníž. přenesená",J267,0)</f>
        <v>0</v>
      </c>
      <c r="BI267" s="227">
        <f>IF(N267="nulová",J267,0)</f>
        <v>0</v>
      </c>
      <c r="BJ267" s="20" t="s">
        <v>77</v>
      </c>
      <c r="BK267" s="227">
        <f>ROUND(I267*H267,2)</f>
        <v>0</v>
      </c>
      <c r="BL267" s="20" t="s">
        <v>168</v>
      </c>
      <c r="BM267" s="226" t="s">
        <v>1099</v>
      </c>
    </row>
    <row r="268" s="2" customFormat="1">
      <c r="A268" s="41"/>
      <c r="B268" s="42"/>
      <c r="C268" s="43"/>
      <c r="D268" s="228" t="s">
        <v>170</v>
      </c>
      <c r="E268" s="43"/>
      <c r="F268" s="229" t="s">
        <v>1100</v>
      </c>
      <c r="G268" s="43"/>
      <c r="H268" s="43"/>
      <c r="I268" s="230"/>
      <c r="J268" s="43"/>
      <c r="K268" s="43"/>
      <c r="L268" s="47"/>
      <c r="M268" s="231"/>
      <c r="N268" s="232"/>
      <c r="O268" s="87"/>
      <c r="P268" s="87"/>
      <c r="Q268" s="87"/>
      <c r="R268" s="87"/>
      <c r="S268" s="87"/>
      <c r="T268" s="88"/>
      <c r="U268" s="41"/>
      <c r="V268" s="41"/>
      <c r="W268" s="41"/>
      <c r="X268" s="41"/>
      <c r="Y268" s="41"/>
      <c r="Z268" s="41"/>
      <c r="AA268" s="41"/>
      <c r="AB268" s="41"/>
      <c r="AC268" s="41"/>
      <c r="AD268" s="41"/>
      <c r="AE268" s="41"/>
      <c r="AT268" s="20" t="s">
        <v>170</v>
      </c>
      <c r="AU268" s="20" t="s">
        <v>79</v>
      </c>
    </row>
    <row r="269" s="13" customFormat="1">
      <c r="A269" s="13"/>
      <c r="B269" s="233"/>
      <c r="C269" s="234"/>
      <c r="D269" s="235" t="s">
        <v>172</v>
      </c>
      <c r="E269" s="236" t="s">
        <v>19</v>
      </c>
      <c r="F269" s="237" t="s">
        <v>1101</v>
      </c>
      <c r="G269" s="234"/>
      <c r="H269" s="238">
        <v>21.449999999999999</v>
      </c>
      <c r="I269" s="239"/>
      <c r="J269" s="234"/>
      <c r="K269" s="234"/>
      <c r="L269" s="240"/>
      <c r="M269" s="241"/>
      <c r="N269" s="242"/>
      <c r="O269" s="242"/>
      <c r="P269" s="242"/>
      <c r="Q269" s="242"/>
      <c r="R269" s="242"/>
      <c r="S269" s="242"/>
      <c r="T269" s="243"/>
      <c r="U269" s="13"/>
      <c r="V269" s="13"/>
      <c r="W269" s="13"/>
      <c r="X269" s="13"/>
      <c r="Y269" s="13"/>
      <c r="Z269" s="13"/>
      <c r="AA269" s="13"/>
      <c r="AB269" s="13"/>
      <c r="AC269" s="13"/>
      <c r="AD269" s="13"/>
      <c r="AE269" s="13"/>
      <c r="AT269" s="244" t="s">
        <v>172</v>
      </c>
      <c r="AU269" s="244" t="s">
        <v>79</v>
      </c>
      <c r="AV269" s="13" t="s">
        <v>79</v>
      </c>
      <c r="AW269" s="13" t="s">
        <v>32</v>
      </c>
      <c r="AX269" s="13" t="s">
        <v>70</v>
      </c>
      <c r="AY269" s="244" t="s">
        <v>161</v>
      </c>
    </row>
    <row r="270" s="14" customFormat="1">
      <c r="A270" s="14"/>
      <c r="B270" s="245"/>
      <c r="C270" s="246"/>
      <c r="D270" s="235" t="s">
        <v>172</v>
      </c>
      <c r="E270" s="247" t="s">
        <v>19</v>
      </c>
      <c r="F270" s="248" t="s">
        <v>174</v>
      </c>
      <c r="G270" s="246"/>
      <c r="H270" s="249">
        <v>21.449999999999999</v>
      </c>
      <c r="I270" s="250"/>
      <c r="J270" s="246"/>
      <c r="K270" s="246"/>
      <c r="L270" s="251"/>
      <c r="M270" s="252"/>
      <c r="N270" s="253"/>
      <c r="O270" s="253"/>
      <c r="P270" s="253"/>
      <c r="Q270" s="253"/>
      <c r="R270" s="253"/>
      <c r="S270" s="253"/>
      <c r="T270" s="254"/>
      <c r="U270" s="14"/>
      <c r="V270" s="14"/>
      <c r="W270" s="14"/>
      <c r="X270" s="14"/>
      <c r="Y270" s="14"/>
      <c r="Z270" s="14"/>
      <c r="AA270" s="14"/>
      <c r="AB270" s="14"/>
      <c r="AC270" s="14"/>
      <c r="AD270" s="14"/>
      <c r="AE270" s="14"/>
      <c r="AT270" s="255" t="s">
        <v>172</v>
      </c>
      <c r="AU270" s="255" t="s">
        <v>79</v>
      </c>
      <c r="AV270" s="14" t="s">
        <v>168</v>
      </c>
      <c r="AW270" s="14" t="s">
        <v>32</v>
      </c>
      <c r="AX270" s="14" t="s">
        <v>77</v>
      </c>
      <c r="AY270" s="255" t="s">
        <v>161</v>
      </c>
    </row>
    <row r="271" s="2" customFormat="1" ht="33" customHeight="1">
      <c r="A271" s="41"/>
      <c r="B271" s="42"/>
      <c r="C271" s="215" t="s">
        <v>318</v>
      </c>
      <c r="D271" s="215" t="s">
        <v>163</v>
      </c>
      <c r="E271" s="216" t="s">
        <v>1102</v>
      </c>
      <c r="F271" s="217" t="s">
        <v>1103</v>
      </c>
      <c r="G271" s="218" t="s">
        <v>231</v>
      </c>
      <c r="H271" s="219">
        <v>22</v>
      </c>
      <c r="I271" s="220"/>
      <c r="J271" s="221">
        <f>ROUND(I271*H271,2)</f>
        <v>0</v>
      </c>
      <c r="K271" s="217" t="s">
        <v>167</v>
      </c>
      <c r="L271" s="47"/>
      <c r="M271" s="222" t="s">
        <v>19</v>
      </c>
      <c r="N271" s="223" t="s">
        <v>41</v>
      </c>
      <c r="O271" s="87"/>
      <c r="P271" s="224">
        <f>O271*H271</f>
        <v>0</v>
      </c>
      <c r="Q271" s="224">
        <v>2.3014899999999998</v>
      </c>
      <c r="R271" s="224">
        <f>Q271*H271</f>
        <v>50.632779999999997</v>
      </c>
      <c r="S271" s="224">
        <v>0</v>
      </c>
      <c r="T271" s="225">
        <f>S271*H271</f>
        <v>0</v>
      </c>
      <c r="U271" s="41"/>
      <c r="V271" s="41"/>
      <c r="W271" s="41"/>
      <c r="X271" s="41"/>
      <c r="Y271" s="41"/>
      <c r="Z271" s="41"/>
      <c r="AA271" s="41"/>
      <c r="AB271" s="41"/>
      <c r="AC271" s="41"/>
      <c r="AD271" s="41"/>
      <c r="AE271" s="41"/>
      <c r="AR271" s="226" t="s">
        <v>168</v>
      </c>
      <c r="AT271" s="226" t="s">
        <v>163</v>
      </c>
      <c r="AU271" s="226" t="s">
        <v>79</v>
      </c>
      <c r="AY271" s="20" t="s">
        <v>161</v>
      </c>
      <c r="BE271" s="227">
        <f>IF(N271="základní",J271,0)</f>
        <v>0</v>
      </c>
      <c r="BF271" s="227">
        <f>IF(N271="snížená",J271,0)</f>
        <v>0</v>
      </c>
      <c r="BG271" s="227">
        <f>IF(N271="zákl. přenesená",J271,0)</f>
        <v>0</v>
      </c>
      <c r="BH271" s="227">
        <f>IF(N271="sníž. přenesená",J271,0)</f>
        <v>0</v>
      </c>
      <c r="BI271" s="227">
        <f>IF(N271="nulová",J271,0)</f>
        <v>0</v>
      </c>
      <c r="BJ271" s="20" t="s">
        <v>77</v>
      </c>
      <c r="BK271" s="227">
        <f>ROUND(I271*H271,2)</f>
        <v>0</v>
      </c>
      <c r="BL271" s="20" t="s">
        <v>168</v>
      </c>
      <c r="BM271" s="226" t="s">
        <v>1104</v>
      </c>
    </row>
    <row r="272" s="2" customFormat="1">
      <c r="A272" s="41"/>
      <c r="B272" s="42"/>
      <c r="C272" s="43"/>
      <c r="D272" s="228" t="s">
        <v>170</v>
      </c>
      <c r="E272" s="43"/>
      <c r="F272" s="229" t="s">
        <v>1105</v>
      </c>
      <c r="G272" s="43"/>
      <c r="H272" s="43"/>
      <c r="I272" s="230"/>
      <c r="J272" s="43"/>
      <c r="K272" s="43"/>
      <c r="L272" s="47"/>
      <c r="M272" s="231"/>
      <c r="N272" s="232"/>
      <c r="O272" s="87"/>
      <c r="P272" s="87"/>
      <c r="Q272" s="87"/>
      <c r="R272" s="87"/>
      <c r="S272" s="87"/>
      <c r="T272" s="88"/>
      <c r="U272" s="41"/>
      <c r="V272" s="41"/>
      <c r="W272" s="41"/>
      <c r="X272" s="41"/>
      <c r="Y272" s="41"/>
      <c r="Z272" s="41"/>
      <c r="AA272" s="41"/>
      <c r="AB272" s="41"/>
      <c r="AC272" s="41"/>
      <c r="AD272" s="41"/>
      <c r="AE272" s="41"/>
      <c r="AT272" s="20" t="s">
        <v>170</v>
      </c>
      <c r="AU272" s="20" t="s">
        <v>79</v>
      </c>
    </row>
    <row r="273" s="13" customFormat="1">
      <c r="A273" s="13"/>
      <c r="B273" s="233"/>
      <c r="C273" s="234"/>
      <c r="D273" s="235" t="s">
        <v>172</v>
      </c>
      <c r="E273" s="236" t="s">
        <v>19</v>
      </c>
      <c r="F273" s="237" t="s">
        <v>1106</v>
      </c>
      <c r="G273" s="234"/>
      <c r="H273" s="238">
        <v>22</v>
      </c>
      <c r="I273" s="239"/>
      <c r="J273" s="234"/>
      <c r="K273" s="234"/>
      <c r="L273" s="240"/>
      <c r="M273" s="241"/>
      <c r="N273" s="242"/>
      <c r="O273" s="242"/>
      <c r="P273" s="242"/>
      <c r="Q273" s="242"/>
      <c r="R273" s="242"/>
      <c r="S273" s="242"/>
      <c r="T273" s="243"/>
      <c r="U273" s="13"/>
      <c r="V273" s="13"/>
      <c r="W273" s="13"/>
      <c r="X273" s="13"/>
      <c r="Y273" s="13"/>
      <c r="Z273" s="13"/>
      <c r="AA273" s="13"/>
      <c r="AB273" s="13"/>
      <c r="AC273" s="13"/>
      <c r="AD273" s="13"/>
      <c r="AE273" s="13"/>
      <c r="AT273" s="244" t="s">
        <v>172</v>
      </c>
      <c r="AU273" s="244" t="s">
        <v>79</v>
      </c>
      <c r="AV273" s="13" t="s">
        <v>79</v>
      </c>
      <c r="AW273" s="13" t="s">
        <v>32</v>
      </c>
      <c r="AX273" s="13" t="s">
        <v>70</v>
      </c>
      <c r="AY273" s="244" t="s">
        <v>161</v>
      </c>
    </row>
    <row r="274" s="14" customFormat="1">
      <c r="A274" s="14"/>
      <c r="B274" s="245"/>
      <c r="C274" s="246"/>
      <c r="D274" s="235" t="s">
        <v>172</v>
      </c>
      <c r="E274" s="247" t="s">
        <v>19</v>
      </c>
      <c r="F274" s="248" t="s">
        <v>174</v>
      </c>
      <c r="G274" s="246"/>
      <c r="H274" s="249">
        <v>22</v>
      </c>
      <c r="I274" s="250"/>
      <c r="J274" s="246"/>
      <c r="K274" s="246"/>
      <c r="L274" s="251"/>
      <c r="M274" s="252"/>
      <c r="N274" s="253"/>
      <c r="O274" s="253"/>
      <c r="P274" s="253"/>
      <c r="Q274" s="253"/>
      <c r="R274" s="253"/>
      <c r="S274" s="253"/>
      <c r="T274" s="254"/>
      <c r="U274" s="14"/>
      <c r="V274" s="14"/>
      <c r="W274" s="14"/>
      <c r="X274" s="14"/>
      <c r="Y274" s="14"/>
      <c r="Z274" s="14"/>
      <c r="AA274" s="14"/>
      <c r="AB274" s="14"/>
      <c r="AC274" s="14"/>
      <c r="AD274" s="14"/>
      <c r="AE274" s="14"/>
      <c r="AT274" s="255" t="s">
        <v>172</v>
      </c>
      <c r="AU274" s="255" t="s">
        <v>79</v>
      </c>
      <c r="AV274" s="14" t="s">
        <v>168</v>
      </c>
      <c r="AW274" s="14" t="s">
        <v>32</v>
      </c>
      <c r="AX274" s="14" t="s">
        <v>77</v>
      </c>
      <c r="AY274" s="255" t="s">
        <v>161</v>
      </c>
    </row>
    <row r="275" s="2" customFormat="1" ht="24.15" customHeight="1">
      <c r="A275" s="41"/>
      <c r="B275" s="42"/>
      <c r="C275" s="215" t="s">
        <v>324</v>
      </c>
      <c r="D275" s="215" t="s">
        <v>163</v>
      </c>
      <c r="E275" s="216" t="s">
        <v>1107</v>
      </c>
      <c r="F275" s="217" t="s">
        <v>1108</v>
      </c>
      <c r="G275" s="218" t="s">
        <v>314</v>
      </c>
      <c r="H275" s="219">
        <v>185</v>
      </c>
      <c r="I275" s="220"/>
      <c r="J275" s="221">
        <f>ROUND(I275*H275,2)</f>
        <v>0</v>
      </c>
      <c r="K275" s="217" t="s">
        <v>167</v>
      </c>
      <c r="L275" s="47"/>
      <c r="M275" s="222" t="s">
        <v>19</v>
      </c>
      <c r="N275" s="223" t="s">
        <v>41</v>
      </c>
      <c r="O275" s="87"/>
      <c r="P275" s="224">
        <f>O275*H275</f>
        <v>0</v>
      </c>
      <c r="Q275" s="224">
        <v>0.17488999999999999</v>
      </c>
      <c r="R275" s="224">
        <f>Q275*H275</f>
        <v>32.354649999999999</v>
      </c>
      <c r="S275" s="224">
        <v>0</v>
      </c>
      <c r="T275" s="225">
        <f>S275*H275</f>
        <v>0</v>
      </c>
      <c r="U275" s="41"/>
      <c r="V275" s="41"/>
      <c r="W275" s="41"/>
      <c r="X275" s="41"/>
      <c r="Y275" s="41"/>
      <c r="Z275" s="41"/>
      <c r="AA275" s="41"/>
      <c r="AB275" s="41"/>
      <c r="AC275" s="41"/>
      <c r="AD275" s="41"/>
      <c r="AE275" s="41"/>
      <c r="AR275" s="226" t="s">
        <v>168</v>
      </c>
      <c r="AT275" s="226" t="s">
        <v>163</v>
      </c>
      <c r="AU275" s="226" t="s">
        <v>79</v>
      </c>
      <c r="AY275" s="20" t="s">
        <v>161</v>
      </c>
      <c r="BE275" s="227">
        <f>IF(N275="základní",J275,0)</f>
        <v>0</v>
      </c>
      <c r="BF275" s="227">
        <f>IF(N275="snížená",J275,0)</f>
        <v>0</v>
      </c>
      <c r="BG275" s="227">
        <f>IF(N275="zákl. přenesená",J275,0)</f>
        <v>0</v>
      </c>
      <c r="BH275" s="227">
        <f>IF(N275="sníž. přenesená",J275,0)</f>
        <v>0</v>
      </c>
      <c r="BI275" s="227">
        <f>IF(N275="nulová",J275,0)</f>
        <v>0</v>
      </c>
      <c r="BJ275" s="20" t="s">
        <v>77</v>
      </c>
      <c r="BK275" s="227">
        <f>ROUND(I275*H275,2)</f>
        <v>0</v>
      </c>
      <c r="BL275" s="20" t="s">
        <v>168</v>
      </c>
      <c r="BM275" s="226" t="s">
        <v>1109</v>
      </c>
    </row>
    <row r="276" s="2" customFormat="1">
      <c r="A276" s="41"/>
      <c r="B276" s="42"/>
      <c r="C276" s="43"/>
      <c r="D276" s="228" t="s">
        <v>170</v>
      </c>
      <c r="E276" s="43"/>
      <c r="F276" s="229" t="s">
        <v>1110</v>
      </c>
      <c r="G276" s="43"/>
      <c r="H276" s="43"/>
      <c r="I276" s="230"/>
      <c r="J276" s="43"/>
      <c r="K276" s="43"/>
      <c r="L276" s="47"/>
      <c r="M276" s="231"/>
      <c r="N276" s="232"/>
      <c r="O276" s="87"/>
      <c r="P276" s="87"/>
      <c r="Q276" s="87"/>
      <c r="R276" s="87"/>
      <c r="S276" s="87"/>
      <c r="T276" s="88"/>
      <c r="U276" s="41"/>
      <c r="V276" s="41"/>
      <c r="W276" s="41"/>
      <c r="X276" s="41"/>
      <c r="Y276" s="41"/>
      <c r="Z276" s="41"/>
      <c r="AA276" s="41"/>
      <c r="AB276" s="41"/>
      <c r="AC276" s="41"/>
      <c r="AD276" s="41"/>
      <c r="AE276" s="41"/>
      <c r="AT276" s="20" t="s">
        <v>170</v>
      </c>
      <c r="AU276" s="20" t="s">
        <v>79</v>
      </c>
    </row>
    <row r="277" s="15" customFormat="1">
      <c r="A277" s="15"/>
      <c r="B277" s="256"/>
      <c r="C277" s="257"/>
      <c r="D277" s="235" t="s">
        <v>172</v>
      </c>
      <c r="E277" s="258" t="s">
        <v>19</v>
      </c>
      <c r="F277" s="259" t="s">
        <v>1111</v>
      </c>
      <c r="G277" s="257"/>
      <c r="H277" s="258" t="s">
        <v>19</v>
      </c>
      <c r="I277" s="260"/>
      <c r="J277" s="257"/>
      <c r="K277" s="257"/>
      <c r="L277" s="261"/>
      <c r="M277" s="262"/>
      <c r="N277" s="263"/>
      <c r="O277" s="263"/>
      <c r="P277" s="263"/>
      <c r="Q277" s="263"/>
      <c r="R277" s="263"/>
      <c r="S277" s="263"/>
      <c r="T277" s="264"/>
      <c r="U277" s="15"/>
      <c r="V277" s="15"/>
      <c r="W277" s="15"/>
      <c r="X277" s="15"/>
      <c r="Y277" s="15"/>
      <c r="Z277" s="15"/>
      <c r="AA277" s="15"/>
      <c r="AB277" s="15"/>
      <c r="AC277" s="15"/>
      <c r="AD277" s="15"/>
      <c r="AE277" s="15"/>
      <c r="AT277" s="265" t="s">
        <v>172</v>
      </c>
      <c r="AU277" s="265" t="s">
        <v>79</v>
      </c>
      <c r="AV277" s="15" t="s">
        <v>77</v>
      </c>
      <c r="AW277" s="15" t="s">
        <v>32</v>
      </c>
      <c r="AX277" s="15" t="s">
        <v>70</v>
      </c>
      <c r="AY277" s="265" t="s">
        <v>161</v>
      </c>
    </row>
    <row r="278" s="13" customFormat="1">
      <c r="A278" s="13"/>
      <c r="B278" s="233"/>
      <c r="C278" s="234"/>
      <c r="D278" s="235" t="s">
        <v>172</v>
      </c>
      <c r="E278" s="236" t="s">
        <v>19</v>
      </c>
      <c r="F278" s="237" t="s">
        <v>1112</v>
      </c>
      <c r="G278" s="234"/>
      <c r="H278" s="238">
        <v>66</v>
      </c>
      <c r="I278" s="239"/>
      <c r="J278" s="234"/>
      <c r="K278" s="234"/>
      <c r="L278" s="240"/>
      <c r="M278" s="241"/>
      <c r="N278" s="242"/>
      <c r="O278" s="242"/>
      <c r="P278" s="242"/>
      <c r="Q278" s="242"/>
      <c r="R278" s="242"/>
      <c r="S278" s="242"/>
      <c r="T278" s="243"/>
      <c r="U278" s="13"/>
      <c r="V278" s="13"/>
      <c r="W278" s="13"/>
      <c r="X278" s="13"/>
      <c r="Y278" s="13"/>
      <c r="Z278" s="13"/>
      <c r="AA278" s="13"/>
      <c r="AB278" s="13"/>
      <c r="AC278" s="13"/>
      <c r="AD278" s="13"/>
      <c r="AE278" s="13"/>
      <c r="AT278" s="244" t="s">
        <v>172</v>
      </c>
      <c r="AU278" s="244" t="s">
        <v>79</v>
      </c>
      <c r="AV278" s="13" t="s">
        <v>79</v>
      </c>
      <c r="AW278" s="13" t="s">
        <v>32</v>
      </c>
      <c r="AX278" s="13" t="s">
        <v>70</v>
      </c>
      <c r="AY278" s="244" t="s">
        <v>161</v>
      </c>
    </row>
    <row r="279" s="13" customFormat="1">
      <c r="A279" s="13"/>
      <c r="B279" s="233"/>
      <c r="C279" s="234"/>
      <c r="D279" s="235" t="s">
        <v>172</v>
      </c>
      <c r="E279" s="236" t="s">
        <v>19</v>
      </c>
      <c r="F279" s="237" t="s">
        <v>1113</v>
      </c>
      <c r="G279" s="234"/>
      <c r="H279" s="238">
        <v>8</v>
      </c>
      <c r="I279" s="239"/>
      <c r="J279" s="234"/>
      <c r="K279" s="234"/>
      <c r="L279" s="240"/>
      <c r="M279" s="241"/>
      <c r="N279" s="242"/>
      <c r="O279" s="242"/>
      <c r="P279" s="242"/>
      <c r="Q279" s="242"/>
      <c r="R279" s="242"/>
      <c r="S279" s="242"/>
      <c r="T279" s="243"/>
      <c r="U279" s="13"/>
      <c r="V279" s="13"/>
      <c r="W279" s="13"/>
      <c r="X279" s="13"/>
      <c r="Y279" s="13"/>
      <c r="Z279" s="13"/>
      <c r="AA279" s="13"/>
      <c r="AB279" s="13"/>
      <c r="AC279" s="13"/>
      <c r="AD279" s="13"/>
      <c r="AE279" s="13"/>
      <c r="AT279" s="244" t="s">
        <v>172</v>
      </c>
      <c r="AU279" s="244" t="s">
        <v>79</v>
      </c>
      <c r="AV279" s="13" t="s">
        <v>79</v>
      </c>
      <c r="AW279" s="13" t="s">
        <v>32</v>
      </c>
      <c r="AX279" s="13" t="s">
        <v>70</v>
      </c>
      <c r="AY279" s="244" t="s">
        <v>161</v>
      </c>
    </row>
    <row r="280" s="13" customFormat="1">
      <c r="A280" s="13"/>
      <c r="B280" s="233"/>
      <c r="C280" s="234"/>
      <c r="D280" s="235" t="s">
        <v>172</v>
      </c>
      <c r="E280" s="236" t="s">
        <v>19</v>
      </c>
      <c r="F280" s="237" t="s">
        <v>1114</v>
      </c>
      <c r="G280" s="234"/>
      <c r="H280" s="238">
        <v>32</v>
      </c>
      <c r="I280" s="239"/>
      <c r="J280" s="234"/>
      <c r="K280" s="234"/>
      <c r="L280" s="240"/>
      <c r="M280" s="241"/>
      <c r="N280" s="242"/>
      <c r="O280" s="242"/>
      <c r="P280" s="242"/>
      <c r="Q280" s="242"/>
      <c r="R280" s="242"/>
      <c r="S280" s="242"/>
      <c r="T280" s="243"/>
      <c r="U280" s="13"/>
      <c r="V280" s="13"/>
      <c r="W280" s="13"/>
      <c r="X280" s="13"/>
      <c r="Y280" s="13"/>
      <c r="Z280" s="13"/>
      <c r="AA280" s="13"/>
      <c r="AB280" s="13"/>
      <c r="AC280" s="13"/>
      <c r="AD280" s="13"/>
      <c r="AE280" s="13"/>
      <c r="AT280" s="244" t="s">
        <v>172</v>
      </c>
      <c r="AU280" s="244" t="s">
        <v>79</v>
      </c>
      <c r="AV280" s="13" t="s">
        <v>79</v>
      </c>
      <c r="AW280" s="13" t="s">
        <v>32</v>
      </c>
      <c r="AX280" s="13" t="s">
        <v>70</v>
      </c>
      <c r="AY280" s="244" t="s">
        <v>161</v>
      </c>
    </row>
    <row r="281" s="13" customFormat="1">
      <c r="A281" s="13"/>
      <c r="B281" s="233"/>
      <c r="C281" s="234"/>
      <c r="D281" s="235" t="s">
        <v>172</v>
      </c>
      <c r="E281" s="236" t="s">
        <v>19</v>
      </c>
      <c r="F281" s="237" t="s">
        <v>1115</v>
      </c>
      <c r="G281" s="234"/>
      <c r="H281" s="238">
        <v>79</v>
      </c>
      <c r="I281" s="239"/>
      <c r="J281" s="234"/>
      <c r="K281" s="234"/>
      <c r="L281" s="240"/>
      <c r="M281" s="241"/>
      <c r="N281" s="242"/>
      <c r="O281" s="242"/>
      <c r="P281" s="242"/>
      <c r="Q281" s="242"/>
      <c r="R281" s="242"/>
      <c r="S281" s="242"/>
      <c r="T281" s="243"/>
      <c r="U281" s="13"/>
      <c r="V281" s="13"/>
      <c r="W281" s="13"/>
      <c r="X281" s="13"/>
      <c r="Y281" s="13"/>
      <c r="Z281" s="13"/>
      <c r="AA281" s="13"/>
      <c r="AB281" s="13"/>
      <c r="AC281" s="13"/>
      <c r="AD281" s="13"/>
      <c r="AE281" s="13"/>
      <c r="AT281" s="244" t="s">
        <v>172</v>
      </c>
      <c r="AU281" s="244" t="s">
        <v>79</v>
      </c>
      <c r="AV281" s="13" t="s">
        <v>79</v>
      </c>
      <c r="AW281" s="13" t="s">
        <v>32</v>
      </c>
      <c r="AX281" s="13" t="s">
        <v>70</v>
      </c>
      <c r="AY281" s="244" t="s">
        <v>161</v>
      </c>
    </row>
    <row r="282" s="14" customFormat="1">
      <c r="A282" s="14"/>
      <c r="B282" s="245"/>
      <c r="C282" s="246"/>
      <c r="D282" s="235" t="s">
        <v>172</v>
      </c>
      <c r="E282" s="247" t="s">
        <v>19</v>
      </c>
      <c r="F282" s="248" t="s">
        <v>174</v>
      </c>
      <c r="G282" s="246"/>
      <c r="H282" s="249">
        <v>185</v>
      </c>
      <c r="I282" s="250"/>
      <c r="J282" s="246"/>
      <c r="K282" s="246"/>
      <c r="L282" s="251"/>
      <c r="M282" s="252"/>
      <c r="N282" s="253"/>
      <c r="O282" s="253"/>
      <c r="P282" s="253"/>
      <c r="Q282" s="253"/>
      <c r="R282" s="253"/>
      <c r="S282" s="253"/>
      <c r="T282" s="254"/>
      <c r="U282" s="14"/>
      <c r="V282" s="14"/>
      <c r="W282" s="14"/>
      <c r="X282" s="14"/>
      <c r="Y282" s="14"/>
      <c r="Z282" s="14"/>
      <c r="AA282" s="14"/>
      <c r="AB282" s="14"/>
      <c r="AC282" s="14"/>
      <c r="AD282" s="14"/>
      <c r="AE282" s="14"/>
      <c r="AT282" s="255" t="s">
        <v>172</v>
      </c>
      <c r="AU282" s="255" t="s">
        <v>79</v>
      </c>
      <c r="AV282" s="14" t="s">
        <v>168</v>
      </c>
      <c r="AW282" s="14" t="s">
        <v>32</v>
      </c>
      <c r="AX282" s="14" t="s">
        <v>77</v>
      </c>
      <c r="AY282" s="255" t="s">
        <v>161</v>
      </c>
    </row>
    <row r="283" s="2" customFormat="1" ht="16.5" customHeight="1">
      <c r="A283" s="41"/>
      <c r="B283" s="42"/>
      <c r="C283" s="285" t="s">
        <v>329</v>
      </c>
      <c r="D283" s="285" t="s">
        <v>1027</v>
      </c>
      <c r="E283" s="286" t="s">
        <v>1116</v>
      </c>
      <c r="F283" s="287" t="s">
        <v>1117</v>
      </c>
      <c r="G283" s="288" t="s">
        <v>314</v>
      </c>
      <c r="H283" s="289">
        <v>106</v>
      </c>
      <c r="I283" s="290"/>
      <c r="J283" s="291">
        <f>ROUND(I283*H283,2)</f>
        <v>0</v>
      </c>
      <c r="K283" s="287" t="s">
        <v>167</v>
      </c>
      <c r="L283" s="292"/>
      <c r="M283" s="293" t="s">
        <v>19</v>
      </c>
      <c r="N283" s="294" t="s">
        <v>41</v>
      </c>
      <c r="O283" s="87"/>
      <c r="P283" s="224">
        <f>O283*H283</f>
        <v>0</v>
      </c>
      <c r="Q283" s="224">
        <v>0.0047000000000000002</v>
      </c>
      <c r="R283" s="224">
        <f>Q283*H283</f>
        <v>0.49820000000000003</v>
      </c>
      <c r="S283" s="224">
        <v>0</v>
      </c>
      <c r="T283" s="225">
        <f>S283*H283</f>
        <v>0</v>
      </c>
      <c r="U283" s="41"/>
      <c r="V283" s="41"/>
      <c r="W283" s="41"/>
      <c r="X283" s="41"/>
      <c r="Y283" s="41"/>
      <c r="Z283" s="41"/>
      <c r="AA283" s="41"/>
      <c r="AB283" s="41"/>
      <c r="AC283" s="41"/>
      <c r="AD283" s="41"/>
      <c r="AE283" s="41"/>
      <c r="AR283" s="226" t="s">
        <v>209</v>
      </c>
      <c r="AT283" s="226" t="s">
        <v>1027</v>
      </c>
      <c r="AU283" s="226" t="s">
        <v>79</v>
      </c>
      <c r="AY283" s="20" t="s">
        <v>161</v>
      </c>
      <c r="BE283" s="227">
        <f>IF(N283="základní",J283,0)</f>
        <v>0</v>
      </c>
      <c r="BF283" s="227">
        <f>IF(N283="snížená",J283,0)</f>
        <v>0</v>
      </c>
      <c r="BG283" s="227">
        <f>IF(N283="zákl. přenesená",J283,0)</f>
        <v>0</v>
      </c>
      <c r="BH283" s="227">
        <f>IF(N283="sníž. přenesená",J283,0)</f>
        <v>0</v>
      </c>
      <c r="BI283" s="227">
        <f>IF(N283="nulová",J283,0)</f>
        <v>0</v>
      </c>
      <c r="BJ283" s="20" t="s">
        <v>77</v>
      </c>
      <c r="BK283" s="227">
        <f>ROUND(I283*H283,2)</f>
        <v>0</v>
      </c>
      <c r="BL283" s="20" t="s">
        <v>168</v>
      </c>
      <c r="BM283" s="226" t="s">
        <v>1118</v>
      </c>
    </row>
    <row r="284" s="13" customFormat="1">
      <c r="A284" s="13"/>
      <c r="B284" s="233"/>
      <c r="C284" s="234"/>
      <c r="D284" s="235" t="s">
        <v>172</v>
      </c>
      <c r="E284" s="236" t="s">
        <v>19</v>
      </c>
      <c r="F284" s="237" t="s">
        <v>1112</v>
      </c>
      <c r="G284" s="234"/>
      <c r="H284" s="238">
        <v>66</v>
      </c>
      <c r="I284" s="239"/>
      <c r="J284" s="234"/>
      <c r="K284" s="234"/>
      <c r="L284" s="240"/>
      <c r="M284" s="241"/>
      <c r="N284" s="242"/>
      <c r="O284" s="242"/>
      <c r="P284" s="242"/>
      <c r="Q284" s="242"/>
      <c r="R284" s="242"/>
      <c r="S284" s="242"/>
      <c r="T284" s="243"/>
      <c r="U284" s="13"/>
      <c r="V284" s="13"/>
      <c r="W284" s="13"/>
      <c r="X284" s="13"/>
      <c r="Y284" s="13"/>
      <c r="Z284" s="13"/>
      <c r="AA284" s="13"/>
      <c r="AB284" s="13"/>
      <c r="AC284" s="13"/>
      <c r="AD284" s="13"/>
      <c r="AE284" s="13"/>
      <c r="AT284" s="244" t="s">
        <v>172</v>
      </c>
      <c r="AU284" s="244" t="s">
        <v>79</v>
      </c>
      <c r="AV284" s="13" t="s">
        <v>79</v>
      </c>
      <c r="AW284" s="13" t="s">
        <v>32</v>
      </c>
      <c r="AX284" s="13" t="s">
        <v>70</v>
      </c>
      <c r="AY284" s="244" t="s">
        <v>161</v>
      </c>
    </row>
    <row r="285" s="13" customFormat="1">
      <c r="A285" s="13"/>
      <c r="B285" s="233"/>
      <c r="C285" s="234"/>
      <c r="D285" s="235" t="s">
        <v>172</v>
      </c>
      <c r="E285" s="236" t="s">
        <v>19</v>
      </c>
      <c r="F285" s="237" t="s">
        <v>1113</v>
      </c>
      <c r="G285" s="234"/>
      <c r="H285" s="238">
        <v>8</v>
      </c>
      <c r="I285" s="239"/>
      <c r="J285" s="234"/>
      <c r="K285" s="234"/>
      <c r="L285" s="240"/>
      <c r="M285" s="241"/>
      <c r="N285" s="242"/>
      <c r="O285" s="242"/>
      <c r="P285" s="242"/>
      <c r="Q285" s="242"/>
      <c r="R285" s="242"/>
      <c r="S285" s="242"/>
      <c r="T285" s="243"/>
      <c r="U285" s="13"/>
      <c r="V285" s="13"/>
      <c r="W285" s="13"/>
      <c r="X285" s="13"/>
      <c r="Y285" s="13"/>
      <c r="Z285" s="13"/>
      <c r="AA285" s="13"/>
      <c r="AB285" s="13"/>
      <c r="AC285" s="13"/>
      <c r="AD285" s="13"/>
      <c r="AE285" s="13"/>
      <c r="AT285" s="244" t="s">
        <v>172</v>
      </c>
      <c r="AU285" s="244" t="s">
        <v>79</v>
      </c>
      <c r="AV285" s="13" t="s">
        <v>79</v>
      </c>
      <c r="AW285" s="13" t="s">
        <v>32</v>
      </c>
      <c r="AX285" s="13" t="s">
        <v>70</v>
      </c>
      <c r="AY285" s="244" t="s">
        <v>161</v>
      </c>
    </row>
    <row r="286" s="13" customFormat="1">
      <c r="A286" s="13"/>
      <c r="B286" s="233"/>
      <c r="C286" s="234"/>
      <c r="D286" s="235" t="s">
        <v>172</v>
      </c>
      <c r="E286" s="236" t="s">
        <v>19</v>
      </c>
      <c r="F286" s="237" t="s">
        <v>1114</v>
      </c>
      <c r="G286" s="234"/>
      <c r="H286" s="238">
        <v>32</v>
      </c>
      <c r="I286" s="239"/>
      <c r="J286" s="234"/>
      <c r="K286" s="234"/>
      <c r="L286" s="240"/>
      <c r="M286" s="241"/>
      <c r="N286" s="242"/>
      <c r="O286" s="242"/>
      <c r="P286" s="242"/>
      <c r="Q286" s="242"/>
      <c r="R286" s="242"/>
      <c r="S286" s="242"/>
      <c r="T286" s="243"/>
      <c r="U286" s="13"/>
      <c r="V286" s="13"/>
      <c r="W286" s="13"/>
      <c r="X286" s="13"/>
      <c r="Y286" s="13"/>
      <c r="Z286" s="13"/>
      <c r="AA286" s="13"/>
      <c r="AB286" s="13"/>
      <c r="AC286" s="13"/>
      <c r="AD286" s="13"/>
      <c r="AE286" s="13"/>
      <c r="AT286" s="244" t="s">
        <v>172</v>
      </c>
      <c r="AU286" s="244" t="s">
        <v>79</v>
      </c>
      <c r="AV286" s="13" t="s">
        <v>79</v>
      </c>
      <c r="AW286" s="13" t="s">
        <v>32</v>
      </c>
      <c r="AX286" s="13" t="s">
        <v>70</v>
      </c>
      <c r="AY286" s="244" t="s">
        <v>161</v>
      </c>
    </row>
    <row r="287" s="14" customFormat="1">
      <c r="A287" s="14"/>
      <c r="B287" s="245"/>
      <c r="C287" s="246"/>
      <c r="D287" s="235" t="s">
        <v>172</v>
      </c>
      <c r="E287" s="247" t="s">
        <v>19</v>
      </c>
      <c r="F287" s="248" t="s">
        <v>174</v>
      </c>
      <c r="G287" s="246"/>
      <c r="H287" s="249">
        <v>106</v>
      </c>
      <c r="I287" s="250"/>
      <c r="J287" s="246"/>
      <c r="K287" s="246"/>
      <c r="L287" s="251"/>
      <c r="M287" s="252"/>
      <c r="N287" s="253"/>
      <c r="O287" s="253"/>
      <c r="P287" s="253"/>
      <c r="Q287" s="253"/>
      <c r="R287" s="253"/>
      <c r="S287" s="253"/>
      <c r="T287" s="254"/>
      <c r="U287" s="14"/>
      <c r="V287" s="14"/>
      <c r="W287" s="14"/>
      <c r="X287" s="14"/>
      <c r="Y287" s="14"/>
      <c r="Z287" s="14"/>
      <c r="AA287" s="14"/>
      <c r="AB287" s="14"/>
      <c r="AC287" s="14"/>
      <c r="AD287" s="14"/>
      <c r="AE287" s="14"/>
      <c r="AT287" s="255" t="s">
        <v>172</v>
      </c>
      <c r="AU287" s="255" t="s">
        <v>79</v>
      </c>
      <c r="AV287" s="14" t="s">
        <v>168</v>
      </c>
      <c r="AW287" s="14" t="s">
        <v>32</v>
      </c>
      <c r="AX287" s="14" t="s">
        <v>77</v>
      </c>
      <c r="AY287" s="255" t="s">
        <v>161</v>
      </c>
    </row>
    <row r="288" s="2" customFormat="1" ht="16.5" customHeight="1">
      <c r="A288" s="41"/>
      <c r="B288" s="42"/>
      <c r="C288" s="285" t="s">
        <v>335</v>
      </c>
      <c r="D288" s="285" t="s">
        <v>1027</v>
      </c>
      <c r="E288" s="286" t="s">
        <v>1119</v>
      </c>
      <c r="F288" s="287" t="s">
        <v>1120</v>
      </c>
      <c r="G288" s="288" t="s">
        <v>314</v>
      </c>
      <c r="H288" s="289">
        <v>106</v>
      </c>
      <c r="I288" s="290"/>
      <c r="J288" s="291">
        <f>ROUND(I288*H288,2)</f>
        <v>0</v>
      </c>
      <c r="K288" s="287" t="s">
        <v>167</v>
      </c>
      <c r="L288" s="292"/>
      <c r="M288" s="293" t="s">
        <v>19</v>
      </c>
      <c r="N288" s="294" t="s">
        <v>41</v>
      </c>
      <c r="O288" s="87"/>
      <c r="P288" s="224">
        <f>O288*H288</f>
        <v>0</v>
      </c>
      <c r="Q288" s="224">
        <v>1.0000000000000001E-05</v>
      </c>
      <c r="R288" s="224">
        <f>Q288*H288</f>
        <v>0.0010600000000000002</v>
      </c>
      <c r="S288" s="224">
        <v>0</v>
      </c>
      <c r="T288" s="225">
        <f>S288*H288</f>
        <v>0</v>
      </c>
      <c r="U288" s="41"/>
      <c r="V288" s="41"/>
      <c r="W288" s="41"/>
      <c r="X288" s="41"/>
      <c r="Y288" s="41"/>
      <c r="Z288" s="41"/>
      <c r="AA288" s="41"/>
      <c r="AB288" s="41"/>
      <c r="AC288" s="41"/>
      <c r="AD288" s="41"/>
      <c r="AE288" s="41"/>
      <c r="AR288" s="226" t="s">
        <v>209</v>
      </c>
      <c r="AT288" s="226" t="s">
        <v>1027</v>
      </c>
      <c r="AU288" s="226" t="s">
        <v>79</v>
      </c>
      <c r="AY288" s="20" t="s">
        <v>161</v>
      </c>
      <c r="BE288" s="227">
        <f>IF(N288="základní",J288,0)</f>
        <v>0</v>
      </c>
      <c r="BF288" s="227">
        <f>IF(N288="snížená",J288,0)</f>
        <v>0</v>
      </c>
      <c r="BG288" s="227">
        <f>IF(N288="zákl. přenesená",J288,0)</f>
        <v>0</v>
      </c>
      <c r="BH288" s="227">
        <f>IF(N288="sníž. přenesená",J288,0)</f>
        <v>0</v>
      </c>
      <c r="BI288" s="227">
        <f>IF(N288="nulová",J288,0)</f>
        <v>0</v>
      </c>
      <c r="BJ288" s="20" t="s">
        <v>77</v>
      </c>
      <c r="BK288" s="227">
        <f>ROUND(I288*H288,2)</f>
        <v>0</v>
      </c>
      <c r="BL288" s="20" t="s">
        <v>168</v>
      </c>
      <c r="BM288" s="226" t="s">
        <v>1121</v>
      </c>
    </row>
    <row r="289" s="13" customFormat="1">
      <c r="A289" s="13"/>
      <c r="B289" s="233"/>
      <c r="C289" s="234"/>
      <c r="D289" s="235" t="s">
        <v>172</v>
      </c>
      <c r="E289" s="236" t="s">
        <v>19</v>
      </c>
      <c r="F289" s="237" t="s">
        <v>1112</v>
      </c>
      <c r="G289" s="234"/>
      <c r="H289" s="238">
        <v>66</v>
      </c>
      <c r="I289" s="239"/>
      <c r="J289" s="234"/>
      <c r="K289" s="234"/>
      <c r="L289" s="240"/>
      <c r="M289" s="241"/>
      <c r="N289" s="242"/>
      <c r="O289" s="242"/>
      <c r="P289" s="242"/>
      <c r="Q289" s="242"/>
      <c r="R289" s="242"/>
      <c r="S289" s="242"/>
      <c r="T289" s="243"/>
      <c r="U289" s="13"/>
      <c r="V289" s="13"/>
      <c r="W289" s="13"/>
      <c r="X289" s="13"/>
      <c r="Y289" s="13"/>
      <c r="Z289" s="13"/>
      <c r="AA289" s="13"/>
      <c r="AB289" s="13"/>
      <c r="AC289" s="13"/>
      <c r="AD289" s="13"/>
      <c r="AE289" s="13"/>
      <c r="AT289" s="244" t="s">
        <v>172</v>
      </c>
      <c r="AU289" s="244" t="s">
        <v>79</v>
      </c>
      <c r="AV289" s="13" t="s">
        <v>79</v>
      </c>
      <c r="AW289" s="13" t="s">
        <v>32</v>
      </c>
      <c r="AX289" s="13" t="s">
        <v>70</v>
      </c>
      <c r="AY289" s="244" t="s">
        <v>161</v>
      </c>
    </row>
    <row r="290" s="13" customFormat="1">
      <c r="A290" s="13"/>
      <c r="B290" s="233"/>
      <c r="C290" s="234"/>
      <c r="D290" s="235" t="s">
        <v>172</v>
      </c>
      <c r="E290" s="236" t="s">
        <v>19</v>
      </c>
      <c r="F290" s="237" t="s">
        <v>1113</v>
      </c>
      <c r="G290" s="234"/>
      <c r="H290" s="238">
        <v>8</v>
      </c>
      <c r="I290" s="239"/>
      <c r="J290" s="234"/>
      <c r="K290" s="234"/>
      <c r="L290" s="240"/>
      <c r="M290" s="241"/>
      <c r="N290" s="242"/>
      <c r="O290" s="242"/>
      <c r="P290" s="242"/>
      <c r="Q290" s="242"/>
      <c r="R290" s="242"/>
      <c r="S290" s="242"/>
      <c r="T290" s="243"/>
      <c r="U290" s="13"/>
      <c r="V290" s="13"/>
      <c r="W290" s="13"/>
      <c r="X290" s="13"/>
      <c r="Y290" s="13"/>
      <c r="Z290" s="13"/>
      <c r="AA290" s="13"/>
      <c r="AB290" s="13"/>
      <c r="AC290" s="13"/>
      <c r="AD290" s="13"/>
      <c r="AE290" s="13"/>
      <c r="AT290" s="244" t="s">
        <v>172</v>
      </c>
      <c r="AU290" s="244" t="s">
        <v>79</v>
      </c>
      <c r="AV290" s="13" t="s">
        <v>79</v>
      </c>
      <c r="AW290" s="13" t="s">
        <v>32</v>
      </c>
      <c r="AX290" s="13" t="s">
        <v>70</v>
      </c>
      <c r="AY290" s="244" t="s">
        <v>161</v>
      </c>
    </row>
    <row r="291" s="13" customFormat="1">
      <c r="A291" s="13"/>
      <c r="B291" s="233"/>
      <c r="C291" s="234"/>
      <c r="D291" s="235" t="s">
        <v>172</v>
      </c>
      <c r="E291" s="236" t="s">
        <v>19</v>
      </c>
      <c r="F291" s="237" t="s">
        <v>1114</v>
      </c>
      <c r="G291" s="234"/>
      <c r="H291" s="238">
        <v>32</v>
      </c>
      <c r="I291" s="239"/>
      <c r="J291" s="234"/>
      <c r="K291" s="234"/>
      <c r="L291" s="240"/>
      <c r="M291" s="241"/>
      <c r="N291" s="242"/>
      <c r="O291" s="242"/>
      <c r="P291" s="242"/>
      <c r="Q291" s="242"/>
      <c r="R291" s="242"/>
      <c r="S291" s="242"/>
      <c r="T291" s="243"/>
      <c r="U291" s="13"/>
      <c r="V291" s="13"/>
      <c r="W291" s="13"/>
      <c r="X291" s="13"/>
      <c r="Y291" s="13"/>
      <c r="Z291" s="13"/>
      <c r="AA291" s="13"/>
      <c r="AB291" s="13"/>
      <c r="AC291" s="13"/>
      <c r="AD291" s="13"/>
      <c r="AE291" s="13"/>
      <c r="AT291" s="244" t="s">
        <v>172</v>
      </c>
      <c r="AU291" s="244" t="s">
        <v>79</v>
      </c>
      <c r="AV291" s="13" t="s">
        <v>79</v>
      </c>
      <c r="AW291" s="13" t="s">
        <v>32</v>
      </c>
      <c r="AX291" s="13" t="s">
        <v>70</v>
      </c>
      <c r="AY291" s="244" t="s">
        <v>161</v>
      </c>
    </row>
    <row r="292" s="14" customFormat="1">
      <c r="A292" s="14"/>
      <c r="B292" s="245"/>
      <c r="C292" s="246"/>
      <c r="D292" s="235" t="s">
        <v>172</v>
      </c>
      <c r="E292" s="247" t="s">
        <v>19</v>
      </c>
      <c r="F292" s="248" t="s">
        <v>174</v>
      </c>
      <c r="G292" s="246"/>
      <c r="H292" s="249">
        <v>106</v>
      </c>
      <c r="I292" s="250"/>
      <c r="J292" s="246"/>
      <c r="K292" s="246"/>
      <c r="L292" s="251"/>
      <c r="M292" s="252"/>
      <c r="N292" s="253"/>
      <c r="O292" s="253"/>
      <c r="P292" s="253"/>
      <c r="Q292" s="253"/>
      <c r="R292" s="253"/>
      <c r="S292" s="253"/>
      <c r="T292" s="254"/>
      <c r="U292" s="14"/>
      <c r="V292" s="14"/>
      <c r="W292" s="14"/>
      <c r="X292" s="14"/>
      <c r="Y292" s="14"/>
      <c r="Z292" s="14"/>
      <c r="AA292" s="14"/>
      <c r="AB292" s="14"/>
      <c r="AC292" s="14"/>
      <c r="AD292" s="14"/>
      <c r="AE292" s="14"/>
      <c r="AT292" s="255" t="s">
        <v>172</v>
      </c>
      <c r="AU292" s="255" t="s">
        <v>79</v>
      </c>
      <c r="AV292" s="14" t="s">
        <v>168</v>
      </c>
      <c r="AW292" s="14" t="s">
        <v>32</v>
      </c>
      <c r="AX292" s="14" t="s">
        <v>77</v>
      </c>
      <c r="AY292" s="255" t="s">
        <v>161</v>
      </c>
    </row>
    <row r="293" s="2" customFormat="1" ht="24.15" customHeight="1">
      <c r="A293" s="41"/>
      <c r="B293" s="42"/>
      <c r="C293" s="285" t="s">
        <v>344</v>
      </c>
      <c r="D293" s="285" t="s">
        <v>1027</v>
      </c>
      <c r="E293" s="286" t="s">
        <v>1122</v>
      </c>
      <c r="F293" s="287" t="s">
        <v>1123</v>
      </c>
      <c r="G293" s="288" t="s">
        <v>314</v>
      </c>
      <c r="H293" s="289">
        <v>79</v>
      </c>
      <c r="I293" s="290"/>
      <c r="J293" s="291">
        <f>ROUND(I293*H293,2)</f>
        <v>0</v>
      </c>
      <c r="K293" s="287" t="s">
        <v>167</v>
      </c>
      <c r="L293" s="292"/>
      <c r="M293" s="293" t="s">
        <v>19</v>
      </c>
      <c r="N293" s="294" t="s">
        <v>41</v>
      </c>
      <c r="O293" s="87"/>
      <c r="P293" s="224">
        <f>O293*H293</f>
        <v>0</v>
      </c>
      <c r="Q293" s="224">
        <v>0.002</v>
      </c>
      <c r="R293" s="224">
        <f>Q293*H293</f>
        <v>0.158</v>
      </c>
      <c r="S293" s="224">
        <v>0</v>
      </c>
      <c r="T293" s="225">
        <f>S293*H293</f>
        <v>0</v>
      </c>
      <c r="U293" s="41"/>
      <c r="V293" s="41"/>
      <c r="W293" s="41"/>
      <c r="X293" s="41"/>
      <c r="Y293" s="41"/>
      <c r="Z293" s="41"/>
      <c r="AA293" s="41"/>
      <c r="AB293" s="41"/>
      <c r="AC293" s="41"/>
      <c r="AD293" s="41"/>
      <c r="AE293" s="41"/>
      <c r="AR293" s="226" t="s">
        <v>209</v>
      </c>
      <c r="AT293" s="226" t="s">
        <v>1027</v>
      </c>
      <c r="AU293" s="226" t="s">
        <v>79</v>
      </c>
      <c r="AY293" s="20" t="s">
        <v>161</v>
      </c>
      <c r="BE293" s="227">
        <f>IF(N293="základní",J293,0)</f>
        <v>0</v>
      </c>
      <c r="BF293" s="227">
        <f>IF(N293="snížená",J293,0)</f>
        <v>0</v>
      </c>
      <c r="BG293" s="227">
        <f>IF(N293="zákl. přenesená",J293,0)</f>
        <v>0</v>
      </c>
      <c r="BH293" s="227">
        <f>IF(N293="sníž. přenesená",J293,0)</f>
        <v>0</v>
      </c>
      <c r="BI293" s="227">
        <f>IF(N293="nulová",J293,0)</f>
        <v>0</v>
      </c>
      <c r="BJ293" s="20" t="s">
        <v>77</v>
      </c>
      <c r="BK293" s="227">
        <f>ROUND(I293*H293,2)</f>
        <v>0</v>
      </c>
      <c r="BL293" s="20" t="s">
        <v>168</v>
      </c>
      <c r="BM293" s="226" t="s">
        <v>1124</v>
      </c>
    </row>
    <row r="294" s="13" customFormat="1">
      <c r="A294" s="13"/>
      <c r="B294" s="233"/>
      <c r="C294" s="234"/>
      <c r="D294" s="235" t="s">
        <v>172</v>
      </c>
      <c r="E294" s="236" t="s">
        <v>19</v>
      </c>
      <c r="F294" s="237" t="s">
        <v>1115</v>
      </c>
      <c r="G294" s="234"/>
      <c r="H294" s="238">
        <v>79</v>
      </c>
      <c r="I294" s="239"/>
      <c r="J294" s="234"/>
      <c r="K294" s="234"/>
      <c r="L294" s="240"/>
      <c r="M294" s="241"/>
      <c r="N294" s="242"/>
      <c r="O294" s="242"/>
      <c r="P294" s="242"/>
      <c r="Q294" s="242"/>
      <c r="R294" s="242"/>
      <c r="S294" s="242"/>
      <c r="T294" s="243"/>
      <c r="U294" s="13"/>
      <c r="V294" s="13"/>
      <c r="W294" s="13"/>
      <c r="X294" s="13"/>
      <c r="Y294" s="13"/>
      <c r="Z294" s="13"/>
      <c r="AA294" s="13"/>
      <c r="AB294" s="13"/>
      <c r="AC294" s="13"/>
      <c r="AD294" s="13"/>
      <c r="AE294" s="13"/>
      <c r="AT294" s="244" t="s">
        <v>172</v>
      </c>
      <c r="AU294" s="244" t="s">
        <v>79</v>
      </c>
      <c r="AV294" s="13" t="s">
        <v>79</v>
      </c>
      <c r="AW294" s="13" t="s">
        <v>32</v>
      </c>
      <c r="AX294" s="13" t="s">
        <v>70</v>
      </c>
      <c r="AY294" s="244" t="s">
        <v>161</v>
      </c>
    </row>
    <row r="295" s="14" customFormat="1">
      <c r="A295" s="14"/>
      <c r="B295" s="245"/>
      <c r="C295" s="246"/>
      <c r="D295" s="235" t="s">
        <v>172</v>
      </c>
      <c r="E295" s="247" t="s">
        <v>19</v>
      </c>
      <c r="F295" s="248" t="s">
        <v>174</v>
      </c>
      <c r="G295" s="246"/>
      <c r="H295" s="249">
        <v>79</v>
      </c>
      <c r="I295" s="250"/>
      <c r="J295" s="246"/>
      <c r="K295" s="246"/>
      <c r="L295" s="251"/>
      <c r="M295" s="252"/>
      <c r="N295" s="253"/>
      <c r="O295" s="253"/>
      <c r="P295" s="253"/>
      <c r="Q295" s="253"/>
      <c r="R295" s="253"/>
      <c r="S295" s="253"/>
      <c r="T295" s="254"/>
      <c r="U295" s="14"/>
      <c r="V295" s="14"/>
      <c r="W295" s="14"/>
      <c r="X295" s="14"/>
      <c r="Y295" s="14"/>
      <c r="Z295" s="14"/>
      <c r="AA295" s="14"/>
      <c r="AB295" s="14"/>
      <c r="AC295" s="14"/>
      <c r="AD295" s="14"/>
      <c r="AE295" s="14"/>
      <c r="AT295" s="255" t="s">
        <v>172</v>
      </c>
      <c r="AU295" s="255" t="s">
        <v>79</v>
      </c>
      <c r="AV295" s="14" t="s">
        <v>168</v>
      </c>
      <c r="AW295" s="14" t="s">
        <v>32</v>
      </c>
      <c r="AX295" s="14" t="s">
        <v>77</v>
      </c>
      <c r="AY295" s="255" t="s">
        <v>161</v>
      </c>
    </row>
    <row r="296" s="2" customFormat="1" ht="16.5" customHeight="1">
      <c r="A296" s="41"/>
      <c r="B296" s="42"/>
      <c r="C296" s="285" t="s">
        <v>350</v>
      </c>
      <c r="D296" s="285" t="s">
        <v>1027</v>
      </c>
      <c r="E296" s="286" t="s">
        <v>1125</v>
      </c>
      <c r="F296" s="287" t="s">
        <v>1126</v>
      </c>
      <c r="G296" s="288" t="s">
        <v>314</v>
      </c>
      <c r="H296" s="289">
        <v>79</v>
      </c>
      <c r="I296" s="290"/>
      <c r="J296" s="291">
        <f>ROUND(I296*H296,2)</f>
        <v>0</v>
      </c>
      <c r="K296" s="287" t="s">
        <v>167</v>
      </c>
      <c r="L296" s="292"/>
      <c r="M296" s="293" t="s">
        <v>19</v>
      </c>
      <c r="N296" s="294" t="s">
        <v>41</v>
      </c>
      <c r="O296" s="87"/>
      <c r="P296" s="224">
        <f>O296*H296</f>
        <v>0</v>
      </c>
      <c r="Q296" s="224">
        <v>0.00010000000000000001</v>
      </c>
      <c r="R296" s="224">
        <f>Q296*H296</f>
        <v>0.0079000000000000008</v>
      </c>
      <c r="S296" s="224">
        <v>0</v>
      </c>
      <c r="T296" s="225">
        <f>S296*H296</f>
        <v>0</v>
      </c>
      <c r="U296" s="41"/>
      <c r="V296" s="41"/>
      <c r="W296" s="41"/>
      <c r="X296" s="41"/>
      <c r="Y296" s="41"/>
      <c r="Z296" s="41"/>
      <c r="AA296" s="41"/>
      <c r="AB296" s="41"/>
      <c r="AC296" s="41"/>
      <c r="AD296" s="41"/>
      <c r="AE296" s="41"/>
      <c r="AR296" s="226" t="s">
        <v>209</v>
      </c>
      <c r="AT296" s="226" t="s">
        <v>1027</v>
      </c>
      <c r="AU296" s="226" t="s">
        <v>79</v>
      </c>
      <c r="AY296" s="20" t="s">
        <v>161</v>
      </c>
      <c r="BE296" s="227">
        <f>IF(N296="základní",J296,0)</f>
        <v>0</v>
      </c>
      <c r="BF296" s="227">
        <f>IF(N296="snížená",J296,0)</f>
        <v>0</v>
      </c>
      <c r="BG296" s="227">
        <f>IF(N296="zákl. přenesená",J296,0)</f>
        <v>0</v>
      </c>
      <c r="BH296" s="227">
        <f>IF(N296="sníž. přenesená",J296,0)</f>
        <v>0</v>
      </c>
      <c r="BI296" s="227">
        <f>IF(N296="nulová",J296,0)</f>
        <v>0</v>
      </c>
      <c r="BJ296" s="20" t="s">
        <v>77</v>
      </c>
      <c r="BK296" s="227">
        <f>ROUND(I296*H296,2)</f>
        <v>0</v>
      </c>
      <c r="BL296" s="20" t="s">
        <v>168</v>
      </c>
      <c r="BM296" s="226" t="s">
        <v>1127</v>
      </c>
    </row>
    <row r="297" s="13" customFormat="1">
      <c r="A297" s="13"/>
      <c r="B297" s="233"/>
      <c r="C297" s="234"/>
      <c r="D297" s="235" t="s">
        <v>172</v>
      </c>
      <c r="E297" s="236" t="s">
        <v>19</v>
      </c>
      <c r="F297" s="237" t="s">
        <v>1115</v>
      </c>
      <c r="G297" s="234"/>
      <c r="H297" s="238">
        <v>79</v>
      </c>
      <c r="I297" s="239"/>
      <c r="J297" s="234"/>
      <c r="K297" s="234"/>
      <c r="L297" s="240"/>
      <c r="M297" s="241"/>
      <c r="N297" s="242"/>
      <c r="O297" s="242"/>
      <c r="P297" s="242"/>
      <c r="Q297" s="242"/>
      <c r="R297" s="242"/>
      <c r="S297" s="242"/>
      <c r="T297" s="243"/>
      <c r="U297" s="13"/>
      <c r="V297" s="13"/>
      <c r="W297" s="13"/>
      <c r="X297" s="13"/>
      <c r="Y297" s="13"/>
      <c r="Z297" s="13"/>
      <c r="AA297" s="13"/>
      <c r="AB297" s="13"/>
      <c r="AC297" s="13"/>
      <c r="AD297" s="13"/>
      <c r="AE297" s="13"/>
      <c r="AT297" s="244" t="s">
        <v>172</v>
      </c>
      <c r="AU297" s="244" t="s">
        <v>79</v>
      </c>
      <c r="AV297" s="13" t="s">
        <v>79</v>
      </c>
      <c r="AW297" s="13" t="s">
        <v>32</v>
      </c>
      <c r="AX297" s="13" t="s">
        <v>70</v>
      </c>
      <c r="AY297" s="244" t="s">
        <v>161</v>
      </c>
    </row>
    <row r="298" s="14" customFormat="1">
      <c r="A298" s="14"/>
      <c r="B298" s="245"/>
      <c r="C298" s="246"/>
      <c r="D298" s="235" t="s">
        <v>172</v>
      </c>
      <c r="E298" s="247" t="s">
        <v>19</v>
      </c>
      <c r="F298" s="248" t="s">
        <v>174</v>
      </c>
      <c r="G298" s="246"/>
      <c r="H298" s="249">
        <v>79</v>
      </c>
      <c r="I298" s="250"/>
      <c r="J298" s="246"/>
      <c r="K298" s="246"/>
      <c r="L298" s="251"/>
      <c r="M298" s="252"/>
      <c r="N298" s="253"/>
      <c r="O298" s="253"/>
      <c r="P298" s="253"/>
      <c r="Q298" s="253"/>
      <c r="R298" s="253"/>
      <c r="S298" s="253"/>
      <c r="T298" s="254"/>
      <c r="U298" s="14"/>
      <c r="V298" s="14"/>
      <c r="W298" s="14"/>
      <c r="X298" s="14"/>
      <c r="Y298" s="14"/>
      <c r="Z298" s="14"/>
      <c r="AA298" s="14"/>
      <c r="AB298" s="14"/>
      <c r="AC298" s="14"/>
      <c r="AD298" s="14"/>
      <c r="AE298" s="14"/>
      <c r="AT298" s="255" t="s">
        <v>172</v>
      </c>
      <c r="AU298" s="255" t="s">
        <v>79</v>
      </c>
      <c r="AV298" s="14" t="s">
        <v>168</v>
      </c>
      <c r="AW298" s="14" t="s">
        <v>32</v>
      </c>
      <c r="AX298" s="14" t="s">
        <v>77</v>
      </c>
      <c r="AY298" s="255" t="s">
        <v>161</v>
      </c>
    </row>
    <row r="299" s="2" customFormat="1" ht="16.5" customHeight="1">
      <c r="A299" s="41"/>
      <c r="B299" s="42"/>
      <c r="C299" s="285" t="s">
        <v>356</v>
      </c>
      <c r="D299" s="285" t="s">
        <v>1027</v>
      </c>
      <c r="E299" s="286" t="s">
        <v>1128</v>
      </c>
      <c r="F299" s="287" t="s">
        <v>1129</v>
      </c>
      <c r="G299" s="288" t="s">
        <v>314</v>
      </c>
      <c r="H299" s="289">
        <v>79</v>
      </c>
      <c r="I299" s="290"/>
      <c r="J299" s="291">
        <f>ROUND(I299*H299,2)</f>
        <v>0</v>
      </c>
      <c r="K299" s="287" t="s">
        <v>167</v>
      </c>
      <c r="L299" s="292"/>
      <c r="M299" s="293" t="s">
        <v>19</v>
      </c>
      <c r="N299" s="294" t="s">
        <v>41</v>
      </c>
      <c r="O299" s="87"/>
      <c r="P299" s="224">
        <f>O299*H299</f>
        <v>0</v>
      </c>
      <c r="Q299" s="224">
        <v>0.00020000000000000001</v>
      </c>
      <c r="R299" s="224">
        <f>Q299*H299</f>
        <v>0.015800000000000002</v>
      </c>
      <c r="S299" s="224">
        <v>0</v>
      </c>
      <c r="T299" s="225">
        <f>S299*H299</f>
        <v>0</v>
      </c>
      <c r="U299" s="41"/>
      <c r="V299" s="41"/>
      <c r="W299" s="41"/>
      <c r="X299" s="41"/>
      <c r="Y299" s="41"/>
      <c r="Z299" s="41"/>
      <c r="AA299" s="41"/>
      <c r="AB299" s="41"/>
      <c r="AC299" s="41"/>
      <c r="AD299" s="41"/>
      <c r="AE299" s="41"/>
      <c r="AR299" s="226" t="s">
        <v>209</v>
      </c>
      <c r="AT299" s="226" t="s">
        <v>1027</v>
      </c>
      <c r="AU299" s="226" t="s">
        <v>79</v>
      </c>
      <c r="AY299" s="20" t="s">
        <v>161</v>
      </c>
      <c r="BE299" s="227">
        <f>IF(N299="základní",J299,0)</f>
        <v>0</v>
      </c>
      <c r="BF299" s="227">
        <f>IF(N299="snížená",J299,0)</f>
        <v>0</v>
      </c>
      <c r="BG299" s="227">
        <f>IF(N299="zákl. přenesená",J299,0)</f>
        <v>0</v>
      </c>
      <c r="BH299" s="227">
        <f>IF(N299="sníž. přenesená",J299,0)</f>
        <v>0</v>
      </c>
      <c r="BI299" s="227">
        <f>IF(N299="nulová",J299,0)</f>
        <v>0</v>
      </c>
      <c r="BJ299" s="20" t="s">
        <v>77</v>
      </c>
      <c r="BK299" s="227">
        <f>ROUND(I299*H299,2)</f>
        <v>0</v>
      </c>
      <c r="BL299" s="20" t="s">
        <v>168</v>
      </c>
      <c r="BM299" s="226" t="s">
        <v>1130</v>
      </c>
    </row>
    <row r="300" s="13" customFormat="1">
      <c r="A300" s="13"/>
      <c r="B300" s="233"/>
      <c r="C300" s="234"/>
      <c r="D300" s="235" t="s">
        <v>172</v>
      </c>
      <c r="E300" s="236" t="s">
        <v>19</v>
      </c>
      <c r="F300" s="237" t="s">
        <v>1115</v>
      </c>
      <c r="G300" s="234"/>
      <c r="H300" s="238">
        <v>79</v>
      </c>
      <c r="I300" s="239"/>
      <c r="J300" s="234"/>
      <c r="K300" s="234"/>
      <c r="L300" s="240"/>
      <c r="M300" s="241"/>
      <c r="N300" s="242"/>
      <c r="O300" s="242"/>
      <c r="P300" s="242"/>
      <c r="Q300" s="242"/>
      <c r="R300" s="242"/>
      <c r="S300" s="242"/>
      <c r="T300" s="243"/>
      <c r="U300" s="13"/>
      <c r="V300" s="13"/>
      <c r="W300" s="13"/>
      <c r="X300" s="13"/>
      <c r="Y300" s="13"/>
      <c r="Z300" s="13"/>
      <c r="AA300" s="13"/>
      <c r="AB300" s="13"/>
      <c r="AC300" s="13"/>
      <c r="AD300" s="13"/>
      <c r="AE300" s="13"/>
      <c r="AT300" s="244" t="s">
        <v>172</v>
      </c>
      <c r="AU300" s="244" t="s">
        <v>79</v>
      </c>
      <c r="AV300" s="13" t="s">
        <v>79</v>
      </c>
      <c r="AW300" s="13" t="s">
        <v>32</v>
      </c>
      <c r="AX300" s="13" t="s">
        <v>70</v>
      </c>
      <c r="AY300" s="244" t="s">
        <v>161</v>
      </c>
    </row>
    <row r="301" s="14" customFormat="1">
      <c r="A301" s="14"/>
      <c r="B301" s="245"/>
      <c r="C301" s="246"/>
      <c r="D301" s="235" t="s">
        <v>172</v>
      </c>
      <c r="E301" s="247" t="s">
        <v>19</v>
      </c>
      <c r="F301" s="248" t="s">
        <v>174</v>
      </c>
      <c r="G301" s="246"/>
      <c r="H301" s="249">
        <v>79</v>
      </c>
      <c r="I301" s="250"/>
      <c r="J301" s="246"/>
      <c r="K301" s="246"/>
      <c r="L301" s="251"/>
      <c r="M301" s="252"/>
      <c r="N301" s="253"/>
      <c r="O301" s="253"/>
      <c r="P301" s="253"/>
      <c r="Q301" s="253"/>
      <c r="R301" s="253"/>
      <c r="S301" s="253"/>
      <c r="T301" s="254"/>
      <c r="U301" s="14"/>
      <c r="V301" s="14"/>
      <c r="W301" s="14"/>
      <c r="X301" s="14"/>
      <c r="Y301" s="14"/>
      <c r="Z301" s="14"/>
      <c r="AA301" s="14"/>
      <c r="AB301" s="14"/>
      <c r="AC301" s="14"/>
      <c r="AD301" s="14"/>
      <c r="AE301" s="14"/>
      <c r="AT301" s="255" t="s">
        <v>172</v>
      </c>
      <c r="AU301" s="255" t="s">
        <v>79</v>
      </c>
      <c r="AV301" s="14" t="s">
        <v>168</v>
      </c>
      <c r="AW301" s="14" t="s">
        <v>32</v>
      </c>
      <c r="AX301" s="14" t="s">
        <v>77</v>
      </c>
      <c r="AY301" s="255" t="s">
        <v>161</v>
      </c>
    </row>
    <row r="302" s="2" customFormat="1" ht="16.5" customHeight="1">
      <c r="A302" s="41"/>
      <c r="B302" s="42"/>
      <c r="C302" s="215" t="s">
        <v>369</v>
      </c>
      <c r="D302" s="215" t="s">
        <v>163</v>
      </c>
      <c r="E302" s="216" t="s">
        <v>1131</v>
      </c>
      <c r="F302" s="217" t="s">
        <v>1132</v>
      </c>
      <c r="G302" s="218" t="s">
        <v>314</v>
      </c>
      <c r="H302" s="219">
        <v>106</v>
      </c>
      <c r="I302" s="220"/>
      <c r="J302" s="221">
        <f>ROUND(I302*H302,2)</f>
        <v>0</v>
      </c>
      <c r="K302" s="217" t="s">
        <v>167</v>
      </c>
      <c r="L302" s="47"/>
      <c r="M302" s="222" t="s">
        <v>19</v>
      </c>
      <c r="N302" s="223" t="s">
        <v>41</v>
      </c>
      <c r="O302" s="87"/>
      <c r="P302" s="224">
        <f>O302*H302</f>
        <v>0</v>
      </c>
      <c r="Q302" s="224">
        <v>0.0011999999999999999</v>
      </c>
      <c r="R302" s="224">
        <f>Q302*H302</f>
        <v>0.12719999999999998</v>
      </c>
      <c r="S302" s="224">
        <v>0</v>
      </c>
      <c r="T302" s="225">
        <f>S302*H302</f>
        <v>0</v>
      </c>
      <c r="U302" s="41"/>
      <c r="V302" s="41"/>
      <c r="W302" s="41"/>
      <c r="X302" s="41"/>
      <c r="Y302" s="41"/>
      <c r="Z302" s="41"/>
      <c r="AA302" s="41"/>
      <c r="AB302" s="41"/>
      <c r="AC302" s="41"/>
      <c r="AD302" s="41"/>
      <c r="AE302" s="41"/>
      <c r="AR302" s="226" t="s">
        <v>168</v>
      </c>
      <c r="AT302" s="226" t="s">
        <v>163</v>
      </c>
      <c r="AU302" s="226" t="s">
        <v>79</v>
      </c>
      <c r="AY302" s="20" t="s">
        <v>161</v>
      </c>
      <c r="BE302" s="227">
        <f>IF(N302="základní",J302,0)</f>
        <v>0</v>
      </c>
      <c r="BF302" s="227">
        <f>IF(N302="snížená",J302,0)</f>
        <v>0</v>
      </c>
      <c r="BG302" s="227">
        <f>IF(N302="zákl. přenesená",J302,0)</f>
        <v>0</v>
      </c>
      <c r="BH302" s="227">
        <f>IF(N302="sníž. přenesená",J302,0)</f>
        <v>0</v>
      </c>
      <c r="BI302" s="227">
        <f>IF(N302="nulová",J302,0)</f>
        <v>0</v>
      </c>
      <c r="BJ302" s="20" t="s">
        <v>77</v>
      </c>
      <c r="BK302" s="227">
        <f>ROUND(I302*H302,2)</f>
        <v>0</v>
      </c>
      <c r="BL302" s="20" t="s">
        <v>168</v>
      </c>
      <c r="BM302" s="226" t="s">
        <v>1133</v>
      </c>
    </row>
    <row r="303" s="2" customFormat="1">
      <c r="A303" s="41"/>
      <c r="B303" s="42"/>
      <c r="C303" s="43"/>
      <c r="D303" s="228" t="s">
        <v>170</v>
      </c>
      <c r="E303" s="43"/>
      <c r="F303" s="229" t="s">
        <v>1134</v>
      </c>
      <c r="G303" s="43"/>
      <c r="H303" s="43"/>
      <c r="I303" s="230"/>
      <c r="J303" s="43"/>
      <c r="K303" s="43"/>
      <c r="L303" s="47"/>
      <c r="M303" s="231"/>
      <c r="N303" s="232"/>
      <c r="O303" s="87"/>
      <c r="P303" s="87"/>
      <c r="Q303" s="87"/>
      <c r="R303" s="87"/>
      <c r="S303" s="87"/>
      <c r="T303" s="88"/>
      <c r="U303" s="41"/>
      <c r="V303" s="41"/>
      <c r="W303" s="41"/>
      <c r="X303" s="41"/>
      <c r="Y303" s="41"/>
      <c r="Z303" s="41"/>
      <c r="AA303" s="41"/>
      <c r="AB303" s="41"/>
      <c r="AC303" s="41"/>
      <c r="AD303" s="41"/>
      <c r="AE303" s="41"/>
      <c r="AT303" s="20" t="s">
        <v>170</v>
      </c>
      <c r="AU303" s="20" t="s">
        <v>79</v>
      </c>
    </row>
    <row r="304" s="13" customFormat="1">
      <c r="A304" s="13"/>
      <c r="B304" s="233"/>
      <c r="C304" s="234"/>
      <c r="D304" s="235" t="s">
        <v>172</v>
      </c>
      <c r="E304" s="236" t="s">
        <v>19</v>
      </c>
      <c r="F304" s="237" t="s">
        <v>1135</v>
      </c>
      <c r="G304" s="234"/>
      <c r="H304" s="238">
        <v>106</v>
      </c>
      <c r="I304" s="239"/>
      <c r="J304" s="234"/>
      <c r="K304" s="234"/>
      <c r="L304" s="240"/>
      <c r="M304" s="241"/>
      <c r="N304" s="242"/>
      <c r="O304" s="242"/>
      <c r="P304" s="242"/>
      <c r="Q304" s="242"/>
      <c r="R304" s="242"/>
      <c r="S304" s="242"/>
      <c r="T304" s="243"/>
      <c r="U304" s="13"/>
      <c r="V304" s="13"/>
      <c r="W304" s="13"/>
      <c r="X304" s="13"/>
      <c r="Y304" s="13"/>
      <c r="Z304" s="13"/>
      <c r="AA304" s="13"/>
      <c r="AB304" s="13"/>
      <c r="AC304" s="13"/>
      <c r="AD304" s="13"/>
      <c r="AE304" s="13"/>
      <c r="AT304" s="244" t="s">
        <v>172</v>
      </c>
      <c r="AU304" s="244" t="s">
        <v>79</v>
      </c>
      <c r="AV304" s="13" t="s">
        <v>79</v>
      </c>
      <c r="AW304" s="13" t="s">
        <v>32</v>
      </c>
      <c r="AX304" s="13" t="s">
        <v>70</v>
      </c>
      <c r="AY304" s="244" t="s">
        <v>161</v>
      </c>
    </row>
    <row r="305" s="14" customFormat="1">
      <c r="A305" s="14"/>
      <c r="B305" s="245"/>
      <c r="C305" s="246"/>
      <c r="D305" s="235" t="s">
        <v>172</v>
      </c>
      <c r="E305" s="247" t="s">
        <v>19</v>
      </c>
      <c r="F305" s="248" t="s">
        <v>174</v>
      </c>
      <c r="G305" s="246"/>
      <c r="H305" s="249">
        <v>106</v>
      </c>
      <c r="I305" s="250"/>
      <c r="J305" s="246"/>
      <c r="K305" s="246"/>
      <c r="L305" s="251"/>
      <c r="M305" s="252"/>
      <c r="N305" s="253"/>
      <c r="O305" s="253"/>
      <c r="P305" s="253"/>
      <c r="Q305" s="253"/>
      <c r="R305" s="253"/>
      <c r="S305" s="253"/>
      <c r="T305" s="254"/>
      <c r="U305" s="14"/>
      <c r="V305" s="14"/>
      <c r="W305" s="14"/>
      <c r="X305" s="14"/>
      <c r="Y305" s="14"/>
      <c r="Z305" s="14"/>
      <c r="AA305" s="14"/>
      <c r="AB305" s="14"/>
      <c r="AC305" s="14"/>
      <c r="AD305" s="14"/>
      <c r="AE305" s="14"/>
      <c r="AT305" s="255" t="s">
        <v>172</v>
      </c>
      <c r="AU305" s="255" t="s">
        <v>79</v>
      </c>
      <c r="AV305" s="14" t="s">
        <v>168</v>
      </c>
      <c r="AW305" s="14" t="s">
        <v>32</v>
      </c>
      <c r="AX305" s="14" t="s">
        <v>77</v>
      </c>
      <c r="AY305" s="255" t="s">
        <v>161</v>
      </c>
    </row>
    <row r="306" s="2" customFormat="1" ht="16.5" customHeight="1">
      <c r="A306" s="41"/>
      <c r="B306" s="42"/>
      <c r="C306" s="285" t="s">
        <v>376</v>
      </c>
      <c r="D306" s="285" t="s">
        <v>1027</v>
      </c>
      <c r="E306" s="286" t="s">
        <v>1136</v>
      </c>
      <c r="F306" s="287" t="s">
        <v>1137</v>
      </c>
      <c r="G306" s="288" t="s">
        <v>314</v>
      </c>
      <c r="H306" s="289">
        <v>106</v>
      </c>
      <c r="I306" s="290"/>
      <c r="J306" s="291">
        <f>ROUND(I306*H306,2)</f>
        <v>0</v>
      </c>
      <c r="K306" s="287" t="s">
        <v>19</v>
      </c>
      <c r="L306" s="292"/>
      <c r="M306" s="293" t="s">
        <v>19</v>
      </c>
      <c r="N306" s="294" t="s">
        <v>41</v>
      </c>
      <c r="O306" s="87"/>
      <c r="P306" s="224">
        <f>O306*H306</f>
        <v>0</v>
      </c>
      <c r="Q306" s="224">
        <v>0.096000000000000002</v>
      </c>
      <c r="R306" s="224">
        <f>Q306*H306</f>
        <v>10.176</v>
      </c>
      <c r="S306" s="224">
        <v>0</v>
      </c>
      <c r="T306" s="225">
        <f>S306*H306</f>
        <v>0</v>
      </c>
      <c r="U306" s="41"/>
      <c r="V306" s="41"/>
      <c r="W306" s="41"/>
      <c r="X306" s="41"/>
      <c r="Y306" s="41"/>
      <c r="Z306" s="41"/>
      <c r="AA306" s="41"/>
      <c r="AB306" s="41"/>
      <c r="AC306" s="41"/>
      <c r="AD306" s="41"/>
      <c r="AE306" s="41"/>
      <c r="AR306" s="226" t="s">
        <v>209</v>
      </c>
      <c r="AT306" s="226" t="s">
        <v>1027</v>
      </c>
      <c r="AU306" s="226" t="s">
        <v>79</v>
      </c>
      <c r="AY306" s="20" t="s">
        <v>161</v>
      </c>
      <c r="BE306" s="227">
        <f>IF(N306="základní",J306,0)</f>
        <v>0</v>
      </c>
      <c r="BF306" s="227">
        <f>IF(N306="snížená",J306,0)</f>
        <v>0</v>
      </c>
      <c r="BG306" s="227">
        <f>IF(N306="zákl. přenesená",J306,0)</f>
        <v>0</v>
      </c>
      <c r="BH306" s="227">
        <f>IF(N306="sníž. přenesená",J306,0)</f>
        <v>0</v>
      </c>
      <c r="BI306" s="227">
        <f>IF(N306="nulová",J306,0)</f>
        <v>0</v>
      </c>
      <c r="BJ306" s="20" t="s">
        <v>77</v>
      </c>
      <c r="BK306" s="227">
        <f>ROUND(I306*H306,2)</f>
        <v>0</v>
      </c>
      <c r="BL306" s="20" t="s">
        <v>168</v>
      </c>
      <c r="BM306" s="226" t="s">
        <v>1138</v>
      </c>
    </row>
    <row r="307" s="13" customFormat="1">
      <c r="A307" s="13"/>
      <c r="B307" s="233"/>
      <c r="C307" s="234"/>
      <c r="D307" s="235" t="s">
        <v>172</v>
      </c>
      <c r="E307" s="236" t="s">
        <v>19</v>
      </c>
      <c r="F307" s="237" t="s">
        <v>1135</v>
      </c>
      <c r="G307" s="234"/>
      <c r="H307" s="238">
        <v>106</v>
      </c>
      <c r="I307" s="239"/>
      <c r="J307" s="234"/>
      <c r="K307" s="234"/>
      <c r="L307" s="240"/>
      <c r="M307" s="241"/>
      <c r="N307" s="242"/>
      <c r="O307" s="242"/>
      <c r="P307" s="242"/>
      <c r="Q307" s="242"/>
      <c r="R307" s="242"/>
      <c r="S307" s="242"/>
      <c r="T307" s="243"/>
      <c r="U307" s="13"/>
      <c r="V307" s="13"/>
      <c r="W307" s="13"/>
      <c r="X307" s="13"/>
      <c r="Y307" s="13"/>
      <c r="Z307" s="13"/>
      <c r="AA307" s="13"/>
      <c r="AB307" s="13"/>
      <c r="AC307" s="13"/>
      <c r="AD307" s="13"/>
      <c r="AE307" s="13"/>
      <c r="AT307" s="244" t="s">
        <v>172</v>
      </c>
      <c r="AU307" s="244" t="s">
        <v>79</v>
      </c>
      <c r="AV307" s="13" t="s">
        <v>79</v>
      </c>
      <c r="AW307" s="13" t="s">
        <v>32</v>
      </c>
      <c r="AX307" s="13" t="s">
        <v>70</v>
      </c>
      <c r="AY307" s="244" t="s">
        <v>161</v>
      </c>
    </row>
    <row r="308" s="14" customFormat="1">
      <c r="A308" s="14"/>
      <c r="B308" s="245"/>
      <c r="C308" s="246"/>
      <c r="D308" s="235" t="s">
        <v>172</v>
      </c>
      <c r="E308" s="247" t="s">
        <v>19</v>
      </c>
      <c r="F308" s="248" t="s">
        <v>174</v>
      </c>
      <c r="G308" s="246"/>
      <c r="H308" s="249">
        <v>106</v>
      </c>
      <c r="I308" s="250"/>
      <c r="J308" s="246"/>
      <c r="K308" s="246"/>
      <c r="L308" s="251"/>
      <c r="M308" s="252"/>
      <c r="N308" s="253"/>
      <c r="O308" s="253"/>
      <c r="P308" s="253"/>
      <c r="Q308" s="253"/>
      <c r="R308" s="253"/>
      <c r="S308" s="253"/>
      <c r="T308" s="254"/>
      <c r="U308" s="14"/>
      <c r="V308" s="14"/>
      <c r="W308" s="14"/>
      <c r="X308" s="14"/>
      <c r="Y308" s="14"/>
      <c r="Z308" s="14"/>
      <c r="AA308" s="14"/>
      <c r="AB308" s="14"/>
      <c r="AC308" s="14"/>
      <c r="AD308" s="14"/>
      <c r="AE308" s="14"/>
      <c r="AT308" s="255" t="s">
        <v>172</v>
      </c>
      <c r="AU308" s="255" t="s">
        <v>79</v>
      </c>
      <c r="AV308" s="14" t="s">
        <v>168</v>
      </c>
      <c r="AW308" s="14" t="s">
        <v>32</v>
      </c>
      <c r="AX308" s="14" t="s">
        <v>77</v>
      </c>
      <c r="AY308" s="255" t="s">
        <v>161</v>
      </c>
    </row>
    <row r="309" s="2" customFormat="1" ht="21.75" customHeight="1">
      <c r="A309" s="41"/>
      <c r="B309" s="42"/>
      <c r="C309" s="285" t="s">
        <v>387</v>
      </c>
      <c r="D309" s="285" t="s">
        <v>1027</v>
      </c>
      <c r="E309" s="286" t="s">
        <v>1139</v>
      </c>
      <c r="F309" s="287" t="s">
        <v>1140</v>
      </c>
      <c r="G309" s="288" t="s">
        <v>314</v>
      </c>
      <c r="H309" s="289">
        <v>108</v>
      </c>
      <c r="I309" s="290"/>
      <c r="J309" s="291">
        <f>ROUND(I309*H309,2)</f>
        <v>0</v>
      </c>
      <c r="K309" s="287" t="s">
        <v>1141</v>
      </c>
      <c r="L309" s="292"/>
      <c r="M309" s="293" t="s">
        <v>19</v>
      </c>
      <c r="N309" s="294" t="s">
        <v>41</v>
      </c>
      <c r="O309" s="87"/>
      <c r="P309" s="224">
        <f>O309*H309</f>
        <v>0</v>
      </c>
      <c r="Q309" s="224">
        <v>0.0011999999999999999</v>
      </c>
      <c r="R309" s="224">
        <f>Q309*H309</f>
        <v>0.12959999999999999</v>
      </c>
      <c r="S309" s="224">
        <v>0</v>
      </c>
      <c r="T309" s="225">
        <f>S309*H309</f>
        <v>0</v>
      </c>
      <c r="U309" s="41"/>
      <c r="V309" s="41"/>
      <c r="W309" s="41"/>
      <c r="X309" s="41"/>
      <c r="Y309" s="41"/>
      <c r="Z309" s="41"/>
      <c r="AA309" s="41"/>
      <c r="AB309" s="41"/>
      <c r="AC309" s="41"/>
      <c r="AD309" s="41"/>
      <c r="AE309" s="41"/>
      <c r="AR309" s="226" t="s">
        <v>209</v>
      </c>
      <c r="AT309" s="226" t="s">
        <v>1027</v>
      </c>
      <c r="AU309" s="226" t="s">
        <v>79</v>
      </c>
      <c r="AY309" s="20" t="s">
        <v>161</v>
      </c>
      <c r="BE309" s="227">
        <f>IF(N309="základní",J309,0)</f>
        <v>0</v>
      </c>
      <c r="BF309" s="227">
        <f>IF(N309="snížená",J309,0)</f>
        <v>0</v>
      </c>
      <c r="BG309" s="227">
        <f>IF(N309="zákl. přenesená",J309,0)</f>
        <v>0</v>
      </c>
      <c r="BH309" s="227">
        <f>IF(N309="sníž. přenesená",J309,0)</f>
        <v>0</v>
      </c>
      <c r="BI309" s="227">
        <f>IF(N309="nulová",J309,0)</f>
        <v>0</v>
      </c>
      <c r="BJ309" s="20" t="s">
        <v>77</v>
      </c>
      <c r="BK309" s="227">
        <f>ROUND(I309*H309,2)</f>
        <v>0</v>
      </c>
      <c r="BL309" s="20" t="s">
        <v>168</v>
      </c>
      <c r="BM309" s="226" t="s">
        <v>1142</v>
      </c>
    </row>
    <row r="310" s="13" customFormat="1">
      <c r="A310" s="13"/>
      <c r="B310" s="233"/>
      <c r="C310" s="234"/>
      <c r="D310" s="235" t="s">
        <v>172</v>
      </c>
      <c r="E310" s="236" t="s">
        <v>19</v>
      </c>
      <c r="F310" s="237" t="s">
        <v>1143</v>
      </c>
      <c r="G310" s="234"/>
      <c r="H310" s="238">
        <v>108</v>
      </c>
      <c r="I310" s="239"/>
      <c r="J310" s="234"/>
      <c r="K310" s="234"/>
      <c r="L310" s="240"/>
      <c r="M310" s="241"/>
      <c r="N310" s="242"/>
      <c r="O310" s="242"/>
      <c r="P310" s="242"/>
      <c r="Q310" s="242"/>
      <c r="R310" s="242"/>
      <c r="S310" s="242"/>
      <c r="T310" s="243"/>
      <c r="U310" s="13"/>
      <c r="V310" s="13"/>
      <c r="W310" s="13"/>
      <c r="X310" s="13"/>
      <c r="Y310" s="13"/>
      <c r="Z310" s="13"/>
      <c r="AA310" s="13"/>
      <c r="AB310" s="13"/>
      <c r="AC310" s="13"/>
      <c r="AD310" s="13"/>
      <c r="AE310" s="13"/>
      <c r="AT310" s="244" t="s">
        <v>172</v>
      </c>
      <c r="AU310" s="244" t="s">
        <v>79</v>
      </c>
      <c r="AV310" s="13" t="s">
        <v>79</v>
      </c>
      <c r="AW310" s="13" t="s">
        <v>32</v>
      </c>
      <c r="AX310" s="13" t="s">
        <v>70</v>
      </c>
      <c r="AY310" s="244" t="s">
        <v>161</v>
      </c>
    </row>
    <row r="311" s="14" customFormat="1">
      <c r="A311" s="14"/>
      <c r="B311" s="245"/>
      <c r="C311" s="246"/>
      <c r="D311" s="235" t="s">
        <v>172</v>
      </c>
      <c r="E311" s="247" t="s">
        <v>19</v>
      </c>
      <c r="F311" s="248" t="s">
        <v>174</v>
      </c>
      <c r="G311" s="246"/>
      <c r="H311" s="249">
        <v>108</v>
      </c>
      <c r="I311" s="250"/>
      <c r="J311" s="246"/>
      <c r="K311" s="246"/>
      <c r="L311" s="251"/>
      <c r="M311" s="252"/>
      <c r="N311" s="253"/>
      <c r="O311" s="253"/>
      <c r="P311" s="253"/>
      <c r="Q311" s="253"/>
      <c r="R311" s="253"/>
      <c r="S311" s="253"/>
      <c r="T311" s="254"/>
      <c r="U311" s="14"/>
      <c r="V311" s="14"/>
      <c r="W311" s="14"/>
      <c r="X311" s="14"/>
      <c r="Y311" s="14"/>
      <c r="Z311" s="14"/>
      <c r="AA311" s="14"/>
      <c r="AB311" s="14"/>
      <c r="AC311" s="14"/>
      <c r="AD311" s="14"/>
      <c r="AE311" s="14"/>
      <c r="AT311" s="255" t="s">
        <v>172</v>
      </c>
      <c r="AU311" s="255" t="s">
        <v>79</v>
      </c>
      <c r="AV311" s="14" t="s">
        <v>168</v>
      </c>
      <c r="AW311" s="14" t="s">
        <v>32</v>
      </c>
      <c r="AX311" s="14" t="s">
        <v>77</v>
      </c>
      <c r="AY311" s="255" t="s">
        <v>161</v>
      </c>
    </row>
    <row r="312" s="2" customFormat="1" ht="16.5" customHeight="1">
      <c r="A312" s="41"/>
      <c r="B312" s="42"/>
      <c r="C312" s="285" t="s">
        <v>398</v>
      </c>
      <c r="D312" s="285" t="s">
        <v>1027</v>
      </c>
      <c r="E312" s="286" t="s">
        <v>1144</v>
      </c>
      <c r="F312" s="287" t="s">
        <v>1145</v>
      </c>
      <c r="G312" s="288" t="s">
        <v>314</v>
      </c>
      <c r="H312" s="289">
        <v>18</v>
      </c>
      <c r="I312" s="290"/>
      <c r="J312" s="291">
        <f>ROUND(I312*H312,2)</f>
        <v>0</v>
      </c>
      <c r="K312" s="287" t="s">
        <v>167</v>
      </c>
      <c r="L312" s="292"/>
      <c r="M312" s="293" t="s">
        <v>19</v>
      </c>
      <c r="N312" s="294" t="s">
        <v>41</v>
      </c>
      <c r="O312" s="87"/>
      <c r="P312" s="224">
        <f>O312*H312</f>
        <v>0</v>
      </c>
      <c r="Q312" s="224">
        <v>0.00059999999999999995</v>
      </c>
      <c r="R312" s="224">
        <f>Q312*H312</f>
        <v>0.010799999999999999</v>
      </c>
      <c r="S312" s="224">
        <v>0</v>
      </c>
      <c r="T312" s="225">
        <f>S312*H312</f>
        <v>0</v>
      </c>
      <c r="U312" s="41"/>
      <c r="V312" s="41"/>
      <c r="W312" s="41"/>
      <c r="X312" s="41"/>
      <c r="Y312" s="41"/>
      <c r="Z312" s="41"/>
      <c r="AA312" s="41"/>
      <c r="AB312" s="41"/>
      <c r="AC312" s="41"/>
      <c r="AD312" s="41"/>
      <c r="AE312" s="41"/>
      <c r="AR312" s="226" t="s">
        <v>209</v>
      </c>
      <c r="AT312" s="226" t="s">
        <v>1027</v>
      </c>
      <c r="AU312" s="226" t="s">
        <v>79</v>
      </c>
      <c r="AY312" s="20" t="s">
        <v>161</v>
      </c>
      <c r="BE312" s="227">
        <f>IF(N312="základní",J312,0)</f>
        <v>0</v>
      </c>
      <c r="BF312" s="227">
        <f>IF(N312="snížená",J312,0)</f>
        <v>0</v>
      </c>
      <c r="BG312" s="227">
        <f>IF(N312="zákl. přenesená",J312,0)</f>
        <v>0</v>
      </c>
      <c r="BH312" s="227">
        <f>IF(N312="sníž. přenesená",J312,0)</f>
        <v>0</v>
      </c>
      <c r="BI312" s="227">
        <f>IF(N312="nulová",J312,0)</f>
        <v>0</v>
      </c>
      <c r="BJ312" s="20" t="s">
        <v>77</v>
      </c>
      <c r="BK312" s="227">
        <f>ROUND(I312*H312,2)</f>
        <v>0</v>
      </c>
      <c r="BL312" s="20" t="s">
        <v>168</v>
      </c>
      <c r="BM312" s="226" t="s">
        <v>1146</v>
      </c>
    </row>
    <row r="313" s="13" customFormat="1">
      <c r="A313" s="13"/>
      <c r="B313" s="233"/>
      <c r="C313" s="234"/>
      <c r="D313" s="235" t="s">
        <v>172</v>
      </c>
      <c r="E313" s="236" t="s">
        <v>19</v>
      </c>
      <c r="F313" s="237" t="s">
        <v>1147</v>
      </c>
      <c r="G313" s="234"/>
      <c r="H313" s="238">
        <v>18</v>
      </c>
      <c r="I313" s="239"/>
      <c r="J313" s="234"/>
      <c r="K313" s="234"/>
      <c r="L313" s="240"/>
      <c r="M313" s="241"/>
      <c r="N313" s="242"/>
      <c r="O313" s="242"/>
      <c r="P313" s="242"/>
      <c r="Q313" s="242"/>
      <c r="R313" s="242"/>
      <c r="S313" s="242"/>
      <c r="T313" s="243"/>
      <c r="U313" s="13"/>
      <c r="V313" s="13"/>
      <c r="W313" s="13"/>
      <c r="X313" s="13"/>
      <c r="Y313" s="13"/>
      <c r="Z313" s="13"/>
      <c r="AA313" s="13"/>
      <c r="AB313" s="13"/>
      <c r="AC313" s="13"/>
      <c r="AD313" s="13"/>
      <c r="AE313" s="13"/>
      <c r="AT313" s="244" t="s">
        <v>172</v>
      </c>
      <c r="AU313" s="244" t="s">
        <v>79</v>
      </c>
      <c r="AV313" s="13" t="s">
        <v>79</v>
      </c>
      <c r="AW313" s="13" t="s">
        <v>32</v>
      </c>
      <c r="AX313" s="13" t="s">
        <v>70</v>
      </c>
      <c r="AY313" s="244" t="s">
        <v>161</v>
      </c>
    </row>
    <row r="314" s="14" customFormat="1">
      <c r="A314" s="14"/>
      <c r="B314" s="245"/>
      <c r="C314" s="246"/>
      <c r="D314" s="235" t="s">
        <v>172</v>
      </c>
      <c r="E314" s="247" t="s">
        <v>19</v>
      </c>
      <c r="F314" s="248" t="s">
        <v>174</v>
      </c>
      <c r="G314" s="246"/>
      <c r="H314" s="249">
        <v>18</v>
      </c>
      <c r="I314" s="250"/>
      <c r="J314" s="246"/>
      <c r="K314" s="246"/>
      <c r="L314" s="251"/>
      <c r="M314" s="252"/>
      <c r="N314" s="253"/>
      <c r="O314" s="253"/>
      <c r="P314" s="253"/>
      <c r="Q314" s="253"/>
      <c r="R314" s="253"/>
      <c r="S314" s="253"/>
      <c r="T314" s="254"/>
      <c r="U314" s="14"/>
      <c r="V314" s="14"/>
      <c r="W314" s="14"/>
      <c r="X314" s="14"/>
      <c r="Y314" s="14"/>
      <c r="Z314" s="14"/>
      <c r="AA314" s="14"/>
      <c r="AB314" s="14"/>
      <c r="AC314" s="14"/>
      <c r="AD314" s="14"/>
      <c r="AE314" s="14"/>
      <c r="AT314" s="255" t="s">
        <v>172</v>
      </c>
      <c r="AU314" s="255" t="s">
        <v>79</v>
      </c>
      <c r="AV314" s="14" t="s">
        <v>168</v>
      </c>
      <c r="AW314" s="14" t="s">
        <v>32</v>
      </c>
      <c r="AX314" s="14" t="s">
        <v>77</v>
      </c>
      <c r="AY314" s="255" t="s">
        <v>161</v>
      </c>
    </row>
    <row r="315" s="2" customFormat="1" ht="24.15" customHeight="1">
      <c r="A315" s="41"/>
      <c r="B315" s="42"/>
      <c r="C315" s="215" t="s">
        <v>403</v>
      </c>
      <c r="D315" s="215" t="s">
        <v>163</v>
      </c>
      <c r="E315" s="216" t="s">
        <v>1148</v>
      </c>
      <c r="F315" s="217" t="s">
        <v>1149</v>
      </c>
      <c r="G315" s="218" t="s">
        <v>212</v>
      </c>
      <c r="H315" s="219">
        <v>94</v>
      </c>
      <c r="I315" s="220"/>
      <c r="J315" s="221">
        <f>ROUND(I315*H315,2)</f>
        <v>0</v>
      </c>
      <c r="K315" s="217" t="s">
        <v>167</v>
      </c>
      <c r="L315" s="47"/>
      <c r="M315" s="222" t="s">
        <v>19</v>
      </c>
      <c r="N315" s="223" t="s">
        <v>41</v>
      </c>
      <c r="O315" s="87"/>
      <c r="P315" s="224">
        <f>O315*H315</f>
        <v>0</v>
      </c>
      <c r="Q315" s="224">
        <v>0.046339999999999999</v>
      </c>
      <c r="R315" s="224">
        <f>Q315*H315</f>
        <v>4.3559599999999996</v>
      </c>
      <c r="S315" s="224">
        <v>0</v>
      </c>
      <c r="T315" s="225">
        <f>S315*H315</f>
        <v>0</v>
      </c>
      <c r="U315" s="41"/>
      <c r="V315" s="41"/>
      <c r="W315" s="41"/>
      <c r="X315" s="41"/>
      <c r="Y315" s="41"/>
      <c r="Z315" s="41"/>
      <c r="AA315" s="41"/>
      <c r="AB315" s="41"/>
      <c r="AC315" s="41"/>
      <c r="AD315" s="41"/>
      <c r="AE315" s="41"/>
      <c r="AR315" s="226" t="s">
        <v>168</v>
      </c>
      <c r="AT315" s="226" t="s">
        <v>163</v>
      </c>
      <c r="AU315" s="226" t="s">
        <v>79</v>
      </c>
      <c r="AY315" s="20" t="s">
        <v>161</v>
      </c>
      <c r="BE315" s="227">
        <f>IF(N315="základní",J315,0)</f>
        <v>0</v>
      </c>
      <c r="BF315" s="227">
        <f>IF(N315="snížená",J315,0)</f>
        <v>0</v>
      </c>
      <c r="BG315" s="227">
        <f>IF(N315="zákl. přenesená",J315,0)</f>
        <v>0</v>
      </c>
      <c r="BH315" s="227">
        <f>IF(N315="sníž. přenesená",J315,0)</f>
        <v>0</v>
      </c>
      <c r="BI315" s="227">
        <f>IF(N315="nulová",J315,0)</f>
        <v>0</v>
      </c>
      <c r="BJ315" s="20" t="s">
        <v>77</v>
      </c>
      <c r="BK315" s="227">
        <f>ROUND(I315*H315,2)</f>
        <v>0</v>
      </c>
      <c r="BL315" s="20" t="s">
        <v>168</v>
      </c>
      <c r="BM315" s="226" t="s">
        <v>1150</v>
      </c>
    </row>
    <row r="316" s="2" customFormat="1">
      <c r="A316" s="41"/>
      <c r="B316" s="42"/>
      <c r="C316" s="43"/>
      <c r="D316" s="228" t="s">
        <v>170</v>
      </c>
      <c r="E316" s="43"/>
      <c r="F316" s="229" t="s">
        <v>1151</v>
      </c>
      <c r="G316" s="43"/>
      <c r="H316" s="43"/>
      <c r="I316" s="230"/>
      <c r="J316" s="43"/>
      <c r="K316" s="43"/>
      <c r="L316" s="47"/>
      <c r="M316" s="231"/>
      <c r="N316" s="232"/>
      <c r="O316" s="87"/>
      <c r="P316" s="87"/>
      <c r="Q316" s="87"/>
      <c r="R316" s="87"/>
      <c r="S316" s="87"/>
      <c r="T316" s="88"/>
      <c r="U316" s="41"/>
      <c r="V316" s="41"/>
      <c r="W316" s="41"/>
      <c r="X316" s="41"/>
      <c r="Y316" s="41"/>
      <c r="Z316" s="41"/>
      <c r="AA316" s="41"/>
      <c r="AB316" s="41"/>
      <c r="AC316" s="41"/>
      <c r="AD316" s="41"/>
      <c r="AE316" s="41"/>
      <c r="AT316" s="20" t="s">
        <v>170</v>
      </c>
      <c r="AU316" s="20" t="s">
        <v>79</v>
      </c>
    </row>
    <row r="317" s="13" customFormat="1">
      <c r="A317" s="13"/>
      <c r="B317" s="233"/>
      <c r="C317" s="234"/>
      <c r="D317" s="235" t="s">
        <v>172</v>
      </c>
      <c r="E317" s="236" t="s">
        <v>19</v>
      </c>
      <c r="F317" s="237" t="s">
        <v>1152</v>
      </c>
      <c r="G317" s="234"/>
      <c r="H317" s="238">
        <v>72</v>
      </c>
      <c r="I317" s="239"/>
      <c r="J317" s="234"/>
      <c r="K317" s="234"/>
      <c r="L317" s="240"/>
      <c r="M317" s="241"/>
      <c r="N317" s="242"/>
      <c r="O317" s="242"/>
      <c r="P317" s="242"/>
      <c r="Q317" s="242"/>
      <c r="R317" s="242"/>
      <c r="S317" s="242"/>
      <c r="T317" s="243"/>
      <c r="U317" s="13"/>
      <c r="V317" s="13"/>
      <c r="W317" s="13"/>
      <c r="X317" s="13"/>
      <c r="Y317" s="13"/>
      <c r="Z317" s="13"/>
      <c r="AA317" s="13"/>
      <c r="AB317" s="13"/>
      <c r="AC317" s="13"/>
      <c r="AD317" s="13"/>
      <c r="AE317" s="13"/>
      <c r="AT317" s="244" t="s">
        <v>172</v>
      </c>
      <c r="AU317" s="244" t="s">
        <v>79</v>
      </c>
      <c r="AV317" s="13" t="s">
        <v>79</v>
      </c>
      <c r="AW317" s="13" t="s">
        <v>32</v>
      </c>
      <c r="AX317" s="13" t="s">
        <v>70</v>
      </c>
      <c r="AY317" s="244" t="s">
        <v>161</v>
      </c>
    </row>
    <row r="318" s="13" customFormat="1">
      <c r="A318" s="13"/>
      <c r="B318" s="233"/>
      <c r="C318" s="234"/>
      <c r="D318" s="235" t="s">
        <v>172</v>
      </c>
      <c r="E318" s="236" t="s">
        <v>19</v>
      </c>
      <c r="F318" s="237" t="s">
        <v>1153</v>
      </c>
      <c r="G318" s="234"/>
      <c r="H318" s="238">
        <v>22</v>
      </c>
      <c r="I318" s="239"/>
      <c r="J318" s="234"/>
      <c r="K318" s="234"/>
      <c r="L318" s="240"/>
      <c r="M318" s="241"/>
      <c r="N318" s="242"/>
      <c r="O318" s="242"/>
      <c r="P318" s="242"/>
      <c r="Q318" s="242"/>
      <c r="R318" s="242"/>
      <c r="S318" s="242"/>
      <c r="T318" s="243"/>
      <c r="U318" s="13"/>
      <c r="V318" s="13"/>
      <c r="W318" s="13"/>
      <c r="X318" s="13"/>
      <c r="Y318" s="13"/>
      <c r="Z318" s="13"/>
      <c r="AA318" s="13"/>
      <c r="AB318" s="13"/>
      <c r="AC318" s="13"/>
      <c r="AD318" s="13"/>
      <c r="AE318" s="13"/>
      <c r="AT318" s="244" t="s">
        <v>172</v>
      </c>
      <c r="AU318" s="244" t="s">
        <v>79</v>
      </c>
      <c r="AV318" s="13" t="s">
        <v>79</v>
      </c>
      <c r="AW318" s="13" t="s">
        <v>32</v>
      </c>
      <c r="AX318" s="13" t="s">
        <v>70</v>
      </c>
      <c r="AY318" s="244" t="s">
        <v>161</v>
      </c>
    </row>
    <row r="319" s="14" customFormat="1">
      <c r="A319" s="14"/>
      <c r="B319" s="245"/>
      <c r="C319" s="246"/>
      <c r="D319" s="235" t="s">
        <v>172</v>
      </c>
      <c r="E319" s="247" t="s">
        <v>19</v>
      </c>
      <c r="F319" s="248" t="s">
        <v>174</v>
      </c>
      <c r="G319" s="246"/>
      <c r="H319" s="249">
        <v>94</v>
      </c>
      <c r="I319" s="250"/>
      <c r="J319" s="246"/>
      <c r="K319" s="246"/>
      <c r="L319" s="251"/>
      <c r="M319" s="252"/>
      <c r="N319" s="253"/>
      <c r="O319" s="253"/>
      <c r="P319" s="253"/>
      <c r="Q319" s="253"/>
      <c r="R319" s="253"/>
      <c r="S319" s="253"/>
      <c r="T319" s="254"/>
      <c r="U319" s="14"/>
      <c r="V319" s="14"/>
      <c r="W319" s="14"/>
      <c r="X319" s="14"/>
      <c r="Y319" s="14"/>
      <c r="Z319" s="14"/>
      <c r="AA319" s="14"/>
      <c r="AB319" s="14"/>
      <c r="AC319" s="14"/>
      <c r="AD319" s="14"/>
      <c r="AE319" s="14"/>
      <c r="AT319" s="255" t="s">
        <v>172</v>
      </c>
      <c r="AU319" s="255" t="s">
        <v>79</v>
      </c>
      <c r="AV319" s="14" t="s">
        <v>168</v>
      </c>
      <c r="AW319" s="14" t="s">
        <v>32</v>
      </c>
      <c r="AX319" s="14" t="s">
        <v>77</v>
      </c>
      <c r="AY319" s="255" t="s">
        <v>161</v>
      </c>
    </row>
    <row r="320" s="2" customFormat="1" ht="16.5" customHeight="1">
      <c r="A320" s="41"/>
      <c r="B320" s="42"/>
      <c r="C320" s="215" t="s">
        <v>408</v>
      </c>
      <c r="D320" s="215" t="s">
        <v>163</v>
      </c>
      <c r="E320" s="216" t="s">
        <v>1154</v>
      </c>
      <c r="F320" s="217" t="s">
        <v>1155</v>
      </c>
      <c r="G320" s="218" t="s">
        <v>212</v>
      </c>
      <c r="H320" s="219">
        <v>255</v>
      </c>
      <c r="I320" s="220"/>
      <c r="J320" s="221">
        <f>ROUND(I320*H320,2)</f>
        <v>0</v>
      </c>
      <c r="K320" s="217" t="s">
        <v>167</v>
      </c>
      <c r="L320" s="47"/>
      <c r="M320" s="222" t="s">
        <v>19</v>
      </c>
      <c r="N320" s="223" t="s">
        <v>41</v>
      </c>
      <c r="O320" s="87"/>
      <c r="P320" s="224">
        <f>O320*H320</f>
        <v>0</v>
      </c>
      <c r="Q320" s="224">
        <v>0</v>
      </c>
      <c r="R320" s="224">
        <f>Q320*H320</f>
        <v>0</v>
      </c>
      <c r="S320" s="224">
        <v>0</v>
      </c>
      <c r="T320" s="225">
        <f>S320*H320</f>
        <v>0</v>
      </c>
      <c r="U320" s="41"/>
      <c r="V320" s="41"/>
      <c r="W320" s="41"/>
      <c r="X320" s="41"/>
      <c r="Y320" s="41"/>
      <c r="Z320" s="41"/>
      <c r="AA320" s="41"/>
      <c r="AB320" s="41"/>
      <c r="AC320" s="41"/>
      <c r="AD320" s="41"/>
      <c r="AE320" s="41"/>
      <c r="AR320" s="226" t="s">
        <v>168</v>
      </c>
      <c r="AT320" s="226" t="s">
        <v>163</v>
      </c>
      <c r="AU320" s="226" t="s">
        <v>79</v>
      </c>
      <c r="AY320" s="20" t="s">
        <v>161</v>
      </c>
      <c r="BE320" s="227">
        <f>IF(N320="základní",J320,0)</f>
        <v>0</v>
      </c>
      <c r="BF320" s="227">
        <f>IF(N320="snížená",J320,0)</f>
        <v>0</v>
      </c>
      <c r="BG320" s="227">
        <f>IF(N320="zákl. přenesená",J320,0)</f>
        <v>0</v>
      </c>
      <c r="BH320" s="227">
        <f>IF(N320="sníž. přenesená",J320,0)</f>
        <v>0</v>
      </c>
      <c r="BI320" s="227">
        <f>IF(N320="nulová",J320,0)</f>
        <v>0</v>
      </c>
      <c r="BJ320" s="20" t="s">
        <v>77</v>
      </c>
      <c r="BK320" s="227">
        <f>ROUND(I320*H320,2)</f>
        <v>0</v>
      </c>
      <c r="BL320" s="20" t="s">
        <v>168</v>
      </c>
      <c r="BM320" s="226" t="s">
        <v>1156</v>
      </c>
    </row>
    <row r="321" s="2" customFormat="1">
      <c r="A321" s="41"/>
      <c r="B321" s="42"/>
      <c r="C321" s="43"/>
      <c r="D321" s="228" t="s">
        <v>170</v>
      </c>
      <c r="E321" s="43"/>
      <c r="F321" s="229" t="s">
        <v>1157</v>
      </c>
      <c r="G321" s="43"/>
      <c r="H321" s="43"/>
      <c r="I321" s="230"/>
      <c r="J321" s="43"/>
      <c r="K321" s="43"/>
      <c r="L321" s="47"/>
      <c r="M321" s="231"/>
      <c r="N321" s="232"/>
      <c r="O321" s="87"/>
      <c r="P321" s="87"/>
      <c r="Q321" s="87"/>
      <c r="R321" s="87"/>
      <c r="S321" s="87"/>
      <c r="T321" s="88"/>
      <c r="U321" s="41"/>
      <c r="V321" s="41"/>
      <c r="W321" s="41"/>
      <c r="X321" s="41"/>
      <c r="Y321" s="41"/>
      <c r="Z321" s="41"/>
      <c r="AA321" s="41"/>
      <c r="AB321" s="41"/>
      <c r="AC321" s="41"/>
      <c r="AD321" s="41"/>
      <c r="AE321" s="41"/>
      <c r="AT321" s="20" t="s">
        <v>170</v>
      </c>
      <c r="AU321" s="20" t="s">
        <v>79</v>
      </c>
    </row>
    <row r="322" s="13" customFormat="1">
      <c r="A322" s="13"/>
      <c r="B322" s="233"/>
      <c r="C322" s="234"/>
      <c r="D322" s="235" t="s">
        <v>172</v>
      </c>
      <c r="E322" s="236" t="s">
        <v>19</v>
      </c>
      <c r="F322" s="237" t="s">
        <v>1158</v>
      </c>
      <c r="G322" s="234"/>
      <c r="H322" s="238">
        <v>255</v>
      </c>
      <c r="I322" s="239"/>
      <c r="J322" s="234"/>
      <c r="K322" s="234"/>
      <c r="L322" s="240"/>
      <c r="M322" s="241"/>
      <c r="N322" s="242"/>
      <c r="O322" s="242"/>
      <c r="P322" s="242"/>
      <c r="Q322" s="242"/>
      <c r="R322" s="242"/>
      <c r="S322" s="242"/>
      <c r="T322" s="243"/>
      <c r="U322" s="13"/>
      <c r="V322" s="13"/>
      <c r="W322" s="13"/>
      <c r="X322" s="13"/>
      <c r="Y322" s="13"/>
      <c r="Z322" s="13"/>
      <c r="AA322" s="13"/>
      <c r="AB322" s="13"/>
      <c r="AC322" s="13"/>
      <c r="AD322" s="13"/>
      <c r="AE322" s="13"/>
      <c r="AT322" s="244" t="s">
        <v>172</v>
      </c>
      <c r="AU322" s="244" t="s">
        <v>79</v>
      </c>
      <c r="AV322" s="13" t="s">
        <v>79</v>
      </c>
      <c r="AW322" s="13" t="s">
        <v>32</v>
      </c>
      <c r="AX322" s="13" t="s">
        <v>70</v>
      </c>
      <c r="AY322" s="244" t="s">
        <v>161</v>
      </c>
    </row>
    <row r="323" s="14" customFormat="1">
      <c r="A323" s="14"/>
      <c r="B323" s="245"/>
      <c r="C323" s="246"/>
      <c r="D323" s="235" t="s">
        <v>172</v>
      </c>
      <c r="E323" s="247" t="s">
        <v>19</v>
      </c>
      <c r="F323" s="248" t="s">
        <v>174</v>
      </c>
      <c r="G323" s="246"/>
      <c r="H323" s="249">
        <v>255</v>
      </c>
      <c r="I323" s="250"/>
      <c r="J323" s="246"/>
      <c r="K323" s="246"/>
      <c r="L323" s="251"/>
      <c r="M323" s="252"/>
      <c r="N323" s="253"/>
      <c r="O323" s="253"/>
      <c r="P323" s="253"/>
      <c r="Q323" s="253"/>
      <c r="R323" s="253"/>
      <c r="S323" s="253"/>
      <c r="T323" s="254"/>
      <c r="U323" s="14"/>
      <c r="V323" s="14"/>
      <c r="W323" s="14"/>
      <c r="X323" s="14"/>
      <c r="Y323" s="14"/>
      <c r="Z323" s="14"/>
      <c r="AA323" s="14"/>
      <c r="AB323" s="14"/>
      <c r="AC323" s="14"/>
      <c r="AD323" s="14"/>
      <c r="AE323" s="14"/>
      <c r="AT323" s="255" t="s">
        <v>172</v>
      </c>
      <c r="AU323" s="255" t="s">
        <v>79</v>
      </c>
      <c r="AV323" s="14" t="s">
        <v>168</v>
      </c>
      <c r="AW323" s="14" t="s">
        <v>32</v>
      </c>
      <c r="AX323" s="14" t="s">
        <v>77</v>
      </c>
      <c r="AY323" s="255" t="s">
        <v>161</v>
      </c>
    </row>
    <row r="324" s="2" customFormat="1" ht="16.5" customHeight="1">
      <c r="A324" s="41"/>
      <c r="B324" s="42"/>
      <c r="C324" s="285" t="s">
        <v>415</v>
      </c>
      <c r="D324" s="285" t="s">
        <v>1027</v>
      </c>
      <c r="E324" s="286" t="s">
        <v>1159</v>
      </c>
      <c r="F324" s="287" t="s">
        <v>1160</v>
      </c>
      <c r="G324" s="288" t="s">
        <v>212</v>
      </c>
      <c r="H324" s="289">
        <v>267.75</v>
      </c>
      <c r="I324" s="290"/>
      <c r="J324" s="291">
        <f>ROUND(I324*H324,2)</f>
        <v>0</v>
      </c>
      <c r="K324" s="287" t="s">
        <v>167</v>
      </c>
      <c r="L324" s="292"/>
      <c r="M324" s="293" t="s">
        <v>19</v>
      </c>
      <c r="N324" s="294" t="s">
        <v>41</v>
      </c>
      <c r="O324" s="87"/>
      <c r="P324" s="224">
        <f>O324*H324</f>
        <v>0</v>
      </c>
      <c r="Q324" s="224">
        <v>0.00131</v>
      </c>
      <c r="R324" s="224">
        <f>Q324*H324</f>
        <v>0.35075249999999997</v>
      </c>
      <c r="S324" s="224">
        <v>0</v>
      </c>
      <c r="T324" s="225">
        <f>S324*H324</f>
        <v>0</v>
      </c>
      <c r="U324" s="41"/>
      <c r="V324" s="41"/>
      <c r="W324" s="41"/>
      <c r="X324" s="41"/>
      <c r="Y324" s="41"/>
      <c r="Z324" s="41"/>
      <c r="AA324" s="41"/>
      <c r="AB324" s="41"/>
      <c r="AC324" s="41"/>
      <c r="AD324" s="41"/>
      <c r="AE324" s="41"/>
      <c r="AR324" s="226" t="s">
        <v>209</v>
      </c>
      <c r="AT324" s="226" t="s">
        <v>1027</v>
      </c>
      <c r="AU324" s="226" t="s">
        <v>79</v>
      </c>
      <c r="AY324" s="20" t="s">
        <v>161</v>
      </c>
      <c r="BE324" s="227">
        <f>IF(N324="základní",J324,0)</f>
        <v>0</v>
      </c>
      <c r="BF324" s="227">
        <f>IF(N324="snížená",J324,0)</f>
        <v>0</v>
      </c>
      <c r="BG324" s="227">
        <f>IF(N324="zákl. přenesená",J324,0)</f>
        <v>0</v>
      </c>
      <c r="BH324" s="227">
        <f>IF(N324="sníž. přenesená",J324,0)</f>
        <v>0</v>
      </c>
      <c r="BI324" s="227">
        <f>IF(N324="nulová",J324,0)</f>
        <v>0</v>
      </c>
      <c r="BJ324" s="20" t="s">
        <v>77</v>
      </c>
      <c r="BK324" s="227">
        <f>ROUND(I324*H324,2)</f>
        <v>0</v>
      </c>
      <c r="BL324" s="20" t="s">
        <v>168</v>
      </c>
      <c r="BM324" s="226" t="s">
        <v>1161</v>
      </c>
    </row>
    <row r="325" s="13" customFormat="1">
      <c r="A325" s="13"/>
      <c r="B325" s="233"/>
      <c r="C325" s="234"/>
      <c r="D325" s="235" t="s">
        <v>172</v>
      </c>
      <c r="E325" s="234"/>
      <c r="F325" s="237" t="s">
        <v>1162</v>
      </c>
      <c r="G325" s="234"/>
      <c r="H325" s="238">
        <v>267.75</v>
      </c>
      <c r="I325" s="239"/>
      <c r="J325" s="234"/>
      <c r="K325" s="234"/>
      <c r="L325" s="240"/>
      <c r="M325" s="241"/>
      <c r="N325" s="242"/>
      <c r="O325" s="242"/>
      <c r="P325" s="242"/>
      <c r="Q325" s="242"/>
      <c r="R325" s="242"/>
      <c r="S325" s="242"/>
      <c r="T325" s="243"/>
      <c r="U325" s="13"/>
      <c r="V325" s="13"/>
      <c r="W325" s="13"/>
      <c r="X325" s="13"/>
      <c r="Y325" s="13"/>
      <c r="Z325" s="13"/>
      <c r="AA325" s="13"/>
      <c r="AB325" s="13"/>
      <c r="AC325" s="13"/>
      <c r="AD325" s="13"/>
      <c r="AE325" s="13"/>
      <c r="AT325" s="244" t="s">
        <v>172</v>
      </c>
      <c r="AU325" s="244" t="s">
        <v>79</v>
      </c>
      <c r="AV325" s="13" t="s">
        <v>79</v>
      </c>
      <c r="AW325" s="13" t="s">
        <v>4</v>
      </c>
      <c r="AX325" s="13" t="s">
        <v>77</v>
      </c>
      <c r="AY325" s="244" t="s">
        <v>161</v>
      </c>
    </row>
    <row r="326" s="2" customFormat="1" ht="16.5" customHeight="1">
      <c r="A326" s="41"/>
      <c r="B326" s="42"/>
      <c r="C326" s="215" t="s">
        <v>421</v>
      </c>
      <c r="D326" s="215" t="s">
        <v>163</v>
      </c>
      <c r="E326" s="216" t="s">
        <v>1163</v>
      </c>
      <c r="F326" s="217" t="s">
        <v>1164</v>
      </c>
      <c r="G326" s="218" t="s">
        <v>212</v>
      </c>
      <c r="H326" s="219">
        <v>765</v>
      </c>
      <c r="I326" s="220"/>
      <c r="J326" s="221">
        <f>ROUND(I326*H326,2)</f>
        <v>0</v>
      </c>
      <c r="K326" s="217" t="s">
        <v>167</v>
      </c>
      <c r="L326" s="47"/>
      <c r="M326" s="222" t="s">
        <v>19</v>
      </c>
      <c r="N326" s="223" t="s">
        <v>41</v>
      </c>
      <c r="O326" s="87"/>
      <c r="P326" s="224">
        <f>O326*H326</f>
        <v>0</v>
      </c>
      <c r="Q326" s="224">
        <v>0</v>
      </c>
      <c r="R326" s="224">
        <f>Q326*H326</f>
        <v>0</v>
      </c>
      <c r="S326" s="224">
        <v>0</v>
      </c>
      <c r="T326" s="225">
        <f>S326*H326</f>
        <v>0</v>
      </c>
      <c r="U326" s="41"/>
      <c r="V326" s="41"/>
      <c r="W326" s="41"/>
      <c r="X326" s="41"/>
      <c r="Y326" s="41"/>
      <c r="Z326" s="41"/>
      <c r="AA326" s="41"/>
      <c r="AB326" s="41"/>
      <c r="AC326" s="41"/>
      <c r="AD326" s="41"/>
      <c r="AE326" s="41"/>
      <c r="AR326" s="226" t="s">
        <v>168</v>
      </c>
      <c r="AT326" s="226" t="s">
        <v>163</v>
      </c>
      <c r="AU326" s="226" t="s">
        <v>79</v>
      </c>
      <c r="AY326" s="20" t="s">
        <v>161</v>
      </c>
      <c r="BE326" s="227">
        <f>IF(N326="základní",J326,0)</f>
        <v>0</v>
      </c>
      <c r="BF326" s="227">
        <f>IF(N326="snížená",J326,0)</f>
        <v>0</v>
      </c>
      <c r="BG326" s="227">
        <f>IF(N326="zákl. přenesená",J326,0)</f>
        <v>0</v>
      </c>
      <c r="BH326" s="227">
        <f>IF(N326="sníž. přenesená",J326,0)</f>
        <v>0</v>
      </c>
      <c r="BI326" s="227">
        <f>IF(N326="nulová",J326,0)</f>
        <v>0</v>
      </c>
      <c r="BJ326" s="20" t="s">
        <v>77</v>
      </c>
      <c r="BK326" s="227">
        <f>ROUND(I326*H326,2)</f>
        <v>0</v>
      </c>
      <c r="BL326" s="20" t="s">
        <v>168</v>
      </c>
      <c r="BM326" s="226" t="s">
        <v>1165</v>
      </c>
    </row>
    <row r="327" s="2" customFormat="1">
      <c r="A327" s="41"/>
      <c r="B327" s="42"/>
      <c r="C327" s="43"/>
      <c r="D327" s="228" t="s">
        <v>170</v>
      </c>
      <c r="E327" s="43"/>
      <c r="F327" s="229" t="s">
        <v>1166</v>
      </c>
      <c r="G327" s="43"/>
      <c r="H327" s="43"/>
      <c r="I327" s="230"/>
      <c r="J327" s="43"/>
      <c r="K327" s="43"/>
      <c r="L327" s="47"/>
      <c r="M327" s="231"/>
      <c r="N327" s="232"/>
      <c r="O327" s="87"/>
      <c r="P327" s="87"/>
      <c r="Q327" s="87"/>
      <c r="R327" s="87"/>
      <c r="S327" s="87"/>
      <c r="T327" s="88"/>
      <c r="U327" s="41"/>
      <c r="V327" s="41"/>
      <c r="W327" s="41"/>
      <c r="X327" s="41"/>
      <c r="Y327" s="41"/>
      <c r="Z327" s="41"/>
      <c r="AA327" s="41"/>
      <c r="AB327" s="41"/>
      <c r="AC327" s="41"/>
      <c r="AD327" s="41"/>
      <c r="AE327" s="41"/>
      <c r="AT327" s="20" t="s">
        <v>170</v>
      </c>
      <c r="AU327" s="20" t="s">
        <v>79</v>
      </c>
    </row>
    <row r="328" s="13" customFormat="1">
      <c r="A328" s="13"/>
      <c r="B328" s="233"/>
      <c r="C328" s="234"/>
      <c r="D328" s="235" t="s">
        <v>172</v>
      </c>
      <c r="E328" s="236" t="s">
        <v>19</v>
      </c>
      <c r="F328" s="237" t="s">
        <v>1167</v>
      </c>
      <c r="G328" s="234"/>
      <c r="H328" s="238">
        <v>765</v>
      </c>
      <c r="I328" s="239"/>
      <c r="J328" s="234"/>
      <c r="K328" s="234"/>
      <c r="L328" s="240"/>
      <c r="M328" s="241"/>
      <c r="N328" s="242"/>
      <c r="O328" s="242"/>
      <c r="P328" s="242"/>
      <c r="Q328" s="242"/>
      <c r="R328" s="242"/>
      <c r="S328" s="242"/>
      <c r="T328" s="243"/>
      <c r="U328" s="13"/>
      <c r="V328" s="13"/>
      <c r="W328" s="13"/>
      <c r="X328" s="13"/>
      <c r="Y328" s="13"/>
      <c r="Z328" s="13"/>
      <c r="AA328" s="13"/>
      <c r="AB328" s="13"/>
      <c r="AC328" s="13"/>
      <c r="AD328" s="13"/>
      <c r="AE328" s="13"/>
      <c r="AT328" s="244" t="s">
        <v>172</v>
      </c>
      <c r="AU328" s="244" t="s">
        <v>79</v>
      </c>
      <c r="AV328" s="13" t="s">
        <v>79</v>
      </c>
      <c r="AW328" s="13" t="s">
        <v>32</v>
      </c>
      <c r="AX328" s="13" t="s">
        <v>70</v>
      </c>
      <c r="AY328" s="244" t="s">
        <v>161</v>
      </c>
    </row>
    <row r="329" s="14" customFormat="1">
      <c r="A329" s="14"/>
      <c r="B329" s="245"/>
      <c r="C329" s="246"/>
      <c r="D329" s="235" t="s">
        <v>172</v>
      </c>
      <c r="E329" s="247" t="s">
        <v>19</v>
      </c>
      <c r="F329" s="248" t="s">
        <v>174</v>
      </c>
      <c r="G329" s="246"/>
      <c r="H329" s="249">
        <v>765</v>
      </c>
      <c r="I329" s="250"/>
      <c r="J329" s="246"/>
      <c r="K329" s="246"/>
      <c r="L329" s="251"/>
      <c r="M329" s="252"/>
      <c r="N329" s="253"/>
      <c r="O329" s="253"/>
      <c r="P329" s="253"/>
      <c r="Q329" s="253"/>
      <c r="R329" s="253"/>
      <c r="S329" s="253"/>
      <c r="T329" s="254"/>
      <c r="U329" s="14"/>
      <c r="V329" s="14"/>
      <c r="W329" s="14"/>
      <c r="X329" s="14"/>
      <c r="Y329" s="14"/>
      <c r="Z329" s="14"/>
      <c r="AA329" s="14"/>
      <c r="AB329" s="14"/>
      <c r="AC329" s="14"/>
      <c r="AD329" s="14"/>
      <c r="AE329" s="14"/>
      <c r="AT329" s="255" t="s">
        <v>172</v>
      </c>
      <c r="AU329" s="255" t="s">
        <v>79</v>
      </c>
      <c r="AV329" s="14" t="s">
        <v>168</v>
      </c>
      <c r="AW329" s="14" t="s">
        <v>32</v>
      </c>
      <c r="AX329" s="14" t="s">
        <v>77</v>
      </c>
      <c r="AY329" s="255" t="s">
        <v>161</v>
      </c>
    </row>
    <row r="330" s="2" customFormat="1" ht="16.5" customHeight="1">
      <c r="A330" s="41"/>
      <c r="B330" s="42"/>
      <c r="C330" s="285" t="s">
        <v>429</v>
      </c>
      <c r="D330" s="285" t="s">
        <v>1027</v>
      </c>
      <c r="E330" s="286" t="s">
        <v>1168</v>
      </c>
      <c r="F330" s="287" t="s">
        <v>1169</v>
      </c>
      <c r="G330" s="288" t="s">
        <v>212</v>
      </c>
      <c r="H330" s="289">
        <v>841.5</v>
      </c>
      <c r="I330" s="290"/>
      <c r="J330" s="291">
        <f>ROUND(I330*H330,2)</f>
        <v>0</v>
      </c>
      <c r="K330" s="287" t="s">
        <v>167</v>
      </c>
      <c r="L330" s="292"/>
      <c r="M330" s="293" t="s">
        <v>19</v>
      </c>
      <c r="N330" s="294" t="s">
        <v>41</v>
      </c>
      <c r="O330" s="87"/>
      <c r="P330" s="224">
        <f>O330*H330</f>
        <v>0</v>
      </c>
      <c r="Q330" s="224">
        <v>4.0000000000000003E-05</v>
      </c>
      <c r="R330" s="224">
        <f>Q330*H330</f>
        <v>0.033660000000000002</v>
      </c>
      <c r="S330" s="224">
        <v>0</v>
      </c>
      <c r="T330" s="225">
        <f>S330*H330</f>
        <v>0</v>
      </c>
      <c r="U330" s="41"/>
      <c r="V330" s="41"/>
      <c r="W330" s="41"/>
      <c r="X330" s="41"/>
      <c r="Y330" s="41"/>
      <c r="Z330" s="41"/>
      <c r="AA330" s="41"/>
      <c r="AB330" s="41"/>
      <c r="AC330" s="41"/>
      <c r="AD330" s="41"/>
      <c r="AE330" s="41"/>
      <c r="AR330" s="226" t="s">
        <v>209</v>
      </c>
      <c r="AT330" s="226" t="s">
        <v>1027</v>
      </c>
      <c r="AU330" s="226" t="s">
        <v>79</v>
      </c>
      <c r="AY330" s="20" t="s">
        <v>161</v>
      </c>
      <c r="BE330" s="227">
        <f>IF(N330="základní",J330,0)</f>
        <v>0</v>
      </c>
      <c r="BF330" s="227">
        <f>IF(N330="snížená",J330,0)</f>
        <v>0</v>
      </c>
      <c r="BG330" s="227">
        <f>IF(N330="zákl. přenesená",J330,0)</f>
        <v>0</v>
      </c>
      <c r="BH330" s="227">
        <f>IF(N330="sníž. přenesená",J330,0)</f>
        <v>0</v>
      </c>
      <c r="BI330" s="227">
        <f>IF(N330="nulová",J330,0)</f>
        <v>0</v>
      </c>
      <c r="BJ330" s="20" t="s">
        <v>77</v>
      </c>
      <c r="BK330" s="227">
        <f>ROUND(I330*H330,2)</f>
        <v>0</v>
      </c>
      <c r="BL330" s="20" t="s">
        <v>168</v>
      </c>
      <c r="BM330" s="226" t="s">
        <v>1170</v>
      </c>
    </row>
    <row r="331" s="13" customFormat="1">
      <c r="A331" s="13"/>
      <c r="B331" s="233"/>
      <c r="C331" s="234"/>
      <c r="D331" s="235" t="s">
        <v>172</v>
      </c>
      <c r="E331" s="234"/>
      <c r="F331" s="237" t="s">
        <v>1171</v>
      </c>
      <c r="G331" s="234"/>
      <c r="H331" s="238">
        <v>841.5</v>
      </c>
      <c r="I331" s="239"/>
      <c r="J331" s="234"/>
      <c r="K331" s="234"/>
      <c r="L331" s="240"/>
      <c r="M331" s="241"/>
      <c r="N331" s="242"/>
      <c r="O331" s="242"/>
      <c r="P331" s="242"/>
      <c r="Q331" s="242"/>
      <c r="R331" s="242"/>
      <c r="S331" s="242"/>
      <c r="T331" s="243"/>
      <c r="U331" s="13"/>
      <c r="V331" s="13"/>
      <c r="W331" s="13"/>
      <c r="X331" s="13"/>
      <c r="Y331" s="13"/>
      <c r="Z331" s="13"/>
      <c r="AA331" s="13"/>
      <c r="AB331" s="13"/>
      <c r="AC331" s="13"/>
      <c r="AD331" s="13"/>
      <c r="AE331" s="13"/>
      <c r="AT331" s="244" t="s">
        <v>172</v>
      </c>
      <c r="AU331" s="244" t="s">
        <v>79</v>
      </c>
      <c r="AV331" s="13" t="s">
        <v>79</v>
      </c>
      <c r="AW331" s="13" t="s">
        <v>4</v>
      </c>
      <c r="AX331" s="13" t="s">
        <v>77</v>
      </c>
      <c r="AY331" s="244" t="s">
        <v>161</v>
      </c>
    </row>
    <row r="332" s="2" customFormat="1" ht="21.75" customHeight="1">
      <c r="A332" s="41"/>
      <c r="B332" s="42"/>
      <c r="C332" s="215" t="s">
        <v>435</v>
      </c>
      <c r="D332" s="215" t="s">
        <v>163</v>
      </c>
      <c r="E332" s="216" t="s">
        <v>1172</v>
      </c>
      <c r="F332" s="217" t="s">
        <v>1173</v>
      </c>
      <c r="G332" s="218" t="s">
        <v>212</v>
      </c>
      <c r="H332" s="219">
        <v>500</v>
      </c>
      <c r="I332" s="220"/>
      <c r="J332" s="221">
        <f>ROUND(I332*H332,2)</f>
        <v>0</v>
      </c>
      <c r="K332" s="217" t="s">
        <v>167</v>
      </c>
      <c r="L332" s="47"/>
      <c r="M332" s="222" t="s">
        <v>19</v>
      </c>
      <c r="N332" s="223" t="s">
        <v>41</v>
      </c>
      <c r="O332" s="87"/>
      <c r="P332" s="224">
        <f>O332*H332</f>
        <v>0</v>
      </c>
      <c r="Q332" s="224">
        <v>0</v>
      </c>
      <c r="R332" s="224">
        <f>Q332*H332</f>
        <v>0</v>
      </c>
      <c r="S332" s="224">
        <v>0</v>
      </c>
      <c r="T332" s="225">
        <f>S332*H332</f>
        <v>0</v>
      </c>
      <c r="U332" s="41"/>
      <c r="V332" s="41"/>
      <c r="W332" s="41"/>
      <c r="X332" s="41"/>
      <c r="Y332" s="41"/>
      <c r="Z332" s="41"/>
      <c r="AA332" s="41"/>
      <c r="AB332" s="41"/>
      <c r="AC332" s="41"/>
      <c r="AD332" s="41"/>
      <c r="AE332" s="41"/>
      <c r="AR332" s="226" t="s">
        <v>168</v>
      </c>
      <c r="AT332" s="226" t="s">
        <v>163</v>
      </c>
      <c r="AU332" s="226" t="s">
        <v>79</v>
      </c>
      <c r="AY332" s="20" t="s">
        <v>161</v>
      </c>
      <c r="BE332" s="227">
        <f>IF(N332="základní",J332,0)</f>
        <v>0</v>
      </c>
      <c r="BF332" s="227">
        <f>IF(N332="snížená",J332,0)</f>
        <v>0</v>
      </c>
      <c r="BG332" s="227">
        <f>IF(N332="zákl. přenesená",J332,0)</f>
        <v>0</v>
      </c>
      <c r="BH332" s="227">
        <f>IF(N332="sníž. přenesená",J332,0)</f>
        <v>0</v>
      </c>
      <c r="BI332" s="227">
        <f>IF(N332="nulová",J332,0)</f>
        <v>0</v>
      </c>
      <c r="BJ332" s="20" t="s">
        <v>77</v>
      </c>
      <c r="BK332" s="227">
        <f>ROUND(I332*H332,2)</f>
        <v>0</v>
      </c>
      <c r="BL332" s="20" t="s">
        <v>168</v>
      </c>
      <c r="BM332" s="226" t="s">
        <v>1174</v>
      </c>
    </row>
    <row r="333" s="2" customFormat="1">
      <c r="A333" s="41"/>
      <c r="B333" s="42"/>
      <c r="C333" s="43"/>
      <c r="D333" s="228" t="s">
        <v>170</v>
      </c>
      <c r="E333" s="43"/>
      <c r="F333" s="229" t="s">
        <v>1175</v>
      </c>
      <c r="G333" s="43"/>
      <c r="H333" s="43"/>
      <c r="I333" s="230"/>
      <c r="J333" s="43"/>
      <c r="K333" s="43"/>
      <c r="L333" s="47"/>
      <c r="M333" s="231"/>
      <c r="N333" s="232"/>
      <c r="O333" s="87"/>
      <c r="P333" s="87"/>
      <c r="Q333" s="87"/>
      <c r="R333" s="87"/>
      <c r="S333" s="87"/>
      <c r="T333" s="88"/>
      <c r="U333" s="41"/>
      <c r="V333" s="41"/>
      <c r="W333" s="41"/>
      <c r="X333" s="41"/>
      <c r="Y333" s="41"/>
      <c r="Z333" s="41"/>
      <c r="AA333" s="41"/>
      <c r="AB333" s="41"/>
      <c r="AC333" s="41"/>
      <c r="AD333" s="41"/>
      <c r="AE333" s="41"/>
      <c r="AT333" s="20" t="s">
        <v>170</v>
      </c>
      <c r="AU333" s="20" t="s">
        <v>79</v>
      </c>
    </row>
    <row r="334" s="13" customFormat="1">
      <c r="A334" s="13"/>
      <c r="B334" s="233"/>
      <c r="C334" s="234"/>
      <c r="D334" s="235" t="s">
        <v>172</v>
      </c>
      <c r="E334" s="236" t="s">
        <v>19</v>
      </c>
      <c r="F334" s="237" t="s">
        <v>1176</v>
      </c>
      <c r="G334" s="234"/>
      <c r="H334" s="238">
        <v>500</v>
      </c>
      <c r="I334" s="239"/>
      <c r="J334" s="234"/>
      <c r="K334" s="234"/>
      <c r="L334" s="240"/>
      <c r="M334" s="241"/>
      <c r="N334" s="242"/>
      <c r="O334" s="242"/>
      <c r="P334" s="242"/>
      <c r="Q334" s="242"/>
      <c r="R334" s="242"/>
      <c r="S334" s="242"/>
      <c r="T334" s="243"/>
      <c r="U334" s="13"/>
      <c r="V334" s="13"/>
      <c r="W334" s="13"/>
      <c r="X334" s="13"/>
      <c r="Y334" s="13"/>
      <c r="Z334" s="13"/>
      <c r="AA334" s="13"/>
      <c r="AB334" s="13"/>
      <c r="AC334" s="13"/>
      <c r="AD334" s="13"/>
      <c r="AE334" s="13"/>
      <c r="AT334" s="244" t="s">
        <v>172</v>
      </c>
      <c r="AU334" s="244" t="s">
        <v>79</v>
      </c>
      <c r="AV334" s="13" t="s">
        <v>79</v>
      </c>
      <c r="AW334" s="13" t="s">
        <v>32</v>
      </c>
      <c r="AX334" s="13" t="s">
        <v>70</v>
      </c>
      <c r="AY334" s="244" t="s">
        <v>161</v>
      </c>
    </row>
    <row r="335" s="14" customFormat="1">
      <c r="A335" s="14"/>
      <c r="B335" s="245"/>
      <c r="C335" s="246"/>
      <c r="D335" s="235" t="s">
        <v>172</v>
      </c>
      <c r="E335" s="247" t="s">
        <v>19</v>
      </c>
      <c r="F335" s="248" t="s">
        <v>174</v>
      </c>
      <c r="G335" s="246"/>
      <c r="H335" s="249">
        <v>500</v>
      </c>
      <c r="I335" s="250"/>
      <c r="J335" s="246"/>
      <c r="K335" s="246"/>
      <c r="L335" s="251"/>
      <c r="M335" s="252"/>
      <c r="N335" s="253"/>
      <c r="O335" s="253"/>
      <c r="P335" s="253"/>
      <c r="Q335" s="253"/>
      <c r="R335" s="253"/>
      <c r="S335" s="253"/>
      <c r="T335" s="254"/>
      <c r="U335" s="14"/>
      <c r="V335" s="14"/>
      <c r="W335" s="14"/>
      <c r="X335" s="14"/>
      <c r="Y335" s="14"/>
      <c r="Z335" s="14"/>
      <c r="AA335" s="14"/>
      <c r="AB335" s="14"/>
      <c r="AC335" s="14"/>
      <c r="AD335" s="14"/>
      <c r="AE335" s="14"/>
      <c r="AT335" s="255" t="s">
        <v>172</v>
      </c>
      <c r="AU335" s="255" t="s">
        <v>79</v>
      </c>
      <c r="AV335" s="14" t="s">
        <v>168</v>
      </c>
      <c r="AW335" s="14" t="s">
        <v>32</v>
      </c>
      <c r="AX335" s="14" t="s">
        <v>77</v>
      </c>
      <c r="AY335" s="255" t="s">
        <v>161</v>
      </c>
    </row>
    <row r="336" s="2" customFormat="1" ht="16.5" customHeight="1">
      <c r="A336" s="41"/>
      <c r="B336" s="42"/>
      <c r="C336" s="285" t="s">
        <v>441</v>
      </c>
      <c r="D336" s="285" t="s">
        <v>1027</v>
      </c>
      <c r="E336" s="286" t="s">
        <v>1177</v>
      </c>
      <c r="F336" s="287" t="s">
        <v>1178</v>
      </c>
      <c r="G336" s="288" t="s">
        <v>212</v>
      </c>
      <c r="H336" s="289">
        <v>550</v>
      </c>
      <c r="I336" s="290"/>
      <c r="J336" s="291">
        <f>ROUND(I336*H336,2)</f>
        <v>0</v>
      </c>
      <c r="K336" s="287" t="s">
        <v>167</v>
      </c>
      <c r="L336" s="292"/>
      <c r="M336" s="293" t="s">
        <v>19</v>
      </c>
      <c r="N336" s="294" t="s">
        <v>41</v>
      </c>
      <c r="O336" s="87"/>
      <c r="P336" s="224">
        <f>O336*H336</f>
        <v>0</v>
      </c>
      <c r="Q336" s="224">
        <v>2.0000000000000002E-05</v>
      </c>
      <c r="R336" s="224">
        <f>Q336*H336</f>
        <v>0.011000000000000001</v>
      </c>
      <c r="S336" s="224">
        <v>0</v>
      </c>
      <c r="T336" s="225">
        <f>S336*H336</f>
        <v>0</v>
      </c>
      <c r="U336" s="41"/>
      <c r="V336" s="41"/>
      <c r="W336" s="41"/>
      <c r="X336" s="41"/>
      <c r="Y336" s="41"/>
      <c r="Z336" s="41"/>
      <c r="AA336" s="41"/>
      <c r="AB336" s="41"/>
      <c r="AC336" s="41"/>
      <c r="AD336" s="41"/>
      <c r="AE336" s="41"/>
      <c r="AR336" s="226" t="s">
        <v>209</v>
      </c>
      <c r="AT336" s="226" t="s">
        <v>1027</v>
      </c>
      <c r="AU336" s="226" t="s">
        <v>79</v>
      </c>
      <c r="AY336" s="20" t="s">
        <v>161</v>
      </c>
      <c r="BE336" s="227">
        <f>IF(N336="základní",J336,0)</f>
        <v>0</v>
      </c>
      <c r="BF336" s="227">
        <f>IF(N336="snížená",J336,0)</f>
        <v>0</v>
      </c>
      <c r="BG336" s="227">
        <f>IF(N336="zákl. přenesená",J336,0)</f>
        <v>0</v>
      </c>
      <c r="BH336" s="227">
        <f>IF(N336="sníž. přenesená",J336,0)</f>
        <v>0</v>
      </c>
      <c r="BI336" s="227">
        <f>IF(N336="nulová",J336,0)</f>
        <v>0</v>
      </c>
      <c r="BJ336" s="20" t="s">
        <v>77</v>
      </c>
      <c r="BK336" s="227">
        <f>ROUND(I336*H336,2)</f>
        <v>0</v>
      </c>
      <c r="BL336" s="20" t="s">
        <v>168</v>
      </c>
      <c r="BM336" s="226" t="s">
        <v>1179</v>
      </c>
    </row>
    <row r="337" s="13" customFormat="1">
      <c r="A337" s="13"/>
      <c r="B337" s="233"/>
      <c r="C337" s="234"/>
      <c r="D337" s="235" t="s">
        <v>172</v>
      </c>
      <c r="E337" s="234"/>
      <c r="F337" s="237" t="s">
        <v>1180</v>
      </c>
      <c r="G337" s="234"/>
      <c r="H337" s="238">
        <v>550</v>
      </c>
      <c r="I337" s="239"/>
      <c r="J337" s="234"/>
      <c r="K337" s="234"/>
      <c r="L337" s="240"/>
      <c r="M337" s="241"/>
      <c r="N337" s="242"/>
      <c r="O337" s="242"/>
      <c r="P337" s="242"/>
      <c r="Q337" s="242"/>
      <c r="R337" s="242"/>
      <c r="S337" s="242"/>
      <c r="T337" s="243"/>
      <c r="U337" s="13"/>
      <c r="V337" s="13"/>
      <c r="W337" s="13"/>
      <c r="X337" s="13"/>
      <c r="Y337" s="13"/>
      <c r="Z337" s="13"/>
      <c r="AA337" s="13"/>
      <c r="AB337" s="13"/>
      <c r="AC337" s="13"/>
      <c r="AD337" s="13"/>
      <c r="AE337" s="13"/>
      <c r="AT337" s="244" t="s">
        <v>172</v>
      </c>
      <c r="AU337" s="244" t="s">
        <v>79</v>
      </c>
      <c r="AV337" s="13" t="s">
        <v>79</v>
      </c>
      <c r="AW337" s="13" t="s">
        <v>4</v>
      </c>
      <c r="AX337" s="13" t="s">
        <v>77</v>
      </c>
      <c r="AY337" s="244" t="s">
        <v>161</v>
      </c>
    </row>
    <row r="338" s="12" customFormat="1" ht="22.8" customHeight="1">
      <c r="A338" s="12"/>
      <c r="B338" s="199"/>
      <c r="C338" s="200"/>
      <c r="D338" s="201" t="s">
        <v>69</v>
      </c>
      <c r="E338" s="213" t="s">
        <v>168</v>
      </c>
      <c r="F338" s="213" t="s">
        <v>1181</v>
      </c>
      <c r="G338" s="200"/>
      <c r="H338" s="200"/>
      <c r="I338" s="203"/>
      <c r="J338" s="214">
        <f>BK338</f>
        <v>0</v>
      </c>
      <c r="K338" s="200"/>
      <c r="L338" s="205"/>
      <c r="M338" s="206"/>
      <c r="N338" s="207"/>
      <c r="O338" s="207"/>
      <c r="P338" s="208">
        <f>SUM(P339:P356)</f>
        <v>0</v>
      </c>
      <c r="Q338" s="207"/>
      <c r="R338" s="208">
        <f>SUM(R339:R356)</f>
        <v>6.44313191</v>
      </c>
      <c r="S338" s="207"/>
      <c r="T338" s="209">
        <f>SUM(T339:T356)</f>
        <v>0</v>
      </c>
      <c r="U338" s="12"/>
      <c r="V338" s="12"/>
      <c r="W338" s="12"/>
      <c r="X338" s="12"/>
      <c r="Y338" s="12"/>
      <c r="Z338" s="12"/>
      <c r="AA338" s="12"/>
      <c r="AB338" s="12"/>
      <c r="AC338" s="12"/>
      <c r="AD338" s="12"/>
      <c r="AE338" s="12"/>
      <c r="AR338" s="210" t="s">
        <v>77</v>
      </c>
      <c r="AT338" s="211" t="s">
        <v>69</v>
      </c>
      <c r="AU338" s="211" t="s">
        <v>77</v>
      </c>
      <c r="AY338" s="210" t="s">
        <v>161</v>
      </c>
      <c r="BK338" s="212">
        <f>SUM(BK339:BK356)</f>
        <v>0</v>
      </c>
    </row>
    <row r="339" s="2" customFormat="1" ht="24.15" customHeight="1">
      <c r="A339" s="41"/>
      <c r="B339" s="42"/>
      <c r="C339" s="215" t="s">
        <v>447</v>
      </c>
      <c r="D339" s="215" t="s">
        <v>163</v>
      </c>
      <c r="E339" s="216" t="s">
        <v>1182</v>
      </c>
      <c r="F339" s="217" t="s">
        <v>1183</v>
      </c>
      <c r="G339" s="218" t="s">
        <v>231</v>
      </c>
      <c r="H339" s="219">
        <v>0.20000000000000001</v>
      </c>
      <c r="I339" s="220"/>
      <c r="J339" s="221">
        <f>ROUND(I339*H339,2)</f>
        <v>0</v>
      </c>
      <c r="K339" s="217" t="s">
        <v>167</v>
      </c>
      <c r="L339" s="47"/>
      <c r="M339" s="222" t="s">
        <v>19</v>
      </c>
      <c r="N339" s="223" t="s">
        <v>41</v>
      </c>
      <c r="O339" s="87"/>
      <c r="P339" s="224">
        <f>O339*H339</f>
        <v>0</v>
      </c>
      <c r="Q339" s="224">
        <v>2.40978</v>
      </c>
      <c r="R339" s="224">
        <f>Q339*H339</f>
        <v>0.48195600000000005</v>
      </c>
      <c r="S339" s="224">
        <v>0</v>
      </c>
      <c r="T339" s="225">
        <f>S339*H339</f>
        <v>0</v>
      </c>
      <c r="U339" s="41"/>
      <c r="V339" s="41"/>
      <c r="W339" s="41"/>
      <c r="X339" s="41"/>
      <c r="Y339" s="41"/>
      <c r="Z339" s="41"/>
      <c r="AA339" s="41"/>
      <c r="AB339" s="41"/>
      <c r="AC339" s="41"/>
      <c r="AD339" s="41"/>
      <c r="AE339" s="41"/>
      <c r="AR339" s="226" t="s">
        <v>168</v>
      </c>
      <c r="AT339" s="226" t="s">
        <v>163</v>
      </c>
      <c r="AU339" s="226" t="s">
        <v>79</v>
      </c>
      <c r="AY339" s="20" t="s">
        <v>161</v>
      </c>
      <c r="BE339" s="227">
        <f>IF(N339="základní",J339,0)</f>
        <v>0</v>
      </c>
      <c r="BF339" s="227">
        <f>IF(N339="snížená",J339,0)</f>
        <v>0</v>
      </c>
      <c r="BG339" s="227">
        <f>IF(N339="zákl. přenesená",J339,0)</f>
        <v>0</v>
      </c>
      <c r="BH339" s="227">
        <f>IF(N339="sníž. přenesená",J339,0)</f>
        <v>0</v>
      </c>
      <c r="BI339" s="227">
        <f>IF(N339="nulová",J339,0)</f>
        <v>0</v>
      </c>
      <c r="BJ339" s="20" t="s">
        <v>77</v>
      </c>
      <c r="BK339" s="227">
        <f>ROUND(I339*H339,2)</f>
        <v>0</v>
      </c>
      <c r="BL339" s="20" t="s">
        <v>168</v>
      </c>
      <c r="BM339" s="226" t="s">
        <v>1184</v>
      </c>
    </row>
    <row r="340" s="2" customFormat="1">
      <c r="A340" s="41"/>
      <c r="B340" s="42"/>
      <c r="C340" s="43"/>
      <c r="D340" s="228" t="s">
        <v>170</v>
      </c>
      <c r="E340" s="43"/>
      <c r="F340" s="229" t="s">
        <v>1185</v>
      </c>
      <c r="G340" s="43"/>
      <c r="H340" s="43"/>
      <c r="I340" s="230"/>
      <c r="J340" s="43"/>
      <c r="K340" s="43"/>
      <c r="L340" s="47"/>
      <c r="M340" s="231"/>
      <c r="N340" s="232"/>
      <c r="O340" s="87"/>
      <c r="P340" s="87"/>
      <c r="Q340" s="87"/>
      <c r="R340" s="87"/>
      <c r="S340" s="87"/>
      <c r="T340" s="88"/>
      <c r="U340" s="41"/>
      <c r="V340" s="41"/>
      <c r="W340" s="41"/>
      <c r="X340" s="41"/>
      <c r="Y340" s="41"/>
      <c r="Z340" s="41"/>
      <c r="AA340" s="41"/>
      <c r="AB340" s="41"/>
      <c r="AC340" s="41"/>
      <c r="AD340" s="41"/>
      <c r="AE340" s="41"/>
      <c r="AT340" s="20" t="s">
        <v>170</v>
      </c>
      <c r="AU340" s="20" t="s">
        <v>79</v>
      </c>
    </row>
    <row r="341" s="13" customFormat="1">
      <c r="A341" s="13"/>
      <c r="B341" s="233"/>
      <c r="C341" s="234"/>
      <c r="D341" s="235" t="s">
        <v>172</v>
      </c>
      <c r="E341" s="236" t="s">
        <v>19</v>
      </c>
      <c r="F341" s="237" t="s">
        <v>1186</v>
      </c>
      <c r="G341" s="234"/>
      <c r="H341" s="238">
        <v>0.20000000000000001</v>
      </c>
      <c r="I341" s="239"/>
      <c r="J341" s="234"/>
      <c r="K341" s="234"/>
      <c r="L341" s="240"/>
      <c r="M341" s="241"/>
      <c r="N341" s="242"/>
      <c r="O341" s="242"/>
      <c r="P341" s="242"/>
      <c r="Q341" s="242"/>
      <c r="R341" s="242"/>
      <c r="S341" s="242"/>
      <c r="T341" s="243"/>
      <c r="U341" s="13"/>
      <c r="V341" s="13"/>
      <c r="W341" s="13"/>
      <c r="X341" s="13"/>
      <c r="Y341" s="13"/>
      <c r="Z341" s="13"/>
      <c r="AA341" s="13"/>
      <c r="AB341" s="13"/>
      <c r="AC341" s="13"/>
      <c r="AD341" s="13"/>
      <c r="AE341" s="13"/>
      <c r="AT341" s="244" t="s">
        <v>172</v>
      </c>
      <c r="AU341" s="244" t="s">
        <v>79</v>
      </c>
      <c r="AV341" s="13" t="s">
        <v>79</v>
      </c>
      <c r="AW341" s="13" t="s">
        <v>32</v>
      </c>
      <c r="AX341" s="13" t="s">
        <v>70</v>
      </c>
      <c r="AY341" s="244" t="s">
        <v>161</v>
      </c>
    </row>
    <row r="342" s="14" customFormat="1">
      <c r="A342" s="14"/>
      <c r="B342" s="245"/>
      <c r="C342" s="246"/>
      <c r="D342" s="235" t="s">
        <v>172</v>
      </c>
      <c r="E342" s="247" t="s">
        <v>19</v>
      </c>
      <c r="F342" s="248" t="s">
        <v>174</v>
      </c>
      <c r="G342" s="246"/>
      <c r="H342" s="249">
        <v>0.20000000000000001</v>
      </c>
      <c r="I342" s="250"/>
      <c r="J342" s="246"/>
      <c r="K342" s="246"/>
      <c r="L342" s="251"/>
      <c r="M342" s="252"/>
      <c r="N342" s="253"/>
      <c r="O342" s="253"/>
      <c r="P342" s="253"/>
      <c r="Q342" s="253"/>
      <c r="R342" s="253"/>
      <c r="S342" s="253"/>
      <c r="T342" s="254"/>
      <c r="U342" s="14"/>
      <c r="V342" s="14"/>
      <c r="W342" s="14"/>
      <c r="X342" s="14"/>
      <c r="Y342" s="14"/>
      <c r="Z342" s="14"/>
      <c r="AA342" s="14"/>
      <c r="AB342" s="14"/>
      <c r="AC342" s="14"/>
      <c r="AD342" s="14"/>
      <c r="AE342" s="14"/>
      <c r="AT342" s="255" t="s">
        <v>172</v>
      </c>
      <c r="AU342" s="255" t="s">
        <v>79</v>
      </c>
      <c r="AV342" s="14" t="s">
        <v>168</v>
      </c>
      <c r="AW342" s="14" t="s">
        <v>32</v>
      </c>
      <c r="AX342" s="14" t="s">
        <v>77</v>
      </c>
      <c r="AY342" s="255" t="s">
        <v>161</v>
      </c>
    </row>
    <row r="343" s="2" customFormat="1" ht="16.5" customHeight="1">
      <c r="A343" s="41"/>
      <c r="B343" s="42"/>
      <c r="C343" s="215" t="s">
        <v>454</v>
      </c>
      <c r="D343" s="215" t="s">
        <v>163</v>
      </c>
      <c r="E343" s="216" t="s">
        <v>1187</v>
      </c>
      <c r="F343" s="217" t="s">
        <v>1188</v>
      </c>
      <c r="G343" s="218" t="s">
        <v>231</v>
      </c>
      <c r="H343" s="219">
        <v>2.2000000000000002</v>
      </c>
      <c r="I343" s="220"/>
      <c r="J343" s="221">
        <f>ROUND(I343*H343,2)</f>
        <v>0</v>
      </c>
      <c r="K343" s="217" t="s">
        <v>167</v>
      </c>
      <c r="L343" s="47"/>
      <c r="M343" s="222" t="s">
        <v>19</v>
      </c>
      <c r="N343" s="223" t="s">
        <v>41</v>
      </c>
      <c r="O343" s="87"/>
      <c r="P343" s="224">
        <f>O343*H343</f>
        <v>0</v>
      </c>
      <c r="Q343" s="224">
        <v>2.5019800000000001</v>
      </c>
      <c r="R343" s="224">
        <f>Q343*H343</f>
        <v>5.5043560000000005</v>
      </c>
      <c r="S343" s="224">
        <v>0</v>
      </c>
      <c r="T343" s="225">
        <f>S343*H343</f>
        <v>0</v>
      </c>
      <c r="U343" s="41"/>
      <c r="V343" s="41"/>
      <c r="W343" s="41"/>
      <c r="X343" s="41"/>
      <c r="Y343" s="41"/>
      <c r="Z343" s="41"/>
      <c r="AA343" s="41"/>
      <c r="AB343" s="41"/>
      <c r="AC343" s="41"/>
      <c r="AD343" s="41"/>
      <c r="AE343" s="41"/>
      <c r="AR343" s="226" t="s">
        <v>168</v>
      </c>
      <c r="AT343" s="226" t="s">
        <v>163</v>
      </c>
      <c r="AU343" s="226" t="s">
        <v>79</v>
      </c>
      <c r="AY343" s="20" t="s">
        <v>161</v>
      </c>
      <c r="BE343" s="227">
        <f>IF(N343="základní",J343,0)</f>
        <v>0</v>
      </c>
      <c r="BF343" s="227">
        <f>IF(N343="snížená",J343,0)</f>
        <v>0</v>
      </c>
      <c r="BG343" s="227">
        <f>IF(N343="zákl. přenesená",J343,0)</f>
        <v>0</v>
      </c>
      <c r="BH343" s="227">
        <f>IF(N343="sníž. přenesená",J343,0)</f>
        <v>0</v>
      </c>
      <c r="BI343" s="227">
        <f>IF(N343="nulová",J343,0)</f>
        <v>0</v>
      </c>
      <c r="BJ343" s="20" t="s">
        <v>77</v>
      </c>
      <c r="BK343" s="227">
        <f>ROUND(I343*H343,2)</f>
        <v>0</v>
      </c>
      <c r="BL343" s="20" t="s">
        <v>168</v>
      </c>
      <c r="BM343" s="226" t="s">
        <v>1189</v>
      </c>
    </row>
    <row r="344" s="2" customFormat="1">
      <c r="A344" s="41"/>
      <c r="B344" s="42"/>
      <c r="C344" s="43"/>
      <c r="D344" s="228" t="s">
        <v>170</v>
      </c>
      <c r="E344" s="43"/>
      <c r="F344" s="229" t="s">
        <v>1190</v>
      </c>
      <c r="G344" s="43"/>
      <c r="H344" s="43"/>
      <c r="I344" s="230"/>
      <c r="J344" s="43"/>
      <c r="K344" s="43"/>
      <c r="L344" s="47"/>
      <c r="M344" s="231"/>
      <c r="N344" s="232"/>
      <c r="O344" s="87"/>
      <c r="P344" s="87"/>
      <c r="Q344" s="87"/>
      <c r="R344" s="87"/>
      <c r="S344" s="87"/>
      <c r="T344" s="88"/>
      <c r="U344" s="41"/>
      <c r="V344" s="41"/>
      <c r="W344" s="41"/>
      <c r="X344" s="41"/>
      <c r="Y344" s="41"/>
      <c r="Z344" s="41"/>
      <c r="AA344" s="41"/>
      <c r="AB344" s="41"/>
      <c r="AC344" s="41"/>
      <c r="AD344" s="41"/>
      <c r="AE344" s="41"/>
      <c r="AT344" s="20" t="s">
        <v>170</v>
      </c>
      <c r="AU344" s="20" t="s">
        <v>79</v>
      </c>
    </row>
    <row r="345" s="13" customFormat="1">
      <c r="A345" s="13"/>
      <c r="B345" s="233"/>
      <c r="C345" s="234"/>
      <c r="D345" s="235" t="s">
        <v>172</v>
      </c>
      <c r="E345" s="236" t="s">
        <v>19</v>
      </c>
      <c r="F345" s="237" t="s">
        <v>1191</v>
      </c>
      <c r="G345" s="234"/>
      <c r="H345" s="238">
        <v>2.2000000000000002</v>
      </c>
      <c r="I345" s="239"/>
      <c r="J345" s="234"/>
      <c r="K345" s="234"/>
      <c r="L345" s="240"/>
      <c r="M345" s="241"/>
      <c r="N345" s="242"/>
      <c r="O345" s="242"/>
      <c r="P345" s="242"/>
      <c r="Q345" s="242"/>
      <c r="R345" s="242"/>
      <c r="S345" s="242"/>
      <c r="T345" s="243"/>
      <c r="U345" s="13"/>
      <c r="V345" s="13"/>
      <c r="W345" s="13"/>
      <c r="X345" s="13"/>
      <c r="Y345" s="13"/>
      <c r="Z345" s="13"/>
      <c r="AA345" s="13"/>
      <c r="AB345" s="13"/>
      <c r="AC345" s="13"/>
      <c r="AD345" s="13"/>
      <c r="AE345" s="13"/>
      <c r="AT345" s="244" t="s">
        <v>172</v>
      </c>
      <c r="AU345" s="244" t="s">
        <v>79</v>
      </c>
      <c r="AV345" s="13" t="s">
        <v>79</v>
      </c>
      <c r="AW345" s="13" t="s">
        <v>32</v>
      </c>
      <c r="AX345" s="13" t="s">
        <v>70</v>
      </c>
      <c r="AY345" s="244" t="s">
        <v>161</v>
      </c>
    </row>
    <row r="346" s="14" customFormat="1">
      <c r="A346" s="14"/>
      <c r="B346" s="245"/>
      <c r="C346" s="246"/>
      <c r="D346" s="235" t="s">
        <v>172</v>
      </c>
      <c r="E346" s="247" t="s">
        <v>19</v>
      </c>
      <c r="F346" s="248" t="s">
        <v>174</v>
      </c>
      <c r="G346" s="246"/>
      <c r="H346" s="249">
        <v>2.2000000000000002</v>
      </c>
      <c r="I346" s="250"/>
      <c r="J346" s="246"/>
      <c r="K346" s="246"/>
      <c r="L346" s="251"/>
      <c r="M346" s="252"/>
      <c r="N346" s="253"/>
      <c r="O346" s="253"/>
      <c r="P346" s="253"/>
      <c r="Q346" s="253"/>
      <c r="R346" s="253"/>
      <c r="S346" s="253"/>
      <c r="T346" s="254"/>
      <c r="U346" s="14"/>
      <c r="V346" s="14"/>
      <c r="W346" s="14"/>
      <c r="X346" s="14"/>
      <c r="Y346" s="14"/>
      <c r="Z346" s="14"/>
      <c r="AA346" s="14"/>
      <c r="AB346" s="14"/>
      <c r="AC346" s="14"/>
      <c r="AD346" s="14"/>
      <c r="AE346" s="14"/>
      <c r="AT346" s="255" t="s">
        <v>172</v>
      </c>
      <c r="AU346" s="255" t="s">
        <v>79</v>
      </c>
      <c r="AV346" s="14" t="s">
        <v>168</v>
      </c>
      <c r="AW346" s="14" t="s">
        <v>32</v>
      </c>
      <c r="AX346" s="14" t="s">
        <v>77</v>
      </c>
      <c r="AY346" s="255" t="s">
        <v>161</v>
      </c>
    </row>
    <row r="347" s="2" customFormat="1" ht="16.5" customHeight="1">
      <c r="A347" s="41"/>
      <c r="B347" s="42"/>
      <c r="C347" s="215" t="s">
        <v>461</v>
      </c>
      <c r="D347" s="215" t="s">
        <v>163</v>
      </c>
      <c r="E347" s="216" t="s">
        <v>1192</v>
      </c>
      <c r="F347" s="217" t="s">
        <v>1193</v>
      </c>
      <c r="G347" s="218" t="s">
        <v>166</v>
      </c>
      <c r="H347" s="219">
        <v>33</v>
      </c>
      <c r="I347" s="220"/>
      <c r="J347" s="221">
        <f>ROUND(I347*H347,2)</f>
        <v>0</v>
      </c>
      <c r="K347" s="217" t="s">
        <v>167</v>
      </c>
      <c r="L347" s="47"/>
      <c r="M347" s="222" t="s">
        <v>19</v>
      </c>
      <c r="N347" s="223" t="s">
        <v>41</v>
      </c>
      <c r="O347" s="87"/>
      <c r="P347" s="224">
        <f>O347*H347</f>
        <v>0</v>
      </c>
      <c r="Q347" s="224">
        <v>0.011169999999999999</v>
      </c>
      <c r="R347" s="224">
        <f>Q347*H347</f>
        <v>0.36860999999999999</v>
      </c>
      <c r="S347" s="224">
        <v>0</v>
      </c>
      <c r="T347" s="225">
        <f>S347*H347</f>
        <v>0</v>
      </c>
      <c r="U347" s="41"/>
      <c r="V347" s="41"/>
      <c r="W347" s="41"/>
      <c r="X347" s="41"/>
      <c r="Y347" s="41"/>
      <c r="Z347" s="41"/>
      <c r="AA347" s="41"/>
      <c r="AB347" s="41"/>
      <c r="AC347" s="41"/>
      <c r="AD347" s="41"/>
      <c r="AE347" s="41"/>
      <c r="AR347" s="226" t="s">
        <v>168</v>
      </c>
      <c r="AT347" s="226" t="s">
        <v>163</v>
      </c>
      <c r="AU347" s="226" t="s">
        <v>79</v>
      </c>
      <c r="AY347" s="20" t="s">
        <v>161</v>
      </c>
      <c r="BE347" s="227">
        <f>IF(N347="základní",J347,0)</f>
        <v>0</v>
      </c>
      <c r="BF347" s="227">
        <f>IF(N347="snížená",J347,0)</f>
        <v>0</v>
      </c>
      <c r="BG347" s="227">
        <f>IF(N347="zákl. přenesená",J347,0)</f>
        <v>0</v>
      </c>
      <c r="BH347" s="227">
        <f>IF(N347="sníž. přenesená",J347,0)</f>
        <v>0</v>
      </c>
      <c r="BI347" s="227">
        <f>IF(N347="nulová",J347,0)</f>
        <v>0</v>
      </c>
      <c r="BJ347" s="20" t="s">
        <v>77</v>
      </c>
      <c r="BK347" s="227">
        <f>ROUND(I347*H347,2)</f>
        <v>0</v>
      </c>
      <c r="BL347" s="20" t="s">
        <v>168</v>
      </c>
      <c r="BM347" s="226" t="s">
        <v>1194</v>
      </c>
    </row>
    <row r="348" s="2" customFormat="1">
      <c r="A348" s="41"/>
      <c r="B348" s="42"/>
      <c r="C348" s="43"/>
      <c r="D348" s="228" t="s">
        <v>170</v>
      </c>
      <c r="E348" s="43"/>
      <c r="F348" s="229" t="s">
        <v>1195</v>
      </c>
      <c r="G348" s="43"/>
      <c r="H348" s="43"/>
      <c r="I348" s="230"/>
      <c r="J348" s="43"/>
      <c r="K348" s="43"/>
      <c r="L348" s="47"/>
      <c r="M348" s="231"/>
      <c r="N348" s="232"/>
      <c r="O348" s="87"/>
      <c r="P348" s="87"/>
      <c r="Q348" s="87"/>
      <c r="R348" s="87"/>
      <c r="S348" s="87"/>
      <c r="T348" s="88"/>
      <c r="U348" s="41"/>
      <c r="V348" s="41"/>
      <c r="W348" s="41"/>
      <c r="X348" s="41"/>
      <c r="Y348" s="41"/>
      <c r="Z348" s="41"/>
      <c r="AA348" s="41"/>
      <c r="AB348" s="41"/>
      <c r="AC348" s="41"/>
      <c r="AD348" s="41"/>
      <c r="AE348" s="41"/>
      <c r="AT348" s="20" t="s">
        <v>170</v>
      </c>
      <c r="AU348" s="20" t="s">
        <v>79</v>
      </c>
    </row>
    <row r="349" s="13" customFormat="1">
      <c r="A349" s="13"/>
      <c r="B349" s="233"/>
      <c r="C349" s="234"/>
      <c r="D349" s="235" t="s">
        <v>172</v>
      </c>
      <c r="E349" s="236" t="s">
        <v>19</v>
      </c>
      <c r="F349" s="237" t="s">
        <v>1196</v>
      </c>
      <c r="G349" s="234"/>
      <c r="H349" s="238">
        <v>33</v>
      </c>
      <c r="I349" s="239"/>
      <c r="J349" s="234"/>
      <c r="K349" s="234"/>
      <c r="L349" s="240"/>
      <c r="M349" s="241"/>
      <c r="N349" s="242"/>
      <c r="O349" s="242"/>
      <c r="P349" s="242"/>
      <c r="Q349" s="242"/>
      <c r="R349" s="242"/>
      <c r="S349" s="242"/>
      <c r="T349" s="243"/>
      <c r="U349" s="13"/>
      <c r="V349" s="13"/>
      <c r="W349" s="13"/>
      <c r="X349" s="13"/>
      <c r="Y349" s="13"/>
      <c r="Z349" s="13"/>
      <c r="AA349" s="13"/>
      <c r="AB349" s="13"/>
      <c r="AC349" s="13"/>
      <c r="AD349" s="13"/>
      <c r="AE349" s="13"/>
      <c r="AT349" s="244" t="s">
        <v>172</v>
      </c>
      <c r="AU349" s="244" t="s">
        <v>79</v>
      </c>
      <c r="AV349" s="13" t="s">
        <v>79</v>
      </c>
      <c r="AW349" s="13" t="s">
        <v>32</v>
      </c>
      <c r="AX349" s="13" t="s">
        <v>70</v>
      </c>
      <c r="AY349" s="244" t="s">
        <v>161</v>
      </c>
    </row>
    <row r="350" s="14" customFormat="1">
      <c r="A350" s="14"/>
      <c r="B350" s="245"/>
      <c r="C350" s="246"/>
      <c r="D350" s="235" t="s">
        <v>172</v>
      </c>
      <c r="E350" s="247" t="s">
        <v>19</v>
      </c>
      <c r="F350" s="248" t="s">
        <v>174</v>
      </c>
      <c r="G350" s="246"/>
      <c r="H350" s="249">
        <v>33</v>
      </c>
      <c r="I350" s="250"/>
      <c r="J350" s="246"/>
      <c r="K350" s="246"/>
      <c r="L350" s="251"/>
      <c r="M350" s="252"/>
      <c r="N350" s="253"/>
      <c r="O350" s="253"/>
      <c r="P350" s="253"/>
      <c r="Q350" s="253"/>
      <c r="R350" s="253"/>
      <c r="S350" s="253"/>
      <c r="T350" s="254"/>
      <c r="U350" s="14"/>
      <c r="V350" s="14"/>
      <c r="W350" s="14"/>
      <c r="X350" s="14"/>
      <c r="Y350" s="14"/>
      <c r="Z350" s="14"/>
      <c r="AA350" s="14"/>
      <c r="AB350" s="14"/>
      <c r="AC350" s="14"/>
      <c r="AD350" s="14"/>
      <c r="AE350" s="14"/>
      <c r="AT350" s="255" t="s">
        <v>172</v>
      </c>
      <c r="AU350" s="255" t="s">
        <v>79</v>
      </c>
      <c r="AV350" s="14" t="s">
        <v>168</v>
      </c>
      <c r="AW350" s="14" t="s">
        <v>32</v>
      </c>
      <c r="AX350" s="14" t="s">
        <v>77</v>
      </c>
      <c r="AY350" s="255" t="s">
        <v>161</v>
      </c>
    </row>
    <row r="351" s="2" customFormat="1" ht="16.5" customHeight="1">
      <c r="A351" s="41"/>
      <c r="B351" s="42"/>
      <c r="C351" s="215" t="s">
        <v>468</v>
      </c>
      <c r="D351" s="215" t="s">
        <v>163</v>
      </c>
      <c r="E351" s="216" t="s">
        <v>1197</v>
      </c>
      <c r="F351" s="217" t="s">
        <v>1198</v>
      </c>
      <c r="G351" s="218" t="s">
        <v>166</v>
      </c>
      <c r="H351" s="219">
        <v>33</v>
      </c>
      <c r="I351" s="220"/>
      <c r="J351" s="221">
        <f>ROUND(I351*H351,2)</f>
        <v>0</v>
      </c>
      <c r="K351" s="217" t="s">
        <v>167</v>
      </c>
      <c r="L351" s="47"/>
      <c r="M351" s="222" t="s">
        <v>19</v>
      </c>
      <c r="N351" s="223" t="s">
        <v>41</v>
      </c>
      <c r="O351" s="87"/>
      <c r="P351" s="224">
        <f>O351*H351</f>
        <v>0</v>
      </c>
      <c r="Q351" s="224">
        <v>0</v>
      </c>
      <c r="R351" s="224">
        <f>Q351*H351</f>
        <v>0</v>
      </c>
      <c r="S351" s="224">
        <v>0</v>
      </c>
      <c r="T351" s="225">
        <f>S351*H351</f>
        <v>0</v>
      </c>
      <c r="U351" s="41"/>
      <c r="V351" s="41"/>
      <c r="W351" s="41"/>
      <c r="X351" s="41"/>
      <c r="Y351" s="41"/>
      <c r="Z351" s="41"/>
      <c r="AA351" s="41"/>
      <c r="AB351" s="41"/>
      <c r="AC351" s="41"/>
      <c r="AD351" s="41"/>
      <c r="AE351" s="41"/>
      <c r="AR351" s="226" t="s">
        <v>168</v>
      </c>
      <c r="AT351" s="226" t="s">
        <v>163</v>
      </c>
      <c r="AU351" s="226" t="s">
        <v>79</v>
      </c>
      <c r="AY351" s="20" t="s">
        <v>161</v>
      </c>
      <c r="BE351" s="227">
        <f>IF(N351="základní",J351,0)</f>
        <v>0</v>
      </c>
      <c r="BF351" s="227">
        <f>IF(N351="snížená",J351,0)</f>
        <v>0</v>
      </c>
      <c r="BG351" s="227">
        <f>IF(N351="zákl. přenesená",J351,0)</f>
        <v>0</v>
      </c>
      <c r="BH351" s="227">
        <f>IF(N351="sníž. přenesená",J351,0)</f>
        <v>0</v>
      </c>
      <c r="BI351" s="227">
        <f>IF(N351="nulová",J351,0)</f>
        <v>0</v>
      </c>
      <c r="BJ351" s="20" t="s">
        <v>77</v>
      </c>
      <c r="BK351" s="227">
        <f>ROUND(I351*H351,2)</f>
        <v>0</v>
      </c>
      <c r="BL351" s="20" t="s">
        <v>168</v>
      </c>
      <c r="BM351" s="226" t="s">
        <v>1199</v>
      </c>
    </row>
    <row r="352" s="2" customFormat="1">
      <c r="A352" s="41"/>
      <c r="B352" s="42"/>
      <c r="C352" s="43"/>
      <c r="D352" s="228" t="s">
        <v>170</v>
      </c>
      <c r="E352" s="43"/>
      <c r="F352" s="229" t="s">
        <v>1200</v>
      </c>
      <c r="G352" s="43"/>
      <c r="H352" s="43"/>
      <c r="I352" s="230"/>
      <c r="J352" s="43"/>
      <c r="K352" s="43"/>
      <c r="L352" s="47"/>
      <c r="M352" s="231"/>
      <c r="N352" s="232"/>
      <c r="O352" s="87"/>
      <c r="P352" s="87"/>
      <c r="Q352" s="87"/>
      <c r="R352" s="87"/>
      <c r="S352" s="87"/>
      <c r="T352" s="88"/>
      <c r="U352" s="41"/>
      <c r="V352" s="41"/>
      <c r="W352" s="41"/>
      <c r="X352" s="41"/>
      <c r="Y352" s="41"/>
      <c r="Z352" s="41"/>
      <c r="AA352" s="41"/>
      <c r="AB352" s="41"/>
      <c r="AC352" s="41"/>
      <c r="AD352" s="41"/>
      <c r="AE352" s="41"/>
      <c r="AT352" s="20" t="s">
        <v>170</v>
      </c>
      <c r="AU352" s="20" t="s">
        <v>79</v>
      </c>
    </row>
    <row r="353" s="2" customFormat="1" ht="16.5" customHeight="1">
      <c r="A353" s="41"/>
      <c r="B353" s="42"/>
      <c r="C353" s="215" t="s">
        <v>474</v>
      </c>
      <c r="D353" s="215" t="s">
        <v>163</v>
      </c>
      <c r="E353" s="216" t="s">
        <v>1201</v>
      </c>
      <c r="F353" s="217" t="s">
        <v>1202</v>
      </c>
      <c r="G353" s="218" t="s">
        <v>580</v>
      </c>
      <c r="H353" s="219">
        <v>0.083000000000000004</v>
      </c>
      <c r="I353" s="220"/>
      <c r="J353" s="221">
        <f>ROUND(I353*H353,2)</f>
        <v>0</v>
      </c>
      <c r="K353" s="217" t="s">
        <v>167</v>
      </c>
      <c r="L353" s="47"/>
      <c r="M353" s="222" t="s">
        <v>19</v>
      </c>
      <c r="N353" s="223" t="s">
        <v>41</v>
      </c>
      <c r="O353" s="87"/>
      <c r="P353" s="224">
        <f>O353*H353</f>
        <v>0</v>
      </c>
      <c r="Q353" s="224">
        <v>1.06277</v>
      </c>
      <c r="R353" s="224">
        <f>Q353*H353</f>
        <v>0.088209910000000002</v>
      </c>
      <c r="S353" s="224">
        <v>0</v>
      </c>
      <c r="T353" s="225">
        <f>S353*H353</f>
        <v>0</v>
      </c>
      <c r="U353" s="41"/>
      <c r="V353" s="41"/>
      <c r="W353" s="41"/>
      <c r="X353" s="41"/>
      <c r="Y353" s="41"/>
      <c r="Z353" s="41"/>
      <c r="AA353" s="41"/>
      <c r="AB353" s="41"/>
      <c r="AC353" s="41"/>
      <c r="AD353" s="41"/>
      <c r="AE353" s="41"/>
      <c r="AR353" s="226" t="s">
        <v>168</v>
      </c>
      <c r="AT353" s="226" t="s">
        <v>163</v>
      </c>
      <c r="AU353" s="226" t="s">
        <v>79</v>
      </c>
      <c r="AY353" s="20" t="s">
        <v>161</v>
      </c>
      <c r="BE353" s="227">
        <f>IF(N353="základní",J353,0)</f>
        <v>0</v>
      </c>
      <c r="BF353" s="227">
        <f>IF(N353="snížená",J353,0)</f>
        <v>0</v>
      </c>
      <c r="BG353" s="227">
        <f>IF(N353="zákl. přenesená",J353,0)</f>
        <v>0</v>
      </c>
      <c r="BH353" s="227">
        <f>IF(N353="sníž. přenesená",J353,0)</f>
        <v>0</v>
      </c>
      <c r="BI353" s="227">
        <f>IF(N353="nulová",J353,0)</f>
        <v>0</v>
      </c>
      <c r="BJ353" s="20" t="s">
        <v>77</v>
      </c>
      <c r="BK353" s="227">
        <f>ROUND(I353*H353,2)</f>
        <v>0</v>
      </c>
      <c r="BL353" s="20" t="s">
        <v>168</v>
      </c>
      <c r="BM353" s="226" t="s">
        <v>1203</v>
      </c>
    </row>
    <row r="354" s="2" customFormat="1">
      <c r="A354" s="41"/>
      <c r="B354" s="42"/>
      <c r="C354" s="43"/>
      <c r="D354" s="228" t="s">
        <v>170</v>
      </c>
      <c r="E354" s="43"/>
      <c r="F354" s="229" t="s">
        <v>1204</v>
      </c>
      <c r="G354" s="43"/>
      <c r="H354" s="43"/>
      <c r="I354" s="230"/>
      <c r="J354" s="43"/>
      <c r="K354" s="43"/>
      <c r="L354" s="47"/>
      <c r="M354" s="231"/>
      <c r="N354" s="232"/>
      <c r="O354" s="87"/>
      <c r="P354" s="87"/>
      <c r="Q354" s="87"/>
      <c r="R354" s="87"/>
      <c r="S354" s="87"/>
      <c r="T354" s="88"/>
      <c r="U354" s="41"/>
      <c r="V354" s="41"/>
      <c r="W354" s="41"/>
      <c r="X354" s="41"/>
      <c r="Y354" s="41"/>
      <c r="Z354" s="41"/>
      <c r="AA354" s="41"/>
      <c r="AB354" s="41"/>
      <c r="AC354" s="41"/>
      <c r="AD354" s="41"/>
      <c r="AE354" s="41"/>
      <c r="AT354" s="20" t="s">
        <v>170</v>
      </c>
      <c r="AU354" s="20" t="s">
        <v>79</v>
      </c>
    </row>
    <row r="355" s="13" customFormat="1">
      <c r="A355" s="13"/>
      <c r="B355" s="233"/>
      <c r="C355" s="234"/>
      <c r="D355" s="235" t="s">
        <v>172</v>
      </c>
      <c r="E355" s="236" t="s">
        <v>19</v>
      </c>
      <c r="F355" s="237" t="s">
        <v>1205</v>
      </c>
      <c r="G355" s="234"/>
      <c r="H355" s="238">
        <v>0.083000000000000004</v>
      </c>
      <c r="I355" s="239"/>
      <c r="J355" s="234"/>
      <c r="K355" s="234"/>
      <c r="L355" s="240"/>
      <c r="M355" s="241"/>
      <c r="N355" s="242"/>
      <c r="O355" s="242"/>
      <c r="P355" s="242"/>
      <c r="Q355" s="242"/>
      <c r="R355" s="242"/>
      <c r="S355" s="242"/>
      <c r="T355" s="243"/>
      <c r="U355" s="13"/>
      <c r="V355" s="13"/>
      <c r="W355" s="13"/>
      <c r="X355" s="13"/>
      <c r="Y355" s="13"/>
      <c r="Z355" s="13"/>
      <c r="AA355" s="13"/>
      <c r="AB355" s="13"/>
      <c r="AC355" s="13"/>
      <c r="AD355" s="13"/>
      <c r="AE355" s="13"/>
      <c r="AT355" s="244" t="s">
        <v>172</v>
      </c>
      <c r="AU355" s="244" t="s">
        <v>79</v>
      </c>
      <c r="AV355" s="13" t="s">
        <v>79</v>
      </c>
      <c r="AW355" s="13" t="s">
        <v>32</v>
      </c>
      <c r="AX355" s="13" t="s">
        <v>70</v>
      </c>
      <c r="AY355" s="244" t="s">
        <v>161</v>
      </c>
    </row>
    <row r="356" s="14" customFormat="1">
      <c r="A356" s="14"/>
      <c r="B356" s="245"/>
      <c r="C356" s="246"/>
      <c r="D356" s="235" t="s">
        <v>172</v>
      </c>
      <c r="E356" s="247" t="s">
        <v>19</v>
      </c>
      <c r="F356" s="248" t="s">
        <v>174</v>
      </c>
      <c r="G356" s="246"/>
      <c r="H356" s="249">
        <v>0.083000000000000004</v>
      </c>
      <c r="I356" s="250"/>
      <c r="J356" s="246"/>
      <c r="K356" s="246"/>
      <c r="L356" s="251"/>
      <c r="M356" s="252"/>
      <c r="N356" s="253"/>
      <c r="O356" s="253"/>
      <c r="P356" s="253"/>
      <c r="Q356" s="253"/>
      <c r="R356" s="253"/>
      <c r="S356" s="253"/>
      <c r="T356" s="254"/>
      <c r="U356" s="14"/>
      <c r="V356" s="14"/>
      <c r="W356" s="14"/>
      <c r="X356" s="14"/>
      <c r="Y356" s="14"/>
      <c r="Z356" s="14"/>
      <c r="AA356" s="14"/>
      <c r="AB356" s="14"/>
      <c r="AC356" s="14"/>
      <c r="AD356" s="14"/>
      <c r="AE356" s="14"/>
      <c r="AT356" s="255" t="s">
        <v>172</v>
      </c>
      <c r="AU356" s="255" t="s">
        <v>79</v>
      </c>
      <c r="AV356" s="14" t="s">
        <v>168</v>
      </c>
      <c r="AW356" s="14" t="s">
        <v>32</v>
      </c>
      <c r="AX356" s="14" t="s">
        <v>77</v>
      </c>
      <c r="AY356" s="255" t="s">
        <v>161</v>
      </c>
    </row>
    <row r="357" s="12" customFormat="1" ht="22.8" customHeight="1">
      <c r="A357" s="12"/>
      <c r="B357" s="199"/>
      <c r="C357" s="200"/>
      <c r="D357" s="201" t="s">
        <v>69</v>
      </c>
      <c r="E357" s="213" t="s">
        <v>191</v>
      </c>
      <c r="F357" s="213" t="s">
        <v>1206</v>
      </c>
      <c r="G357" s="200"/>
      <c r="H357" s="200"/>
      <c r="I357" s="203"/>
      <c r="J357" s="214">
        <f>BK357</f>
        <v>0</v>
      </c>
      <c r="K357" s="200"/>
      <c r="L357" s="205"/>
      <c r="M357" s="206"/>
      <c r="N357" s="207"/>
      <c r="O357" s="207"/>
      <c r="P357" s="208">
        <f>SUM(P358:P385)</f>
        <v>0</v>
      </c>
      <c r="Q357" s="207"/>
      <c r="R357" s="208">
        <f>SUM(R358:R385)</f>
        <v>0</v>
      </c>
      <c r="S357" s="207"/>
      <c r="T357" s="209">
        <f>SUM(T358:T385)</f>
        <v>0</v>
      </c>
      <c r="U357" s="12"/>
      <c r="V357" s="12"/>
      <c r="W357" s="12"/>
      <c r="X357" s="12"/>
      <c r="Y357" s="12"/>
      <c r="Z357" s="12"/>
      <c r="AA357" s="12"/>
      <c r="AB357" s="12"/>
      <c r="AC357" s="12"/>
      <c r="AD357" s="12"/>
      <c r="AE357" s="12"/>
      <c r="AR357" s="210" t="s">
        <v>77</v>
      </c>
      <c r="AT357" s="211" t="s">
        <v>69</v>
      </c>
      <c r="AU357" s="211" t="s">
        <v>77</v>
      </c>
      <c r="AY357" s="210" t="s">
        <v>161</v>
      </c>
      <c r="BK357" s="212">
        <f>SUM(BK358:BK385)</f>
        <v>0</v>
      </c>
    </row>
    <row r="358" s="2" customFormat="1" ht="21.75" customHeight="1">
      <c r="A358" s="41"/>
      <c r="B358" s="42"/>
      <c r="C358" s="215" t="s">
        <v>480</v>
      </c>
      <c r="D358" s="215" t="s">
        <v>163</v>
      </c>
      <c r="E358" s="216" t="s">
        <v>1207</v>
      </c>
      <c r="F358" s="217" t="s">
        <v>1208</v>
      </c>
      <c r="G358" s="218" t="s">
        <v>166</v>
      </c>
      <c r="H358" s="219">
        <v>797.5</v>
      </c>
      <c r="I358" s="220"/>
      <c r="J358" s="221">
        <f>ROUND(I358*H358,2)</f>
        <v>0</v>
      </c>
      <c r="K358" s="217" t="s">
        <v>167</v>
      </c>
      <c r="L358" s="47"/>
      <c r="M358" s="222" t="s">
        <v>19</v>
      </c>
      <c r="N358" s="223" t="s">
        <v>41</v>
      </c>
      <c r="O358" s="87"/>
      <c r="P358" s="224">
        <f>O358*H358</f>
        <v>0</v>
      </c>
      <c r="Q358" s="224">
        <v>0</v>
      </c>
      <c r="R358" s="224">
        <f>Q358*H358</f>
        <v>0</v>
      </c>
      <c r="S358" s="224">
        <v>0</v>
      </c>
      <c r="T358" s="225">
        <f>S358*H358</f>
        <v>0</v>
      </c>
      <c r="U358" s="41"/>
      <c r="V358" s="41"/>
      <c r="W358" s="41"/>
      <c r="X358" s="41"/>
      <c r="Y358" s="41"/>
      <c r="Z358" s="41"/>
      <c r="AA358" s="41"/>
      <c r="AB358" s="41"/>
      <c r="AC358" s="41"/>
      <c r="AD358" s="41"/>
      <c r="AE358" s="41"/>
      <c r="AR358" s="226" t="s">
        <v>168</v>
      </c>
      <c r="AT358" s="226" t="s">
        <v>163</v>
      </c>
      <c r="AU358" s="226" t="s">
        <v>79</v>
      </c>
      <c r="AY358" s="20" t="s">
        <v>161</v>
      </c>
      <c r="BE358" s="227">
        <f>IF(N358="základní",J358,0)</f>
        <v>0</v>
      </c>
      <c r="BF358" s="227">
        <f>IF(N358="snížená",J358,0)</f>
        <v>0</v>
      </c>
      <c r="BG358" s="227">
        <f>IF(N358="zákl. přenesená",J358,0)</f>
        <v>0</v>
      </c>
      <c r="BH358" s="227">
        <f>IF(N358="sníž. přenesená",J358,0)</f>
        <v>0</v>
      </c>
      <c r="BI358" s="227">
        <f>IF(N358="nulová",J358,0)</f>
        <v>0</v>
      </c>
      <c r="BJ358" s="20" t="s">
        <v>77</v>
      </c>
      <c r="BK358" s="227">
        <f>ROUND(I358*H358,2)</f>
        <v>0</v>
      </c>
      <c r="BL358" s="20" t="s">
        <v>168</v>
      </c>
      <c r="BM358" s="226" t="s">
        <v>1209</v>
      </c>
    </row>
    <row r="359" s="2" customFormat="1">
      <c r="A359" s="41"/>
      <c r="B359" s="42"/>
      <c r="C359" s="43"/>
      <c r="D359" s="228" t="s">
        <v>170</v>
      </c>
      <c r="E359" s="43"/>
      <c r="F359" s="229" t="s">
        <v>1210</v>
      </c>
      <c r="G359" s="43"/>
      <c r="H359" s="43"/>
      <c r="I359" s="230"/>
      <c r="J359" s="43"/>
      <c r="K359" s="43"/>
      <c r="L359" s="47"/>
      <c r="M359" s="231"/>
      <c r="N359" s="232"/>
      <c r="O359" s="87"/>
      <c r="P359" s="87"/>
      <c r="Q359" s="87"/>
      <c r="R359" s="87"/>
      <c r="S359" s="87"/>
      <c r="T359" s="88"/>
      <c r="U359" s="41"/>
      <c r="V359" s="41"/>
      <c r="W359" s="41"/>
      <c r="X359" s="41"/>
      <c r="Y359" s="41"/>
      <c r="Z359" s="41"/>
      <c r="AA359" s="41"/>
      <c r="AB359" s="41"/>
      <c r="AC359" s="41"/>
      <c r="AD359" s="41"/>
      <c r="AE359" s="41"/>
      <c r="AT359" s="20" t="s">
        <v>170</v>
      </c>
      <c r="AU359" s="20" t="s">
        <v>79</v>
      </c>
    </row>
    <row r="360" s="13" customFormat="1">
      <c r="A360" s="13"/>
      <c r="B360" s="233"/>
      <c r="C360" s="234"/>
      <c r="D360" s="235" t="s">
        <v>172</v>
      </c>
      <c r="E360" s="236" t="s">
        <v>19</v>
      </c>
      <c r="F360" s="237" t="s">
        <v>1211</v>
      </c>
      <c r="G360" s="234"/>
      <c r="H360" s="238">
        <v>797.5</v>
      </c>
      <c r="I360" s="239"/>
      <c r="J360" s="234"/>
      <c r="K360" s="234"/>
      <c r="L360" s="240"/>
      <c r="M360" s="241"/>
      <c r="N360" s="242"/>
      <c r="O360" s="242"/>
      <c r="P360" s="242"/>
      <c r="Q360" s="242"/>
      <c r="R360" s="242"/>
      <c r="S360" s="242"/>
      <c r="T360" s="243"/>
      <c r="U360" s="13"/>
      <c r="V360" s="13"/>
      <c r="W360" s="13"/>
      <c r="X360" s="13"/>
      <c r="Y360" s="13"/>
      <c r="Z360" s="13"/>
      <c r="AA360" s="13"/>
      <c r="AB360" s="13"/>
      <c r="AC360" s="13"/>
      <c r="AD360" s="13"/>
      <c r="AE360" s="13"/>
      <c r="AT360" s="244" t="s">
        <v>172</v>
      </c>
      <c r="AU360" s="244" t="s">
        <v>79</v>
      </c>
      <c r="AV360" s="13" t="s">
        <v>79</v>
      </c>
      <c r="AW360" s="13" t="s">
        <v>32</v>
      </c>
      <c r="AX360" s="13" t="s">
        <v>70</v>
      </c>
      <c r="AY360" s="244" t="s">
        <v>161</v>
      </c>
    </row>
    <row r="361" s="14" customFormat="1">
      <c r="A361" s="14"/>
      <c r="B361" s="245"/>
      <c r="C361" s="246"/>
      <c r="D361" s="235" t="s">
        <v>172</v>
      </c>
      <c r="E361" s="247" t="s">
        <v>19</v>
      </c>
      <c r="F361" s="248" t="s">
        <v>174</v>
      </c>
      <c r="G361" s="246"/>
      <c r="H361" s="249">
        <v>797.5</v>
      </c>
      <c r="I361" s="250"/>
      <c r="J361" s="246"/>
      <c r="K361" s="246"/>
      <c r="L361" s="251"/>
      <c r="M361" s="252"/>
      <c r="N361" s="253"/>
      <c r="O361" s="253"/>
      <c r="P361" s="253"/>
      <c r="Q361" s="253"/>
      <c r="R361" s="253"/>
      <c r="S361" s="253"/>
      <c r="T361" s="254"/>
      <c r="U361" s="14"/>
      <c r="V361" s="14"/>
      <c r="W361" s="14"/>
      <c r="X361" s="14"/>
      <c r="Y361" s="14"/>
      <c r="Z361" s="14"/>
      <c r="AA361" s="14"/>
      <c r="AB361" s="14"/>
      <c r="AC361" s="14"/>
      <c r="AD361" s="14"/>
      <c r="AE361" s="14"/>
      <c r="AT361" s="255" t="s">
        <v>172</v>
      </c>
      <c r="AU361" s="255" t="s">
        <v>79</v>
      </c>
      <c r="AV361" s="14" t="s">
        <v>168</v>
      </c>
      <c r="AW361" s="14" t="s">
        <v>32</v>
      </c>
      <c r="AX361" s="14" t="s">
        <v>77</v>
      </c>
      <c r="AY361" s="255" t="s">
        <v>161</v>
      </c>
    </row>
    <row r="362" s="2" customFormat="1" ht="24.15" customHeight="1">
      <c r="A362" s="41"/>
      <c r="B362" s="42"/>
      <c r="C362" s="215" t="s">
        <v>486</v>
      </c>
      <c r="D362" s="215" t="s">
        <v>163</v>
      </c>
      <c r="E362" s="216" t="s">
        <v>1212</v>
      </c>
      <c r="F362" s="217" t="s">
        <v>1213</v>
      </c>
      <c r="G362" s="218" t="s">
        <v>166</v>
      </c>
      <c r="H362" s="219">
        <v>797.5</v>
      </c>
      <c r="I362" s="220"/>
      <c r="J362" s="221">
        <f>ROUND(I362*H362,2)</f>
        <v>0</v>
      </c>
      <c r="K362" s="217" t="s">
        <v>167</v>
      </c>
      <c r="L362" s="47"/>
      <c r="M362" s="222" t="s">
        <v>19</v>
      </c>
      <c r="N362" s="223" t="s">
        <v>41</v>
      </c>
      <c r="O362" s="87"/>
      <c r="P362" s="224">
        <f>O362*H362</f>
        <v>0</v>
      </c>
      <c r="Q362" s="224">
        <v>0</v>
      </c>
      <c r="R362" s="224">
        <f>Q362*H362</f>
        <v>0</v>
      </c>
      <c r="S362" s="224">
        <v>0</v>
      </c>
      <c r="T362" s="225">
        <f>S362*H362</f>
        <v>0</v>
      </c>
      <c r="U362" s="41"/>
      <c r="V362" s="41"/>
      <c r="W362" s="41"/>
      <c r="X362" s="41"/>
      <c r="Y362" s="41"/>
      <c r="Z362" s="41"/>
      <c r="AA362" s="41"/>
      <c r="AB362" s="41"/>
      <c r="AC362" s="41"/>
      <c r="AD362" s="41"/>
      <c r="AE362" s="41"/>
      <c r="AR362" s="226" t="s">
        <v>168</v>
      </c>
      <c r="AT362" s="226" t="s">
        <v>163</v>
      </c>
      <c r="AU362" s="226" t="s">
        <v>79</v>
      </c>
      <c r="AY362" s="20" t="s">
        <v>161</v>
      </c>
      <c r="BE362" s="227">
        <f>IF(N362="základní",J362,0)</f>
        <v>0</v>
      </c>
      <c r="BF362" s="227">
        <f>IF(N362="snížená",J362,0)</f>
        <v>0</v>
      </c>
      <c r="BG362" s="227">
        <f>IF(N362="zákl. přenesená",J362,0)</f>
        <v>0</v>
      </c>
      <c r="BH362" s="227">
        <f>IF(N362="sníž. přenesená",J362,0)</f>
        <v>0</v>
      </c>
      <c r="BI362" s="227">
        <f>IF(N362="nulová",J362,0)</f>
        <v>0</v>
      </c>
      <c r="BJ362" s="20" t="s">
        <v>77</v>
      </c>
      <c r="BK362" s="227">
        <f>ROUND(I362*H362,2)</f>
        <v>0</v>
      </c>
      <c r="BL362" s="20" t="s">
        <v>168</v>
      </c>
      <c r="BM362" s="226" t="s">
        <v>1214</v>
      </c>
    </row>
    <row r="363" s="2" customFormat="1">
      <c r="A363" s="41"/>
      <c r="B363" s="42"/>
      <c r="C363" s="43"/>
      <c r="D363" s="228" t="s">
        <v>170</v>
      </c>
      <c r="E363" s="43"/>
      <c r="F363" s="229" t="s">
        <v>1215</v>
      </c>
      <c r="G363" s="43"/>
      <c r="H363" s="43"/>
      <c r="I363" s="230"/>
      <c r="J363" s="43"/>
      <c r="K363" s="43"/>
      <c r="L363" s="47"/>
      <c r="M363" s="231"/>
      <c r="N363" s="232"/>
      <c r="O363" s="87"/>
      <c r="P363" s="87"/>
      <c r="Q363" s="87"/>
      <c r="R363" s="87"/>
      <c r="S363" s="87"/>
      <c r="T363" s="88"/>
      <c r="U363" s="41"/>
      <c r="V363" s="41"/>
      <c r="W363" s="41"/>
      <c r="X363" s="41"/>
      <c r="Y363" s="41"/>
      <c r="Z363" s="41"/>
      <c r="AA363" s="41"/>
      <c r="AB363" s="41"/>
      <c r="AC363" s="41"/>
      <c r="AD363" s="41"/>
      <c r="AE363" s="41"/>
      <c r="AT363" s="20" t="s">
        <v>170</v>
      </c>
      <c r="AU363" s="20" t="s">
        <v>79</v>
      </c>
    </row>
    <row r="364" s="13" customFormat="1">
      <c r="A364" s="13"/>
      <c r="B364" s="233"/>
      <c r="C364" s="234"/>
      <c r="D364" s="235" t="s">
        <v>172</v>
      </c>
      <c r="E364" s="236" t="s">
        <v>19</v>
      </c>
      <c r="F364" s="237" t="s">
        <v>1211</v>
      </c>
      <c r="G364" s="234"/>
      <c r="H364" s="238">
        <v>797.5</v>
      </c>
      <c r="I364" s="239"/>
      <c r="J364" s="234"/>
      <c r="K364" s="234"/>
      <c r="L364" s="240"/>
      <c r="M364" s="241"/>
      <c r="N364" s="242"/>
      <c r="O364" s="242"/>
      <c r="P364" s="242"/>
      <c r="Q364" s="242"/>
      <c r="R364" s="242"/>
      <c r="S364" s="242"/>
      <c r="T364" s="243"/>
      <c r="U364" s="13"/>
      <c r="V364" s="13"/>
      <c r="W364" s="13"/>
      <c r="X364" s="13"/>
      <c r="Y364" s="13"/>
      <c r="Z364" s="13"/>
      <c r="AA364" s="13"/>
      <c r="AB364" s="13"/>
      <c r="AC364" s="13"/>
      <c r="AD364" s="13"/>
      <c r="AE364" s="13"/>
      <c r="AT364" s="244" t="s">
        <v>172</v>
      </c>
      <c r="AU364" s="244" t="s">
        <v>79</v>
      </c>
      <c r="AV364" s="13" t="s">
        <v>79</v>
      </c>
      <c r="AW364" s="13" t="s">
        <v>32</v>
      </c>
      <c r="AX364" s="13" t="s">
        <v>70</v>
      </c>
      <c r="AY364" s="244" t="s">
        <v>161</v>
      </c>
    </row>
    <row r="365" s="14" customFormat="1">
      <c r="A365" s="14"/>
      <c r="B365" s="245"/>
      <c r="C365" s="246"/>
      <c r="D365" s="235" t="s">
        <v>172</v>
      </c>
      <c r="E365" s="247" t="s">
        <v>19</v>
      </c>
      <c r="F365" s="248" t="s">
        <v>174</v>
      </c>
      <c r="G365" s="246"/>
      <c r="H365" s="249">
        <v>797.5</v>
      </c>
      <c r="I365" s="250"/>
      <c r="J365" s="246"/>
      <c r="K365" s="246"/>
      <c r="L365" s="251"/>
      <c r="M365" s="252"/>
      <c r="N365" s="253"/>
      <c r="O365" s="253"/>
      <c r="P365" s="253"/>
      <c r="Q365" s="253"/>
      <c r="R365" s="253"/>
      <c r="S365" s="253"/>
      <c r="T365" s="254"/>
      <c r="U365" s="14"/>
      <c r="V365" s="14"/>
      <c r="W365" s="14"/>
      <c r="X365" s="14"/>
      <c r="Y365" s="14"/>
      <c r="Z365" s="14"/>
      <c r="AA365" s="14"/>
      <c r="AB365" s="14"/>
      <c r="AC365" s="14"/>
      <c r="AD365" s="14"/>
      <c r="AE365" s="14"/>
      <c r="AT365" s="255" t="s">
        <v>172</v>
      </c>
      <c r="AU365" s="255" t="s">
        <v>79</v>
      </c>
      <c r="AV365" s="14" t="s">
        <v>168</v>
      </c>
      <c r="AW365" s="14" t="s">
        <v>32</v>
      </c>
      <c r="AX365" s="14" t="s">
        <v>77</v>
      </c>
      <c r="AY365" s="255" t="s">
        <v>161</v>
      </c>
    </row>
    <row r="366" s="2" customFormat="1" ht="16.5" customHeight="1">
      <c r="A366" s="41"/>
      <c r="B366" s="42"/>
      <c r="C366" s="215" t="s">
        <v>493</v>
      </c>
      <c r="D366" s="215" t="s">
        <v>163</v>
      </c>
      <c r="E366" s="216" t="s">
        <v>1216</v>
      </c>
      <c r="F366" s="217" t="s">
        <v>1217</v>
      </c>
      <c r="G366" s="218" t="s">
        <v>166</v>
      </c>
      <c r="H366" s="219">
        <v>725</v>
      </c>
      <c r="I366" s="220"/>
      <c r="J366" s="221">
        <f>ROUND(I366*H366,2)</f>
        <v>0</v>
      </c>
      <c r="K366" s="217" t="s">
        <v>167</v>
      </c>
      <c r="L366" s="47"/>
      <c r="M366" s="222" t="s">
        <v>19</v>
      </c>
      <c r="N366" s="223" t="s">
        <v>41</v>
      </c>
      <c r="O366" s="87"/>
      <c r="P366" s="224">
        <f>O366*H366</f>
        <v>0</v>
      </c>
      <c r="Q366" s="224">
        <v>0</v>
      </c>
      <c r="R366" s="224">
        <f>Q366*H366</f>
        <v>0</v>
      </c>
      <c r="S366" s="224">
        <v>0</v>
      </c>
      <c r="T366" s="225">
        <f>S366*H366</f>
        <v>0</v>
      </c>
      <c r="U366" s="41"/>
      <c r="V366" s="41"/>
      <c r="W366" s="41"/>
      <c r="X366" s="41"/>
      <c r="Y366" s="41"/>
      <c r="Z366" s="41"/>
      <c r="AA366" s="41"/>
      <c r="AB366" s="41"/>
      <c r="AC366" s="41"/>
      <c r="AD366" s="41"/>
      <c r="AE366" s="41"/>
      <c r="AR366" s="226" t="s">
        <v>168</v>
      </c>
      <c r="AT366" s="226" t="s">
        <v>163</v>
      </c>
      <c r="AU366" s="226" t="s">
        <v>79</v>
      </c>
      <c r="AY366" s="20" t="s">
        <v>161</v>
      </c>
      <c r="BE366" s="227">
        <f>IF(N366="základní",J366,0)</f>
        <v>0</v>
      </c>
      <c r="BF366" s="227">
        <f>IF(N366="snížená",J366,0)</f>
        <v>0</v>
      </c>
      <c r="BG366" s="227">
        <f>IF(N366="zákl. přenesená",J366,0)</f>
        <v>0</v>
      </c>
      <c r="BH366" s="227">
        <f>IF(N366="sníž. přenesená",J366,0)</f>
        <v>0</v>
      </c>
      <c r="BI366" s="227">
        <f>IF(N366="nulová",J366,0)</f>
        <v>0</v>
      </c>
      <c r="BJ366" s="20" t="s">
        <v>77</v>
      </c>
      <c r="BK366" s="227">
        <f>ROUND(I366*H366,2)</f>
        <v>0</v>
      </c>
      <c r="BL366" s="20" t="s">
        <v>168</v>
      </c>
      <c r="BM366" s="226" t="s">
        <v>1218</v>
      </c>
    </row>
    <row r="367" s="2" customFormat="1">
      <c r="A367" s="41"/>
      <c r="B367" s="42"/>
      <c r="C367" s="43"/>
      <c r="D367" s="228" t="s">
        <v>170</v>
      </c>
      <c r="E367" s="43"/>
      <c r="F367" s="229" t="s">
        <v>1219</v>
      </c>
      <c r="G367" s="43"/>
      <c r="H367" s="43"/>
      <c r="I367" s="230"/>
      <c r="J367" s="43"/>
      <c r="K367" s="43"/>
      <c r="L367" s="47"/>
      <c r="M367" s="231"/>
      <c r="N367" s="232"/>
      <c r="O367" s="87"/>
      <c r="P367" s="87"/>
      <c r="Q367" s="87"/>
      <c r="R367" s="87"/>
      <c r="S367" s="87"/>
      <c r="T367" s="88"/>
      <c r="U367" s="41"/>
      <c r="V367" s="41"/>
      <c r="W367" s="41"/>
      <c r="X367" s="41"/>
      <c r="Y367" s="41"/>
      <c r="Z367" s="41"/>
      <c r="AA367" s="41"/>
      <c r="AB367" s="41"/>
      <c r="AC367" s="41"/>
      <c r="AD367" s="41"/>
      <c r="AE367" s="41"/>
      <c r="AT367" s="20" t="s">
        <v>170</v>
      </c>
      <c r="AU367" s="20" t="s">
        <v>79</v>
      </c>
    </row>
    <row r="368" s="13" customFormat="1">
      <c r="A368" s="13"/>
      <c r="B368" s="233"/>
      <c r="C368" s="234"/>
      <c r="D368" s="235" t="s">
        <v>172</v>
      </c>
      <c r="E368" s="236" t="s">
        <v>19</v>
      </c>
      <c r="F368" s="237" t="s">
        <v>1220</v>
      </c>
      <c r="G368" s="234"/>
      <c r="H368" s="238">
        <v>725</v>
      </c>
      <c r="I368" s="239"/>
      <c r="J368" s="234"/>
      <c r="K368" s="234"/>
      <c r="L368" s="240"/>
      <c r="M368" s="241"/>
      <c r="N368" s="242"/>
      <c r="O368" s="242"/>
      <c r="P368" s="242"/>
      <c r="Q368" s="242"/>
      <c r="R368" s="242"/>
      <c r="S368" s="242"/>
      <c r="T368" s="243"/>
      <c r="U368" s="13"/>
      <c r="V368" s="13"/>
      <c r="W368" s="13"/>
      <c r="X368" s="13"/>
      <c r="Y368" s="13"/>
      <c r="Z368" s="13"/>
      <c r="AA368" s="13"/>
      <c r="AB368" s="13"/>
      <c r="AC368" s="13"/>
      <c r="AD368" s="13"/>
      <c r="AE368" s="13"/>
      <c r="AT368" s="244" t="s">
        <v>172</v>
      </c>
      <c r="AU368" s="244" t="s">
        <v>79</v>
      </c>
      <c r="AV368" s="13" t="s">
        <v>79</v>
      </c>
      <c r="AW368" s="13" t="s">
        <v>32</v>
      </c>
      <c r="AX368" s="13" t="s">
        <v>70</v>
      </c>
      <c r="AY368" s="244" t="s">
        <v>161</v>
      </c>
    </row>
    <row r="369" s="14" customFormat="1">
      <c r="A369" s="14"/>
      <c r="B369" s="245"/>
      <c r="C369" s="246"/>
      <c r="D369" s="235" t="s">
        <v>172</v>
      </c>
      <c r="E369" s="247" t="s">
        <v>19</v>
      </c>
      <c r="F369" s="248" t="s">
        <v>174</v>
      </c>
      <c r="G369" s="246"/>
      <c r="H369" s="249">
        <v>725</v>
      </c>
      <c r="I369" s="250"/>
      <c r="J369" s="246"/>
      <c r="K369" s="246"/>
      <c r="L369" s="251"/>
      <c r="M369" s="252"/>
      <c r="N369" s="253"/>
      <c r="O369" s="253"/>
      <c r="P369" s="253"/>
      <c r="Q369" s="253"/>
      <c r="R369" s="253"/>
      <c r="S369" s="253"/>
      <c r="T369" s="254"/>
      <c r="U369" s="14"/>
      <c r="V369" s="14"/>
      <c r="W369" s="14"/>
      <c r="X369" s="14"/>
      <c r="Y369" s="14"/>
      <c r="Z369" s="14"/>
      <c r="AA369" s="14"/>
      <c r="AB369" s="14"/>
      <c r="AC369" s="14"/>
      <c r="AD369" s="14"/>
      <c r="AE369" s="14"/>
      <c r="AT369" s="255" t="s">
        <v>172</v>
      </c>
      <c r="AU369" s="255" t="s">
        <v>79</v>
      </c>
      <c r="AV369" s="14" t="s">
        <v>168</v>
      </c>
      <c r="AW369" s="14" t="s">
        <v>32</v>
      </c>
      <c r="AX369" s="14" t="s">
        <v>77</v>
      </c>
      <c r="AY369" s="255" t="s">
        <v>161</v>
      </c>
    </row>
    <row r="370" s="2" customFormat="1" ht="16.5" customHeight="1">
      <c r="A370" s="41"/>
      <c r="B370" s="42"/>
      <c r="C370" s="215" t="s">
        <v>501</v>
      </c>
      <c r="D370" s="215" t="s">
        <v>163</v>
      </c>
      <c r="E370" s="216" t="s">
        <v>1221</v>
      </c>
      <c r="F370" s="217" t="s">
        <v>1222</v>
      </c>
      <c r="G370" s="218" t="s">
        <v>166</v>
      </c>
      <c r="H370" s="219">
        <v>1450</v>
      </c>
      <c r="I370" s="220"/>
      <c r="J370" s="221">
        <f>ROUND(I370*H370,2)</f>
        <v>0</v>
      </c>
      <c r="K370" s="217" t="s">
        <v>167</v>
      </c>
      <c r="L370" s="47"/>
      <c r="M370" s="222" t="s">
        <v>19</v>
      </c>
      <c r="N370" s="223" t="s">
        <v>41</v>
      </c>
      <c r="O370" s="87"/>
      <c r="P370" s="224">
        <f>O370*H370</f>
        <v>0</v>
      </c>
      <c r="Q370" s="224">
        <v>0</v>
      </c>
      <c r="R370" s="224">
        <f>Q370*H370</f>
        <v>0</v>
      </c>
      <c r="S370" s="224">
        <v>0</v>
      </c>
      <c r="T370" s="225">
        <f>S370*H370</f>
        <v>0</v>
      </c>
      <c r="U370" s="41"/>
      <c r="V370" s="41"/>
      <c r="W370" s="41"/>
      <c r="X370" s="41"/>
      <c r="Y370" s="41"/>
      <c r="Z370" s="41"/>
      <c r="AA370" s="41"/>
      <c r="AB370" s="41"/>
      <c r="AC370" s="41"/>
      <c r="AD370" s="41"/>
      <c r="AE370" s="41"/>
      <c r="AR370" s="226" t="s">
        <v>168</v>
      </c>
      <c r="AT370" s="226" t="s">
        <v>163</v>
      </c>
      <c r="AU370" s="226" t="s">
        <v>79</v>
      </c>
      <c r="AY370" s="20" t="s">
        <v>161</v>
      </c>
      <c r="BE370" s="227">
        <f>IF(N370="základní",J370,0)</f>
        <v>0</v>
      </c>
      <c r="BF370" s="227">
        <f>IF(N370="snížená",J370,0)</f>
        <v>0</v>
      </c>
      <c r="BG370" s="227">
        <f>IF(N370="zákl. přenesená",J370,0)</f>
        <v>0</v>
      </c>
      <c r="BH370" s="227">
        <f>IF(N370="sníž. přenesená",J370,0)</f>
        <v>0</v>
      </c>
      <c r="BI370" s="227">
        <f>IF(N370="nulová",J370,0)</f>
        <v>0</v>
      </c>
      <c r="BJ370" s="20" t="s">
        <v>77</v>
      </c>
      <c r="BK370" s="227">
        <f>ROUND(I370*H370,2)</f>
        <v>0</v>
      </c>
      <c r="BL370" s="20" t="s">
        <v>168</v>
      </c>
      <c r="BM370" s="226" t="s">
        <v>1223</v>
      </c>
    </row>
    <row r="371" s="2" customFormat="1">
      <c r="A371" s="41"/>
      <c r="B371" s="42"/>
      <c r="C371" s="43"/>
      <c r="D371" s="228" t="s">
        <v>170</v>
      </c>
      <c r="E371" s="43"/>
      <c r="F371" s="229" t="s">
        <v>1224</v>
      </c>
      <c r="G371" s="43"/>
      <c r="H371" s="43"/>
      <c r="I371" s="230"/>
      <c r="J371" s="43"/>
      <c r="K371" s="43"/>
      <c r="L371" s="47"/>
      <c r="M371" s="231"/>
      <c r="N371" s="232"/>
      <c r="O371" s="87"/>
      <c r="P371" s="87"/>
      <c r="Q371" s="87"/>
      <c r="R371" s="87"/>
      <c r="S371" s="87"/>
      <c r="T371" s="88"/>
      <c r="U371" s="41"/>
      <c r="V371" s="41"/>
      <c r="W371" s="41"/>
      <c r="X371" s="41"/>
      <c r="Y371" s="41"/>
      <c r="Z371" s="41"/>
      <c r="AA371" s="41"/>
      <c r="AB371" s="41"/>
      <c r="AC371" s="41"/>
      <c r="AD371" s="41"/>
      <c r="AE371" s="41"/>
      <c r="AT371" s="20" t="s">
        <v>170</v>
      </c>
      <c r="AU371" s="20" t="s">
        <v>79</v>
      </c>
    </row>
    <row r="372" s="13" customFormat="1">
      <c r="A372" s="13"/>
      <c r="B372" s="233"/>
      <c r="C372" s="234"/>
      <c r="D372" s="235" t="s">
        <v>172</v>
      </c>
      <c r="E372" s="236" t="s">
        <v>19</v>
      </c>
      <c r="F372" s="237" t="s">
        <v>1225</v>
      </c>
      <c r="G372" s="234"/>
      <c r="H372" s="238">
        <v>1450</v>
      </c>
      <c r="I372" s="239"/>
      <c r="J372" s="234"/>
      <c r="K372" s="234"/>
      <c r="L372" s="240"/>
      <c r="M372" s="241"/>
      <c r="N372" s="242"/>
      <c r="O372" s="242"/>
      <c r="P372" s="242"/>
      <c r="Q372" s="242"/>
      <c r="R372" s="242"/>
      <c r="S372" s="242"/>
      <c r="T372" s="243"/>
      <c r="U372" s="13"/>
      <c r="V372" s="13"/>
      <c r="W372" s="13"/>
      <c r="X372" s="13"/>
      <c r="Y372" s="13"/>
      <c r="Z372" s="13"/>
      <c r="AA372" s="13"/>
      <c r="AB372" s="13"/>
      <c r="AC372" s="13"/>
      <c r="AD372" s="13"/>
      <c r="AE372" s="13"/>
      <c r="AT372" s="244" t="s">
        <v>172</v>
      </c>
      <c r="AU372" s="244" t="s">
        <v>79</v>
      </c>
      <c r="AV372" s="13" t="s">
        <v>79</v>
      </c>
      <c r="AW372" s="13" t="s">
        <v>32</v>
      </c>
      <c r="AX372" s="13" t="s">
        <v>70</v>
      </c>
      <c r="AY372" s="244" t="s">
        <v>161</v>
      </c>
    </row>
    <row r="373" s="14" customFormat="1">
      <c r="A373" s="14"/>
      <c r="B373" s="245"/>
      <c r="C373" s="246"/>
      <c r="D373" s="235" t="s">
        <v>172</v>
      </c>
      <c r="E373" s="247" t="s">
        <v>19</v>
      </c>
      <c r="F373" s="248" t="s">
        <v>174</v>
      </c>
      <c r="G373" s="246"/>
      <c r="H373" s="249">
        <v>1450</v>
      </c>
      <c r="I373" s="250"/>
      <c r="J373" s="246"/>
      <c r="K373" s="246"/>
      <c r="L373" s="251"/>
      <c r="M373" s="252"/>
      <c r="N373" s="253"/>
      <c r="O373" s="253"/>
      <c r="P373" s="253"/>
      <c r="Q373" s="253"/>
      <c r="R373" s="253"/>
      <c r="S373" s="253"/>
      <c r="T373" s="254"/>
      <c r="U373" s="14"/>
      <c r="V373" s="14"/>
      <c r="W373" s="14"/>
      <c r="X373" s="14"/>
      <c r="Y373" s="14"/>
      <c r="Z373" s="14"/>
      <c r="AA373" s="14"/>
      <c r="AB373" s="14"/>
      <c r="AC373" s="14"/>
      <c r="AD373" s="14"/>
      <c r="AE373" s="14"/>
      <c r="AT373" s="255" t="s">
        <v>172</v>
      </c>
      <c r="AU373" s="255" t="s">
        <v>79</v>
      </c>
      <c r="AV373" s="14" t="s">
        <v>168</v>
      </c>
      <c r="AW373" s="14" t="s">
        <v>32</v>
      </c>
      <c r="AX373" s="14" t="s">
        <v>77</v>
      </c>
      <c r="AY373" s="255" t="s">
        <v>161</v>
      </c>
    </row>
    <row r="374" s="2" customFormat="1" ht="24.15" customHeight="1">
      <c r="A374" s="41"/>
      <c r="B374" s="42"/>
      <c r="C374" s="215" t="s">
        <v>508</v>
      </c>
      <c r="D374" s="215" t="s">
        <v>163</v>
      </c>
      <c r="E374" s="216" t="s">
        <v>1226</v>
      </c>
      <c r="F374" s="217" t="s">
        <v>1227</v>
      </c>
      <c r="G374" s="218" t="s">
        <v>166</v>
      </c>
      <c r="H374" s="219">
        <v>725</v>
      </c>
      <c r="I374" s="220"/>
      <c r="J374" s="221">
        <f>ROUND(I374*H374,2)</f>
        <v>0</v>
      </c>
      <c r="K374" s="217" t="s">
        <v>167</v>
      </c>
      <c r="L374" s="47"/>
      <c r="M374" s="222" t="s">
        <v>19</v>
      </c>
      <c r="N374" s="223" t="s">
        <v>41</v>
      </c>
      <c r="O374" s="87"/>
      <c r="P374" s="224">
        <f>O374*H374</f>
        <v>0</v>
      </c>
      <c r="Q374" s="224">
        <v>0</v>
      </c>
      <c r="R374" s="224">
        <f>Q374*H374</f>
        <v>0</v>
      </c>
      <c r="S374" s="224">
        <v>0</v>
      </c>
      <c r="T374" s="225">
        <f>S374*H374</f>
        <v>0</v>
      </c>
      <c r="U374" s="41"/>
      <c r="V374" s="41"/>
      <c r="W374" s="41"/>
      <c r="X374" s="41"/>
      <c r="Y374" s="41"/>
      <c r="Z374" s="41"/>
      <c r="AA374" s="41"/>
      <c r="AB374" s="41"/>
      <c r="AC374" s="41"/>
      <c r="AD374" s="41"/>
      <c r="AE374" s="41"/>
      <c r="AR374" s="226" t="s">
        <v>168</v>
      </c>
      <c r="AT374" s="226" t="s">
        <v>163</v>
      </c>
      <c r="AU374" s="226" t="s">
        <v>79</v>
      </c>
      <c r="AY374" s="20" t="s">
        <v>161</v>
      </c>
      <c r="BE374" s="227">
        <f>IF(N374="základní",J374,0)</f>
        <v>0</v>
      </c>
      <c r="BF374" s="227">
        <f>IF(N374="snížená",J374,0)</f>
        <v>0</v>
      </c>
      <c r="BG374" s="227">
        <f>IF(N374="zákl. přenesená",J374,0)</f>
        <v>0</v>
      </c>
      <c r="BH374" s="227">
        <f>IF(N374="sníž. přenesená",J374,0)</f>
        <v>0</v>
      </c>
      <c r="BI374" s="227">
        <f>IF(N374="nulová",J374,0)</f>
        <v>0</v>
      </c>
      <c r="BJ374" s="20" t="s">
        <v>77</v>
      </c>
      <c r="BK374" s="227">
        <f>ROUND(I374*H374,2)</f>
        <v>0</v>
      </c>
      <c r="BL374" s="20" t="s">
        <v>168</v>
      </c>
      <c r="BM374" s="226" t="s">
        <v>1228</v>
      </c>
    </row>
    <row r="375" s="2" customFormat="1">
      <c r="A375" s="41"/>
      <c r="B375" s="42"/>
      <c r="C375" s="43"/>
      <c r="D375" s="228" t="s">
        <v>170</v>
      </c>
      <c r="E375" s="43"/>
      <c r="F375" s="229" t="s">
        <v>1229</v>
      </c>
      <c r="G375" s="43"/>
      <c r="H375" s="43"/>
      <c r="I375" s="230"/>
      <c r="J375" s="43"/>
      <c r="K375" s="43"/>
      <c r="L375" s="47"/>
      <c r="M375" s="231"/>
      <c r="N375" s="232"/>
      <c r="O375" s="87"/>
      <c r="P375" s="87"/>
      <c r="Q375" s="87"/>
      <c r="R375" s="87"/>
      <c r="S375" s="87"/>
      <c r="T375" s="88"/>
      <c r="U375" s="41"/>
      <c r="V375" s="41"/>
      <c r="W375" s="41"/>
      <c r="X375" s="41"/>
      <c r="Y375" s="41"/>
      <c r="Z375" s="41"/>
      <c r="AA375" s="41"/>
      <c r="AB375" s="41"/>
      <c r="AC375" s="41"/>
      <c r="AD375" s="41"/>
      <c r="AE375" s="41"/>
      <c r="AT375" s="20" t="s">
        <v>170</v>
      </c>
      <c r="AU375" s="20" t="s">
        <v>79</v>
      </c>
    </row>
    <row r="376" s="13" customFormat="1">
      <c r="A376" s="13"/>
      <c r="B376" s="233"/>
      <c r="C376" s="234"/>
      <c r="D376" s="235" t="s">
        <v>172</v>
      </c>
      <c r="E376" s="236" t="s">
        <v>19</v>
      </c>
      <c r="F376" s="237" t="s">
        <v>1220</v>
      </c>
      <c r="G376" s="234"/>
      <c r="H376" s="238">
        <v>725</v>
      </c>
      <c r="I376" s="239"/>
      <c r="J376" s="234"/>
      <c r="K376" s="234"/>
      <c r="L376" s="240"/>
      <c r="M376" s="241"/>
      <c r="N376" s="242"/>
      <c r="O376" s="242"/>
      <c r="P376" s="242"/>
      <c r="Q376" s="242"/>
      <c r="R376" s="242"/>
      <c r="S376" s="242"/>
      <c r="T376" s="243"/>
      <c r="U376" s="13"/>
      <c r="V376" s="13"/>
      <c r="W376" s="13"/>
      <c r="X376" s="13"/>
      <c r="Y376" s="13"/>
      <c r="Z376" s="13"/>
      <c r="AA376" s="13"/>
      <c r="AB376" s="13"/>
      <c r="AC376" s="13"/>
      <c r="AD376" s="13"/>
      <c r="AE376" s="13"/>
      <c r="AT376" s="244" t="s">
        <v>172</v>
      </c>
      <c r="AU376" s="244" t="s">
        <v>79</v>
      </c>
      <c r="AV376" s="13" t="s">
        <v>79</v>
      </c>
      <c r="AW376" s="13" t="s">
        <v>32</v>
      </c>
      <c r="AX376" s="13" t="s">
        <v>70</v>
      </c>
      <c r="AY376" s="244" t="s">
        <v>161</v>
      </c>
    </row>
    <row r="377" s="14" customFormat="1">
      <c r="A377" s="14"/>
      <c r="B377" s="245"/>
      <c r="C377" s="246"/>
      <c r="D377" s="235" t="s">
        <v>172</v>
      </c>
      <c r="E377" s="247" t="s">
        <v>19</v>
      </c>
      <c r="F377" s="248" t="s">
        <v>174</v>
      </c>
      <c r="G377" s="246"/>
      <c r="H377" s="249">
        <v>725</v>
      </c>
      <c r="I377" s="250"/>
      <c r="J377" s="246"/>
      <c r="K377" s="246"/>
      <c r="L377" s="251"/>
      <c r="M377" s="252"/>
      <c r="N377" s="253"/>
      <c r="O377" s="253"/>
      <c r="P377" s="253"/>
      <c r="Q377" s="253"/>
      <c r="R377" s="253"/>
      <c r="S377" s="253"/>
      <c r="T377" s="254"/>
      <c r="U377" s="14"/>
      <c r="V377" s="14"/>
      <c r="W377" s="14"/>
      <c r="X377" s="14"/>
      <c r="Y377" s="14"/>
      <c r="Z377" s="14"/>
      <c r="AA377" s="14"/>
      <c r="AB377" s="14"/>
      <c r="AC377" s="14"/>
      <c r="AD377" s="14"/>
      <c r="AE377" s="14"/>
      <c r="AT377" s="255" t="s">
        <v>172</v>
      </c>
      <c r="AU377" s="255" t="s">
        <v>79</v>
      </c>
      <c r="AV377" s="14" t="s">
        <v>168</v>
      </c>
      <c r="AW377" s="14" t="s">
        <v>32</v>
      </c>
      <c r="AX377" s="14" t="s">
        <v>77</v>
      </c>
      <c r="AY377" s="255" t="s">
        <v>161</v>
      </c>
    </row>
    <row r="378" s="2" customFormat="1" ht="24.15" customHeight="1">
      <c r="A378" s="41"/>
      <c r="B378" s="42"/>
      <c r="C378" s="215" t="s">
        <v>516</v>
      </c>
      <c r="D378" s="215" t="s">
        <v>163</v>
      </c>
      <c r="E378" s="216" t="s">
        <v>1230</v>
      </c>
      <c r="F378" s="217" t="s">
        <v>1231</v>
      </c>
      <c r="G378" s="218" t="s">
        <v>166</v>
      </c>
      <c r="H378" s="219">
        <v>725</v>
      </c>
      <c r="I378" s="220"/>
      <c r="J378" s="221">
        <f>ROUND(I378*H378,2)</f>
        <v>0</v>
      </c>
      <c r="K378" s="217" t="s">
        <v>167</v>
      </c>
      <c r="L378" s="47"/>
      <c r="M378" s="222" t="s">
        <v>19</v>
      </c>
      <c r="N378" s="223" t="s">
        <v>41</v>
      </c>
      <c r="O378" s="87"/>
      <c r="P378" s="224">
        <f>O378*H378</f>
        <v>0</v>
      </c>
      <c r="Q378" s="224">
        <v>0</v>
      </c>
      <c r="R378" s="224">
        <f>Q378*H378</f>
        <v>0</v>
      </c>
      <c r="S378" s="224">
        <v>0</v>
      </c>
      <c r="T378" s="225">
        <f>S378*H378</f>
        <v>0</v>
      </c>
      <c r="U378" s="41"/>
      <c r="V378" s="41"/>
      <c r="W378" s="41"/>
      <c r="X378" s="41"/>
      <c r="Y378" s="41"/>
      <c r="Z378" s="41"/>
      <c r="AA378" s="41"/>
      <c r="AB378" s="41"/>
      <c r="AC378" s="41"/>
      <c r="AD378" s="41"/>
      <c r="AE378" s="41"/>
      <c r="AR378" s="226" t="s">
        <v>168</v>
      </c>
      <c r="AT378" s="226" t="s">
        <v>163</v>
      </c>
      <c r="AU378" s="226" t="s">
        <v>79</v>
      </c>
      <c r="AY378" s="20" t="s">
        <v>161</v>
      </c>
      <c r="BE378" s="227">
        <f>IF(N378="základní",J378,0)</f>
        <v>0</v>
      </c>
      <c r="BF378" s="227">
        <f>IF(N378="snížená",J378,0)</f>
        <v>0</v>
      </c>
      <c r="BG378" s="227">
        <f>IF(N378="zákl. přenesená",J378,0)</f>
        <v>0</v>
      </c>
      <c r="BH378" s="227">
        <f>IF(N378="sníž. přenesená",J378,0)</f>
        <v>0</v>
      </c>
      <c r="BI378" s="227">
        <f>IF(N378="nulová",J378,0)</f>
        <v>0</v>
      </c>
      <c r="BJ378" s="20" t="s">
        <v>77</v>
      </c>
      <c r="BK378" s="227">
        <f>ROUND(I378*H378,2)</f>
        <v>0</v>
      </c>
      <c r="BL378" s="20" t="s">
        <v>168</v>
      </c>
      <c r="BM378" s="226" t="s">
        <v>1232</v>
      </c>
    </row>
    <row r="379" s="2" customFormat="1">
      <c r="A379" s="41"/>
      <c r="B379" s="42"/>
      <c r="C379" s="43"/>
      <c r="D379" s="228" t="s">
        <v>170</v>
      </c>
      <c r="E379" s="43"/>
      <c r="F379" s="229" t="s">
        <v>1233</v>
      </c>
      <c r="G379" s="43"/>
      <c r="H379" s="43"/>
      <c r="I379" s="230"/>
      <c r="J379" s="43"/>
      <c r="K379" s="43"/>
      <c r="L379" s="47"/>
      <c r="M379" s="231"/>
      <c r="N379" s="232"/>
      <c r="O379" s="87"/>
      <c r="P379" s="87"/>
      <c r="Q379" s="87"/>
      <c r="R379" s="87"/>
      <c r="S379" s="87"/>
      <c r="T379" s="88"/>
      <c r="U379" s="41"/>
      <c r="V379" s="41"/>
      <c r="W379" s="41"/>
      <c r="X379" s="41"/>
      <c r="Y379" s="41"/>
      <c r="Z379" s="41"/>
      <c r="AA379" s="41"/>
      <c r="AB379" s="41"/>
      <c r="AC379" s="41"/>
      <c r="AD379" s="41"/>
      <c r="AE379" s="41"/>
      <c r="AT379" s="20" t="s">
        <v>170</v>
      </c>
      <c r="AU379" s="20" t="s">
        <v>79</v>
      </c>
    </row>
    <row r="380" s="13" customFormat="1">
      <c r="A380" s="13"/>
      <c r="B380" s="233"/>
      <c r="C380" s="234"/>
      <c r="D380" s="235" t="s">
        <v>172</v>
      </c>
      <c r="E380" s="236" t="s">
        <v>19</v>
      </c>
      <c r="F380" s="237" t="s">
        <v>1220</v>
      </c>
      <c r="G380" s="234"/>
      <c r="H380" s="238">
        <v>725</v>
      </c>
      <c r="I380" s="239"/>
      <c r="J380" s="234"/>
      <c r="K380" s="234"/>
      <c r="L380" s="240"/>
      <c r="M380" s="241"/>
      <c r="N380" s="242"/>
      <c r="O380" s="242"/>
      <c r="P380" s="242"/>
      <c r="Q380" s="242"/>
      <c r="R380" s="242"/>
      <c r="S380" s="242"/>
      <c r="T380" s="243"/>
      <c r="U380" s="13"/>
      <c r="V380" s="13"/>
      <c r="W380" s="13"/>
      <c r="X380" s="13"/>
      <c r="Y380" s="13"/>
      <c r="Z380" s="13"/>
      <c r="AA380" s="13"/>
      <c r="AB380" s="13"/>
      <c r="AC380" s="13"/>
      <c r="AD380" s="13"/>
      <c r="AE380" s="13"/>
      <c r="AT380" s="244" t="s">
        <v>172</v>
      </c>
      <c r="AU380" s="244" t="s">
        <v>79</v>
      </c>
      <c r="AV380" s="13" t="s">
        <v>79</v>
      </c>
      <c r="AW380" s="13" t="s">
        <v>32</v>
      </c>
      <c r="AX380" s="13" t="s">
        <v>70</v>
      </c>
      <c r="AY380" s="244" t="s">
        <v>161</v>
      </c>
    </row>
    <row r="381" s="14" customFormat="1">
      <c r="A381" s="14"/>
      <c r="B381" s="245"/>
      <c r="C381" s="246"/>
      <c r="D381" s="235" t="s">
        <v>172</v>
      </c>
      <c r="E381" s="247" t="s">
        <v>19</v>
      </c>
      <c r="F381" s="248" t="s">
        <v>174</v>
      </c>
      <c r="G381" s="246"/>
      <c r="H381" s="249">
        <v>725</v>
      </c>
      <c r="I381" s="250"/>
      <c r="J381" s="246"/>
      <c r="K381" s="246"/>
      <c r="L381" s="251"/>
      <c r="M381" s="252"/>
      <c r="N381" s="253"/>
      <c r="O381" s="253"/>
      <c r="P381" s="253"/>
      <c r="Q381" s="253"/>
      <c r="R381" s="253"/>
      <c r="S381" s="253"/>
      <c r="T381" s="254"/>
      <c r="U381" s="14"/>
      <c r="V381" s="14"/>
      <c r="W381" s="14"/>
      <c r="X381" s="14"/>
      <c r="Y381" s="14"/>
      <c r="Z381" s="14"/>
      <c r="AA381" s="14"/>
      <c r="AB381" s="14"/>
      <c r="AC381" s="14"/>
      <c r="AD381" s="14"/>
      <c r="AE381" s="14"/>
      <c r="AT381" s="255" t="s">
        <v>172</v>
      </c>
      <c r="AU381" s="255" t="s">
        <v>79</v>
      </c>
      <c r="AV381" s="14" t="s">
        <v>168</v>
      </c>
      <c r="AW381" s="14" t="s">
        <v>32</v>
      </c>
      <c r="AX381" s="14" t="s">
        <v>77</v>
      </c>
      <c r="AY381" s="255" t="s">
        <v>161</v>
      </c>
    </row>
    <row r="382" s="2" customFormat="1" ht="24.15" customHeight="1">
      <c r="A382" s="41"/>
      <c r="B382" s="42"/>
      <c r="C382" s="215" t="s">
        <v>524</v>
      </c>
      <c r="D382" s="215" t="s">
        <v>163</v>
      </c>
      <c r="E382" s="216" t="s">
        <v>1234</v>
      </c>
      <c r="F382" s="217" t="s">
        <v>1235</v>
      </c>
      <c r="G382" s="218" t="s">
        <v>166</v>
      </c>
      <c r="H382" s="219">
        <v>725</v>
      </c>
      <c r="I382" s="220"/>
      <c r="J382" s="221">
        <f>ROUND(I382*H382,2)</f>
        <v>0</v>
      </c>
      <c r="K382" s="217" t="s">
        <v>167</v>
      </c>
      <c r="L382" s="47"/>
      <c r="M382" s="222" t="s">
        <v>19</v>
      </c>
      <c r="N382" s="223" t="s">
        <v>41</v>
      </c>
      <c r="O382" s="87"/>
      <c r="P382" s="224">
        <f>O382*H382</f>
        <v>0</v>
      </c>
      <c r="Q382" s="224">
        <v>0</v>
      </c>
      <c r="R382" s="224">
        <f>Q382*H382</f>
        <v>0</v>
      </c>
      <c r="S382" s="224">
        <v>0</v>
      </c>
      <c r="T382" s="225">
        <f>S382*H382</f>
        <v>0</v>
      </c>
      <c r="U382" s="41"/>
      <c r="V382" s="41"/>
      <c r="W382" s="41"/>
      <c r="X382" s="41"/>
      <c r="Y382" s="41"/>
      <c r="Z382" s="41"/>
      <c r="AA382" s="41"/>
      <c r="AB382" s="41"/>
      <c r="AC382" s="41"/>
      <c r="AD382" s="41"/>
      <c r="AE382" s="41"/>
      <c r="AR382" s="226" t="s">
        <v>168</v>
      </c>
      <c r="AT382" s="226" t="s">
        <v>163</v>
      </c>
      <c r="AU382" s="226" t="s">
        <v>79</v>
      </c>
      <c r="AY382" s="20" t="s">
        <v>161</v>
      </c>
      <c r="BE382" s="227">
        <f>IF(N382="základní",J382,0)</f>
        <v>0</v>
      </c>
      <c r="BF382" s="227">
        <f>IF(N382="snížená",J382,0)</f>
        <v>0</v>
      </c>
      <c r="BG382" s="227">
        <f>IF(N382="zákl. přenesená",J382,0)</f>
        <v>0</v>
      </c>
      <c r="BH382" s="227">
        <f>IF(N382="sníž. přenesená",J382,0)</f>
        <v>0</v>
      </c>
      <c r="BI382" s="227">
        <f>IF(N382="nulová",J382,0)</f>
        <v>0</v>
      </c>
      <c r="BJ382" s="20" t="s">
        <v>77</v>
      </c>
      <c r="BK382" s="227">
        <f>ROUND(I382*H382,2)</f>
        <v>0</v>
      </c>
      <c r="BL382" s="20" t="s">
        <v>168</v>
      </c>
      <c r="BM382" s="226" t="s">
        <v>1236</v>
      </c>
    </row>
    <row r="383" s="2" customFormat="1">
      <c r="A383" s="41"/>
      <c r="B383" s="42"/>
      <c r="C383" s="43"/>
      <c r="D383" s="228" t="s">
        <v>170</v>
      </c>
      <c r="E383" s="43"/>
      <c r="F383" s="229" t="s">
        <v>1237</v>
      </c>
      <c r="G383" s="43"/>
      <c r="H383" s="43"/>
      <c r="I383" s="230"/>
      <c r="J383" s="43"/>
      <c r="K383" s="43"/>
      <c r="L383" s="47"/>
      <c r="M383" s="231"/>
      <c r="N383" s="232"/>
      <c r="O383" s="87"/>
      <c r="P383" s="87"/>
      <c r="Q383" s="87"/>
      <c r="R383" s="87"/>
      <c r="S383" s="87"/>
      <c r="T383" s="88"/>
      <c r="U383" s="41"/>
      <c r="V383" s="41"/>
      <c r="W383" s="41"/>
      <c r="X383" s="41"/>
      <c r="Y383" s="41"/>
      <c r="Z383" s="41"/>
      <c r="AA383" s="41"/>
      <c r="AB383" s="41"/>
      <c r="AC383" s="41"/>
      <c r="AD383" s="41"/>
      <c r="AE383" s="41"/>
      <c r="AT383" s="20" t="s">
        <v>170</v>
      </c>
      <c r="AU383" s="20" t="s">
        <v>79</v>
      </c>
    </row>
    <row r="384" s="13" customFormat="1">
      <c r="A384" s="13"/>
      <c r="B384" s="233"/>
      <c r="C384" s="234"/>
      <c r="D384" s="235" t="s">
        <v>172</v>
      </c>
      <c r="E384" s="236" t="s">
        <v>19</v>
      </c>
      <c r="F384" s="237" t="s">
        <v>1220</v>
      </c>
      <c r="G384" s="234"/>
      <c r="H384" s="238">
        <v>725</v>
      </c>
      <c r="I384" s="239"/>
      <c r="J384" s="234"/>
      <c r="K384" s="234"/>
      <c r="L384" s="240"/>
      <c r="M384" s="241"/>
      <c r="N384" s="242"/>
      <c r="O384" s="242"/>
      <c r="P384" s="242"/>
      <c r="Q384" s="242"/>
      <c r="R384" s="242"/>
      <c r="S384" s="242"/>
      <c r="T384" s="243"/>
      <c r="U384" s="13"/>
      <c r="V384" s="13"/>
      <c r="W384" s="13"/>
      <c r="X384" s="13"/>
      <c r="Y384" s="13"/>
      <c r="Z384" s="13"/>
      <c r="AA384" s="13"/>
      <c r="AB384" s="13"/>
      <c r="AC384" s="13"/>
      <c r="AD384" s="13"/>
      <c r="AE384" s="13"/>
      <c r="AT384" s="244" t="s">
        <v>172</v>
      </c>
      <c r="AU384" s="244" t="s">
        <v>79</v>
      </c>
      <c r="AV384" s="13" t="s">
        <v>79</v>
      </c>
      <c r="AW384" s="13" t="s">
        <v>32</v>
      </c>
      <c r="AX384" s="13" t="s">
        <v>70</v>
      </c>
      <c r="AY384" s="244" t="s">
        <v>161</v>
      </c>
    </row>
    <row r="385" s="14" customFormat="1">
      <c r="A385" s="14"/>
      <c r="B385" s="245"/>
      <c r="C385" s="246"/>
      <c r="D385" s="235" t="s">
        <v>172</v>
      </c>
      <c r="E385" s="247" t="s">
        <v>19</v>
      </c>
      <c r="F385" s="248" t="s">
        <v>174</v>
      </c>
      <c r="G385" s="246"/>
      <c r="H385" s="249">
        <v>725</v>
      </c>
      <c r="I385" s="250"/>
      <c r="J385" s="246"/>
      <c r="K385" s="246"/>
      <c r="L385" s="251"/>
      <c r="M385" s="252"/>
      <c r="N385" s="253"/>
      <c r="O385" s="253"/>
      <c r="P385" s="253"/>
      <c r="Q385" s="253"/>
      <c r="R385" s="253"/>
      <c r="S385" s="253"/>
      <c r="T385" s="254"/>
      <c r="U385" s="14"/>
      <c r="V385" s="14"/>
      <c r="W385" s="14"/>
      <c r="X385" s="14"/>
      <c r="Y385" s="14"/>
      <c r="Z385" s="14"/>
      <c r="AA385" s="14"/>
      <c r="AB385" s="14"/>
      <c r="AC385" s="14"/>
      <c r="AD385" s="14"/>
      <c r="AE385" s="14"/>
      <c r="AT385" s="255" t="s">
        <v>172</v>
      </c>
      <c r="AU385" s="255" t="s">
        <v>79</v>
      </c>
      <c r="AV385" s="14" t="s">
        <v>168</v>
      </c>
      <c r="AW385" s="14" t="s">
        <v>32</v>
      </c>
      <c r="AX385" s="14" t="s">
        <v>77</v>
      </c>
      <c r="AY385" s="255" t="s">
        <v>161</v>
      </c>
    </row>
    <row r="386" s="12" customFormat="1" ht="22.8" customHeight="1">
      <c r="A386" s="12"/>
      <c r="B386" s="199"/>
      <c r="C386" s="200"/>
      <c r="D386" s="201" t="s">
        <v>69</v>
      </c>
      <c r="E386" s="213" t="s">
        <v>197</v>
      </c>
      <c r="F386" s="213" t="s">
        <v>1238</v>
      </c>
      <c r="G386" s="200"/>
      <c r="H386" s="200"/>
      <c r="I386" s="203"/>
      <c r="J386" s="214">
        <f>BK386</f>
        <v>0</v>
      </c>
      <c r="K386" s="200"/>
      <c r="L386" s="205"/>
      <c r="M386" s="206"/>
      <c r="N386" s="207"/>
      <c r="O386" s="207"/>
      <c r="P386" s="208">
        <f>SUM(P387:P496)</f>
        <v>0</v>
      </c>
      <c r="Q386" s="207"/>
      <c r="R386" s="208">
        <f>SUM(R387:R496)</f>
        <v>181.28079984999999</v>
      </c>
      <c r="S386" s="207"/>
      <c r="T386" s="209">
        <f>SUM(T387:T496)</f>
        <v>0</v>
      </c>
      <c r="U386" s="12"/>
      <c r="V386" s="12"/>
      <c r="W386" s="12"/>
      <c r="X386" s="12"/>
      <c r="Y386" s="12"/>
      <c r="Z386" s="12"/>
      <c r="AA386" s="12"/>
      <c r="AB386" s="12"/>
      <c r="AC386" s="12"/>
      <c r="AD386" s="12"/>
      <c r="AE386" s="12"/>
      <c r="AR386" s="210" t="s">
        <v>77</v>
      </c>
      <c r="AT386" s="211" t="s">
        <v>69</v>
      </c>
      <c r="AU386" s="211" t="s">
        <v>77</v>
      </c>
      <c r="AY386" s="210" t="s">
        <v>161</v>
      </c>
      <c r="BK386" s="212">
        <f>SUM(BK387:BK496)</f>
        <v>0</v>
      </c>
    </row>
    <row r="387" s="2" customFormat="1" ht="16.5" customHeight="1">
      <c r="A387" s="41"/>
      <c r="B387" s="42"/>
      <c r="C387" s="215" t="s">
        <v>529</v>
      </c>
      <c r="D387" s="215" t="s">
        <v>163</v>
      </c>
      <c r="E387" s="216" t="s">
        <v>1239</v>
      </c>
      <c r="F387" s="217" t="s">
        <v>1240</v>
      </c>
      <c r="G387" s="218" t="s">
        <v>166</v>
      </c>
      <c r="H387" s="219">
        <v>433.5</v>
      </c>
      <c r="I387" s="220"/>
      <c r="J387" s="221">
        <f>ROUND(I387*H387,2)</f>
        <v>0</v>
      </c>
      <c r="K387" s="217" t="s">
        <v>167</v>
      </c>
      <c r="L387" s="47"/>
      <c r="M387" s="222" t="s">
        <v>19</v>
      </c>
      <c r="N387" s="223" t="s">
        <v>41</v>
      </c>
      <c r="O387" s="87"/>
      <c r="P387" s="224">
        <f>O387*H387</f>
        <v>0</v>
      </c>
      <c r="Q387" s="224">
        <v>0.00020000000000000001</v>
      </c>
      <c r="R387" s="224">
        <f>Q387*H387</f>
        <v>0.086699999999999999</v>
      </c>
      <c r="S387" s="224">
        <v>0</v>
      </c>
      <c r="T387" s="225">
        <f>S387*H387</f>
        <v>0</v>
      </c>
      <c r="U387" s="41"/>
      <c r="V387" s="41"/>
      <c r="W387" s="41"/>
      <c r="X387" s="41"/>
      <c r="Y387" s="41"/>
      <c r="Z387" s="41"/>
      <c r="AA387" s="41"/>
      <c r="AB387" s="41"/>
      <c r="AC387" s="41"/>
      <c r="AD387" s="41"/>
      <c r="AE387" s="41"/>
      <c r="AR387" s="226" t="s">
        <v>168</v>
      </c>
      <c r="AT387" s="226" t="s">
        <v>163</v>
      </c>
      <c r="AU387" s="226" t="s">
        <v>79</v>
      </c>
      <c r="AY387" s="20" t="s">
        <v>161</v>
      </c>
      <c r="BE387" s="227">
        <f>IF(N387="základní",J387,0)</f>
        <v>0</v>
      </c>
      <c r="BF387" s="227">
        <f>IF(N387="snížená",J387,0)</f>
        <v>0</v>
      </c>
      <c r="BG387" s="227">
        <f>IF(N387="zákl. přenesená",J387,0)</f>
        <v>0</v>
      </c>
      <c r="BH387" s="227">
        <f>IF(N387="sníž. přenesená",J387,0)</f>
        <v>0</v>
      </c>
      <c r="BI387" s="227">
        <f>IF(N387="nulová",J387,0)</f>
        <v>0</v>
      </c>
      <c r="BJ387" s="20" t="s">
        <v>77</v>
      </c>
      <c r="BK387" s="227">
        <f>ROUND(I387*H387,2)</f>
        <v>0</v>
      </c>
      <c r="BL387" s="20" t="s">
        <v>168</v>
      </c>
      <c r="BM387" s="226" t="s">
        <v>1241</v>
      </c>
    </row>
    <row r="388" s="2" customFormat="1">
      <c r="A388" s="41"/>
      <c r="B388" s="42"/>
      <c r="C388" s="43"/>
      <c r="D388" s="228" t="s">
        <v>170</v>
      </c>
      <c r="E388" s="43"/>
      <c r="F388" s="229" t="s">
        <v>1242</v>
      </c>
      <c r="G388" s="43"/>
      <c r="H388" s="43"/>
      <c r="I388" s="230"/>
      <c r="J388" s="43"/>
      <c r="K388" s="43"/>
      <c r="L388" s="47"/>
      <c r="M388" s="231"/>
      <c r="N388" s="232"/>
      <c r="O388" s="87"/>
      <c r="P388" s="87"/>
      <c r="Q388" s="87"/>
      <c r="R388" s="87"/>
      <c r="S388" s="87"/>
      <c r="T388" s="88"/>
      <c r="U388" s="41"/>
      <c r="V388" s="41"/>
      <c r="W388" s="41"/>
      <c r="X388" s="41"/>
      <c r="Y388" s="41"/>
      <c r="Z388" s="41"/>
      <c r="AA388" s="41"/>
      <c r="AB388" s="41"/>
      <c r="AC388" s="41"/>
      <c r="AD388" s="41"/>
      <c r="AE388" s="41"/>
      <c r="AT388" s="20" t="s">
        <v>170</v>
      </c>
      <c r="AU388" s="20" t="s">
        <v>79</v>
      </c>
    </row>
    <row r="389" s="13" customFormat="1">
      <c r="A389" s="13"/>
      <c r="B389" s="233"/>
      <c r="C389" s="234"/>
      <c r="D389" s="235" t="s">
        <v>172</v>
      </c>
      <c r="E389" s="236" t="s">
        <v>19</v>
      </c>
      <c r="F389" s="237" t="s">
        <v>1243</v>
      </c>
      <c r="G389" s="234"/>
      <c r="H389" s="238">
        <v>433.5</v>
      </c>
      <c r="I389" s="239"/>
      <c r="J389" s="234"/>
      <c r="K389" s="234"/>
      <c r="L389" s="240"/>
      <c r="M389" s="241"/>
      <c r="N389" s="242"/>
      <c r="O389" s="242"/>
      <c r="P389" s="242"/>
      <c r="Q389" s="242"/>
      <c r="R389" s="242"/>
      <c r="S389" s="242"/>
      <c r="T389" s="243"/>
      <c r="U389" s="13"/>
      <c r="V389" s="13"/>
      <c r="W389" s="13"/>
      <c r="X389" s="13"/>
      <c r="Y389" s="13"/>
      <c r="Z389" s="13"/>
      <c r="AA389" s="13"/>
      <c r="AB389" s="13"/>
      <c r="AC389" s="13"/>
      <c r="AD389" s="13"/>
      <c r="AE389" s="13"/>
      <c r="AT389" s="244" t="s">
        <v>172</v>
      </c>
      <c r="AU389" s="244" t="s">
        <v>79</v>
      </c>
      <c r="AV389" s="13" t="s">
        <v>79</v>
      </c>
      <c r="AW389" s="13" t="s">
        <v>32</v>
      </c>
      <c r="AX389" s="13" t="s">
        <v>70</v>
      </c>
      <c r="AY389" s="244" t="s">
        <v>161</v>
      </c>
    </row>
    <row r="390" s="14" customFormat="1">
      <c r="A390" s="14"/>
      <c r="B390" s="245"/>
      <c r="C390" s="246"/>
      <c r="D390" s="235" t="s">
        <v>172</v>
      </c>
      <c r="E390" s="247" t="s">
        <v>19</v>
      </c>
      <c r="F390" s="248" t="s">
        <v>174</v>
      </c>
      <c r="G390" s="246"/>
      <c r="H390" s="249">
        <v>433.5</v>
      </c>
      <c r="I390" s="250"/>
      <c r="J390" s="246"/>
      <c r="K390" s="246"/>
      <c r="L390" s="251"/>
      <c r="M390" s="252"/>
      <c r="N390" s="253"/>
      <c r="O390" s="253"/>
      <c r="P390" s="253"/>
      <c r="Q390" s="253"/>
      <c r="R390" s="253"/>
      <c r="S390" s="253"/>
      <c r="T390" s="254"/>
      <c r="U390" s="14"/>
      <c r="V390" s="14"/>
      <c r="W390" s="14"/>
      <c r="X390" s="14"/>
      <c r="Y390" s="14"/>
      <c r="Z390" s="14"/>
      <c r="AA390" s="14"/>
      <c r="AB390" s="14"/>
      <c r="AC390" s="14"/>
      <c r="AD390" s="14"/>
      <c r="AE390" s="14"/>
      <c r="AT390" s="255" t="s">
        <v>172</v>
      </c>
      <c r="AU390" s="255" t="s">
        <v>79</v>
      </c>
      <c r="AV390" s="14" t="s">
        <v>168</v>
      </c>
      <c r="AW390" s="14" t="s">
        <v>32</v>
      </c>
      <c r="AX390" s="14" t="s">
        <v>77</v>
      </c>
      <c r="AY390" s="255" t="s">
        <v>161</v>
      </c>
    </row>
    <row r="391" s="2" customFormat="1" ht="21.75" customHeight="1">
      <c r="A391" s="41"/>
      <c r="B391" s="42"/>
      <c r="C391" s="215" t="s">
        <v>534</v>
      </c>
      <c r="D391" s="215" t="s">
        <v>163</v>
      </c>
      <c r="E391" s="216" t="s">
        <v>1244</v>
      </c>
      <c r="F391" s="217" t="s">
        <v>1245</v>
      </c>
      <c r="G391" s="218" t="s">
        <v>166</v>
      </c>
      <c r="H391" s="219">
        <v>480.5</v>
      </c>
      <c r="I391" s="220"/>
      <c r="J391" s="221">
        <f>ROUND(I391*H391,2)</f>
        <v>0</v>
      </c>
      <c r="K391" s="217" t="s">
        <v>167</v>
      </c>
      <c r="L391" s="47"/>
      <c r="M391" s="222" t="s">
        <v>19</v>
      </c>
      <c r="N391" s="223" t="s">
        <v>41</v>
      </c>
      <c r="O391" s="87"/>
      <c r="P391" s="224">
        <f>O391*H391</f>
        <v>0</v>
      </c>
      <c r="Q391" s="224">
        <v>0.0073499999999999998</v>
      </c>
      <c r="R391" s="224">
        <f>Q391*H391</f>
        <v>3.5316749999999999</v>
      </c>
      <c r="S391" s="224">
        <v>0</v>
      </c>
      <c r="T391" s="225">
        <f>S391*H391</f>
        <v>0</v>
      </c>
      <c r="U391" s="41"/>
      <c r="V391" s="41"/>
      <c r="W391" s="41"/>
      <c r="X391" s="41"/>
      <c r="Y391" s="41"/>
      <c r="Z391" s="41"/>
      <c r="AA391" s="41"/>
      <c r="AB391" s="41"/>
      <c r="AC391" s="41"/>
      <c r="AD391" s="41"/>
      <c r="AE391" s="41"/>
      <c r="AR391" s="226" t="s">
        <v>168</v>
      </c>
      <c r="AT391" s="226" t="s">
        <v>163</v>
      </c>
      <c r="AU391" s="226" t="s">
        <v>79</v>
      </c>
      <c r="AY391" s="20" t="s">
        <v>161</v>
      </c>
      <c r="BE391" s="227">
        <f>IF(N391="základní",J391,0)</f>
        <v>0</v>
      </c>
      <c r="BF391" s="227">
        <f>IF(N391="snížená",J391,0)</f>
        <v>0</v>
      </c>
      <c r="BG391" s="227">
        <f>IF(N391="zákl. přenesená",J391,0)</f>
        <v>0</v>
      </c>
      <c r="BH391" s="227">
        <f>IF(N391="sníž. přenesená",J391,0)</f>
        <v>0</v>
      </c>
      <c r="BI391" s="227">
        <f>IF(N391="nulová",J391,0)</f>
        <v>0</v>
      </c>
      <c r="BJ391" s="20" t="s">
        <v>77</v>
      </c>
      <c r="BK391" s="227">
        <f>ROUND(I391*H391,2)</f>
        <v>0</v>
      </c>
      <c r="BL391" s="20" t="s">
        <v>168</v>
      </c>
      <c r="BM391" s="226" t="s">
        <v>1246</v>
      </c>
    </row>
    <row r="392" s="2" customFormat="1">
      <c r="A392" s="41"/>
      <c r="B392" s="42"/>
      <c r="C392" s="43"/>
      <c r="D392" s="228" t="s">
        <v>170</v>
      </c>
      <c r="E392" s="43"/>
      <c r="F392" s="229" t="s">
        <v>1247</v>
      </c>
      <c r="G392" s="43"/>
      <c r="H392" s="43"/>
      <c r="I392" s="230"/>
      <c r="J392" s="43"/>
      <c r="K392" s="43"/>
      <c r="L392" s="47"/>
      <c r="M392" s="231"/>
      <c r="N392" s="232"/>
      <c r="O392" s="87"/>
      <c r="P392" s="87"/>
      <c r="Q392" s="87"/>
      <c r="R392" s="87"/>
      <c r="S392" s="87"/>
      <c r="T392" s="88"/>
      <c r="U392" s="41"/>
      <c r="V392" s="41"/>
      <c r="W392" s="41"/>
      <c r="X392" s="41"/>
      <c r="Y392" s="41"/>
      <c r="Z392" s="41"/>
      <c r="AA392" s="41"/>
      <c r="AB392" s="41"/>
      <c r="AC392" s="41"/>
      <c r="AD392" s="41"/>
      <c r="AE392" s="41"/>
      <c r="AT392" s="20" t="s">
        <v>170</v>
      </c>
      <c r="AU392" s="20" t="s">
        <v>79</v>
      </c>
    </row>
    <row r="393" s="13" customFormat="1">
      <c r="A393" s="13"/>
      <c r="B393" s="233"/>
      <c r="C393" s="234"/>
      <c r="D393" s="235" t="s">
        <v>172</v>
      </c>
      <c r="E393" s="236" t="s">
        <v>19</v>
      </c>
      <c r="F393" s="237" t="s">
        <v>1248</v>
      </c>
      <c r="G393" s="234"/>
      <c r="H393" s="238">
        <v>47</v>
      </c>
      <c r="I393" s="239"/>
      <c r="J393" s="234"/>
      <c r="K393" s="234"/>
      <c r="L393" s="240"/>
      <c r="M393" s="241"/>
      <c r="N393" s="242"/>
      <c r="O393" s="242"/>
      <c r="P393" s="242"/>
      <c r="Q393" s="242"/>
      <c r="R393" s="242"/>
      <c r="S393" s="242"/>
      <c r="T393" s="243"/>
      <c r="U393" s="13"/>
      <c r="V393" s="13"/>
      <c r="W393" s="13"/>
      <c r="X393" s="13"/>
      <c r="Y393" s="13"/>
      <c r="Z393" s="13"/>
      <c r="AA393" s="13"/>
      <c r="AB393" s="13"/>
      <c r="AC393" s="13"/>
      <c r="AD393" s="13"/>
      <c r="AE393" s="13"/>
      <c r="AT393" s="244" t="s">
        <v>172</v>
      </c>
      <c r="AU393" s="244" t="s">
        <v>79</v>
      </c>
      <c r="AV393" s="13" t="s">
        <v>79</v>
      </c>
      <c r="AW393" s="13" t="s">
        <v>32</v>
      </c>
      <c r="AX393" s="13" t="s">
        <v>70</v>
      </c>
      <c r="AY393" s="244" t="s">
        <v>161</v>
      </c>
    </row>
    <row r="394" s="13" customFormat="1">
      <c r="A394" s="13"/>
      <c r="B394" s="233"/>
      <c r="C394" s="234"/>
      <c r="D394" s="235" t="s">
        <v>172</v>
      </c>
      <c r="E394" s="236" t="s">
        <v>19</v>
      </c>
      <c r="F394" s="237" t="s">
        <v>1243</v>
      </c>
      <c r="G394" s="234"/>
      <c r="H394" s="238">
        <v>433.5</v>
      </c>
      <c r="I394" s="239"/>
      <c r="J394" s="234"/>
      <c r="K394" s="234"/>
      <c r="L394" s="240"/>
      <c r="M394" s="241"/>
      <c r="N394" s="242"/>
      <c r="O394" s="242"/>
      <c r="P394" s="242"/>
      <c r="Q394" s="242"/>
      <c r="R394" s="242"/>
      <c r="S394" s="242"/>
      <c r="T394" s="243"/>
      <c r="U394" s="13"/>
      <c r="V394" s="13"/>
      <c r="W394" s="13"/>
      <c r="X394" s="13"/>
      <c r="Y394" s="13"/>
      <c r="Z394" s="13"/>
      <c r="AA394" s="13"/>
      <c r="AB394" s="13"/>
      <c r="AC394" s="13"/>
      <c r="AD394" s="13"/>
      <c r="AE394" s="13"/>
      <c r="AT394" s="244" t="s">
        <v>172</v>
      </c>
      <c r="AU394" s="244" t="s">
        <v>79</v>
      </c>
      <c r="AV394" s="13" t="s">
        <v>79</v>
      </c>
      <c r="AW394" s="13" t="s">
        <v>32</v>
      </c>
      <c r="AX394" s="13" t="s">
        <v>70</v>
      </c>
      <c r="AY394" s="244" t="s">
        <v>161</v>
      </c>
    </row>
    <row r="395" s="14" customFormat="1">
      <c r="A395" s="14"/>
      <c r="B395" s="245"/>
      <c r="C395" s="246"/>
      <c r="D395" s="235" t="s">
        <v>172</v>
      </c>
      <c r="E395" s="247" t="s">
        <v>19</v>
      </c>
      <c r="F395" s="248" t="s">
        <v>174</v>
      </c>
      <c r="G395" s="246"/>
      <c r="H395" s="249">
        <v>480.5</v>
      </c>
      <c r="I395" s="250"/>
      <c r="J395" s="246"/>
      <c r="K395" s="246"/>
      <c r="L395" s="251"/>
      <c r="M395" s="252"/>
      <c r="N395" s="253"/>
      <c r="O395" s="253"/>
      <c r="P395" s="253"/>
      <c r="Q395" s="253"/>
      <c r="R395" s="253"/>
      <c r="S395" s="253"/>
      <c r="T395" s="254"/>
      <c r="U395" s="14"/>
      <c r="V395" s="14"/>
      <c r="W395" s="14"/>
      <c r="X395" s="14"/>
      <c r="Y395" s="14"/>
      <c r="Z395" s="14"/>
      <c r="AA395" s="14"/>
      <c r="AB395" s="14"/>
      <c r="AC395" s="14"/>
      <c r="AD395" s="14"/>
      <c r="AE395" s="14"/>
      <c r="AT395" s="255" t="s">
        <v>172</v>
      </c>
      <c r="AU395" s="255" t="s">
        <v>79</v>
      </c>
      <c r="AV395" s="14" t="s">
        <v>168</v>
      </c>
      <c r="AW395" s="14" t="s">
        <v>32</v>
      </c>
      <c r="AX395" s="14" t="s">
        <v>77</v>
      </c>
      <c r="AY395" s="255" t="s">
        <v>161</v>
      </c>
    </row>
    <row r="396" s="2" customFormat="1" ht="24.15" customHeight="1">
      <c r="A396" s="41"/>
      <c r="B396" s="42"/>
      <c r="C396" s="215" t="s">
        <v>539</v>
      </c>
      <c r="D396" s="215" t="s">
        <v>163</v>
      </c>
      <c r="E396" s="216" t="s">
        <v>1249</v>
      </c>
      <c r="F396" s="217" t="s">
        <v>1250</v>
      </c>
      <c r="G396" s="218" t="s">
        <v>166</v>
      </c>
      <c r="H396" s="219">
        <v>23.5</v>
      </c>
      <c r="I396" s="220"/>
      <c r="J396" s="221">
        <f>ROUND(I396*H396,2)</f>
        <v>0</v>
      </c>
      <c r="K396" s="217" t="s">
        <v>167</v>
      </c>
      <c r="L396" s="47"/>
      <c r="M396" s="222" t="s">
        <v>19</v>
      </c>
      <c r="N396" s="223" t="s">
        <v>41</v>
      </c>
      <c r="O396" s="87"/>
      <c r="P396" s="224">
        <f>O396*H396</f>
        <v>0</v>
      </c>
      <c r="Q396" s="224">
        <v>0.0043800000000000002</v>
      </c>
      <c r="R396" s="224">
        <f>Q396*H396</f>
        <v>0.10293000000000001</v>
      </c>
      <c r="S396" s="224">
        <v>0</v>
      </c>
      <c r="T396" s="225">
        <f>S396*H396</f>
        <v>0</v>
      </c>
      <c r="U396" s="41"/>
      <c r="V396" s="41"/>
      <c r="W396" s="41"/>
      <c r="X396" s="41"/>
      <c r="Y396" s="41"/>
      <c r="Z396" s="41"/>
      <c r="AA396" s="41"/>
      <c r="AB396" s="41"/>
      <c r="AC396" s="41"/>
      <c r="AD396" s="41"/>
      <c r="AE396" s="41"/>
      <c r="AR396" s="226" t="s">
        <v>168</v>
      </c>
      <c r="AT396" s="226" t="s">
        <v>163</v>
      </c>
      <c r="AU396" s="226" t="s">
        <v>79</v>
      </c>
      <c r="AY396" s="20" t="s">
        <v>161</v>
      </c>
      <c r="BE396" s="227">
        <f>IF(N396="základní",J396,0)</f>
        <v>0</v>
      </c>
      <c r="BF396" s="227">
        <f>IF(N396="snížená",J396,0)</f>
        <v>0</v>
      </c>
      <c r="BG396" s="227">
        <f>IF(N396="zákl. přenesená",J396,0)</f>
        <v>0</v>
      </c>
      <c r="BH396" s="227">
        <f>IF(N396="sníž. přenesená",J396,0)</f>
        <v>0</v>
      </c>
      <c r="BI396" s="227">
        <f>IF(N396="nulová",J396,0)</f>
        <v>0</v>
      </c>
      <c r="BJ396" s="20" t="s">
        <v>77</v>
      </c>
      <c r="BK396" s="227">
        <f>ROUND(I396*H396,2)</f>
        <v>0</v>
      </c>
      <c r="BL396" s="20" t="s">
        <v>168</v>
      </c>
      <c r="BM396" s="226" t="s">
        <v>1251</v>
      </c>
    </row>
    <row r="397" s="2" customFormat="1">
      <c r="A397" s="41"/>
      <c r="B397" s="42"/>
      <c r="C397" s="43"/>
      <c r="D397" s="228" t="s">
        <v>170</v>
      </c>
      <c r="E397" s="43"/>
      <c r="F397" s="229" t="s">
        <v>1252</v>
      </c>
      <c r="G397" s="43"/>
      <c r="H397" s="43"/>
      <c r="I397" s="230"/>
      <c r="J397" s="43"/>
      <c r="K397" s="43"/>
      <c r="L397" s="47"/>
      <c r="M397" s="231"/>
      <c r="N397" s="232"/>
      <c r="O397" s="87"/>
      <c r="P397" s="87"/>
      <c r="Q397" s="87"/>
      <c r="R397" s="87"/>
      <c r="S397" s="87"/>
      <c r="T397" s="88"/>
      <c r="U397" s="41"/>
      <c r="V397" s="41"/>
      <c r="W397" s="41"/>
      <c r="X397" s="41"/>
      <c r="Y397" s="41"/>
      <c r="Z397" s="41"/>
      <c r="AA397" s="41"/>
      <c r="AB397" s="41"/>
      <c r="AC397" s="41"/>
      <c r="AD397" s="41"/>
      <c r="AE397" s="41"/>
      <c r="AT397" s="20" t="s">
        <v>170</v>
      </c>
      <c r="AU397" s="20" t="s">
        <v>79</v>
      </c>
    </row>
    <row r="398" s="13" customFormat="1">
      <c r="A398" s="13"/>
      <c r="B398" s="233"/>
      <c r="C398" s="234"/>
      <c r="D398" s="235" t="s">
        <v>172</v>
      </c>
      <c r="E398" s="236" t="s">
        <v>19</v>
      </c>
      <c r="F398" s="237" t="s">
        <v>1253</v>
      </c>
      <c r="G398" s="234"/>
      <c r="H398" s="238">
        <v>23.5</v>
      </c>
      <c r="I398" s="239"/>
      <c r="J398" s="234"/>
      <c r="K398" s="234"/>
      <c r="L398" s="240"/>
      <c r="M398" s="241"/>
      <c r="N398" s="242"/>
      <c r="O398" s="242"/>
      <c r="P398" s="242"/>
      <c r="Q398" s="242"/>
      <c r="R398" s="242"/>
      <c r="S398" s="242"/>
      <c r="T398" s="243"/>
      <c r="U398" s="13"/>
      <c r="V398" s="13"/>
      <c r="W398" s="13"/>
      <c r="X398" s="13"/>
      <c r="Y398" s="13"/>
      <c r="Z398" s="13"/>
      <c r="AA398" s="13"/>
      <c r="AB398" s="13"/>
      <c r="AC398" s="13"/>
      <c r="AD398" s="13"/>
      <c r="AE398" s="13"/>
      <c r="AT398" s="244" t="s">
        <v>172</v>
      </c>
      <c r="AU398" s="244" t="s">
        <v>79</v>
      </c>
      <c r="AV398" s="13" t="s">
        <v>79</v>
      </c>
      <c r="AW398" s="13" t="s">
        <v>32</v>
      </c>
      <c r="AX398" s="13" t="s">
        <v>70</v>
      </c>
      <c r="AY398" s="244" t="s">
        <v>161</v>
      </c>
    </row>
    <row r="399" s="14" customFormat="1">
      <c r="A399" s="14"/>
      <c r="B399" s="245"/>
      <c r="C399" s="246"/>
      <c r="D399" s="235" t="s">
        <v>172</v>
      </c>
      <c r="E399" s="247" t="s">
        <v>19</v>
      </c>
      <c r="F399" s="248" t="s">
        <v>174</v>
      </c>
      <c r="G399" s="246"/>
      <c r="H399" s="249">
        <v>23.5</v>
      </c>
      <c r="I399" s="250"/>
      <c r="J399" s="246"/>
      <c r="K399" s="246"/>
      <c r="L399" s="251"/>
      <c r="M399" s="252"/>
      <c r="N399" s="253"/>
      <c r="O399" s="253"/>
      <c r="P399" s="253"/>
      <c r="Q399" s="253"/>
      <c r="R399" s="253"/>
      <c r="S399" s="253"/>
      <c r="T399" s="254"/>
      <c r="U399" s="14"/>
      <c r="V399" s="14"/>
      <c r="W399" s="14"/>
      <c r="X399" s="14"/>
      <c r="Y399" s="14"/>
      <c r="Z399" s="14"/>
      <c r="AA399" s="14"/>
      <c r="AB399" s="14"/>
      <c r="AC399" s="14"/>
      <c r="AD399" s="14"/>
      <c r="AE399" s="14"/>
      <c r="AT399" s="255" t="s">
        <v>172</v>
      </c>
      <c r="AU399" s="255" t="s">
        <v>79</v>
      </c>
      <c r="AV399" s="14" t="s">
        <v>168</v>
      </c>
      <c r="AW399" s="14" t="s">
        <v>32</v>
      </c>
      <c r="AX399" s="14" t="s">
        <v>77</v>
      </c>
      <c r="AY399" s="255" t="s">
        <v>161</v>
      </c>
    </row>
    <row r="400" s="2" customFormat="1" ht="24.15" customHeight="1">
      <c r="A400" s="41"/>
      <c r="B400" s="42"/>
      <c r="C400" s="215" t="s">
        <v>546</v>
      </c>
      <c r="D400" s="215" t="s">
        <v>163</v>
      </c>
      <c r="E400" s="216" t="s">
        <v>1254</v>
      </c>
      <c r="F400" s="217" t="s">
        <v>1255</v>
      </c>
      <c r="G400" s="218" t="s">
        <v>166</v>
      </c>
      <c r="H400" s="219">
        <v>47</v>
      </c>
      <c r="I400" s="220"/>
      <c r="J400" s="221">
        <f>ROUND(I400*H400,2)</f>
        <v>0</v>
      </c>
      <c r="K400" s="217" t="s">
        <v>167</v>
      </c>
      <c r="L400" s="47"/>
      <c r="M400" s="222" t="s">
        <v>19</v>
      </c>
      <c r="N400" s="223" t="s">
        <v>41</v>
      </c>
      <c r="O400" s="87"/>
      <c r="P400" s="224">
        <f>O400*H400</f>
        <v>0</v>
      </c>
      <c r="Q400" s="224">
        <v>0.018380000000000001</v>
      </c>
      <c r="R400" s="224">
        <f>Q400*H400</f>
        <v>0.86386000000000007</v>
      </c>
      <c r="S400" s="224">
        <v>0</v>
      </c>
      <c r="T400" s="225">
        <f>S400*H400</f>
        <v>0</v>
      </c>
      <c r="U400" s="41"/>
      <c r="V400" s="41"/>
      <c r="W400" s="41"/>
      <c r="X400" s="41"/>
      <c r="Y400" s="41"/>
      <c r="Z400" s="41"/>
      <c r="AA400" s="41"/>
      <c r="AB400" s="41"/>
      <c r="AC400" s="41"/>
      <c r="AD400" s="41"/>
      <c r="AE400" s="41"/>
      <c r="AR400" s="226" t="s">
        <v>168</v>
      </c>
      <c r="AT400" s="226" t="s">
        <v>163</v>
      </c>
      <c r="AU400" s="226" t="s">
        <v>79</v>
      </c>
      <c r="AY400" s="20" t="s">
        <v>161</v>
      </c>
      <c r="BE400" s="227">
        <f>IF(N400="základní",J400,0)</f>
        <v>0</v>
      </c>
      <c r="BF400" s="227">
        <f>IF(N400="snížená",J400,0)</f>
        <v>0</v>
      </c>
      <c r="BG400" s="227">
        <f>IF(N400="zákl. přenesená",J400,0)</f>
        <v>0</v>
      </c>
      <c r="BH400" s="227">
        <f>IF(N400="sníž. přenesená",J400,0)</f>
        <v>0</v>
      </c>
      <c r="BI400" s="227">
        <f>IF(N400="nulová",J400,0)</f>
        <v>0</v>
      </c>
      <c r="BJ400" s="20" t="s">
        <v>77</v>
      </c>
      <c r="BK400" s="227">
        <f>ROUND(I400*H400,2)</f>
        <v>0</v>
      </c>
      <c r="BL400" s="20" t="s">
        <v>168</v>
      </c>
      <c r="BM400" s="226" t="s">
        <v>1256</v>
      </c>
    </row>
    <row r="401" s="2" customFormat="1">
      <c r="A401" s="41"/>
      <c r="B401" s="42"/>
      <c r="C401" s="43"/>
      <c r="D401" s="228" t="s">
        <v>170</v>
      </c>
      <c r="E401" s="43"/>
      <c r="F401" s="229" t="s">
        <v>1257</v>
      </c>
      <c r="G401" s="43"/>
      <c r="H401" s="43"/>
      <c r="I401" s="230"/>
      <c r="J401" s="43"/>
      <c r="K401" s="43"/>
      <c r="L401" s="47"/>
      <c r="M401" s="231"/>
      <c r="N401" s="232"/>
      <c r="O401" s="87"/>
      <c r="P401" s="87"/>
      <c r="Q401" s="87"/>
      <c r="R401" s="87"/>
      <c r="S401" s="87"/>
      <c r="T401" s="88"/>
      <c r="U401" s="41"/>
      <c r="V401" s="41"/>
      <c r="W401" s="41"/>
      <c r="X401" s="41"/>
      <c r="Y401" s="41"/>
      <c r="Z401" s="41"/>
      <c r="AA401" s="41"/>
      <c r="AB401" s="41"/>
      <c r="AC401" s="41"/>
      <c r="AD401" s="41"/>
      <c r="AE401" s="41"/>
      <c r="AT401" s="20" t="s">
        <v>170</v>
      </c>
      <c r="AU401" s="20" t="s">
        <v>79</v>
      </c>
    </row>
    <row r="402" s="13" customFormat="1">
      <c r="A402" s="13"/>
      <c r="B402" s="233"/>
      <c r="C402" s="234"/>
      <c r="D402" s="235" t="s">
        <v>172</v>
      </c>
      <c r="E402" s="236" t="s">
        <v>19</v>
      </c>
      <c r="F402" s="237" t="s">
        <v>1248</v>
      </c>
      <c r="G402" s="234"/>
      <c r="H402" s="238">
        <v>47</v>
      </c>
      <c r="I402" s="239"/>
      <c r="J402" s="234"/>
      <c r="K402" s="234"/>
      <c r="L402" s="240"/>
      <c r="M402" s="241"/>
      <c r="N402" s="242"/>
      <c r="O402" s="242"/>
      <c r="P402" s="242"/>
      <c r="Q402" s="242"/>
      <c r="R402" s="242"/>
      <c r="S402" s="242"/>
      <c r="T402" s="243"/>
      <c r="U402" s="13"/>
      <c r="V402" s="13"/>
      <c r="W402" s="13"/>
      <c r="X402" s="13"/>
      <c r="Y402" s="13"/>
      <c r="Z402" s="13"/>
      <c r="AA402" s="13"/>
      <c r="AB402" s="13"/>
      <c r="AC402" s="13"/>
      <c r="AD402" s="13"/>
      <c r="AE402" s="13"/>
      <c r="AT402" s="244" t="s">
        <v>172</v>
      </c>
      <c r="AU402" s="244" t="s">
        <v>79</v>
      </c>
      <c r="AV402" s="13" t="s">
        <v>79</v>
      </c>
      <c r="AW402" s="13" t="s">
        <v>32</v>
      </c>
      <c r="AX402" s="13" t="s">
        <v>70</v>
      </c>
      <c r="AY402" s="244" t="s">
        <v>161</v>
      </c>
    </row>
    <row r="403" s="14" customFormat="1">
      <c r="A403" s="14"/>
      <c r="B403" s="245"/>
      <c r="C403" s="246"/>
      <c r="D403" s="235" t="s">
        <v>172</v>
      </c>
      <c r="E403" s="247" t="s">
        <v>19</v>
      </c>
      <c r="F403" s="248" t="s">
        <v>174</v>
      </c>
      <c r="G403" s="246"/>
      <c r="H403" s="249">
        <v>47</v>
      </c>
      <c r="I403" s="250"/>
      <c r="J403" s="246"/>
      <c r="K403" s="246"/>
      <c r="L403" s="251"/>
      <c r="M403" s="252"/>
      <c r="N403" s="253"/>
      <c r="O403" s="253"/>
      <c r="P403" s="253"/>
      <c r="Q403" s="253"/>
      <c r="R403" s="253"/>
      <c r="S403" s="253"/>
      <c r="T403" s="254"/>
      <c r="U403" s="14"/>
      <c r="V403" s="14"/>
      <c r="W403" s="14"/>
      <c r="X403" s="14"/>
      <c r="Y403" s="14"/>
      <c r="Z403" s="14"/>
      <c r="AA403" s="14"/>
      <c r="AB403" s="14"/>
      <c r="AC403" s="14"/>
      <c r="AD403" s="14"/>
      <c r="AE403" s="14"/>
      <c r="AT403" s="255" t="s">
        <v>172</v>
      </c>
      <c r="AU403" s="255" t="s">
        <v>79</v>
      </c>
      <c r="AV403" s="14" t="s">
        <v>168</v>
      </c>
      <c r="AW403" s="14" t="s">
        <v>32</v>
      </c>
      <c r="AX403" s="14" t="s">
        <v>77</v>
      </c>
      <c r="AY403" s="255" t="s">
        <v>161</v>
      </c>
    </row>
    <row r="404" s="2" customFormat="1" ht="33" customHeight="1">
      <c r="A404" s="41"/>
      <c r="B404" s="42"/>
      <c r="C404" s="215" t="s">
        <v>561</v>
      </c>
      <c r="D404" s="215" t="s">
        <v>163</v>
      </c>
      <c r="E404" s="216" t="s">
        <v>1258</v>
      </c>
      <c r="F404" s="217" t="s">
        <v>1259</v>
      </c>
      <c r="G404" s="218" t="s">
        <v>166</v>
      </c>
      <c r="H404" s="219">
        <v>433.5</v>
      </c>
      <c r="I404" s="220"/>
      <c r="J404" s="221">
        <f>ROUND(I404*H404,2)</f>
        <v>0</v>
      </c>
      <c r="K404" s="217" t="s">
        <v>167</v>
      </c>
      <c r="L404" s="47"/>
      <c r="M404" s="222" t="s">
        <v>19</v>
      </c>
      <c r="N404" s="223" t="s">
        <v>41</v>
      </c>
      <c r="O404" s="87"/>
      <c r="P404" s="224">
        <f>O404*H404</f>
        <v>0</v>
      </c>
      <c r="Q404" s="224">
        <v>0.018380000000000001</v>
      </c>
      <c r="R404" s="224">
        <f>Q404*H404</f>
        <v>7.9677300000000004</v>
      </c>
      <c r="S404" s="224">
        <v>0</v>
      </c>
      <c r="T404" s="225">
        <f>S404*H404</f>
        <v>0</v>
      </c>
      <c r="U404" s="41"/>
      <c r="V404" s="41"/>
      <c r="W404" s="41"/>
      <c r="X404" s="41"/>
      <c r="Y404" s="41"/>
      <c r="Z404" s="41"/>
      <c r="AA404" s="41"/>
      <c r="AB404" s="41"/>
      <c r="AC404" s="41"/>
      <c r="AD404" s="41"/>
      <c r="AE404" s="41"/>
      <c r="AR404" s="226" t="s">
        <v>168</v>
      </c>
      <c r="AT404" s="226" t="s">
        <v>163</v>
      </c>
      <c r="AU404" s="226" t="s">
        <v>79</v>
      </c>
      <c r="AY404" s="20" t="s">
        <v>161</v>
      </c>
      <c r="BE404" s="227">
        <f>IF(N404="základní",J404,0)</f>
        <v>0</v>
      </c>
      <c r="BF404" s="227">
        <f>IF(N404="snížená",J404,0)</f>
        <v>0</v>
      </c>
      <c r="BG404" s="227">
        <f>IF(N404="zákl. přenesená",J404,0)</f>
        <v>0</v>
      </c>
      <c r="BH404" s="227">
        <f>IF(N404="sníž. přenesená",J404,0)</f>
        <v>0</v>
      </c>
      <c r="BI404" s="227">
        <f>IF(N404="nulová",J404,0)</f>
        <v>0</v>
      </c>
      <c r="BJ404" s="20" t="s">
        <v>77</v>
      </c>
      <c r="BK404" s="227">
        <f>ROUND(I404*H404,2)</f>
        <v>0</v>
      </c>
      <c r="BL404" s="20" t="s">
        <v>168</v>
      </c>
      <c r="BM404" s="226" t="s">
        <v>1260</v>
      </c>
    </row>
    <row r="405" s="2" customFormat="1">
      <c r="A405" s="41"/>
      <c r="B405" s="42"/>
      <c r="C405" s="43"/>
      <c r="D405" s="228" t="s">
        <v>170</v>
      </c>
      <c r="E405" s="43"/>
      <c r="F405" s="229" t="s">
        <v>1261</v>
      </c>
      <c r="G405" s="43"/>
      <c r="H405" s="43"/>
      <c r="I405" s="230"/>
      <c r="J405" s="43"/>
      <c r="K405" s="43"/>
      <c r="L405" s="47"/>
      <c r="M405" s="231"/>
      <c r="N405" s="232"/>
      <c r="O405" s="87"/>
      <c r="P405" s="87"/>
      <c r="Q405" s="87"/>
      <c r="R405" s="87"/>
      <c r="S405" s="87"/>
      <c r="T405" s="88"/>
      <c r="U405" s="41"/>
      <c r="V405" s="41"/>
      <c r="W405" s="41"/>
      <c r="X405" s="41"/>
      <c r="Y405" s="41"/>
      <c r="Z405" s="41"/>
      <c r="AA405" s="41"/>
      <c r="AB405" s="41"/>
      <c r="AC405" s="41"/>
      <c r="AD405" s="41"/>
      <c r="AE405" s="41"/>
      <c r="AT405" s="20" t="s">
        <v>170</v>
      </c>
      <c r="AU405" s="20" t="s">
        <v>79</v>
      </c>
    </row>
    <row r="406" s="13" customFormat="1">
      <c r="A406" s="13"/>
      <c r="B406" s="233"/>
      <c r="C406" s="234"/>
      <c r="D406" s="235" t="s">
        <v>172</v>
      </c>
      <c r="E406" s="236" t="s">
        <v>19</v>
      </c>
      <c r="F406" s="237" t="s">
        <v>1262</v>
      </c>
      <c r="G406" s="234"/>
      <c r="H406" s="238">
        <v>433.5</v>
      </c>
      <c r="I406" s="239"/>
      <c r="J406" s="234"/>
      <c r="K406" s="234"/>
      <c r="L406" s="240"/>
      <c r="M406" s="241"/>
      <c r="N406" s="242"/>
      <c r="O406" s="242"/>
      <c r="P406" s="242"/>
      <c r="Q406" s="242"/>
      <c r="R406" s="242"/>
      <c r="S406" s="242"/>
      <c r="T406" s="243"/>
      <c r="U406" s="13"/>
      <c r="V406" s="13"/>
      <c r="W406" s="13"/>
      <c r="X406" s="13"/>
      <c r="Y406" s="13"/>
      <c r="Z406" s="13"/>
      <c r="AA406" s="13"/>
      <c r="AB406" s="13"/>
      <c r="AC406" s="13"/>
      <c r="AD406" s="13"/>
      <c r="AE406" s="13"/>
      <c r="AT406" s="244" t="s">
        <v>172</v>
      </c>
      <c r="AU406" s="244" t="s">
        <v>79</v>
      </c>
      <c r="AV406" s="13" t="s">
        <v>79</v>
      </c>
      <c r="AW406" s="13" t="s">
        <v>32</v>
      </c>
      <c r="AX406" s="13" t="s">
        <v>70</v>
      </c>
      <c r="AY406" s="244" t="s">
        <v>161</v>
      </c>
    </row>
    <row r="407" s="14" customFormat="1">
      <c r="A407" s="14"/>
      <c r="B407" s="245"/>
      <c r="C407" s="246"/>
      <c r="D407" s="235" t="s">
        <v>172</v>
      </c>
      <c r="E407" s="247" t="s">
        <v>19</v>
      </c>
      <c r="F407" s="248" t="s">
        <v>174</v>
      </c>
      <c r="G407" s="246"/>
      <c r="H407" s="249">
        <v>433.5</v>
      </c>
      <c r="I407" s="250"/>
      <c r="J407" s="246"/>
      <c r="K407" s="246"/>
      <c r="L407" s="251"/>
      <c r="M407" s="252"/>
      <c r="N407" s="253"/>
      <c r="O407" s="253"/>
      <c r="P407" s="253"/>
      <c r="Q407" s="253"/>
      <c r="R407" s="253"/>
      <c r="S407" s="253"/>
      <c r="T407" s="254"/>
      <c r="U407" s="14"/>
      <c r="V407" s="14"/>
      <c r="W407" s="14"/>
      <c r="X407" s="14"/>
      <c r="Y407" s="14"/>
      <c r="Z407" s="14"/>
      <c r="AA407" s="14"/>
      <c r="AB407" s="14"/>
      <c r="AC407" s="14"/>
      <c r="AD407" s="14"/>
      <c r="AE407" s="14"/>
      <c r="AT407" s="255" t="s">
        <v>172</v>
      </c>
      <c r="AU407" s="255" t="s">
        <v>79</v>
      </c>
      <c r="AV407" s="14" t="s">
        <v>168</v>
      </c>
      <c r="AW407" s="14" t="s">
        <v>32</v>
      </c>
      <c r="AX407" s="14" t="s">
        <v>77</v>
      </c>
      <c r="AY407" s="255" t="s">
        <v>161</v>
      </c>
    </row>
    <row r="408" s="2" customFormat="1" ht="24.15" customHeight="1">
      <c r="A408" s="41"/>
      <c r="B408" s="42"/>
      <c r="C408" s="215" t="s">
        <v>569</v>
      </c>
      <c r="D408" s="215" t="s">
        <v>163</v>
      </c>
      <c r="E408" s="216" t="s">
        <v>1263</v>
      </c>
      <c r="F408" s="217" t="s">
        <v>1264</v>
      </c>
      <c r="G408" s="218" t="s">
        <v>166</v>
      </c>
      <c r="H408" s="219">
        <v>480.5</v>
      </c>
      <c r="I408" s="220"/>
      <c r="J408" s="221">
        <f>ROUND(I408*H408,2)</f>
        <v>0</v>
      </c>
      <c r="K408" s="217" t="s">
        <v>167</v>
      </c>
      <c r="L408" s="47"/>
      <c r="M408" s="222" t="s">
        <v>19</v>
      </c>
      <c r="N408" s="223" t="s">
        <v>41</v>
      </c>
      <c r="O408" s="87"/>
      <c r="P408" s="224">
        <f>O408*H408</f>
        <v>0</v>
      </c>
      <c r="Q408" s="224">
        <v>0.0079000000000000008</v>
      </c>
      <c r="R408" s="224">
        <f>Q408*H408</f>
        <v>3.7959500000000004</v>
      </c>
      <c r="S408" s="224">
        <v>0</v>
      </c>
      <c r="T408" s="225">
        <f>S408*H408</f>
        <v>0</v>
      </c>
      <c r="U408" s="41"/>
      <c r="V408" s="41"/>
      <c r="W408" s="41"/>
      <c r="X408" s="41"/>
      <c r="Y408" s="41"/>
      <c r="Z408" s="41"/>
      <c r="AA408" s="41"/>
      <c r="AB408" s="41"/>
      <c r="AC408" s="41"/>
      <c r="AD408" s="41"/>
      <c r="AE408" s="41"/>
      <c r="AR408" s="226" t="s">
        <v>168</v>
      </c>
      <c r="AT408" s="226" t="s">
        <v>163</v>
      </c>
      <c r="AU408" s="226" t="s">
        <v>79</v>
      </c>
      <c r="AY408" s="20" t="s">
        <v>161</v>
      </c>
      <c r="BE408" s="227">
        <f>IF(N408="základní",J408,0)</f>
        <v>0</v>
      </c>
      <c r="BF408" s="227">
        <f>IF(N408="snížená",J408,0)</f>
        <v>0</v>
      </c>
      <c r="BG408" s="227">
        <f>IF(N408="zákl. přenesená",J408,0)</f>
        <v>0</v>
      </c>
      <c r="BH408" s="227">
        <f>IF(N408="sníž. přenesená",J408,0)</f>
        <v>0</v>
      </c>
      <c r="BI408" s="227">
        <f>IF(N408="nulová",J408,0)</f>
        <v>0</v>
      </c>
      <c r="BJ408" s="20" t="s">
        <v>77</v>
      </c>
      <c r="BK408" s="227">
        <f>ROUND(I408*H408,2)</f>
        <v>0</v>
      </c>
      <c r="BL408" s="20" t="s">
        <v>168</v>
      </c>
      <c r="BM408" s="226" t="s">
        <v>1265</v>
      </c>
    </row>
    <row r="409" s="2" customFormat="1">
      <c r="A409" s="41"/>
      <c r="B409" s="42"/>
      <c r="C409" s="43"/>
      <c r="D409" s="228" t="s">
        <v>170</v>
      </c>
      <c r="E409" s="43"/>
      <c r="F409" s="229" t="s">
        <v>1266</v>
      </c>
      <c r="G409" s="43"/>
      <c r="H409" s="43"/>
      <c r="I409" s="230"/>
      <c r="J409" s="43"/>
      <c r="K409" s="43"/>
      <c r="L409" s="47"/>
      <c r="M409" s="231"/>
      <c r="N409" s="232"/>
      <c r="O409" s="87"/>
      <c r="P409" s="87"/>
      <c r="Q409" s="87"/>
      <c r="R409" s="87"/>
      <c r="S409" s="87"/>
      <c r="T409" s="88"/>
      <c r="U409" s="41"/>
      <c r="V409" s="41"/>
      <c r="W409" s="41"/>
      <c r="X409" s="41"/>
      <c r="Y409" s="41"/>
      <c r="Z409" s="41"/>
      <c r="AA409" s="41"/>
      <c r="AB409" s="41"/>
      <c r="AC409" s="41"/>
      <c r="AD409" s="41"/>
      <c r="AE409" s="41"/>
      <c r="AT409" s="20" t="s">
        <v>170</v>
      </c>
      <c r="AU409" s="20" t="s">
        <v>79</v>
      </c>
    </row>
    <row r="410" s="13" customFormat="1">
      <c r="A410" s="13"/>
      <c r="B410" s="233"/>
      <c r="C410" s="234"/>
      <c r="D410" s="235" t="s">
        <v>172</v>
      </c>
      <c r="E410" s="236" t="s">
        <v>19</v>
      </c>
      <c r="F410" s="237" t="s">
        <v>1248</v>
      </c>
      <c r="G410" s="234"/>
      <c r="H410" s="238">
        <v>47</v>
      </c>
      <c r="I410" s="239"/>
      <c r="J410" s="234"/>
      <c r="K410" s="234"/>
      <c r="L410" s="240"/>
      <c r="M410" s="241"/>
      <c r="N410" s="242"/>
      <c r="O410" s="242"/>
      <c r="P410" s="242"/>
      <c r="Q410" s="242"/>
      <c r="R410" s="242"/>
      <c r="S410" s="242"/>
      <c r="T410" s="243"/>
      <c r="U410" s="13"/>
      <c r="V410" s="13"/>
      <c r="W410" s="13"/>
      <c r="X410" s="13"/>
      <c r="Y410" s="13"/>
      <c r="Z410" s="13"/>
      <c r="AA410" s="13"/>
      <c r="AB410" s="13"/>
      <c r="AC410" s="13"/>
      <c r="AD410" s="13"/>
      <c r="AE410" s="13"/>
      <c r="AT410" s="244" t="s">
        <v>172</v>
      </c>
      <c r="AU410" s="244" t="s">
        <v>79</v>
      </c>
      <c r="AV410" s="13" t="s">
        <v>79</v>
      </c>
      <c r="AW410" s="13" t="s">
        <v>32</v>
      </c>
      <c r="AX410" s="13" t="s">
        <v>70</v>
      </c>
      <c r="AY410" s="244" t="s">
        <v>161</v>
      </c>
    </row>
    <row r="411" s="13" customFormat="1">
      <c r="A411" s="13"/>
      <c r="B411" s="233"/>
      <c r="C411" s="234"/>
      <c r="D411" s="235" t="s">
        <v>172</v>
      </c>
      <c r="E411" s="236" t="s">
        <v>19</v>
      </c>
      <c r="F411" s="237" t="s">
        <v>1262</v>
      </c>
      <c r="G411" s="234"/>
      <c r="H411" s="238">
        <v>433.5</v>
      </c>
      <c r="I411" s="239"/>
      <c r="J411" s="234"/>
      <c r="K411" s="234"/>
      <c r="L411" s="240"/>
      <c r="M411" s="241"/>
      <c r="N411" s="242"/>
      <c r="O411" s="242"/>
      <c r="P411" s="242"/>
      <c r="Q411" s="242"/>
      <c r="R411" s="242"/>
      <c r="S411" s="242"/>
      <c r="T411" s="243"/>
      <c r="U411" s="13"/>
      <c r="V411" s="13"/>
      <c r="W411" s="13"/>
      <c r="X411" s="13"/>
      <c r="Y411" s="13"/>
      <c r="Z411" s="13"/>
      <c r="AA411" s="13"/>
      <c r="AB411" s="13"/>
      <c r="AC411" s="13"/>
      <c r="AD411" s="13"/>
      <c r="AE411" s="13"/>
      <c r="AT411" s="244" t="s">
        <v>172</v>
      </c>
      <c r="AU411" s="244" t="s">
        <v>79</v>
      </c>
      <c r="AV411" s="13" t="s">
        <v>79</v>
      </c>
      <c r="AW411" s="13" t="s">
        <v>32</v>
      </c>
      <c r="AX411" s="13" t="s">
        <v>70</v>
      </c>
      <c r="AY411" s="244" t="s">
        <v>161</v>
      </c>
    </row>
    <row r="412" s="14" customFormat="1">
      <c r="A412" s="14"/>
      <c r="B412" s="245"/>
      <c r="C412" s="246"/>
      <c r="D412" s="235" t="s">
        <v>172</v>
      </c>
      <c r="E412" s="247" t="s">
        <v>19</v>
      </c>
      <c r="F412" s="248" t="s">
        <v>174</v>
      </c>
      <c r="G412" s="246"/>
      <c r="H412" s="249">
        <v>480.5</v>
      </c>
      <c r="I412" s="250"/>
      <c r="J412" s="246"/>
      <c r="K412" s="246"/>
      <c r="L412" s="251"/>
      <c r="M412" s="252"/>
      <c r="N412" s="253"/>
      <c r="O412" s="253"/>
      <c r="P412" s="253"/>
      <c r="Q412" s="253"/>
      <c r="R412" s="253"/>
      <c r="S412" s="253"/>
      <c r="T412" s="254"/>
      <c r="U412" s="14"/>
      <c r="V412" s="14"/>
      <c r="W412" s="14"/>
      <c r="X412" s="14"/>
      <c r="Y412" s="14"/>
      <c r="Z412" s="14"/>
      <c r="AA412" s="14"/>
      <c r="AB412" s="14"/>
      <c r="AC412" s="14"/>
      <c r="AD412" s="14"/>
      <c r="AE412" s="14"/>
      <c r="AT412" s="255" t="s">
        <v>172</v>
      </c>
      <c r="AU412" s="255" t="s">
        <v>79</v>
      </c>
      <c r="AV412" s="14" t="s">
        <v>168</v>
      </c>
      <c r="AW412" s="14" t="s">
        <v>32</v>
      </c>
      <c r="AX412" s="14" t="s">
        <v>77</v>
      </c>
      <c r="AY412" s="255" t="s">
        <v>161</v>
      </c>
    </row>
    <row r="413" s="2" customFormat="1" ht="24.15" customHeight="1">
      <c r="A413" s="41"/>
      <c r="B413" s="42"/>
      <c r="C413" s="215" t="s">
        <v>577</v>
      </c>
      <c r="D413" s="215" t="s">
        <v>163</v>
      </c>
      <c r="E413" s="216" t="s">
        <v>1267</v>
      </c>
      <c r="F413" s="217" t="s">
        <v>1268</v>
      </c>
      <c r="G413" s="218" t="s">
        <v>314</v>
      </c>
      <c r="H413" s="219">
        <v>8</v>
      </c>
      <c r="I413" s="220"/>
      <c r="J413" s="221">
        <f>ROUND(I413*H413,2)</f>
        <v>0</v>
      </c>
      <c r="K413" s="217" t="s">
        <v>167</v>
      </c>
      <c r="L413" s="47"/>
      <c r="M413" s="222" t="s">
        <v>19</v>
      </c>
      <c r="N413" s="223" t="s">
        <v>41</v>
      </c>
      <c r="O413" s="87"/>
      <c r="P413" s="224">
        <f>O413*H413</f>
        <v>0</v>
      </c>
      <c r="Q413" s="224">
        <v>0.043799999999999999</v>
      </c>
      <c r="R413" s="224">
        <f>Q413*H413</f>
        <v>0.35039999999999999</v>
      </c>
      <c r="S413" s="224">
        <v>0</v>
      </c>
      <c r="T413" s="225">
        <f>S413*H413</f>
        <v>0</v>
      </c>
      <c r="U413" s="41"/>
      <c r="V413" s="41"/>
      <c r="W413" s="41"/>
      <c r="X413" s="41"/>
      <c r="Y413" s="41"/>
      <c r="Z413" s="41"/>
      <c r="AA413" s="41"/>
      <c r="AB413" s="41"/>
      <c r="AC413" s="41"/>
      <c r="AD413" s="41"/>
      <c r="AE413" s="41"/>
      <c r="AR413" s="226" t="s">
        <v>168</v>
      </c>
      <c r="AT413" s="226" t="s">
        <v>163</v>
      </c>
      <c r="AU413" s="226" t="s">
        <v>79</v>
      </c>
      <c r="AY413" s="20" t="s">
        <v>161</v>
      </c>
      <c r="BE413" s="227">
        <f>IF(N413="základní",J413,0)</f>
        <v>0</v>
      </c>
      <c r="BF413" s="227">
        <f>IF(N413="snížená",J413,0)</f>
        <v>0</v>
      </c>
      <c r="BG413" s="227">
        <f>IF(N413="zákl. přenesená",J413,0)</f>
        <v>0</v>
      </c>
      <c r="BH413" s="227">
        <f>IF(N413="sníž. přenesená",J413,0)</f>
        <v>0</v>
      </c>
      <c r="BI413" s="227">
        <f>IF(N413="nulová",J413,0)</f>
        <v>0</v>
      </c>
      <c r="BJ413" s="20" t="s">
        <v>77</v>
      </c>
      <c r="BK413" s="227">
        <f>ROUND(I413*H413,2)</f>
        <v>0</v>
      </c>
      <c r="BL413" s="20" t="s">
        <v>168</v>
      </c>
      <c r="BM413" s="226" t="s">
        <v>1269</v>
      </c>
    </row>
    <row r="414" s="2" customFormat="1">
      <c r="A414" s="41"/>
      <c r="B414" s="42"/>
      <c r="C414" s="43"/>
      <c r="D414" s="228" t="s">
        <v>170</v>
      </c>
      <c r="E414" s="43"/>
      <c r="F414" s="229" t="s">
        <v>1270</v>
      </c>
      <c r="G414" s="43"/>
      <c r="H414" s="43"/>
      <c r="I414" s="230"/>
      <c r="J414" s="43"/>
      <c r="K414" s="43"/>
      <c r="L414" s="47"/>
      <c r="M414" s="231"/>
      <c r="N414" s="232"/>
      <c r="O414" s="87"/>
      <c r="P414" s="87"/>
      <c r="Q414" s="87"/>
      <c r="R414" s="87"/>
      <c r="S414" s="87"/>
      <c r="T414" s="88"/>
      <c r="U414" s="41"/>
      <c r="V414" s="41"/>
      <c r="W414" s="41"/>
      <c r="X414" s="41"/>
      <c r="Y414" s="41"/>
      <c r="Z414" s="41"/>
      <c r="AA414" s="41"/>
      <c r="AB414" s="41"/>
      <c r="AC414" s="41"/>
      <c r="AD414" s="41"/>
      <c r="AE414" s="41"/>
      <c r="AT414" s="20" t="s">
        <v>170</v>
      </c>
      <c r="AU414" s="20" t="s">
        <v>79</v>
      </c>
    </row>
    <row r="415" s="13" customFormat="1">
      <c r="A415" s="13"/>
      <c r="B415" s="233"/>
      <c r="C415" s="234"/>
      <c r="D415" s="235" t="s">
        <v>172</v>
      </c>
      <c r="E415" s="236" t="s">
        <v>19</v>
      </c>
      <c r="F415" s="237" t="s">
        <v>1271</v>
      </c>
      <c r="G415" s="234"/>
      <c r="H415" s="238">
        <v>8</v>
      </c>
      <c r="I415" s="239"/>
      <c r="J415" s="234"/>
      <c r="K415" s="234"/>
      <c r="L415" s="240"/>
      <c r="M415" s="241"/>
      <c r="N415" s="242"/>
      <c r="O415" s="242"/>
      <c r="P415" s="242"/>
      <c r="Q415" s="242"/>
      <c r="R415" s="242"/>
      <c r="S415" s="242"/>
      <c r="T415" s="243"/>
      <c r="U415" s="13"/>
      <c r="V415" s="13"/>
      <c r="W415" s="13"/>
      <c r="X415" s="13"/>
      <c r="Y415" s="13"/>
      <c r="Z415" s="13"/>
      <c r="AA415" s="13"/>
      <c r="AB415" s="13"/>
      <c r="AC415" s="13"/>
      <c r="AD415" s="13"/>
      <c r="AE415" s="13"/>
      <c r="AT415" s="244" t="s">
        <v>172</v>
      </c>
      <c r="AU415" s="244" t="s">
        <v>79</v>
      </c>
      <c r="AV415" s="13" t="s">
        <v>79</v>
      </c>
      <c r="AW415" s="13" t="s">
        <v>32</v>
      </c>
      <c r="AX415" s="13" t="s">
        <v>70</v>
      </c>
      <c r="AY415" s="244" t="s">
        <v>161</v>
      </c>
    </row>
    <row r="416" s="14" customFormat="1">
      <c r="A416" s="14"/>
      <c r="B416" s="245"/>
      <c r="C416" s="246"/>
      <c r="D416" s="235" t="s">
        <v>172</v>
      </c>
      <c r="E416" s="247" t="s">
        <v>19</v>
      </c>
      <c r="F416" s="248" t="s">
        <v>174</v>
      </c>
      <c r="G416" s="246"/>
      <c r="H416" s="249">
        <v>8</v>
      </c>
      <c r="I416" s="250"/>
      <c r="J416" s="246"/>
      <c r="K416" s="246"/>
      <c r="L416" s="251"/>
      <c r="M416" s="252"/>
      <c r="N416" s="253"/>
      <c r="O416" s="253"/>
      <c r="P416" s="253"/>
      <c r="Q416" s="253"/>
      <c r="R416" s="253"/>
      <c r="S416" s="253"/>
      <c r="T416" s="254"/>
      <c r="U416" s="14"/>
      <c r="V416" s="14"/>
      <c r="W416" s="14"/>
      <c r="X416" s="14"/>
      <c r="Y416" s="14"/>
      <c r="Z416" s="14"/>
      <c r="AA416" s="14"/>
      <c r="AB416" s="14"/>
      <c r="AC416" s="14"/>
      <c r="AD416" s="14"/>
      <c r="AE416" s="14"/>
      <c r="AT416" s="255" t="s">
        <v>172</v>
      </c>
      <c r="AU416" s="255" t="s">
        <v>79</v>
      </c>
      <c r="AV416" s="14" t="s">
        <v>168</v>
      </c>
      <c r="AW416" s="14" t="s">
        <v>32</v>
      </c>
      <c r="AX416" s="14" t="s">
        <v>77</v>
      </c>
      <c r="AY416" s="255" t="s">
        <v>161</v>
      </c>
    </row>
    <row r="417" s="2" customFormat="1" ht="21.75" customHeight="1">
      <c r="A417" s="41"/>
      <c r="B417" s="42"/>
      <c r="C417" s="215" t="s">
        <v>587</v>
      </c>
      <c r="D417" s="215" t="s">
        <v>163</v>
      </c>
      <c r="E417" s="216" t="s">
        <v>1272</v>
      </c>
      <c r="F417" s="217" t="s">
        <v>1273</v>
      </c>
      <c r="G417" s="218" t="s">
        <v>166</v>
      </c>
      <c r="H417" s="219">
        <v>156</v>
      </c>
      <c r="I417" s="220"/>
      <c r="J417" s="221">
        <f>ROUND(I417*H417,2)</f>
        <v>0</v>
      </c>
      <c r="K417" s="217" t="s">
        <v>167</v>
      </c>
      <c r="L417" s="47"/>
      <c r="M417" s="222" t="s">
        <v>19</v>
      </c>
      <c r="N417" s="223" t="s">
        <v>41</v>
      </c>
      <c r="O417" s="87"/>
      <c r="P417" s="224">
        <f>O417*H417</f>
        <v>0</v>
      </c>
      <c r="Q417" s="224">
        <v>0.0073499999999999998</v>
      </c>
      <c r="R417" s="224">
        <f>Q417*H417</f>
        <v>1.1466000000000001</v>
      </c>
      <c r="S417" s="224">
        <v>0</v>
      </c>
      <c r="T417" s="225">
        <f>S417*H417</f>
        <v>0</v>
      </c>
      <c r="U417" s="41"/>
      <c r="V417" s="41"/>
      <c r="W417" s="41"/>
      <c r="X417" s="41"/>
      <c r="Y417" s="41"/>
      <c r="Z417" s="41"/>
      <c r="AA417" s="41"/>
      <c r="AB417" s="41"/>
      <c r="AC417" s="41"/>
      <c r="AD417" s="41"/>
      <c r="AE417" s="41"/>
      <c r="AR417" s="226" t="s">
        <v>168</v>
      </c>
      <c r="AT417" s="226" t="s">
        <v>163</v>
      </c>
      <c r="AU417" s="226" t="s">
        <v>79</v>
      </c>
      <c r="AY417" s="20" t="s">
        <v>161</v>
      </c>
      <c r="BE417" s="227">
        <f>IF(N417="základní",J417,0)</f>
        <v>0</v>
      </c>
      <c r="BF417" s="227">
        <f>IF(N417="snížená",J417,0)</f>
        <v>0</v>
      </c>
      <c r="BG417" s="227">
        <f>IF(N417="zákl. přenesená",J417,0)</f>
        <v>0</v>
      </c>
      <c r="BH417" s="227">
        <f>IF(N417="sníž. přenesená",J417,0)</f>
        <v>0</v>
      </c>
      <c r="BI417" s="227">
        <f>IF(N417="nulová",J417,0)</f>
        <v>0</v>
      </c>
      <c r="BJ417" s="20" t="s">
        <v>77</v>
      </c>
      <c r="BK417" s="227">
        <f>ROUND(I417*H417,2)</f>
        <v>0</v>
      </c>
      <c r="BL417" s="20" t="s">
        <v>168</v>
      </c>
      <c r="BM417" s="226" t="s">
        <v>1274</v>
      </c>
    </row>
    <row r="418" s="2" customFormat="1">
      <c r="A418" s="41"/>
      <c r="B418" s="42"/>
      <c r="C418" s="43"/>
      <c r="D418" s="228" t="s">
        <v>170</v>
      </c>
      <c r="E418" s="43"/>
      <c r="F418" s="229" t="s">
        <v>1275</v>
      </c>
      <c r="G418" s="43"/>
      <c r="H418" s="43"/>
      <c r="I418" s="230"/>
      <c r="J418" s="43"/>
      <c r="K418" s="43"/>
      <c r="L418" s="47"/>
      <c r="M418" s="231"/>
      <c r="N418" s="232"/>
      <c r="O418" s="87"/>
      <c r="P418" s="87"/>
      <c r="Q418" s="87"/>
      <c r="R418" s="87"/>
      <c r="S418" s="87"/>
      <c r="T418" s="88"/>
      <c r="U418" s="41"/>
      <c r="V418" s="41"/>
      <c r="W418" s="41"/>
      <c r="X418" s="41"/>
      <c r="Y418" s="41"/>
      <c r="Z418" s="41"/>
      <c r="AA418" s="41"/>
      <c r="AB418" s="41"/>
      <c r="AC418" s="41"/>
      <c r="AD418" s="41"/>
      <c r="AE418" s="41"/>
      <c r="AT418" s="20" t="s">
        <v>170</v>
      </c>
      <c r="AU418" s="20" t="s">
        <v>79</v>
      </c>
    </row>
    <row r="419" s="13" customFormat="1">
      <c r="A419" s="13"/>
      <c r="B419" s="233"/>
      <c r="C419" s="234"/>
      <c r="D419" s="235" t="s">
        <v>172</v>
      </c>
      <c r="E419" s="236" t="s">
        <v>19</v>
      </c>
      <c r="F419" s="237" t="s">
        <v>1276</v>
      </c>
      <c r="G419" s="234"/>
      <c r="H419" s="238">
        <v>156</v>
      </c>
      <c r="I419" s="239"/>
      <c r="J419" s="234"/>
      <c r="K419" s="234"/>
      <c r="L419" s="240"/>
      <c r="M419" s="241"/>
      <c r="N419" s="242"/>
      <c r="O419" s="242"/>
      <c r="P419" s="242"/>
      <c r="Q419" s="242"/>
      <c r="R419" s="242"/>
      <c r="S419" s="242"/>
      <c r="T419" s="243"/>
      <c r="U419" s="13"/>
      <c r="V419" s="13"/>
      <c r="W419" s="13"/>
      <c r="X419" s="13"/>
      <c r="Y419" s="13"/>
      <c r="Z419" s="13"/>
      <c r="AA419" s="13"/>
      <c r="AB419" s="13"/>
      <c r="AC419" s="13"/>
      <c r="AD419" s="13"/>
      <c r="AE419" s="13"/>
      <c r="AT419" s="244" t="s">
        <v>172</v>
      </c>
      <c r="AU419" s="244" t="s">
        <v>79</v>
      </c>
      <c r="AV419" s="13" t="s">
        <v>79</v>
      </c>
      <c r="AW419" s="13" t="s">
        <v>32</v>
      </c>
      <c r="AX419" s="13" t="s">
        <v>70</v>
      </c>
      <c r="AY419" s="244" t="s">
        <v>161</v>
      </c>
    </row>
    <row r="420" s="14" customFormat="1">
      <c r="A420" s="14"/>
      <c r="B420" s="245"/>
      <c r="C420" s="246"/>
      <c r="D420" s="235" t="s">
        <v>172</v>
      </c>
      <c r="E420" s="247" t="s">
        <v>19</v>
      </c>
      <c r="F420" s="248" t="s">
        <v>174</v>
      </c>
      <c r="G420" s="246"/>
      <c r="H420" s="249">
        <v>156</v>
      </c>
      <c r="I420" s="250"/>
      <c r="J420" s="246"/>
      <c r="K420" s="246"/>
      <c r="L420" s="251"/>
      <c r="M420" s="252"/>
      <c r="N420" s="253"/>
      <c r="O420" s="253"/>
      <c r="P420" s="253"/>
      <c r="Q420" s="253"/>
      <c r="R420" s="253"/>
      <c r="S420" s="253"/>
      <c r="T420" s="254"/>
      <c r="U420" s="14"/>
      <c r="V420" s="14"/>
      <c r="W420" s="14"/>
      <c r="X420" s="14"/>
      <c r="Y420" s="14"/>
      <c r="Z420" s="14"/>
      <c r="AA420" s="14"/>
      <c r="AB420" s="14"/>
      <c r="AC420" s="14"/>
      <c r="AD420" s="14"/>
      <c r="AE420" s="14"/>
      <c r="AT420" s="255" t="s">
        <v>172</v>
      </c>
      <c r="AU420" s="255" t="s">
        <v>79</v>
      </c>
      <c r="AV420" s="14" t="s">
        <v>168</v>
      </c>
      <c r="AW420" s="14" t="s">
        <v>32</v>
      </c>
      <c r="AX420" s="14" t="s">
        <v>77</v>
      </c>
      <c r="AY420" s="255" t="s">
        <v>161</v>
      </c>
    </row>
    <row r="421" s="2" customFormat="1" ht="24.15" customHeight="1">
      <c r="A421" s="41"/>
      <c r="B421" s="42"/>
      <c r="C421" s="215" t="s">
        <v>592</v>
      </c>
      <c r="D421" s="215" t="s">
        <v>163</v>
      </c>
      <c r="E421" s="216" t="s">
        <v>1277</v>
      </c>
      <c r="F421" s="217" t="s">
        <v>1278</v>
      </c>
      <c r="G421" s="218" t="s">
        <v>166</v>
      </c>
      <c r="H421" s="219">
        <v>78</v>
      </c>
      <c r="I421" s="220"/>
      <c r="J421" s="221">
        <f>ROUND(I421*H421,2)</f>
        <v>0</v>
      </c>
      <c r="K421" s="217" t="s">
        <v>167</v>
      </c>
      <c r="L421" s="47"/>
      <c r="M421" s="222" t="s">
        <v>19</v>
      </c>
      <c r="N421" s="223" t="s">
        <v>41</v>
      </c>
      <c r="O421" s="87"/>
      <c r="P421" s="224">
        <f>O421*H421</f>
        <v>0</v>
      </c>
      <c r="Q421" s="224">
        <v>0.0043800000000000002</v>
      </c>
      <c r="R421" s="224">
        <f>Q421*H421</f>
        <v>0.34164</v>
      </c>
      <c r="S421" s="224">
        <v>0</v>
      </c>
      <c r="T421" s="225">
        <f>S421*H421</f>
        <v>0</v>
      </c>
      <c r="U421" s="41"/>
      <c r="V421" s="41"/>
      <c r="W421" s="41"/>
      <c r="X421" s="41"/>
      <c r="Y421" s="41"/>
      <c r="Z421" s="41"/>
      <c r="AA421" s="41"/>
      <c r="AB421" s="41"/>
      <c r="AC421" s="41"/>
      <c r="AD421" s="41"/>
      <c r="AE421" s="41"/>
      <c r="AR421" s="226" t="s">
        <v>168</v>
      </c>
      <c r="AT421" s="226" t="s">
        <v>163</v>
      </c>
      <c r="AU421" s="226" t="s">
        <v>79</v>
      </c>
      <c r="AY421" s="20" t="s">
        <v>161</v>
      </c>
      <c r="BE421" s="227">
        <f>IF(N421="základní",J421,0)</f>
        <v>0</v>
      </c>
      <c r="BF421" s="227">
        <f>IF(N421="snížená",J421,0)</f>
        <v>0</v>
      </c>
      <c r="BG421" s="227">
        <f>IF(N421="zákl. přenesená",J421,0)</f>
        <v>0</v>
      </c>
      <c r="BH421" s="227">
        <f>IF(N421="sníž. přenesená",J421,0)</f>
        <v>0</v>
      </c>
      <c r="BI421" s="227">
        <f>IF(N421="nulová",J421,0)</f>
        <v>0</v>
      </c>
      <c r="BJ421" s="20" t="s">
        <v>77</v>
      </c>
      <c r="BK421" s="227">
        <f>ROUND(I421*H421,2)</f>
        <v>0</v>
      </c>
      <c r="BL421" s="20" t="s">
        <v>168</v>
      </c>
      <c r="BM421" s="226" t="s">
        <v>1279</v>
      </c>
    </row>
    <row r="422" s="2" customFormat="1">
      <c r="A422" s="41"/>
      <c r="B422" s="42"/>
      <c r="C422" s="43"/>
      <c r="D422" s="228" t="s">
        <v>170</v>
      </c>
      <c r="E422" s="43"/>
      <c r="F422" s="229" t="s">
        <v>1280</v>
      </c>
      <c r="G422" s="43"/>
      <c r="H422" s="43"/>
      <c r="I422" s="230"/>
      <c r="J422" s="43"/>
      <c r="K422" s="43"/>
      <c r="L422" s="47"/>
      <c r="M422" s="231"/>
      <c r="N422" s="232"/>
      <c r="O422" s="87"/>
      <c r="P422" s="87"/>
      <c r="Q422" s="87"/>
      <c r="R422" s="87"/>
      <c r="S422" s="87"/>
      <c r="T422" s="88"/>
      <c r="U422" s="41"/>
      <c r="V422" s="41"/>
      <c r="W422" s="41"/>
      <c r="X422" s="41"/>
      <c r="Y422" s="41"/>
      <c r="Z422" s="41"/>
      <c r="AA422" s="41"/>
      <c r="AB422" s="41"/>
      <c r="AC422" s="41"/>
      <c r="AD422" s="41"/>
      <c r="AE422" s="41"/>
      <c r="AT422" s="20" t="s">
        <v>170</v>
      </c>
      <c r="AU422" s="20" t="s">
        <v>79</v>
      </c>
    </row>
    <row r="423" s="13" customFormat="1">
      <c r="A423" s="13"/>
      <c r="B423" s="233"/>
      <c r="C423" s="234"/>
      <c r="D423" s="235" t="s">
        <v>172</v>
      </c>
      <c r="E423" s="236" t="s">
        <v>19</v>
      </c>
      <c r="F423" s="237" t="s">
        <v>1281</v>
      </c>
      <c r="G423" s="234"/>
      <c r="H423" s="238">
        <v>78</v>
      </c>
      <c r="I423" s="239"/>
      <c r="J423" s="234"/>
      <c r="K423" s="234"/>
      <c r="L423" s="240"/>
      <c r="M423" s="241"/>
      <c r="N423" s="242"/>
      <c r="O423" s="242"/>
      <c r="P423" s="242"/>
      <c r="Q423" s="242"/>
      <c r="R423" s="242"/>
      <c r="S423" s="242"/>
      <c r="T423" s="243"/>
      <c r="U423" s="13"/>
      <c r="V423" s="13"/>
      <c r="W423" s="13"/>
      <c r="X423" s="13"/>
      <c r="Y423" s="13"/>
      <c r="Z423" s="13"/>
      <c r="AA423" s="13"/>
      <c r="AB423" s="13"/>
      <c r="AC423" s="13"/>
      <c r="AD423" s="13"/>
      <c r="AE423" s="13"/>
      <c r="AT423" s="244" t="s">
        <v>172</v>
      </c>
      <c r="AU423" s="244" t="s">
        <v>79</v>
      </c>
      <c r="AV423" s="13" t="s">
        <v>79</v>
      </c>
      <c r="AW423" s="13" t="s">
        <v>32</v>
      </c>
      <c r="AX423" s="13" t="s">
        <v>70</v>
      </c>
      <c r="AY423" s="244" t="s">
        <v>161</v>
      </c>
    </row>
    <row r="424" s="14" customFormat="1">
      <c r="A424" s="14"/>
      <c r="B424" s="245"/>
      <c r="C424" s="246"/>
      <c r="D424" s="235" t="s">
        <v>172</v>
      </c>
      <c r="E424" s="247" t="s">
        <v>19</v>
      </c>
      <c r="F424" s="248" t="s">
        <v>174</v>
      </c>
      <c r="G424" s="246"/>
      <c r="H424" s="249">
        <v>78</v>
      </c>
      <c r="I424" s="250"/>
      <c r="J424" s="246"/>
      <c r="K424" s="246"/>
      <c r="L424" s="251"/>
      <c r="M424" s="252"/>
      <c r="N424" s="253"/>
      <c r="O424" s="253"/>
      <c r="P424" s="253"/>
      <c r="Q424" s="253"/>
      <c r="R424" s="253"/>
      <c r="S424" s="253"/>
      <c r="T424" s="254"/>
      <c r="U424" s="14"/>
      <c r="V424" s="14"/>
      <c r="W424" s="14"/>
      <c r="X424" s="14"/>
      <c r="Y424" s="14"/>
      <c r="Z424" s="14"/>
      <c r="AA424" s="14"/>
      <c r="AB424" s="14"/>
      <c r="AC424" s="14"/>
      <c r="AD424" s="14"/>
      <c r="AE424" s="14"/>
      <c r="AT424" s="255" t="s">
        <v>172</v>
      </c>
      <c r="AU424" s="255" t="s">
        <v>79</v>
      </c>
      <c r="AV424" s="14" t="s">
        <v>168</v>
      </c>
      <c r="AW424" s="14" t="s">
        <v>32</v>
      </c>
      <c r="AX424" s="14" t="s">
        <v>77</v>
      </c>
      <c r="AY424" s="255" t="s">
        <v>161</v>
      </c>
    </row>
    <row r="425" s="2" customFormat="1" ht="24.15" customHeight="1">
      <c r="A425" s="41"/>
      <c r="B425" s="42"/>
      <c r="C425" s="215" t="s">
        <v>1282</v>
      </c>
      <c r="D425" s="215" t="s">
        <v>163</v>
      </c>
      <c r="E425" s="216" t="s">
        <v>1283</v>
      </c>
      <c r="F425" s="217" t="s">
        <v>1284</v>
      </c>
      <c r="G425" s="218" t="s">
        <v>166</v>
      </c>
      <c r="H425" s="219">
        <v>156</v>
      </c>
      <c r="I425" s="220"/>
      <c r="J425" s="221">
        <f>ROUND(I425*H425,2)</f>
        <v>0</v>
      </c>
      <c r="K425" s="217" t="s">
        <v>167</v>
      </c>
      <c r="L425" s="47"/>
      <c r="M425" s="222" t="s">
        <v>19</v>
      </c>
      <c r="N425" s="223" t="s">
        <v>41</v>
      </c>
      <c r="O425" s="87"/>
      <c r="P425" s="224">
        <f>O425*H425</f>
        <v>0</v>
      </c>
      <c r="Q425" s="224">
        <v>0.018380000000000001</v>
      </c>
      <c r="R425" s="224">
        <f>Q425*H425</f>
        <v>2.8672800000000001</v>
      </c>
      <c r="S425" s="224">
        <v>0</v>
      </c>
      <c r="T425" s="225">
        <f>S425*H425</f>
        <v>0</v>
      </c>
      <c r="U425" s="41"/>
      <c r="V425" s="41"/>
      <c r="W425" s="41"/>
      <c r="X425" s="41"/>
      <c r="Y425" s="41"/>
      <c r="Z425" s="41"/>
      <c r="AA425" s="41"/>
      <c r="AB425" s="41"/>
      <c r="AC425" s="41"/>
      <c r="AD425" s="41"/>
      <c r="AE425" s="41"/>
      <c r="AR425" s="226" t="s">
        <v>168</v>
      </c>
      <c r="AT425" s="226" t="s">
        <v>163</v>
      </c>
      <c r="AU425" s="226" t="s">
        <v>79</v>
      </c>
      <c r="AY425" s="20" t="s">
        <v>161</v>
      </c>
      <c r="BE425" s="227">
        <f>IF(N425="základní",J425,0)</f>
        <v>0</v>
      </c>
      <c r="BF425" s="227">
        <f>IF(N425="snížená",J425,0)</f>
        <v>0</v>
      </c>
      <c r="BG425" s="227">
        <f>IF(N425="zákl. přenesená",J425,0)</f>
        <v>0</v>
      </c>
      <c r="BH425" s="227">
        <f>IF(N425="sníž. přenesená",J425,0)</f>
        <v>0</v>
      </c>
      <c r="BI425" s="227">
        <f>IF(N425="nulová",J425,0)</f>
        <v>0</v>
      </c>
      <c r="BJ425" s="20" t="s">
        <v>77</v>
      </c>
      <c r="BK425" s="227">
        <f>ROUND(I425*H425,2)</f>
        <v>0</v>
      </c>
      <c r="BL425" s="20" t="s">
        <v>168</v>
      </c>
      <c r="BM425" s="226" t="s">
        <v>1285</v>
      </c>
    </row>
    <row r="426" s="2" customFormat="1">
      <c r="A426" s="41"/>
      <c r="B426" s="42"/>
      <c r="C426" s="43"/>
      <c r="D426" s="228" t="s">
        <v>170</v>
      </c>
      <c r="E426" s="43"/>
      <c r="F426" s="229" t="s">
        <v>1286</v>
      </c>
      <c r="G426" s="43"/>
      <c r="H426" s="43"/>
      <c r="I426" s="230"/>
      <c r="J426" s="43"/>
      <c r="K426" s="43"/>
      <c r="L426" s="47"/>
      <c r="M426" s="231"/>
      <c r="N426" s="232"/>
      <c r="O426" s="87"/>
      <c r="P426" s="87"/>
      <c r="Q426" s="87"/>
      <c r="R426" s="87"/>
      <c r="S426" s="87"/>
      <c r="T426" s="88"/>
      <c r="U426" s="41"/>
      <c r="V426" s="41"/>
      <c r="W426" s="41"/>
      <c r="X426" s="41"/>
      <c r="Y426" s="41"/>
      <c r="Z426" s="41"/>
      <c r="AA426" s="41"/>
      <c r="AB426" s="41"/>
      <c r="AC426" s="41"/>
      <c r="AD426" s="41"/>
      <c r="AE426" s="41"/>
      <c r="AT426" s="20" t="s">
        <v>170</v>
      </c>
      <c r="AU426" s="20" t="s">
        <v>79</v>
      </c>
    </row>
    <row r="427" s="13" customFormat="1">
      <c r="A427" s="13"/>
      <c r="B427" s="233"/>
      <c r="C427" s="234"/>
      <c r="D427" s="235" t="s">
        <v>172</v>
      </c>
      <c r="E427" s="236" t="s">
        <v>19</v>
      </c>
      <c r="F427" s="237" t="s">
        <v>1276</v>
      </c>
      <c r="G427" s="234"/>
      <c r="H427" s="238">
        <v>156</v>
      </c>
      <c r="I427" s="239"/>
      <c r="J427" s="234"/>
      <c r="K427" s="234"/>
      <c r="L427" s="240"/>
      <c r="M427" s="241"/>
      <c r="N427" s="242"/>
      <c r="O427" s="242"/>
      <c r="P427" s="242"/>
      <c r="Q427" s="242"/>
      <c r="R427" s="242"/>
      <c r="S427" s="242"/>
      <c r="T427" s="243"/>
      <c r="U427" s="13"/>
      <c r="V427" s="13"/>
      <c r="W427" s="13"/>
      <c r="X427" s="13"/>
      <c r="Y427" s="13"/>
      <c r="Z427" s="13"/>
      <c r="AA427" s="13"/>
      <c r="AB427" s="13"/>
      <c r="AC427" s="13"/>
      <c r="AD427" s="13"/>
      <c r="AE427" s="13"/>
      <c r="AT427" s="244" t="s">
        <v>172</v>
      </c>
      <c r="AU427" s="244" t="s">
        <v>79</v>
      </c>
      <c r="AV427" s="13" t="s">
        <v>79</v>
      </c>
      <c r="AW427" s="13" t="s">
        <v>32</v>
      </c>
      <c r="AX427" s="13" t="s">
        <v>70</v>
      </c>
      <c r="AY427" s="244" t="s">
        <v>161</v>
      </c>
    </row>
    <row r="428" s="14" customFormat="1">
      <c r="A428" s="14"/>
      <c r="B428" s="245"/>
      <c r="C428" s="246"/>
      <c r="D428" s="235" t="s">
        <v>172</v>
      </c>
      <c r="E428" s="247" t="s">
        <v>19</v>
      </c>
      <c r="F428" s="248" t="s">
        <v>174</v>
      </c>
      <c r="G428" s="246"/>
      <c r="H428" s="249">
        <v>156</v>
      </c>
      <c r="I428" s="250"/>
      <c r="J428" s="246"/>
      <c r="K428" s="246"/>
      <c r="L428" s="251"/>
      <c r="M428" s="252"/>
      <c r="N428" s="253"/>
      <c r="O428" s="253"/>
      <c r="P428" s="253"/>
      <c r="Q428" s="253"/>
      <c r="R428" s="253"/>
      <c r="S428" s="253"/>
      <c r="T428" s="254"/>
      <c r="U428" s="14"/>
      <c r="V428" s="14"/>
      <c r="W428" s="14"/>
      <c r="X428" s="14"/>
      <c r="Y428" s="14"/>
      <c r="Z428" s="14"/>
      <c r="AA428" s="14"/>
      <c r="AB428" s="14"/>
      <c r="AC428" s="14"/>
      <c r="AD428" s="14"/>
      <c r="AE428" s="14"/>
      <c r="AT428" s="255" t="s">
        <v>172</v>
      </c>
      <c r="AU428" s="255" t="s">
        <v>79</v>
      </c>
      <c r="AV428" s="14" t="s">
        <v>168</v>
      </c>
      <c r="AW428" s="14" t="s">
        <v>32</v>
      </c>
      <c r="AX428" s="14" t="s">
        <v>77</v>
      </c>
      <c r="AY428" s="255" t="s">
        <v>161</v>
      </c>
    </row>
    <row r="429" s="2" customFormat="1" ht="24.15" customHeight="1">
      <c r="A429" s="41"/>
      <c r="B429" s="42"/>
      <c r="C429" s="215" t="s">
        <v>598</v>
      </c>
      <c r="D429" s="215" t="s">
        <v>163</v>
      </c>
      <c r="E429" s="216" t="s">
        <v>1287</v>
      </c>
      <c r="F429" s="217" t="s">
        <v>1288</v>
      </c>
      <c r="G429" s="218" t="s">
        <v>166</v>
      </c>
      <c r="H429" s="219">
        <v>156</v>
      </c>
      <c r="I429" s="220"/>
      <c r="J429" s="221">
        <f>ROUND(I429*H429,2)</f>
        <v>0</v>
      </c>
      <c r="K429" s="217" t="s">
        <v>167</v>
      </c>
      <c r="L429" s="47"/>
      <c r="M429" s="222" t="s">
        <v>19</v>
      </c>
      <c r="N429" s="223" t="s">
        <v>41</v>
      </c>
      <c r="O429" s="87"/>
      <c r="P429" s="224">
        <f>O429*H429</f>
        <v>0</v>
      </c>
      <c r="Q429" s="224">
        <v>0.0079000000000000008</v>
      </c>
      <c r="R429" s="224">
        <f>Q429*H429</f>
        <v>1.2324000000000002</v>
      </c>
      <c r="S429" s="224">
        <v>0</v>
      </c>
      <c r="T429" s="225">
        <f>S429*H429</f>
        <v>0</v>
      </c>
      <c r="U429" s="41"/>
      <c r="V429" s="41"/>
      <c r="W429" s="41"/>
      <c r="X429" s="41"/>
      <c r="Y429" s="41"/>
      <c r="Z429" s="41"/>
      <c r="AA429" s="41"/>
      <c r="AB429" s="41"/>
      <c r="AC429" s="41"/>
      <c r="AD429" s="41"/>
      <c r="AE429" s="41"/>
      <c r="AR429" s="226" t="s">
        <v>168</v>
      </c>
      <c r="AT429" s="226" t="s">
        <v>163</v>
      </c>
      <c r="AU429" s="226" t="s">
        <v>79</v>
      </c>
      <c r="AY429" s="20" t="s">
        <v>161</v>
      </c>
      <c r="BE429" s="227">
        <f>IF(N429="základní",J429,0)</f>
        <v>0</v>
      </c>
      <c r="BF429" s="227">
        <f>IF(N429="snížená",J429,0)</f>
        <v>0</v>
      </c>
      <c r="BG429" s="227">
        <f>IF(N429="zákl. přenesená",J429,0)</f>
        <v>0</v>
      </c>
      <c r="BH429" s="227">
        <f>IF(N429="sníž. přenesená",J429,0)</f>
        <v>0</v>
      </c>
      <c r="BI429" s="227">
        <f>IF(N429="nulová",J429,0)</f>
        <v>0</v>
      </c>
      <c r="BJ429" s="20" t="s">
        <v>77</v>
      </c>
      <c r="BK429" s="227">
        <f>ROUND(I429*H429,2)</f>
        <v>0</v>
      </c>
      <c r="BL429" s="20" t="s">
        <v>168</v>
      </c>
      <c r="BM429" s="226" t="s">
        <v>1289</v>
      </c>
    </row>
    <row r="430" s="2" customFormat="1">
      <c r="A430" s="41"/>
      <c r="B430" s="42"/>
      <c r="C430" s="43"/>
      <c r="D430" s="228" t="s">
        <v>170</v>
      </c>
      <c r="E430" s="43"/>
      <c r="F430" s="229" t="s">
        <v>1290</v>
      </c>
      <c r="G430" s="43"/>
      <c r="H430" s="43"/>
      <c r="I430" s="230"/>
      <c r="J430" s="43"/>
      <c r="K430" s="43"/>
      <c r="L430" s="47"/>
      <c r="M430" s="231"/>
      <c r="N430" s="232"/>
      <c r="O430" s="87"/>
      <c r="P430" s="87"/>
      <c r="Q430" s="87"/>
      <c r="R430" s="87"/>
      <c r="S430" s="87"/>
      <c r="T430" s="88"/>
      <c r="U430" s="41"/>
      <c r="V430" s="41"/>
      <c r="W430" s="41"/>
      <c r="X430" s="41"/>
      <c r="Y430" s="41"/>
      <c r="Z430" s="41"/>
      <c r="AA430" s="41"/>
      <c r="AB430" s="41"/>
      <c r="AC430" s="41"/>
      <c r="AD430" s="41"/>
      <c r="AE430" s="41"/>
      <c r="AT430" s="20" t="s">
        <v>170</v>
      </c>
      <c r="AU430" s="20" t="s">
        <v>79</v>
      </c>
    </row>
    <row r="431" s="13" customFormat="1">
      <c r="A431" s="13"/>
      <c r="B431" s="233"/>
      <c r="C431" s="234"/>
      <c r="D431" s="235" t="s">
        <v>172</v>
      </c>
      <c r="E431" s="236" t="s">
        <v>19</v>
      </c>
      <c r="F431" s="237" t="s">
        <v>1276</v>
      </c>
      <c r="G431" s="234"/>
      <c r="H431" s="238">
        <v>156</v>
      </c>
      <c r="I431" s="239"/>
      <c r="J431" s="234"/>
      <c r="K431" s="234"/>
      <c r="L431" s="240"/>
      <c r="M431" s="241"/>
      <c r="N431" s="242"/>
      <c r="O431" s="242"/>
      <c r="P431" s="242"/>
      <c r="Q431" s="242"/>
      <c r="R431" s="242"/>
      <c r="S431" s="242"/>
      <c r="T431" s="243"/>
      <c r="U431" s="13"/>
      <c r="V431" s="13"/>
      <c r="W431" s="13"/>
      <c r="X431" s="13"/>
      <c r="Y431" s="13"/>
      <c r="Z431" s="13"/>
      <c r="AA431" s="13"/>
      <c r="AB431" s="13"/>
      <c r="AC431" s="13"/>
      <c r="AD431" s="13"/>
      <c r="AE431" s="13"/>
      <c r="AT431" s="244" t="s">
        <v>172</v>
      </c>
      <c r="AU431" s="244" t="s">
        <v>79</v>
      </c>
      <c r="AV431" s="13" t="s">
        <v>79</v>
      </c>
      <c r="AW431" s="13" t="s">
        <v>32</v>
      </c>
      <c r="AX431" s="13" t="s">
        <v>70</v>
      </c>
      <c r="AY431" s="244" t="s">
        <v>161</v>
      </c>
    </row>
    <row r="432" s="14" customFormat="1">
      <c r="A432" s="14"/>
      <c r="B432" s="245"/>
      <c r="C432" s="246"/>
      <c r="D432" s="235" t="s">
        <v>172</v>
      </c>
      <c r="E432" s="247" t="s">
        <v>19</v>
      </c>
      <c r="F432" s="248" t="s">
        <v>174</v>
      </c>
      <c r="G432" s="246"/>
      <c r="H432" s="249">
        <v>156</v>
      </c>
      <c r="I432" s="250"/>
      <c r="J432" s="246"/>
      <c r="K432" s="246"/>
      <c r="L432" s="251"/>
      <c r="M432" s="252"/>
      <c r="N432" s="253"/>
      <c r="O432" s="253"/>
      <c r="P432" s="253"/>
      <c r="Q432" s="253"/>
      <c r="R432" s="253"/>
      <c r="S432" s="253"/>
      <c r="T432" s="254"/>
      <c r="U432" s="14"/>
      <c r="V432" s="14"/>
      <c r="W432" s="14"/>
      <c r="X432" s="14"/>
      <c r="Y432" s="14"/>
      <c r="Z432" s="14"/>
      <c r="AA432" s="14"/>
      <c r="AB432" s="14"/>
      <c r="AC432" s="14"/>
      <c r="AD432" s="14"/>
      <c r="AE432" s="14"/>
      <c r="AT432" s="255" t="s">
        <v>172</v>
      </c>
      <c r="AU432" s="255" t="s">
        <v>79</v>
      </c>
      <c r="AV432" s="14" t="s">
        <v>168</v>
      </c>
      <c r="AW432" s="14" t="s">
        <v>32</v>
      </c>
      <c r="AX432" s="14" t="s">
        <v>77</v>
      </c>
      <c r="AY432" s="255" t="s">
        <v>161</v>
      </c>
    </row>
    <row r="433" s="2" customFormat="1" ht="16.5" customHeight="1">
      <c r="A433" s="41"/>
      <c r="B433" s="42"/>
      <c r="C433" s="215" t="s">
        <v>604</v>
      </c>
      <c r="D433" s="215" t="s">
        <v>163</v>
      </c>
      <c r="E433" s="216" t="s">
        <v>1291</v>
      </c>
      <c r="F433" s="217" t="s">
        <v>1292</v>
      </c>
      <c r="G433" s="218" t="s">
        <v>166</v>
      </c>
      <c r="H433" s="219">
        <v>121</v>
      </c>
      <c r="I433" s="220"/>
      <c r="J433" s="221">
        <f>ROUND(I433*H433,2)</f>
        <v>0</v>
      </c>
      <c r="K433" s="217" t="s">
        <v>167</v>
      </c>
      <c r="L433" s="47"/>
      <c r="M433" s="222" t="s">
        <v>19</v>
      </c>
      <c r="N433" s="223" t="s">
        <v>41</v>
      </c>
      <c r="O433" s="87"/>
      <c r="P433" s="224">
        <f>O433*H433</f>
        <v>0</v>
      </c>
      <c r="Q433" s="224">
        <v>0.00096000000000000002</v>
      </c>
      <c r="R433" s="224">
        <f>Q433*H433</f>
        <v>0.11616</v>
      </c>
      <c r="S433" s="224">
        <v>0</v>
      </c>
      <c r="T433" s="225">
        <f>S433*H433</f>
        <v>0</v>
      </c>
      <c r="U433" s="41"/>
      <c r="V433" s="41"/>
      <c r="W433" s="41"/>
      <c r="X433" s="41"/>
      <c r="Y433" s="41"/>
      <c r="Z433" s="41"/>
      <c r="AA433" s="41"/>
      <c r="AB433" s="41"/>
      <c r="AC433" s="41"/>
      <c r="AD433" s="41"/>
      <c r="AE433" s="41"/>
      <c r="AR433" s="226" t="s">
        <v>168</v>
      </c>
      <c r="AT433" s="226" t="s">
        <v>163</v>
      </c>
      <c r="AU433" s="226" t="s">
        <v>79</v>
      </c>
      <c r="AY433" s="20" t="s">
        <v>161</v>
      </c>
      <c r="BE433" s="227">
        <f>IF(N433="základní",J433,0)</f>
        <v>0</v>
      </c>
      <c r="BF433" s="227">
        <f>IF(N433="snížená",J433,0)</f>
        <v>0</v>
      </c>
      <c r="BG433" s="227">
        <f>IF(N433="zákl. přenesená",J433,0)</f>
        <v>0</v>
      </c>
      <c r="BH433" s="227">
        <f>IF(N433="sníž. přenesená",J433,0)</f>
        <v>0</v>
      </c>
      <c r="BI433" s="227">
        <f>IF(N433="nulová",J433,0)</f>
        <v>0</v>
      </c>
      <c r="BJ433" s="20" t="s">
        <v>77</v>
      </c>
      <c r="BK433" s="227">
        <f>ROUND(I433*H433,2)</f>
        <v>0</v>
      </c>
      <c r="BL433" s="20" t="s">
        <v>168</v>
      </c>
      <c r="BM433" s="226" t="s">
        <v>1293</v>
      </c>
    </row>
    <row r="434" s="2" customFormat="1">
      <c r="A434" s="41"/>
      <c r="B434" s="42"/>
      <c r="C434" s="43"/>
      <c r="D434" s="228" t="s">
        <v>170</v>
      </c>
      <c r="E434" s="43"/>
      <c r="F434" s="229" t="s">
        <v>1294</v>
      </c>
      <c r="G434" s="43"/>
      <c r="H434" s="43"/>
      <c r="I434" s="230"/>
      <c r="J434" s="43"/>
      <c r="K434" s="43"/>
      <c r="L434" s="47"/>
      <c r="M434" s="231"/>
      <c r="N434" s="232"/>
      <c r="O434" s="87"/>
      <c r="P434" s="87"/>
      <c r="Q434" s="87"/>
      <c r="R434" s="87"/>
      <c r="S434" s="87"/>
      <c r="T434" s="88"/>
      <c r="U434" s="41"/>
      <c r="V434" s="41"/>
      <c r="W434" s="41"/>
      <c r="X434" s="41"/>
      <c r="Y434" s="41"/>
      <c r="Z434" s="41"/>
      <c r="AA434" s="41"/>
      <c r="AB434" s="41"/>
      <c r="AC434" s="41"/>
      <c r="AD434" s="41"/>
      <c r="AE434" s="41"/>
      <c r="AT434" s="20" t="s">
        <v>170</v>
      </c>
      <c r="AU434" s="20" t="s">
        <v>79</v>
      </c>
    </row>
    <row r="435" s="13" customFormat="1">
      <c r="A435" s="13"/>
      <c r="B435" s="233"/>
      <c r="C435" s="234"/>
      <c r="D435" s="235" t="s">
        <v>172</v>
      </c>
      <c r="E435" s="236" t="s">
        <v>19</v>
      </c>
      <c r="F435" s="237" t="s">
        <v>1295</v>
      </c>
      <c r="G435" s="234"/>
      <c r="H435" s="238">
        <v>121</v>
      </c>
      <c r="I435" s="239"/>
      <c r="J435" s="234"/>
      <c r="K435" s="234"/>
      <c r="L435" s="240"/>
      <c r="M435" s="241"/>
      <c r="N435" s="242"/>
      <c r="O435" s="242"/>
      <c r="P435" s="242"/>
      <c r="Q435" s="242"/>
      <c r="R435" s="242"/>
      <c r="S435" s="242"/>
      <c r="T435" s="243"/>
      <c r="U435" s="13"/>
      <c r="V435" s="13"/>
      <c r="W435" s="13"/>
      <c r="X435" s="13"/>
      <c r="Y435" s="13"/>
      <c r="Z435" s="13"/>
      <c r="AA435" s="13"/>
      <c r="AB435" s="13"/>
      <c r="AC435" s="13"/>
      <c r="AD435" s="13"/>
      <c r="AE435" s="13"/>
      <c r="AT435" s="244" t="s">
        <v>172</v>
      </c>
      <c r="AU435" s="244" t="s">
        <v>79</v>
      </c>
      <c r="AV435" s="13" t="s">
        <v>79</v>
      </c>
      <c r="AW435" s="13" t="s">
        <v>32</v>
      </c>
      <c r="AX435" s="13" t="s">
        <v>70</v>
      </c>
      <c r="AY435" s="244" t="s">
        <v>161</v>
      </c>
    </row>
    <row r="436" s="14" customFormat="1">
      <c r="A436" s="14"/>
      <c r="B436" s="245"/>
      <c r="C436" s="246"/>
      <c r="D436" s="235" t="s">
        <v>172</v>
      </c>
      <c r="E436" s="247" t="s">
        <v>19</v>
      </c>
      <c r="F436" s="248" t="s">
        <v>174</v>
      </c>
      <c r="G436" s="246"/>
      <c r="H436" s="249">
        <v>121</v>
      </c>
      <c r="I436" s="250"/>
      <c r="J436" s="246"/>
      <c r="K436" s="246"/>
      <c r="L436" s="251"/>
      <c r="M436" s="252"/>
      <c r="N436" s="253"/>
      <c r="O436" s="253"/>
      <c r="P436" s="253"/>
      <c r="Q436" s="253"/>
      <c r="R436" s="253"/>
      <c r="S436" s="253"/>
      <c r="T436" s="254"/>
      <c r="U436" s="14"/>
      <c r="V436" s="14"/>
      <c r="W436" s="14"/>
      <c r="X436" s="14"/>
      <c r="Y436" s="14"/>
      <c r="Z436" s="14"/>
      <c r="AA436" s="14"/>
      <c r="AB436" s="14"/>
      <c r="AC436" s="14"/>
      <c r="AD436" s="14"/>
      <c r="AE436" s="14"/>
      <c r="AT436" s="255" t="s">
        <v>172</v>
      </c>
      <c r="AU436" s="255" t="s">
        <v>79</v>
      </c>
      <c r="AV436" s="14" t="s">
        <v>168</v>
      </c>
      <c r="AW436" s="14" t="s">
        <v>32</v>
      </c>
      <c r="AX436" s="14" t="s">
        <v>77</v>
      </c>
      <c r="AY436" s="255" t="s">
        <v>161</v>
      </c>
    </row>
    <row r="437" s="2" customFormat="1" ht="16.5" customHeight="1">
      <c r="A437" s="41"/>
      <c r="B437" s="42"/>
      <c r="C437" s="215" t="s">
        <v>610</v>
      </c>
      <c r="D437" s="215" t="s">
        <v>163</v>
      </c>
      <c r="E437" s="216" t="s">
        <v>1296</v>
      </c>
      <c r="F437" s="217" t="s">
        <v>1297</v>
      </c>
      <c r="G437" s="218" t="s">
        <v>166</v>
      </c>
      <c r="H437" s="219">
        <v>105</v>
      </c>
      <c r="I437" s="220"/>
      <c r="J437" s="221">
        <f>ROUND(I437*H437,2)</f>
        <v>0</v>
      </c>
      <c r="K437" s="217" t="s">
        <v>167</v>
      </c>
      <c r="L437" s="47"/>
      <c r="M437" s="222" t="s">
        <v>19</v>
      </c>
      <c r="N437" s="223" t="s">
        <v>41</v>
      </c>
      <c r="O437" s="87"/>
      <c r="P437" s="224">
        <f>O437*H437</f>
        <v>0</v>
      </c>
      <c r="Q437" s="224">
        <v>0.00025999999999999998</v>
      </c>
      <c r="R437" s="224">
        <f>Q437*H437</f>
        <v>0.027299999999999998</v>
      </c>
      <c r="S437" s="224">
        <v>0</v>
      </c>
      <c r="T437" s="225">
        <f>S437*H437</f>
        <v>0</v>
      </c>
      <c r="U437" s="41"/>
      <c r="V437" s="41"/>
      <c r="W437" s="41"/>
      <c r="X437" s="41"/>
      <c r="Y437" s="41"/>
      <c r="Z437" s="41"/>
      <c r="AA437" s="41"/>
      <c r="AB437" s="41"/>
      <c r="AC437" s="41"/>
      <c r="AD437" s="41"/>
      <c r="AE437" s="41"/>
      <c r="AR437" s="226" t="s">
        <v>168</v>
      </c>
      <c r="AT437" s="226" t="s">
        <v>163</v>
      </c>
      <c r="AU437" s="226" t="s">
        <v>79</v>
      </c>
      <c r="AY437" s="20" t="s">
        <v>161</v>
      </c>
      <c r="BE437" s="227">
        <f>IF(N437="základní",J437,0)</f>
        <v>0</v>
      </c>
      <c r="BF437" s="227">
        <f>IF(N437="snížená",J437,0)</f>
        <v>0</v>
      </c>
      <c r="BG437" s="227">
        <f>IF(N437="zákl. přenesená",J437,0)</f>
        <v>0</v>
      </c>
      <c r="BH437" s="227">
        <f>IF(N437="sníž. přenesená",J437,0)</f>
        <v>0</v>
      </c>
      <c r="BI437" s="227">
        <f>IF(N437="nulová",J437,0)</f>
        <v>0</v>
      </c>
      <c r="BJ437" s="20" t="s">
        <v>77</v>
      </c>
      <c r="BK437" s="227">
        <f>ROUND(I437*H437,2)</f>
        <v>0</v>
      </c>
      <c r="BL437" s="20" t="s">
        <v>168</v>
      </c>
      <c r="BM437" s="226" t="s">
        <v>1298</v>
      </c>
    </row>
    <row r="438" s="2" customFormat="1">
      <c r="A438" s="41"/>
      <c r="B438" s="42"/>
      <c r="C438" s="43"/>
      <c r="D438" s="228" t="s">
        <v>170</v>
      </c>
      <c r="E438" s="43"/>
      <c r="F438" s="229" t="s">
        <v>1299</v>
      </c>
      <c r="G438" s="43"/>
      <c r="H438" s="43"/>
      <c r="I438" s="230"/>
      <c r="J438" s="43"/>
      <c r="K438" s="43"/>
      <c r="L438" s="47"/>
      <c r="M438" s="231"/>
      <c r="N438" s="232"/>
      <c r="O438" s="87"/>
      <c r="P438" s="87"/>
      <c r="Q438" s="87"/>
      <c r="R438" s="87"/>
      <c r="S438" s="87"/>
      <c r="T438" s="88"/>
      <c r="U438" s="41"/>
      <c r="V438" s="41"/>
      <c r="W438" s="41"/>
      <c r="X438" s="41"/>
      <c r="Y438" s="41"/>
      <c r="Z438" s="41"/>
      <c r="AA438" s="41"/>
      <c r="AB438" s="41"/>
      <c r="AC438" s="41"/>
      <c r="AD438" s="41"/>
      <c r="AE438" s="41"/>
      <c r="AT438" s="20" t="s">
        <v>170</v>
      </c>
      <c r="AU438" s="20" t="s">
        <v>79</v>
      </c>
    </row>
    <row r="439" s="13" customFormat="1">
      <c r="A439" s="13"/>
      <c r="B439" s="233"/>
      <c r="C439" s="234"/>
      <c r="D439" s="235" t="s">
        <v>172</v>
      </c>
      <c r="E439" s="236" t="s">
        <v>19</v>
      </c>
      <c r="F439" s="237" t="s">
        <v>1300</v>
      </c>
      <c r="G439" s="234"/>
      <c r="H439" s="238">
        <v>68.799999999999997</v>
      </c>
      <c r="I439" s="239"/>
      <c r="J439" s="234"/>
      <c r="K439" s="234"/>
      <c r="L439" s="240"/>
      <c r="M439" s="241"/>
      <c r="N439" s="242"/>
      <c r="O439" s="242"/>
      <c r="P439" s="242"/>
      <c r="Q439" s="242"/>
      <c r="R439" s="242"/>
      <c r="S439" s="242"/>
      <c r="T439" s="243"/>
      <c r="U439" s="13"/>
      <c r="V439" s="13"/>
      <c r="W439" s="13"/>
      <c r="X439" s="13"/>
      <c r="Y439" s="13"/>
      <c r="Z439" s="13"/>
      <c r="AA439" s="13"/>
      <c r="AB439" s="13"/>
      <c r="AC439" s="13"/>
      <c r="AD439" s="13"/>
      <c r="AE439" s="13"/>
      <c r="AT439" s="244" t="s">
        <v>172</v>
      </c>
      <c r="AU439" s="244" t="s">
        <v>79</v>
      </c>
      <c r="AV439" s="13" t="s">
        <v>79</v>
      </c>
      <c r="AW439" s="13" t="s">
        <v>32</v>
      </c>
      <c r="AX439" s="13" t="s">
        <v>70</v>
      </c>
      <c r="AY439" s="244" t="s">
        <v>161</v>
      </c>
    </row>
    <row r="440" s="13" customFormat="1">
      <c r="A440" s="13"/>
      <c r="B440" s="233"/>
      <c r="C440" s="234"/>
      <c r="D440" s="235" t="s">
        <v>172</v>
      </c>
      <c r="E440" s="236" t="s">
        <v>19</v>
      </c>
      <c r="F440" s="237" t="s">
        <v>1301</v>
      </c>
      <c r="G440" s="234"/>
      <c r="H440" s="238">
        <v>8.1999999999999993</v>
      </c>
      <c r="I440" s="239"/>
      <c r="J440" s="234"/>
      <c r="K440" s="234"/>
      <c r="L440" s="240"/>
      <c r="M440" s="241"/>
      <c r="N440" s="242"/>
      <c r="O440" s="242"/>
      <c r="P440" s="242"/>
      <c r="Q440" s="242"/>
      <c r="R440" s="242"/>
      <c r="S440" s="242"/>
      <c r="T440" s="243"/>
      <c r="U440" s="13"/>
      <c r="V440" s="13"/>
      <c r="W440" s="13"/>
      <c r="X440" s="13"/>
      <c r="Y440" s="13"/>
      <c r="Z440" s="13"/>
      <c r="AA440" s="13"/>
      <c r="AB440" s="13"/>
      <c r="AC440" s="13"/>
      <c r="AD440" s="13"/>
      <c r="AE440" s="13"/>
      <c r="AT440" s="244" t="s">
        <v>172</v>
      </c>
      <c r="AU440" s="244" t="s">
        <v>79</v>
      </c>
      <c r="AV440" s="13" t="s">
        <v>79</v>
      </c>
      <c r="AW440" s="13" t="s">
        <v>32</v>
      </c>
      <c r="AX440" s="13" t="s">
        <v>70</v>
      </c>
      <c r="AY440" s="244" t="s">
        <v>161</v>
      </c>
    </row>
    <row r="441" s="13" customFormat="1">
      <c r="A441" s="13"/>
      <c r="B441" s="233"/>
      <c r="C441" s="234"/>
      <c r="D441" s="235" t="s">
        <v>172</v>
      </c>
      <c r="E441" s="236" t="s">
        <v>19</v>
      </c>
      <c r="F441" s="237" t="s">
        <v>1302</v>
      </c>
      <c r="G441" s="234"/>
      <c r="H441" s="238">
        <v>28</v>
      </c>
      <c r="I441" s="239"/>
      <c r="J441" s="234"/>
      <c r="K441" s="234"/>
      <c r="L441" s="240"/>
      <c r="M441" s="241"/>
      <c r="N441" s="242"/>
      <c r="O441" s="242"/>
      <c r="P441" s="242"/>
      <c r="Q441" s="242"/>
      <c r="R441" s="242"/>
      <c r="S441" s="242"/>
      <c r="T441" s="243"/>
      <c r="U441" s="13"/>
      <c r="V441" s="13"/>
      <c r="W441" s="13"/>
      <c r="X441" s="13"/>
      <c r="Y441" s="13"/>
      <c r="Z441" s="13"/>
      <c r="AA441" s="13"/>
      <c r="AB441" s="13"/>
      <c r="AC441" s="13"/>
      <c r="AD441" s="13"/>
      <c r="AE441" s="13"/>
      <c r="AT441" s="244" t="s">
        <v>172</v>
      </c>
      <c r="AU441" s="244" t="s">
        <v>79</v>
      </c>
      <c r="AV441" s="13" t="s">
        <v>79</v>
      </c>
      <c r="AW441" s="13" t="s">
        <v>32</v>
      </c>
      <c r="AX441" s="13" t="s">
        <v>70</v>
      </c>
      <c r="AY441" s="244" t="s">
        <v>161</v>
      </c>
    </row>
    <row r="442" s="14" customFormat="1">
      <c r="A442" s="14"/>
      <c r="B442" s="245"/>
      <c r="C442" s="246"/>
      <c r="D442" s="235" t="s">
        <v>172</v>
      </c>
      <c r="E442" s="247" t="s">
        <v>19</v>
      </c>
      <c r="F442" s="248" t="s">
        <v>174</v>
      </c>
      <c r="G442" s="246"/>
      <c r="H442" s="249">
        <v>105</v>
      </c>
      <c r="I442" s="250"/>
      <c r="J442" s="246"/>
      <c r="K442" s="246"/>
      <c r="L442" s="251"/>
      <c r="M442" s="252"/>
      <c r="N442" s="253"/>
      <c r="O442" s="253"/>
      <c r="P442" s="253"/>
      <c r="Q442" s="253"/>
      <c r="R442" s="253"/>
      <c r="S442" s="253"/>
      <c r="T442" s="254"/>
      <c r="U442" s="14"/>
      <c r="V442" s="14"/>
      <c r="W442" s="14"/>
      <c r="X442" s="14"/>
      <c r="Y442" s="14"/>
      <c r="Z442" s="14"/>
      <c r="AA442" s="14"/>
      <c r="AB442" s="14"/>
      <c r="AC442" s="14"/>
      <c r="AD442" s="14"/>
      <c r="AE442" s="14"/>
      <c r="AT442" s="255" t="s">
        <v>172</v>
      </c>
      <c r="AU442" s="255" t="s">
        <v>79</v>
      </c>
      <c r="AV442" s="14" t="s">
        <v>168</v>
      </c>
      <c r="AW442" s="14" t="s">
        <v>32</v>
      </c>
      <c r="AX442" s="14" t="s">
        <v>77</v>
      </c>
      <c r="AY442" s="255" t="s">
        <v>161</v>
      </c>
    </row>
    <row r="443" s="2" customFormat="1" ht="24.15" customHeight="1">
      <c r="A443" s="41"/>
      <c r="B443" s="42"/>
      <c r="C443" s="215" t="s">
        <v>622</v>
      </c>
      <c r="D443" s="215" t="s">
        <v>163</v>
      </c>
      <c r="E443" s="216" t="s">
        <v>1303</v>
      </c>
      <c r="F443" s="217" t="s">
        <v>1304</v>
      </c>
      <c r="G443" s="218" t="s">
        <v>166</v>
      </c>
      <c r="H443" s="219">
        <v>1050</v>
      </c>
      <c r="I443" s="220"/>
      <c r="J443" s="221">
        <f>ROUND(I443*H443,2)</f>
        <v>0</v>
      </c>
      <c r="K443" s="217" t="s">
        <v>167</v>
      </c>
      <c r="L443" s="47"/>
      <c r="M443" s="222" t="s">
        <v>19</v>
      </c>
      <c r="N443" s="223" t="s">
        <v>41</v>
      </c>
      <c r="O443" s="87"/>
      <c r="P443" s="224">
        <f>O443*H443</f>
        <v>0</v>
      </c>
      <c r="Q443" s="224">
        <v>0.010500000000000001</v>
      </c>
      <c r="R443" s="224">
        <f>Q443*H443</f>
        <v>11.025</v>
      </c>
      <c r="S443" s="224">
        <v>0</v>
      </c>
      <c r="T443" s="225">
        <f>S443*H443</f>
        <v>0</v>
      </c>
      <c r="U443" s="41"/>
      <c r="V443" s="41"/>
      <c r="W443" s="41"/>
      <c r="X443" s="41"/>
      <c r="Y443" s="41"/>
      <c r="Z443" s="41"/>
      <c r="AA443" s="41"/>
      <c r="AB443" s="41"/>
      <c r="AC443" s="41"/>
      <c r="AD443" s="41"/>
      <c r="AE443" s="41"/>
      <c r="AR443" s="226" t="s">
        <v>168</v>
      </c>
      <c r="AT443" s="226" t="s">
        <v>163</v>
      </c>
      <c r="AU443" s="226" t="s">
        <v>79</v>
      </c>
      <c r="AY443" s="20" t="s">
        <v>161</v>
      </c>
      <c r="BE443" s="227">
        <f>IF(N443="základní",J443,0)</f>
        <v>0</v>
      </c>
      <c r="BF443" s="227">
        <f>IF(N443="snížená",J443,0)</f>
        <v>0</v>
      </c>
      <c r="BG443" s="227">
        <f>IF(N443="zákl. přenesená",J443,0)</f>
        <v>0</v>
      </c>
      <c r="BH443" s="227">
        <f>IF(N443="sníž. přenesená",J443,0)</f>
        <v>0</v>
      </c>
      <c r="BI443" s="227">
        <f>IF(N443="nulová",J443,0)</f>
        <v>0</v>
      </c>
      <c r="BJ443" s="20" t="s">
        <v>77</v>
      </c>
      <c r="BK443" s="227">
        <f>ROUND(I443*H443,2)</f>
        <v>0</v>
      </c>
      <c r="BL443" s="20" t="s">
        <v>168</v>
      </c>
      <c r="BM443" s="226" t="s">
        <v>1305</v>
      </c>
    </row>
    <row r="444" s="2" customFormat="1">
      <c r="A444" s="41"/>
      <c r="B444" s="42"/>
      <c r="C444" s="43"/>
      <c r="D444" s="228" t="s">
        <v>170</v>
      </c>
      <c r="E444" s="43"/>
      <c r="F444" s="229" t="s">
        <v>1306</v>
      </c>
      <c r="G444" s="43"/>
      <c r="H444" s="43"/>
      <c r="I444" s="230"/>
      <c r="J444" s="43"/>
      <c r="K444" s="43"/>
      <c r="L444" s="47"/>
      <c r="M444" s="231"/>
      <c r="N444" s="232"/>
      <c r="O444" s="87"/>
      <c r="P444" s="87"/>
      <c r="Q444" s="87"/>
      <c r="R444" s="87"/>
      <c r="S444" s="87"/>
      <c r="T444" s="88"/>
      <c r="U444" s="41"/>
      <c r="V444" s="41"/>
      <c r="W444" s="41"/>
      <c r="X444" s="41"/>
      <c r="Y444" s="41"/>
      <c r="Z444" s="41"/>
      <c r="AA444" s="41"/>
      <c r="AB444" s="41"/>
      <c r="AC444" s="41"/>
      <c r="AD444" s="41"/>
      <c r="AE444" s="41"/>
      <c r="AT444" s="20" t="s">
        <v>170</v>
      </c>
      <c r="AU444" s="20" t="s">
        <v>79</v>
      </c>
    </row>
    <row r="445" s="13" customFormat="1">
      <c r="A445" s="13"/>
      <c r="B445" s="233"/>
      <c r="C445" s="234"/>
      <c r="D445" s="235" t="s">
        <v>172</v>
      </c>
      <c r="E445" s="236" t="s">
        <v>19</v>
      </c>
      <c r="F445" s="237" t="s">
        <v>1307</v>
      </c>
      <c r="G445" s="234"/>
      <c r="H445" s="238">
        <v>688</v>
      </c>
      <c r="I445" s="239"/>
      <c r="J445" s="234"/>
      <c r="K445" s="234"/>
      <c r="L445" s="240"/>
      <c r="M445" s="241"/>
      <c r="N445" s="242"/>
      <c r="O445" s="242"/>
      <c r="P445" s="242"/>
      <c r="Q445" s="242"/>
      <c r="R445" s="242"/>
      <c r="S445" s="242"/>
      <c r="T445" s="243"/>
      <c r="U445" s="13"/>
      <c r="V445" s="13"/>
      <c r="W445" s="13"/>
      <c r="X445" s="13"/>
      <c r="Y445" s="13"/>
      <c r="Z445" s="13"/>
      <c r="AA445" s="13"/>
      <c r="AB445" s="13"/>
      <c r="AC445" s="13"/>
      <c r="AD445" s="13"/>
      <c r="AE445" s="13"/>
      <c r="AT445" s="244" t="s">
        <v>172</v>
      </c>
      <c r="AU445" s="244" t="s">
        <v>79</v>
      </c>
      <c r="AV445" s="13" t="s">
        <v>79</v>
      </c>
      <c r="AW445" s="13" t="s">
        <v>32</v>
      </c>
      <c r="AX445" s="13" t="s">
        <v>70</v>
      </c>
      <c r="AY445" s="244" t="s">
        <v>161</v>
      </c>
    </row>
    <row r="446" s="13" customFormat="1">
      <c r="A446" s="13"/>
      <c r="B446" s="233"/>
      <c r="C446" s="234"/>
      <c r="D446" s="235" t="s">
        <v>172</v>
      </c>
      <c r="E446" s="236" t="s">
        <v>19</v>
      </c>
      <c r="F446" s="237" t="s">
        <v>1308</v>
      </c>
      <c r="G446" s="234"/>
      <c r="H446" s="238">
        <v>82</v>
      </c>
      <c r="I446" s="239"/>
      <c r="J446" s="234"/>
      <c r="K446" s="234"/>
      <c r="L446" s="240"/>
      <c r="M446" s="241"/>
      <c r="N446" s="242"/>
      <c r="O446" s="242"/>
      <c r="P446" s="242"/>
      <c r="Q446" s="242"/>
      <c r="R446" s="242"/>
      <c r="S446" s="242"/>
      <c r="T446" s="243"/>
      <c r="U446" s="13"/>
      <c r="V446" s="13"/>
      <c r="W446" s="13"/>
      <c r="X446" s="13"/>
      <c r="Y446" s="13"/>
      <c r="Z446" s="13"/>
      <c r="AA446" s="13"/>
      <c r="AB446" s="13"/>
      <c r="AC446" s="13"/>
      <c r="AD446" s="13"/>
      <c r="AE446" s="13"/>
      <c r="AT446" s="244" t="s">
        <v>172</v>
      </c>
      <c r="AU446" s="244" t="s">
        <v>79</v>
      </c>
      <c r="AV446" s="13" t="s">
        <v>79</v>
      </c>
      <c r="AW446" s="13" t="s">
        <v>32</v>
      </c>
      <c r="AX446" s="13" t="s">
        <v>70</v>
      </c>
      <c r="AY446" s="244" t="s">
        <v>161</v>
      </c>
    </row>
    <row r="447" s="13" customFormat="1">
      <c r="A447" s="13"/>
      <c r="B447" s="233"/>
      <c r="C447" s="234"/>
      <c r="D447" s="235" t="s">
        <v>172</v>
      </c>
      <c r="E447" s="236" t="s">
        <v>19</v>
      </c>
      <c r="F447" s="237" t="s">
        <v>1309</v>
      </c>
      <c r="G447" s="234"/>
      <c r="H447" s="238">
        <v>280</v>
      </c>
      <c r="I447" s="239"/>
      <c r="J447" s="234"/>
      <c r="K447" s="234"/>
      <c r="L447" s="240"/>
      <c r="M447" s="241"/>
      <c r="N447" s="242"/>
      <c r="O447" s="242"/>
      <c r="P447" s="242"/>
      <c r="Q447" s="242"/>
      <c r="R447" s="242"/>
      <c r="S447" s="242"/>
      <c r="T447" s="243"/>
      <c r="U447" s="13"/>
      <c r="V447" s="13"/>
      <c r="W447" s="13"/>
      <c r="X447" s="13"/>
      <c r="Y447" s="13"/>
      <c r="Z447" s="13"/>
      <c r="AA447" s="13"/>
      <c r="AB447" s="13"/>
      <c r="AC447" s="13"/>
      <c r="AD447" s="13"/>
      <c r="AE447" s="13"/>
      <c r="AT447" s="244" t="s">
        <v>172</v>
      </c>
      <c r="AU447" s="244" t="s">
        <v>79</v>
      </c>
      <c r="AV447" s="13" t="s">
        <v>79</v>
      </c>
      <c r="AW447" s="13" t="s">
        <v>32</v>
      </c>
      <c r="AX447" s="13" t="s">
        <v>70</v>
      </c>
      <c r="AY447" s="244" t="s">
        <v>161</v>
      </c>
    </row>
    <row r="448" s="14" customFormat="1">
      <c r="A448" s="14"/>
      <c r="B448" s="245"/>
      <c r="C448" s="246"/>
      <c r="D448" s="235" t="s">
        <v>172</v>
      </c>
      <c r="E448" s="247" t="s">
        <v>19</v>
      </c>
      <c r="F448" s="248" t="s">
        <v>174</v>
      </c>
      <c r="G448" s="246"/>
      <c r="H448" s="249">
        <v>1050</v>
      </c>
      <c r="I448" s="250"/>
      <c r="J448" s="246"/>
      <c r="K448" s="246"/>
      <c r="L448" s="251"/>
      <c r="M448" s="252"/>
      <c r="N448" s="253"/>
      <c r="O448" s="253"/>
      <c r="P448" s="253"/>
      <c r="Q448" s="253"/>
      <c r="R448" s="253"/>
      <c r="S448" s="253"/>
      <c r="T448" s="254"/>
      <c r="U448" s="14"/>
      <c r="V448" s="14"/>
      <c r="W448" s="14"/>
      <c r="X448" s="14"/>
      <c r="Y448" s="14"/>
      <c r="Z448" s="14"/>
      <c r="AA448" s="14"/>
      <c r="AB448" s="14"/>
      <c r="AC448" s="14"/>
      <c r="AD448" s="14"/>
      <c r="AE448" s="14"/>
      <c r="AT448" s="255" t="s">
        <v>172</v>
      </c>
      <c r="AU448" s="255" t="s">
        <v>79</v>
      </c>
      <c r="AV448" s="14" t="s">
        <v>168</v>
      </c>
      <c r="AW448" s="14" t="s">
        <v>32</v>
      </c>
      <c r="AX448" s="14" t="s">
        <v>77</v>
      </c>
      <c r="AY448" s="255" t="s">
        <v>161</v>
      </c>
    </row>
    <row r="449" s="2" customFormat="1" ht="16.5" customHeight="1">
      <c r="A449" s="41"/>
      <c r="B449" s="42"/>
      <c r="C449" s="215" t="s">
        <v>628</v>
      </c>
      <c r="D449" s="215" t="s">
        <v>163</v>
      </c>
      <c r="E449" s="216" t="s">
        <v>1310</v>
      </c>
      <c r="F449" s="217" t="s">
        <v>1311</v>
      </c>
      <c r="G449" s="218" t="s">
        <v>166</v>
      </c>
      <c r="H449" s="219">
        <v>344</v>
      </c>
      <c r="I449" s="220"/>
      <c r="J449" s="221">
        <f>ROUND(I449*H449,2)</f>
        <v>0</v>
      </c>
      <c r="K449" s="217" t="s">
        <v>167</v>
      </c>
      <c r="L449" s="47"/>
      <c r="M449" s="222" t="s">
        <v>19</v>
      </c>
      <c r="N449" s="223" t="s">
        <v>41</v>
      </c>
      <c r="O449" s="87"/>
      <c r="P449" s="224">
        <f>O449*H449</f>
        <v>0</v>
      </c>
      <c r="Q449" s="224">
        <v>0.00013999999999999999</v>
      </c>
      <c r="R449" s="224">
        <f>Q449*H449</f>
        <v>0.048159999999999994</v>
      </c>
      <c r="S449" s="224">
        <v>0</v>
      </c>
      <c r="T449" s="225">
        <f>S449*H449</f>
        <v>0</v>
      </c>
      <c r="U449" s="41"/>
      <c r="V449" s="41"/>
      <c r="W449" s="41"/>
      <c r="X449" s="41"/>
      <c r="Y449" s="41"/>
      <c r="Z449" s="41"/>
      <c r="AA449" s="41"/>
      <c r="AB449" s="41"/>
      <c r="AC449" s="41"/>
      <c r="AD449" s="41"/>
      <c r="AE449" s="41"/>
      <c r="AR449" s="226" t="s">
        <v>168</v>
      </c>
      <c r="AT449" s="226" t="s">
        <v>163</v>
      </c>
      <c r="AU449" s="226" t="s">
        <v>79</v>
      </c>
      <c r="AY449" s="20" t="s">
        <v>161</v>
      </c>
      <c r="BE449" s="227">
        <f>IF(N449="základní",J449,0)</f>
        <v>0</v>
      </c>
      <c r="BF449" s="227">
        <f>IF(N449="snížená",J449,0)</f>
        <v>0</v>
      </c>
      <c r="BG449" s="227">
        <f>IF(N449="zákl. přenesená",J449,0)</f>
        <v>0</v>
      </c>
      <c r="BH449" s="227">
        <f>IF(N449="sníž. přenesená",J449,0)</f>
        <v>0</v>
      </c>
      <c r="BI449" s="227">
        <f>IF(N449="nulová",J449,0)</f>
        <v>0</v>
      </c>
      <c r="BJ449" s="20" t="s">
        <v>77</v>
      </c>
      <c r="BK449" s="227">
        <f>ROUND(I449*H449,2)</f>
        <v>0</v>
      </c>
      <c r="BL449" s="20" t="s">
        <v>168</v>
      </c>
      <c r="BM449" s="226" t="s">
        <v>1312</v>
      </c>
    </row>
    <row r="450" s="2" customFormat="1">
      <c r="A450" s="41"/>
      <c r="B450" s="42"/>
      <c r="C450" s="43"/>
      <c r="D450" s="228" t="s">
        <v>170</v>
      </c>
      <c r="E450" s="43"/>
      <c r="F450" s="229" t="s">
        <v>1313</v>
      </c>
      <c r="G450" s="43"/>
      <c r="H450" s="43"/>
      <c r="I450" s="230"/>
      <c r="J450" s="43"/>
      <c r="K450" s="43"/>
      <c r="L450" s="47"/>
      <c r="M450" s="231"/>
      <c r="N450" s="232"/>
      <c r="O450" s="87"/>
      <c r="P450" s="87"/>
      <c r="Q450" s="87"/>
      <c r="R450" s="87"/>
      <c r="S450" s="87"/>
      <c r="T450" s="88"/>
      <c r="U450" s="41"/>
      <c r="V450" s="41"/>
      <c r="W450" s="41"/>
      <c r="X450" s="41"/>
      <c r="Y450" s="41"/>
      <c r="Z450" s="41"/>
      <c r="AA450" s="41"/>
      <c r="AB450" s="41"/>
      <c r="AC450" s="41"/>
      <c r="AD450" s="41"/>
      <c r="AE450" s="41"/>
      <c r="AT450" s="20" t="s">
        <v>170</v>
      </c>
      <c r="AU450" s="20" t="s">
        <v>79</v>
      </c>
    </row>
    <row r="451" s="13" customFormat="1">
      <c r="A451" s="13"/>
      <c r="B451" s="233"/>
      <c r="C451" s="234"/>
      <c r="D451" s="235" t="s">
        <v>172</v>
      </c>
      <c r="E451" s="236" t="s">
        <v>19</v>
      </c>
      <c r="F451" s="237" t="s">
        <v>1314</v>
      </c>
      <c r="G451" s="234"/>
      <c r="H451" s="238">
        <v>344</v>
      </c>
      <c r="I451" s="239"/>
      <c r="J451" s="234"/>
      <c r="K451" s="234"/>
      <c r="L451" s="240"/>
      <c r="M451" s="241"/>
      <c r="N451" s="242"/>
      <c r="O451" s="242"/>
      <c r="P451" s="242"/>
      <c r="Q451" s="242"/>
      <c r="R451" s="242"/>
      <c r="S451" s="242"/>
      <c r="T451" s="243"/>
      <c r="U451" s="13"/>
      <c r="V451" s="13"/>
      <c r="W451" s="13"/>
      <c r="X451" s="13"/>
      <c r="Y451" s="13"/>
      <c r="Z451" s="13"/>
      <c r="AA451" s="13"/>
      <c r="AB451" s="13"/>
      <c r="AC451" s="13"/>
      <c r="AD451" s="13"/>
      <c r="AE451" s="13"/>
      <c r="AT451" s="244" t="s">
        <v>172</v>
      </c>
      <c r="AU451" s="244" t="s">
        <v>79</v>
      </c>
      <c r="AV451" s="13" t="s">
        <v>79</v>
      </c>
      <c r="AW451" s="13" t="s">
        <v>32</v>
      </c>
      <c r="AX451" s="13" t="s">
        <v>70</v>
      </c>
      <c r="AY451" s="244" t="s">
        <v>161</v>
      </c>
    </row>
    <row r="452" s="13" customFormat="1">
      <c r="A452" s="13"/>
      <c r="B452" s="233"/>
      <c r="C452" s="234"/>
      <c r="D452" s="235" t="s">
        <v>172</v>
      </c>
      <c r="E452" s="236" t="s">
        <v>19</v>
      </c>
      <c r="F452" s="237" t="s">
        <v>1315</v>
      </c>
      <c r="G452" s="234"/>
      <c r="H452" s="238">
        <v>0</v>
      </c>
      <c r="I452" s="239"/>
      <c r="J452" s="234"/>
      <c r="K452" s="234"/>
      <c r="L452" s="240"/>
      <c r="M452" s="241"/>
      <c r="N452" s="242"/>
      <c r="O452" s="242"/>
      <c r="P452" s="242"/>
      <c r="Q452" s="242"/>
      <c r="R452" s="242"/>
      <c r="S452" s="242"/>
      <c r="T452" s="243"/>
      <c r="U452" s="13"/>
      <c r="V452" s="13"/>
      <c r="W452" s="13"/>
      <c r="X452" s="13"/>
      <c r="Y452" s="13"/>
      <c r="Z452" s="13"/>
      <c r="AA452" s="13"/>
      <c r="AB452" s="13"/>
      <c r="AC452" s="13"/>
      <c r="AD452" s="13"/>
      <c r="AE452" s="13"/>
      <c r="AT452" s="244" t="s">
        <v>172</v>
      </c>
      <c r="AU452" s="244" t="s">
        <v>79</v>
      </c>
      <c r="AV452" s="13" t="s">
        <v>79</v>
      </c>
      <c r="AW452" s="13" t="s">
        <v>32</v>
      </c>
      <c r="AX452" s="13" t="s">
        <v>70</v>
      </c>
      <c r="AY452" s="244" t="s">
        <v>161</v>
      </c>
    </row>
    <row r="453" s="14" customFormat="1">
      <c r="A453" s="14"/>
      <c r="B453" s="245"/>
      <c r="C453" s="246"/>
      <c r="D453" s="235" t="s">
        <v>172</v>
      </c>
      <c r="E453" s="247" t="s">
        <v>19</v>
      </c>
      <c r="F453" s="248" t="s">
        <v>174</v>
      </c>
      <c r="G453" s="246"/>
      <c r="H453" s="249">
        <v>344</v>
      </c>
      <c r="I453" s="250"/>
      <c r="J453" s="246"/>
      <c r="K453" s="246"/>
      <c r="L453" s="251"/>
      <c r="M453" s="252"/>
      <c r="N453" s="253"/>
      <c r="O453" s="253"/>
      <c r="P453" s="253"/>
      <c r="Q453" s="253"/>
      <c r="R453" s="253"/>
      <c r="S453" s="253"/>
      <c r="T453" s="254"/>
      <c r="U453" s="14"/>
      <c r="V453" s="14"/>
      <c r="W453" s="14"/>
      <c r="X453" s="14"/>
      <c r="Y453" s="14"/>
      <c r="Z453" s="14"/>
      <c r="AA453" s="14"/>
      <c r="AB453" s="14"/>
      <c r="AC453" s="14"/>
      <c r="AD453" s="14"/>
      <c r="AE453" s="14"/>
      <c r="AT453" s="255" t="s">
        <v>172</v>
      </c>
      <c r="AU453" s="255" t="s">
        <v>79</v>
      </c>
      <c r="AV453" s="14" t="s">
        <v>168</v>
      </c>
      <c r="AW453" s="14" t="s">
        <v>32</v>
      </c>
      <c r="AX453" s="14" t="s">
        <v>77</v>
      </c>
      <c r="AY453" s="255" t="s">
        <v>161</v>
      </c>
    </row>
    <row r="454" s="2" customFormat="1" ht="16.5" customHeight="1">
      <c r="A454" s="41"/>
      <c r="B454" s="42"/>
      <c r="C454" s="215" t="s">
        <v>634</v>
      </c>
      <c r="D454" s="215" t="s">
        <v>163</v>
      </c>
      <c r="E454" s="216" t="s">
        <v>1316</v>
      </c>
      <c r="F454" s="217" t="s">
        <v>1317</v>
      </c>
      <c r="G454" s="218" t="s">
        <v>166</v>
      </c>
      <c r="H454" s="219">
        <v>105</v>
      </c>
      <c r="I454" s="220"/>
      <c r="J454" s="221">
        <f>ROUND(I454*H454,2)</f>
        <v>0</v>
      </c>
      <c r="K454" s="217" t="s">
        <v>167</v>
      </c>
      <c r="L454" s="47"/>
      <c r="M454" s="222" t="s">
        <v>19</v>
      </c>
      <c r="N454" s="223" t="s">
        <v>41</v>
      </c>
      <c r="O454" s="87"/>
      <c r="P454" s="224">
        <f>O454*H454</f>
        <v>0</v>
      </c>
      <c r="Q454" s="224">
        <v>0.0315</v>
      </c>
      <c r="R454" s="224">
        <f>Q454*H454</f>
        <v>3.3075000000000001</v>
      </c>
      <c r="S454" s="224">
        <v>0</v>
      </c>
      <c r="T454" s="225">
        <f>S454*H454</f>
        <v>0</v>
      </c>
      <c r="U454" s="41"/>
      <c r="V454" s="41"/>
      <c r="W454" s="41"/>
      <c r="X454" s="41"/>
      <c r="Y454" s="41"/>
      <c r="Z454" s="41"/>
      <c r="AA454" s="41"/>
      <c r="AB454" s="41"/>
      <c r="AC454" s="41"/>
      <c r="AD454" s="41"/>
      <c r="AE454" s="41"/>
      <c r="AR454" s="226" t="s">
        <v>168</v>
      </c>
      <c r="AT454" s="226" t="s">
        <v>163</v>
      </c>
      <c r="AU454" s="226" t="s">
        <v>79</v>
      </c>
      <c r="AY454" s="20" t="s">
        <v>161</v>
      </c>
      <c r="BE454" s="227">
        <f>IF(N454="základní",J454,0)</f>
        <v>0</v>
      </c>
      <c r="BF454" s="227">
        <f>IF(N454="snížená",J454,0)</f>
        <v>0</v>
      </c>
      <c r="BG454" s="227">
        <f>IF(N454="zákl. přenesená",J454,0)</f>
        <v>0</v>
      </c>
      <c r="BH454" s="227">
        <f>IF(N454="sníž. přenesená",J454,0)</f>
        <v>0</v>
      </c>
      <c r="BI454" s="227">
        <f>IF(N454="nulová",J454,0)</f>
        <v>0</v>
      </c>
      <c r="BJ454" s="20" t="s">
        <v>77</v>
      </c>
      <c r="BK454" s="227">
        <f>ROUND(I454*H454,2)</f>
        <v>0</v>
      </c>
      <c r="BL454" s="20" t="s">
        <v>168</v>
      </c>
      <c r="BM454" s="226" t="s">
        <v>1318</v>
      </c>
    </row>
    <row r="455" s="2" customFormat="1">
      <c r="A455" s="41"/>
      <c r="B455" s="42"/>
      <c r="C455" s="43"/>
      <c r="D455" s="228" t="s">
        <v>170</v>
      </c>
      <c r="E455" s="43"/>
      <c r="F455" s="229" t="s">
        <v>1319</v>
      </c>
      <c r="G455" s="43"/>
      <c r="H455" s="43"/>
      <c r="I455" s="230"/>
      <c r="J455" s="43"/>
      <c r="K455" s="43"/>
      <c r="L455" s="47"/>
      <c r="M455" s="231"/>
      <c r="N455" s="232"/>
      <c r="O455" s="87"/>
      <c r="P455" s="87"/>
      <c r="Q455" s="87"/>
      <c r="R455" s="87"/>
      <c r="S455" s="87"/>
      <c r="T455" s="88"/>
      <c r="U455" s="41"/>
      <c r="V455" s="41"/>
      <c r="W455" s="41"/>
      <c r="X455" s="41"/>
      <c r="Y455" s="41"/>
      <c r="Z455" s="41"/>
      <c r="AA455" s="41"/>
      <c r="AB455" s="41"/>
      <c r="AC455" s="41"/>
      <c r="AD455" s="41"/>
      <c r="AE455" s="41"/>
      <c r="AT455" s="20" t="s">
        <v>170</v>
      </c>
      <c r="AU455" s="20" t="s">
        <v>79</v>
      </c>
    </row>
    <row r="456" s="13" customFormat="1">
      <c r="A456" s="13"/>
      <c r="B456" s="233"/>
      <c r="C456" s="234"/>
      <c r="D456" s="235" t="s">
        <v>172</v>
      </c>
      <c r="E456" s="236" t="s">
        <v>19</v>
      </c>
      <c r="F456" s="237" t="s">
        <v>1300</v>
      </c>
      <c r="G456" s="234"/>
      <c r="H456" s="238">
        <v>68.799999999999997</v>
      </c>
      <c r="I456" s="239"/>
      <c r="J456" s="234"/>
      <c r="K456" s="234"/>
      <c r="L456" s="240"/>
      <c r="M456" s="241"/>
      <c r="N456" s="242"/>
      <c r="O456" s="242"/>
      <c r="P456" s="242"/>
      <c r="Q456" s="242"/>
      <c r="R456" s="242"/>
      <c r="S456" s="242"/>
      <c r="T456" s="243"/>
      <c r="U456" s="13"/>
      <c r="V456" s="13"/>
      <c r="W456" s="13"/>
      <c r="X456" s="13"/>
      <c r="Y456" s="13"/>
      <c r="Z456" s="13"/>
      <c r="AA456" s="13"/>
      <c r="AB456" s="13"/>
      <c r="AC456" s="13"/>
      <c r="AD456" s="13"/>
      <c r="AE456" s="13"/>
      <c r="AT456" s="244" t="s">
        <v>172</v>
      </c>
      <c r="AU456" s="244" t="s">
        <v>79</v>
      </c>
      <c r="AV456" s="13" t="s">
        <v>79</v>
      </c>
      <c r="AW456" s="13" t="s">
        <v>32</v>
      </c>
      <c r="AX456" s="13" t="s">
        <v>70</v>
      </c>
      <c r="AY456" s="244" t="s">
        <v>161</v>
      </c>
    </row>
    <row r="457" s="13" customFormat="1">
      <c r="A457" s="13"/>
      <c r="B457" s="233"/>
      <c r="C457" s="234"/>
      <c r="D457" s="235" t="s">
        <v>172</v>
      </c>
      <c r="E457" s="236" t="s">
        <v>19</v>
      </c>
      <c r="F457" s="237" t="s">
        <v>1301</v>
      </c>
      <c r="G457" s="234"/>
      <c r="H457" s="238">
        <v>8.1999999999999993</v>
      </c>
      <c r="I457" s="239"/>
      <c r="J457" s="234"/>
      <c r="K457" s="234"/>
      <c r="L457" s="240"/>
      <c r="M457" s="241"/>
      <c r="N457" s="242"/>
      <c r="O457" s="242"/>
      <c r="P457" s="242"/>
      <c r="Q457" s="242"/>
      <c r="R457" s="242"/>
      <c r="S457" s="242"/>
      <c r="T457" s="243"/>
      <c r="U457" s="13"/>
      <c r="V457" s="13"/>
      <c r="W457" s="13"/>
      <c r="X457" s="13"/>
      <c r="Y457" s="13"/>
      <c r="Z457" s="13"/>
      <c r="AA457" s="13"/>
      <c r="AB457" s="13"/>
      <c r="AC457" s="13"/>
      <c r="AD457" s="13"/>
      <c r="AE457" s="13"/>
      <c r="AT457" s="244" t="s">
        <v>172</v>
      </c>
      <c r="AU457" s="244" t="s">
        <v>79</v>
      </c>
      <c r="AV457" s="13" t="s">
        <v>79</v>
      </c>
      <c r="AW457" s="13" t="s">
        <v>32</v>
      </c>
      <c r="AX457" s="13" t="s">
        <v>70</v>
      </c>
      <c r="AY457" s="244" t="s">
        <v>161</v>
      </c>
    </row>
    <row r="458" s="13" customFormat="1">
      <c r="A458" s="13"/>
      <c r="B458" s="233"/>
      <c r="C458" s="234"/>
      <c r="D458" s="235" t="s">
        <v>172</v>
      </c>
      <c r="E458" s="236" t="s">
        <v>19</v>
      </c>
      <c r="F458" s="237" t="s">
        <v>1302</v>
      </c>
      <c r="G458" s="234"/>
      <c r="H458" s="238">
        <v>28</v>
      </c>
      <c r="I458" s="239"/>
      <c r="J458" s="234"/>
      <c r="K458" s="234"/>
      <c r="L458" s="240"/>
      <c r="M458" s="241"/>
      <c r="N458" s="242"/>
      <c r="O458" s="242"/>
      <c r="P458" s="242"/>
      <c r="Q458" s="242"/>
      <c r="R458" s="242"/>
      <c r="S458" s="242"/>
      <c r="T458" s="243"/>
      <c r="U458" s="13"/>
      <c r="V458" s="13"/>
      <c r="W458" s="13"/>
      <c r="X458" s="13"/>
      <c r="Y458" s="13"/>
      <c r="Z458" s="13"/>
      <c r="AA458" s="13"/>
      <c r="AB458" s="13"/>
      <c r="AC458" s="13"/>
      <c r="AD458" s="13"/>
      <c r="AE458" s="13"/>
      <c r="AT458" s="244" t="s">
        <v>172</v>
      </c>
      <c r="AU458" s="244" t="s">
        <v>79</v>
      </c>
      <c r="AV458" s="13" t="s">
        <v>79</v>
      </c>
      <c r="AW458" s="13" t="s">
        <v>32</v>
      </c>
      <c r="AX458" s="13" t="s">
        <v>70</v>
      </c>
      <c r="AY458" s="244" t="s">
        <v>161</v>
      </c>
    </row>
    <row r="459" s="14" customFormat="1">
      <c r="A459" s="14"/>
      <c r="B459" s="245"/>
      <c r="C459" s="246"/>
      <c r="D459" s="235" t="s">
        <v>172</v>
      </c>
      <c r="E459" s="247" t="s">
        <v>19</v>
      </c>
      <c r="F459" s="248" t="s">
        <v>174</v>
      </c>
      <c r="G459" s="246"/>
      <c r="H459" s="249">
        <v>105</v>
      </c>
      <c r="I459" s="250"/>
      <c r="J459" s="246"/>
      <c r="K459" s="246"/>
      <c r="L459" s="251"/>
      <c r="M459" s="252"/>
      <c r="N459" s="253"/>
      <c r="O459" s="253"/>
      <c r="P459" s="253"/>
      <c r="Q459" s="253"/>
      <c r="R459" s="253"/>
      <c r="S459" s="253"/>
      <c r="T459" s="254"/>
      <c r="U459" s="14"/>
      <c r="V459" s="14"/>
      <c r="W459" s="14"/>
      <c r="X459" s="14"/>
      <c r="Y459" s="14"/>
      <c r="Z459" s="14"/>
      <c r="AA459" s="14"/>
      <c r="AB459" s="14"/>
      <c r="AC459" s="14"/>
      <c r="AD459" s="14"/>
      <c r="AE459" s="14"/>
      <c r="AT459" s="255" t="s">
        <v>172</v>
      </c>
      <c r="AU459" s="255" t="s">
        <v>79</v>
      </c>
      <c r="AV459" s="14" t="s">
        <v>168</v>
      </c>
      <c r="AW459" s="14" t="s">
        <v>32</v>
      </c>
      <c r="AX459" s="14" t="s">
        <v>77</v>
      </c>
      <c r="AY459" s="255" t="s">
        <v>161</v>
      </c>
    </row>
    <row r="460" s="2" customFormat="1" ht="24.15" customHeight="1">
      <c r="A460" s="41"/>
      <c r="B460" s="42"/>
      <c r="C460" s="215" t="s">
        <v>640</v>
      </c>
      <c r="D460" s="215" t="s">
        <v>163</v>
      </c>
      <c r="E460" s="216" t="s">
        <v>1320</v>
      </c>
      <c r="F460" s="217" t="s">
        <v>1321</v>
      </c>
      <c r="G460" s="218" t="s">
        <v>166</v>
      </c>
      <c r="H460" s="219">
        <v>344</v>
      </c>
      <c r="I460" s="220"/>
      <c r="J460" s="221">
        <f>ROUND(I460*H460,2)</f>
        <v>0</v>
      </c>
      <c r="K460" s="217" t="s">
        <v>167</v>
      </c>
      <c r="L460" s="47"/>
      <c r="M460" s="222" t="s">
        <v>19</v>
      </c>
      <c r="N460" s="223" t="s">
        <v>41</v>
      </c>
      <c r="O460" s="87"/>
      <c r="P460" s="224">
        <f>O460*H460</f>
        <v>0</v>
      </c>
      <c r="Q460" s="224">
        <v>0.0045799999999999999</v>
      </c>
      <c r="R460" s="224">
        <f>Q460*H460</f>
        <v>1.57552</v>
      </c>
      <c r="S460" s="224">
        <v>0</v>
      </c>
      <c r="T460" s="225">
        <f>S460*H460</f>
        <v>0</v>
      </c>
      <c r="U460" s="41"/>
      <c r="V460" s="41"/>
      <c r="W460" s="41"/>
      <c r="X460" s="41"/>
      <c r="Y460" s="41"/>
      <c r="Z460" s="41"/>
      <c r="AA460" s="41"/>
      <c r="AB460" s="41"/>
      <c r="AC460" s="41"/>
      <c r="AD460" s="41"/>
      <c r="AE460" s="41"/>
      <c r="AR460" s="226" t="s">
        <v>168</v>
      </c>
      <c r="AT460" s="226" t="s">
        <v>163</v>
      </c>
      <c r="AU460" s="226" t="s">
        <v>79</v>
      </c>
      <c r="AY460" s="20" t="s">
        <v>161</v>
      </c>
      <c r="BE460" s="227">
        <f>IF(N460="základní",J460,0)</f>
        <v>0</v>
      </c>
      <c r="BF460" s="227">
        <f>IF(N460="snížená",J460,0)</f>
        <v>0</v>
      </c>
      <c r="BG460" s="227">
        <f>IF(N460="zákl. přenesená",J460,0)</f>
        <v>0</v>
      </c>
      <c r="BH460" s="227">
        <f>IF(N460="sníž. přenesená",J460,0)</f>
        <v>0</v>
      </c>
      <c r="BI460" s="227">
        <f>IF(N460="nulová",J460,0)</f>
        <v>0</v>
      </c>
      <c r="BJ460" s="20" t="s">
        <v>77</v>
      </c>
      <c r="BK460" s="227">
        <f>ROUND(I460*H460,2)</f>
        <v>0</v>
      </c>
      <c r="BL460" s="20" t="s">
        <v>168</v>
      </c>
      <c r="BM460" s="226" t="s">
        <v>1322</v>
      </c>
    </row>
    <row r="461" s="2" customFormat="1">
      <c r="A461" s="41"/>
      <c r="B461" s="42"/>
      <c r="C461" s="43"/>
      <c r="D461" s="228" t="s">
        <v>170</v>
      </c>
      <c r="E461" s="43"/>
      <c r="F461" s="229" t="s">
        <v>1323</v>
      </c>
      <c r="G461" s="43"/>
      <c r="H461" s="43"/>
      <c r="I461" s="230"/>
      <c r="J461" s="43"/>
      <c r="K461" s="43"/>
      <c r="L461" s="47"/>
      <c r="M461" s="231"/>
      <c r="N461" s="232"/>
      <c r="O461" s="87"/>
      <c r="P461" s="87"/>
      <c r="Q461" s="87"/>
      <c r="R461" s="87"/>
      <c r="S461" s="87"/>
      <c r="T461" s="88"/>
      <c r="U461" s="41"/>
      <c r="V461" s="41"/>
      <c r="W461" s="41"/>
      <c r="X461" s="41"/>
      <c r="Y461" s="41"/>
      <c r="Z461" s="41"/>
      <c r="AA461" s="41"/>
      <c r="AB461" s="41"/>
      <c r="AC461" s="41"/>
      <c r="AD461" s="41"/>
      <c r="AE461" s="41"/>
      <c r="AT461" s="20" t="s">
        <v>170</v>
      </c>
      <c r="AU461" s="20" t="s">
        <v>79</v>
      </c>
    </row>
    <row r="462" s="13" customFormat="1">
      <c r="A462" s="13"/>
      <c r="B462" s="233"/>
      <c r="C462" s="234"/>
      <c r="D462" s="235" t="s">
        <v>172</v>
      </c>
      <c r="E462" s="236" t="s">
        <v>19</v>
      </c>
      <c r="F462" s="237" t="s">
        <v>1314</v>
      </c>
      <c r="G462" s="234"/>
      <c r="H462" s="238">
        <v>344</v>
      </c>
      <c r="I462" s="239"/>
      <c r="J462" s="234"/>
      <c r="K462" s="234"/>
      <c r="L462" s="240"/>
      <c r="M462" s="241"/>
      <c r="N462" s="242"/>
      <c r="O462" s="242"/>
      <c r="P462" s="242"/>
      <c r="Q462" s="242"/>
      <c r="R462" s="242"/>
      <c r="S462" s="242"/>
      <c r="T462" s="243"/>
      <c r="U462" s="13"/>
      <c r="V462" s="13"/>
      <c r="W462" s="13"/>
      <c r="X462" s="13"/>
      <c r="Y462" s="13"/>
      <c r="Z462" s="13"/>
      <c r="AA462" s="13"/>
      <c r="AB462" s="13"/>
      <c r="AC462" s="13"/>
      <c r="AD462" s="13"/>
      <c r="AE462" s="13"/>
      <c r="AT462" s="244" t="s">
        <v>172</v>
      </c>
      <c r="AU462" s="244" t="s">
        <v>79</v>
      </c>
      <c r="AV462" s="13" t="s">
        <v>79</v>
      </c>
      <c r="AW462" s="13" t="s">
        <v>32</v>
      </c>
      <c r="AX462" s="13" t="s">
        <v>70</v>
      </c>
      <c r="AY462" s="244" t="s">
        <v>161</v>
      </c>
    </row>
    <row r="463" s="13" customFormat="1">
      <c r="A463" s="13"/>
      <c r="B463" s="233"/>
      <c r="C463" s="234"/>
      <c r="D463" s="235" t="s">
        <v>172</v>
      </c>
      <c r="E463" s="236" t="s">
        <v>19</v>
      </c>
      <c r="F463" s="237" t="s">
        <v>1315</v>
      </c>
      <c r="G463" s="234"/>
      <c r="H463" s="238">
        <v>0</v>
      </c>
      <c r="I463" s="239"/>
      <c r="J463" s="234"/>
      <c r="K463" s="234"/>
      <c r="L463" s="240"/>
      <c r="M463" s="241"/>
      <c r="N463" s="242"/>
      <c r="O463" s="242"/>
      <c r="P463" s="242"/>
      <c r="Q463" s="242"/>
      <c r="R463" s="242"/>
      <c r="S463" s="242"/>
      <c r="T463" s="243"/>
      <c r="U463" s="13"/>
      <c r="V463" s="13"/>
      <c r="W463" s="13"/>
      <c r="X463" s="13"/>
      <c r="Y463" s="13"/>
      <c r="Z463" s="13"/>
      <c r="AA463" s="13"/>
      <c r="AB463" s="13"/>
      <c r="AC463" s="13"/>
      <c r="AD463" s="13"/>
      <c r="AE463" s="13"/>
      <c r="AT463" s="244" t="s">
        <v>172</v>
      </c>
      <c r="AU463" s="244" t="s">
        <v>79</v>
      </c>
      <c r="AV463" s="13" t="s">
        <v>79</v>
      </c>
      <c r="AW463" s="13" t="s">
        <v>32</v>
      </c>
      <c r="AX463" s="13" t="s">
        <v>70</v>
      </c>
      <c r="AY463" s="244" t="s">
        <v>161</v>
      </c>
    </row>
    <row r="464" s="14" customFormat="1">
      <c r="A464" s="14"/>
      <c r="B464" s="245"/>
      <c r="C464" s="246"/>
      <c r="D464" s="235" t="s">
        <v>172</v>
      </c>
      <c r="E464" s="247" t="s">
        <v>19</v>
      </c>
      <c r="F464" s="248" t="s">
        <v>174</v>
      </c>
      <c r="G464" s="246"/>
      <c r="H464" s="249">
        <v>344</v>
      </c>
      <c r="I464" s="250"/>
      <c r="J464" s="246"/>
      <c r="K464" s="246"/>
      <c r="L464" s="251"/>
      <c r="M464" s="252"/>
      <c r="N464" s="253"/>
      <c r="O464" s="253"/>
      <c r="P464" s="253"/>
      <c r="Q464" s="253"/>
      <c r="R464" s="253"/>
      <c r="S464" s="253"/>
      <c r="T464" s="254"/>
      <c r="U464" s="14"/>
      <c r="V464" s="14"/>
      <c r="W464" s="14"/>
      <c r="X464" s="14"/>
      <c r="Y464" s="14"/>
      <c r="Z464" s="14"/>
      <c r="AA464" s="14"/>
      <c r="AB464" s="14"/>
      <c r="AC464" s="14"/>
      <c r="AD464" s="14"/>
      <c r="AE464" s="14"/>
      <c r="AT464" s="255" t="s">
        <v>172</v>
      </c>
      <c r="AU464" s="255" t="s">
        <v>79</v>
      </c>
      <c r="AV464" s="14" t="s">
        <v>168</v>
      </c>
      <c r="AW464" s="14" t="s">
        <v>32</v>
      </c>
      <c r="AX464" s="14" t="s">
        <v>77</v>
      </c>
      <c r="AY464" s="255" t="s">
        <v>161</v>
      </c>
    </row>
    <row r="465" s="2" customFormat="1" ht="16.5" customHeight="1">
      <c r="A465" s="41"/>
      <c r="B465" s="42"/>
      <c r="C465" s="215" t="s">
        <v>646</v>
      </c>
      <c r="D465" s="215" t="s">
        <v>163</v>
      </c>
      <c r="E465" s="216" t="s">
        <v>1324</v>
      </c>
      <c r="F465" s="217" t="s">
        <v>1325</v>
      </c>
      <c r="G465" s="218" t="s">
        <v>212</v>
      </c>
      <c r="H465" s="219">
        <v>55</v>
      </c>
      <c r="I465" s="220"/>
      <c r="J465" s="221">
        <f>ROUND(I465*H465,2)</f>
        <v>0</v>
      </c>
      <c r="K465" s="217" t="s">
        <v>167</v>
      </c>
      <c r="L465" s="47"/>
      <c r="M465" s="222" t="s">
        <v>19</v>
      </c>
      <c r="N465" s="223" t="s">
        <v>41</v>
      </c>
      <c r="O465" s="87"/>
      <c r="P465" s="224">
        <f>O465*H465</f>
        <v>0</v>
      </c>
      <c r="Q465" s="224">
        <v>0.010319999999999999</v>
      </c>
      <c r="R465" s="224">
        <f>Q465*H465</f>
        <v>0.56759999999999999</v>
      </c>
      <c r="S465" s="224">
        <v>0</v>
      </c>
      <c r="T465" s="225">
        <f>S465*H465</f>
        <v>0</v>
      </c>
      <c r="U465" s="41"/>
      <c r="V465" s="41"/>
      <c r="W465" s="41"/>
      <c r="X465" s="41"/>
      <c r="Y465" s="41"/>
      <c r="Z465" s="41"/>
      <c r="AA465" s="41"/>
      <c r="AB465" s="41"/>
      <c r="AC465" s="41"/>
      <c r="AD465" s="41"/>
      <c r="AE465" s="41"/>
      <c r="AR465" s="226" t="s">
        <v>168</v>
      </c>
      <c r="AT465" s="226" t="s">
        <v>163</v>
      </c>
      <c r="AU465" s="226" t="s">
        <v>79</v>
      </c>
      <c r="AY465" s="20" t="s">
        <v>161</v>
      </c>
      <c r="BE465" s="227">
        <f>IF(N465="základní",J465,0)</f>
        <v>0</v>
      </c>
      <c r="BF465" s="227">
        <f>IF(N465="snížená",J465,0)</f>
        <v>0</v>
      </c>
      <c r="BG465" s="227">
        <f>IF(N465="zákl. přenesená",J465,0)</f>
        <v>0</v>
      </c>
      <c r="BH465" s="227">
        <f>IF(N465="sníž. přenesená",J465,0)</f>
        <v>0</v>
      </c>
      <c r="BI465" s="227">
        <f>IF(N465="nulová",J465,0)</f>
        <v>0</v>
      </c>
      <c r="BJ465" s="20" t="s">
        <v>77</v>
      </c>
      <c r="BK465" s="227">
        <f>ROUND(I465*H465,2)</f>
        <v>0</v>
      </c>
      <c r="BL465" s="20" t="s">
        <v>168</v>
      </c>
      <c r="BM465" s="226" t="s">
        <v>1326</v>
      </c>
    </row>
    <row r="466" s="2" customFormat="1">
      <c r="A466" s="41"/>
      <c r="B466" s="42"/>
      <c r="C466" s="43"/>
      <c r="D466" s="228" t="s">
        <v>170</v>
      </c>
      <c r="E466" s="43"/>
      <c r="F466" s="229" t="s">
        <v>1327</v>
      </c>
      <c r="G466" s="43"/>
      <c r="H466" s="43"/>
      <c r="I466" s="230"/>
      <c r="J466" s="43"/>
      <c r="K466" s="43"/>
      <c r="L466" s="47"/>
      <c r="M466" s="231"/>
      <c r="N466" s="232"/>
      <c r="O466" s="87"/>
      <c r="P466" s="87"/>
      <c r="Q466" s="87"/>
      <c r="R466" s="87"/>
      <c r="S466" s="87"/>
      <c r="T466" s="88"/>
      <c r="U466" s="41"/>
      <c r="V466" s="41"/>
      <c r="W466" s="41"/>
      <c r="X466" s="41"/>
      <c r="Y466" s="41"/>
      <c r="Z466" s="41"/>
      <c r="AA466" s="41"/>
      <c r="AB466" s="41"/>
      <c r="AC466" s="41"/>
      <c r="AD466" s="41"/>
      <c r="AE466" s="41"/>
      <c r="AT466" s="20" t="s">
        <v>170</v>
      </c>
      <c r="AU466" s="20" t="s">
        <v>79</v>
      </c>
    </row>
    <row r="467" s="13" customFormat="1">
      <c r="A467" s="13"/>
      <c r="B467" s="233"/>
      <c r="C467" s="234"/>
      <c r="D467" s="235" t="s">
        <v>172</v>
      </c>
      <c r="E467" s="236" t="s">
        <v>19</v>
      </c>
      <c r="F467" s="237" t="s">
        <v>1328</v>
      </c>
      <c r="G467" s="234"/>
      <c r="H467" s="238">
        <v>55</v>
      </c>
      <c r="I467" s="239"/>
      <c r="J467" s="234"/>
      <c r="K467" s="234"/>
      <c r="L467" s="240"/>
      <c r="M467" s="241"/>
      <c r="N467" s="242"/>
      <c r="O467" s="242"/>
      <c r="P467" s="242"/>
      <c r="Q467" s="242"/>
      <c r="R467" s="242"/>
      <c r="S467" s="242"/>
      <c r="T467" s="243"/>
      <c r="U467" s="13"/>
      <c r="V467" s="13"/>
      <c r="W467" s="13"/>
      <c r="X467" s="13"/>
      <c r="Y467" s="13"/>
      <c r="Z467" s="13"/>
      <c r="AA467" s="13"/>
      <c r="AB467" s="13"/>
      <c r="AC467" s="13"/>
      <c r="AD467" s="13"/>
      <c r="AE467" s="13"/>
      <c r="AT467" s="244" t="s">
        <v>172</v>
      </c>
      <c r="AU467" s="244" t="s">
        <v>79</v>
      </c>
      <c r="AV467" s="13" t="s">
        <v>79</v>
      </c>
      <c r="AW467" s="13" t="s">
        <v>32</v>
      </c>
      <c r="AX467" s="13" t="s">
        <v>70</v>
      </c>
      <c r="AY467" s="244" t="s">
        <v>161</v>
      </c>
    </row>
    <row r="468" s="14" customFormat="1">
      <c r="A468" s="14"/>
      <c r="B468" s="245"/>
      <c r="C468" s="246"/>
      <c r="D468" s="235" t="s">
        <v>172</v>
      </c>
      <c r="E468" s="247" t="s">
        <v>19</v>
      </c>
      <c r="F468" s="248" t="s">
        <v>174</v>
      </c>
      <c r="G468" s="246"/>
      <c r="H468" s="249">
        <v>55</v>
      </c>
      <c r="I468" s="250"/>
      <c r="J468" s="246"/>
      <c r="K468" s="246"/>
      <c r="L468" s="251"/>
      <c r="M468" s="252"/>
      <c r="N468" s="253"/>
      <c r="O468" s="253"/>
      <c r="P468" s="253"/>
      <c r="Q468" s="253"/>
      <c r="R468" s="253"/>
      <c r="S468" s="253"/>
      <c r="T468" s="254"/>
      <c r="U468" s="14"/>
      <c r="V468" s="14"/>
      <c r="W468" s="14"/>
      <c r="X468" s="14"/>
      <c r="Y468" s="14"/>
      <c r="Z468" s="14"/>
      <c r="AA468" s="14"/>
      <c r="AB468" s="14"/>
      <c r="AC468" s="14"/>
      <c r="AD468" s="14"/>
      <c r="AE468" s="14"/>
      <c r="AT468" s="255" t="s">
        <v>172</v>
      </c>
      <c r="AU468" s="255" t="s">
        <v>79</v>
      </c>
      <c r="AV468" s="14" t="s">
        <v>168</v>
      </c>
      <c r="AW468" s="14" t="s">
        <v>32</v>
      </c>
      <c r="AX468" s="14" t="s">
        <v>77</v>
      </c>
      <c r="AY468" s="255" t="s">
        <v>161</v>
      </c>
    </row>
    <row r="469" s="2" customFormat="1" ht="21.75" customHeight="1">
      <c r="A469" s="41"/>
      <c r="B469" s="42"/>
      <c r="C469" s="215" t="s">
        <v>652</v>
      </c>
      <c r="D469" s="215" t="s">
        <v>163</v>
      </c>
      <c r="E469" s="216" t="s">
        <v>1329</v>
      </c>
      <c r="F469" s="217" t="s">
        <v>1330</v>
      </c>
      <c r="G469" s="218" t="s">
        <v>231</v>
      </c>
      <c r="H469" s="219">
        <v>33.884999999999998</v>
      </c>
      <c r="I469" s="220"/>
      <c r="J469" s="221">
        <f>ROUND(I469*H469,2)</f>
        <v>0</v>
      </c>
      <c r="K469" s="217" t="s">
        <v>167</v>
      </c>
      <c r="L469" s="47"/>
      <c r="M469" s="222" t="s">
        <v>19</v>
      </c>
      <c r="N469" s="223" t="s">
        <v>41</v>
      </c>
      <c r="O469" s="87"/>
      <c r="P469" s="224">
        <f>O469*H469</f>
        <v>0</v>
      </c>
      <c r="Q469" s="224">
        <v>2.5018699999999998</v>
      </c>
      <c r="R469" s="224">
        <f>Q469*H469</f>
        <v>84.775864949999985</v>
      </c>
      <c r="S469" s="224">
        <v>0</v>
      </c>
      <c r="T469" s="225">
        <f>S469*H469</f>
        <v>0</v>
      </c>
      <c r="U469" s="41"/>
      <c r="V469" s="41"/>
      <c r="W469" s="41"/>
      <c r="X469" s="41"/>
      <c r="Y469" s="41"/>
      <c r="Z469" s="41"/>
      <c r="AA469" s="41"/>
      <c r="AB469" s="41"/>
      <c r="AC469" s="41"/>
      <c r="AD469" s="41"/>
      <c r="AE469" s="41"/>
      <c r="AR469" s="226" t="s">
        <v>168</v>
      </c>
      <c r="AT469" s="226" t="s">
        <v>163</v>
      </c>
      <c r="AU469" s="226" t="s">
        <v>79</v>
      </c>
      <c r="AY469" s="20" t="s">
        <v>161</v>
      </c>
      <c r="BE469" s="227">
        <f>IF(N469="základní",J469,0)</f>
        <v>0</v>
      </c>
      <c r="BF469" s="227">
        <f>IF(N469="snížená",J469,0)</f>
        <v>0</v>
      </c>
      <c r="BG469" s="227">
        <f>IF(N469="zákl. přenesená",J469,0)</f>
        <v>0</v>
      </c>
      <c r="BH469" s="227">
        <f>IF(N469="sníž. přenesená",J469,0)</f>
        <v>0</v>
      </c>
      <c r="BI469" s="227">
        <f>IF(N469="nulová",J469,0)</f>
        <v>0</v>
      </c>
      <c r="BJ469" s="20" t="s">
        <v>77</v>
      </c>
      <c r="BK469" s="227">
        <f>ROUND(I469*H469,2)</f>
        <v>0</v>
      </c>
      <c r="BL469" s="20" t="s">
        <v>168</v>
      </c>
      <c r="BM469" s="226" t="s">
        <v>1331</v>
      </c>
    </row>
    <row r="470" s="2" customFormat="1">
      <c r="A470" s="41"/>
      <c r="B470" s="42"/>
      <c r="C470" s="43"/>
      <c r="D470" s="228" t="s">
        <v>170</v>
      </c>
      <c r="E470" s="43"/>
      <c r="F470" s="229" t="s">
        <v>1332</v>
      </c>
      <c r="G470" s="43"/>
      <c r="H470" s="43"/>
      <c r="I470" s="230"/>
      <c r="J470" s="43"/>
      <c r="K470" s="43"/>
      <c r="L470" s="47"/>
      <c r="M470" s="231"/>
      <c r="N470" s="232"/>
      <c r="O470" s="87"/>
      <c r="P470" s="87"/>
      <c r="Q470" s="87"/>
      <c r="R470" s="87"/>
      <c r="S470" s="87"/>
      <c r="T470" s="88"/>
      <c r="U470" s="41"/>
      <c r="V470" s="41"/>
      <c r="W470" s="41"/>
      <c r="X470" s="41"/>
      <c r="Y470" s="41"/>
      <c r="Z470" s="41"/>
      <c r="AA470" s="41"/>
      <c r="AB470" s="41"/>
      <c r="AC470" s="41"/>
      <c r="AD470" s="41"/>
      <c r="AE470" s="41"/>
      <c r="AT470" s="20" t="s">
        <v>170</v>
      </c>
      <c r="AU470" s="20" t="s">
        <v>79</v>
      </c>
    </row>
    <row r="471" s="13" customFormat="1">
      <c r="A471" s="13"/>
      <c r="B471" s="233"/>
      <c r="C471" s="234"/>
      <c r="D471" s="235" t="s">
        <v>172</v>
      </c>
      <c r="E471" s="236" t="s">
        <v>19</v>
      </c>
      <c r="F471" s="237" t="s">
        <v>1333</v>
      </c>
      <c r="G471" s="234"/>
      <c r="H471" s="238">
        <v>33.884999999999998</v>
      </c>
      <c r="I471" s="239"/>
      <c r="J471" s="234"/>
      <c r="K471" s="234"/>
      <c r="L471" s="240"/>
      <c r="M471" s="241"/>
      <c r="N471" s="242"/>
      <c r="O471" s="242"/>
      <c r="P471" s="242"/>
      <c r="Q471" s="242"/>
      <c r="R471" s="242"/>
      <c r="S471" s="242"/>
      <c r="T471" s="243"/>
      <c r="U471" s="13"/>
      <c r="V471" s="13"/>
      <c r="W471" s="13"/>
      <c r="X471" s="13"/>
      <c r="Y471" s="13"/>
      <c r="Z471" s="13"/>
      <c r="AA471" s="13"/>
      <c r="AB471" s="13"/>
      <c r="AC471" s="13"/>
      <c r="AD471" s="13"/>
      <c r="AE471" s="13"/>
      <c r="AT471" s="244" t="s">
        <v>172</v>
      </c>
      <c r="AU471" s="244" t="s">
        <v>79</v>
      </c>
      <c r="AV471" s="13" t="s">
        <v>79</v>
      </c>
      <c r="AW471" s="13" t="s">
        <v>32</v>
      </c>
      <c r="AX471" s="13" t="s">
        <v>70</v>
      </c>
      <c r="AY471" s="244" t="s">
        <v>161</v>
      </c>
    </row>
    <row r="472" s="14" customFormat="1">
      <c r="A472" s="14"/>
      <c r="B472" s="245"/>
      <c r="C472" s="246"/>
      <c r="D472" s="235" t="s">
        <v>172</v>
      </c>
      <c r="E472" s="247" t="s">
        <v>19</v>
      </c>
      <c r="F472" s="248" t="s">
        <v>174</v>
      </c>
      <c r="G472" s="246"/>
      <c r="H472" s="249">
        <v>33.884999999999998</v>
      </c>
      <c r="I472" s="250"/>
      <c r="J472" s="246"/>
      <c r="K472" s="246"/>
      <c r="L472" s="251"/>
      <c r="M472" s="252"/>
      <c r="N472" s="253"/>
      <c r="O472" s="253"/>
      <c r="P472" s="253"/>
      <c r="Q472" s="253"/>
      <c r="R472" s="253"/>
      <c r="S472" s="253"/>
      <c r="T472" s="254"/>
      <c r="U472" s="14"/>
      <c r="V472" s="14"/>
      <c r="W472" s="14"/>
      <c r="X472" s="14"/>
      <c r="Y472" s="14"/>
      <c r="Z472" s="14"/>
      <c r="AA472" s="14"/>
      <c r="AB472" s="14"/>
      <c r="AC472" s="14"/>
      <c r="AD472" s="14"/>
      <c r="AE472" s="14"/>
      <c r="AT472" s="255" t="s">
        <v>172</v>
      </c>
      <c r="AU472" s="255" t="s">
        <v>79</v>
      </c>
      <c r="AV472" s="14" t="s">
        <v>168</v>
      </c>
      <c r="AW472" s="14" t="s">
        <v>32</v>
      </c>
      <c r="AX472" s="14" t="s">
        <v>77</v>
      </c>
      <c r="AY472" s="255" t="s">
        <v>161</v>
      </c>
    </row>
    <row r="473" s="2" customFormat="1" ht="24.15" customHeight="1">
      <c r="A473" s="41"/>
      <c r="B473" s="42"/>
      <c r="C473" s="215" t="s">
        <v>659</v>
      </c>
      <c r="D473" s="215" t="s">
        <v>163</v>
      </c>
      <c r="E473" s="216" t="s">
        <v>1334</v>
      </c>
      <c r="F473" s="217" t="s">
        <v>1335</v>
      </c>
      <c r="G473" s="218" t="s">
        <v>231</v>
      </c>
      <c r="H473" s="219">
        <v>12.861000000000001</v>
      </c>
      <c r="I473" s="220"/>
      <c r="J473" s="221">
        <f>ROUND(I473*H473,2)</f>
        <v>0</v>
      </c>
      <c r="K473" s="217" t="s">
        <v>167</v>
      </c>
      <c r="L473" s="47"/>
      <c r="M473" s="222" t="s">
        <v>19</v>
      </c>
      <c r="N473" s="223" t="s">
        <v>41</v>
      </c>
      <c r="O473" s="87"/>
      <c r="P473" s="224">
        <f>O473*H473</f>
        <v>0</v>
      </c>
      <c r="Q473" s="224">
        <v>2.5018699999999998</v>
      </c>
      <c r="R473" s="224">
        <f>Q473*H473</f>
        <v>32.176550069999998</v>
      </c>
      <c r="S473" s="224">
        <v>0</v>
      </c>
      <c r="T473" s="225">
        <f>S473*H473</f>
        <v>0</v>
      </c>
      <c r="U473" s="41"/>
      <c r="V473" s="41"/>
      <c r="W473" s="41"/>
      <c r="X473" s="41"/>
      <c r="Y473" s="41"/>
      <c r="Z473" s="41"/>
      <c r="AA473" s="41"/>
      <c r="AB473" s="41"/>
      <c r="AC473" s="41"/>
      <c r="AD473" s="41"/>
      <c r="AE473" s="41"/>
      <c r="AR473" s="226" t="s">
        <v>168</v>
      </c>
      <c r="AT473" s="226" t="s">
        <v>163</v>
      </c>
      <c r="AU473" s="226" t="s">
        <v>79</v>
      </c>
      <c r="AY473" s="20" t="s">
        <v>161</v>
      </c>
      <c r="BE473" s="227">
        <f>IF(N473="základní",J473,0)</f>
        <v>0</v>
      </c>
      <c r="BF473" s="227">
        <f>IF(N473="snížená",J473,0)</f>
        <v>0</v>
      </c>
      <c r="BG473" s="227">
        <f>IF(N473="zákl. přenesená",J473,0)</f>
        <v>0</v>
      </c>
      <c r="BH473" s="227">
        <f>IF(N473="sníž. přenesená",J473,0)</f>
        <v>0</v>
      </c>
      <c r="BI473" s="227">
        <f>IF(N473="nulová",J473,0)</f>
        <v>0</v>
      </c>
      <c r="BJ473" s="20" t="s">
        <v>77</v>
      </c>
      <c r="BK473" s="227">
        <f>ROUND(I473*H473,2)</f>
        <v>0</v>
      </c>
      <c r="BL473" s="20" t="s">
        <v>168</v>
      </c>
      <c r="BM473" s="226" t="s">
        <v>1336</v>
      </c>
    </row>
    <row r="474" s="2" customFormat="1">
      <c r="A474" s="41"/>
      <c r="B474" s="42"/>
      <c r="C474" s="43"/>
      <c r="D474" s="228" t="s">
        <v>170</v>
      </c>
      <c r="E474" s="43"/>
      <c r="F474" s="229" t="s">
        <v>1337</v>
      </c>
      <c r="G474" s="43"/>
      <c r="H474" s="43"/>
      <c r="I474" s="230"/>
      <c r="J474" s="43"/>
      <c r="K474" s="43"/>
      <c r="L474" s="47"/>
      <c r="M474" s="231"/>
      <c r="N474" s="232"/>
      <c r="O474" s="87"/>
      <c r="P474" s="87"/>
      <c r="Q474" s="87"/>
      <c r="R474" s="87"/>
      <c r="S474" s="87"/>
      <c r="T474" s="88"/>
      <c r="U474" s="41"/>
      <c r="V474" s="41"/>
      <c r="W474" s="41"/>
      <c r="X474" s="41"/>
      <c r="Y474" s="41"/>
      <c r="Z474" s="41"/>
      <c r="AA474" s="41"/>
      <c r="AB474" s="41"/>
      <c r="AC474" s="41"/>
      <c r="AD474" s="41"/>
      <c r="AE474" s="41"/>
      <c r="AT474" s="20" t="s">
        <v>170</v>
      </c>
      <c r="AU474" s="20" t="s">
        <v>79</v>
      </c>
    </row>
    <row r="475" s="13" customFormat="1">
      <c r="A475" s="13"/>
      <c r="B475" s="233"/>
      <c r="C475" s="234"/>
      <c r="D475" s="235" t="s">
        <v>172</v>
      </c>
      <c r="E475" s="236" t="s">
        <v>19</v>
      </c>
      <c r="F475" s="237" t="s">
        <v>1338</v>
      </c>
      <c r="G475" s="234"/>
      <c r="H475" s="238">
        <v>4.9800000000000004</v>
      </c>
      <c r="I475" s="239"/>
      <c r="J475" s="234"/>
      <c r="K475" s="234"/>
      <c r="L475" s="240"/>
      <c r="M475" s="241"/>
      <c r="N475" s="242"/>
      <c r="O475" s="242"/>
      <c r="P475" s="242"/>
      <c r="Q475" s="242"/>
      <c r="R475" s="242"/>
      <c r="S475" s="242"/>
      <c r="T475" s="243"/>
      <c r="U475" s="13"/>
      <c r="V475" s="13"/>
      <c r="W475" s="13"/>
      <c r="X475" s="13"/>
      <c r="Y475" s="13"/>
      <c r="Z475" s="13"/>
      <c r="AA475" s="13"/>
      <c r="AB475" s="13"/>
      <c r="AC475" s="13"/>
      <c r="AD475" s="13"/>
      <c r="AE475" s="13"/>
      <c r="AT475" s="244" t="s">
        <v>172</v>
      </c>
      <c r="AU475" s="244" t="s">
        <v>79</v>
      </c>
      <c r="AV475" s="13" t="s">
        <v>79</v>
      </c>
      <c r="AW475" s="13" t="s">
        <v>32</v>
      </c>
      <c r="AX475" s="13" t="s">
        <v>70</v>
      </c>
      <c r="AY475" s="244" t="s">
        <v>161</v>
      </c>
    </row>
    <row r="476" s="13" customFormat="1">
      <c r="A476" s="13"/>
      <c r="B476" s="233"/>
      <c r="C476" s="234"/>
      <c r="D476" s="235" t="s">
        <v>172</v>
      </c>
      <c r="E476" s="236" t="s">
        <v>19</v>
      </c>
      <c r="F476" s="237" t="s">
        <v>1339</v>
      </c>
      <c r="G476" s="234"/>
      <c r="H476" s="238">
        <v>1.3799999999999999</v>
      </c>
      <c r="I476" s="239"/>
      <c r="J476" s="234"/>
      <c r="K476" s="234"/>
      <c r="L476" s="240"/>
      <c r="M476" s="241"/>
      <c r="N476" s="242"/>
      <c r="O476" s="242"/>
      <c r="P476" s="242"/>
      <c r="Q476" s="242"/>
      <c r="R476" s="242"/>
      <c r="S476" s="242"/>
      <c r="T476" s="243"/>
      <c r="U476" s="13"/>
      <c r="V476" s="13"/>
      <c r="W476" s="13"/>
      <c r="X476" s="13"/>
      <c r="Y476" s="13"/>
      <c r="Z476" s="13"/>
      <c r="AA476" s="13"/>
      <c r="AB476" s="13"/>
      <c r="AC476" s="13"/>
      <c r="AD476" s="13"/>
      <c r="AE476" s="13"/>
      <c r="AT476" s="244" t="s">
        <v>172</v>
      </c>
      <c r="AU476" s="244" t="s">
        <v>79</v>
      </c>
      <c r="AV476" s="13" t="s">
        <v>79</v>
      </c>
      <c r="AW476" s="13" t="s">
        <v>32</v>
      </c>
      <c r="AX476" s="13" t="s">
        <v>70</v>
      </c>
      <c r="AY476" s="244" t="s">
        <v>161</v>
      </c>
    </row>
    <row r="477" s="13" customFormat="1">
      <c r="A477" s="13"/>
      <c r="B477" s="233"/>
      <c r="C477" s="234"/>
      <c r="D477" s="235" t="s">
        <v>172</v>
      </c>
      <c r="E477" s="236" t="s">
        <v>19</v>
      </c>
      <c r="F477" s="237" t="s">
        <v>1340</v>
      </c>
      <c r="G477" s="234"/>
      <c r="H477" s="238">
        <v>1.02</v>
      </c>
      <c r="I477" s="239"/>
      <c r="J477" s="234"/>
      <c r="K477" s="234"/>
      <c r="L477" s="240"/>
      <c r="M477" s="241"/>
      <c r="N477" s="242"/>
      <c r="O477" s="242"/>
      <c r="P477" s="242"/>
      <c r="Q477" s="242"/>
      <c r="R477" s="242"/>
      <c r="S477" s="242"/>
      <c r="T477" s="243"/>
      <c r="U477" s="13"/>
      <c r="V477" s="13"/>
      <c r="W477" s="13"/>
      <c r="X477" s="13"/>
      <c r="Y477" s="13"/>
      <c r="Z477" s="13"/>
      <c r="AA477" s="13"/>
      <c r="AB477" s="13"/>
      <c r="AC477" s="13"/>
      <c r="AD477" s="13"/>
      <c r="AE477" s="13"/>
      <c r="AT477" s="244" t="s">
        <v>172</v>
      </c>
      <c r="AU477" s="244" t="s">
        <v>79</v>
      </c>
      <c r="AV477" s="13" t="s">
        <v>79</v>
      </c>
      <c r="AW477" s="13" t="s">
        <v>32</v>
      </c>
      <c r="AX477" s="13" t="s">
        <v>70</v>
      </c>
      <c r="AY477" s="244" t="s">
        <v>161</v>
      </c>
    </row>
    <row r="478" s="13" customFormat="1">
      <c r="A478" s="13"/>
      <c r="B478" s="233"/>
      <c r="C478" s="234"/>
      <c r="D478" s="235" t="s">
        <v>172</v>
      </c>
      <c r="E478" s="236" t="s">
        <v>19</v>
      </c>
      <c r="F478" s="237" t="s">
        <v>1341</v>
      </c>
      <c r="G478" s="234"/>
      <c r="H478" s="238">
        <v>1.8</v>
      </c>
      <c r="I478" s="239"/>
      <c r="J478" s="234"/>
      <c r="K478" s="234"/>
      <c r="L478" s="240"/>
      <c r="M478" s="241"/>
      <c r="N478" s="242"/>
      <c r="O478" s="242"/>
      <c r="P478" s="242"/>
      <c r="Q478" s="242"/>
      <c r="R478" s="242"/>
      <c r="S478" s="242"/>
      <c r="T478" s="243"/>
      <c r="U478" s="13"/>
      <c r="V478" s="13"/>
      <c r="W478" s="13"/>
      <c r="X478" s="13"/>
      <c r="Y478" s="13"/>
      <c r="Z478" s="13"/>
      <c r="AA478" s="13"/>
      <c r="AB478" s="13"/>
      <c r="AC478" s="13"/>
      <c r="AD478" s="13"/>
      <c r="AE478" s="13"/>
      <c r="AT478" s="244" t="s">
        <v>172</v>
      </c>
      <c r="AU478" s="244" t="s">
        <v>79</v>
      </c>
      <c r="AV478" s="13" t="s">
        <v>79</v>
      </c>
      <c r="AW478" s="13" t="s">
        <v>32</v>
      </c>
      <c r="AX478" s="13" t="s">
        <v>70</v>
      </c>
      <c r="AY478" s="244" t="s">
        <v>161</v>
      </c>
    </row>
    <row r="479" s="13" customFormat="1">
      <c r="A479" s="13"/>
      <c r="B479" s="233"/>
      <c r="C479" s="234"/>
      <c r="D479" s="235" t="s">
        <v>172</v>
      </c>
      <c r="E479" s="236" t="s">
        <v>19</v>
      </c>
      <c r="F479" s="237" t="s">
        <v>1342</v>
      </c>
      <c r="G479" s="234"/>
      <c r="H479" s="238">
        <v>0.17999999999999999</v>
      </c>
      <c r="I479" s="239"/>
      <c r="J479" s="234"/>
      <c r="K479" s="234"/>
      <c r="L479" s="240"/>
      <c r="M479" s="241"/>
      <c r="N479" s="242"/>
      <c r="O479" s="242"/>
      <c r="P479" s="242"/>
      <c r="Q479" s="242"/>
      <c r="R479" s="242"/>
      <c r="S479" s="242"/>
      <c r="T479" s="243"/>
      <c r="U479" s="13"/>
      <c r="V479" s="13"/>
      <c r="W479" s="13"/>
      <c r="X479" s="13"/>
      <c r="Y479" s="13"/>
      <c r="Z479" s="13"/>
      <c r="AA479" s="13"/>
      <c r="AB479" s="13"/>
      <c r="AC479" s="13"/>
      <c r="AD479" s="13"/>
      <c r="AE479" s="13"/>
      <c r="AT479" s="244" t="s">
        <v>172</v>
      </c>
      <c r="AU479" s="244" t="s">
        <v>79</v>
      </c>
      <c r="AV479" s="13" t="s">
        <v>79</v>
      </c>
      <c r="AW479" s="13" t="s">
        <v>32</v>
      </c>
      <c r="AX479" s="13" t="s">
        <v>70</v>
      </c>
      <c r="AY479" s="244" t="s">
        <v>161</v>
      </c>
    </row>
    <row r="480" s="13" customFormat="1">
      <c r="A480" s="13"/>
      <c r="B480" s="233"/>
      <c r="C480" s="234"/>
      <c r="D480" s="235" t="s">
        <v>172</v>
      </c>
      <c r="E480" s="236" t="s">
        <v>19</v>
      </c>
      <c r="F480" s="237" t="s">
        <v>1343</v>
      </c>
      <c r="G480" s="234"/>
      <c r="H480" s="238">
        <v>3.5009999999999999</v>
      </c>
      <c r="I480" s="239"/>
      <c r="J480" s="234"/>
      <c r="K480" s="234"/>
      <c r="L480" s="240"/>
      <c r="M480" s="241"/>
      <c r="N480" s="242"/>
      <c r="O480" s="242"/>
      <c r="P480" s="242"/>
      <c r="Q480" s="242"/>
      <c r="R480" s="242"/>
      <c r="S480" s="242"/>
      <c r="T480" s="243"/>
      <c r="U480" s="13"/>
      <c r="V480" s="13"/>
      <c r="W480" s="13"/>
      <c r="X480" s="13"/>
      <c r="Y480" s="13"/>
      <c r="Z480" s="13"/>
      <c r="AA480" s="13"/>
      <c r="AB480" s="13"/>
      <c r="AC480" s="13"/>
      <c r="AD480" s="13"/>
      <c r="AE480" s="13"/>
      <c r="AT480" s="244" t="s">
        <v>172</v>
      </c>
      <c r="AU480" s="244" t="s">
        <v>79</v>
      </c>
      <c r="AV480" s="13" t="s">
        <v>79</v>
      </c>
      <c r="AW480" s="13" t="s">
        <v>32</v>
      </c>
      <c r="AX480" s="13" t="s">
        <v>70</v>
      </c>
      <c r="AY480" s="244" t="s">
        <v>161</v>
      </c>
    </row>
    <row r="481" s="14" customFormat="1">
      <c r="A481" s="14"/>
      <c r="B481" s="245"/>
      <c r="C481" s="246"/>
      <c r="D481" s="235" t="s">
        <v>172</v>
      </c>
      <c r="E481" s="247" t="s">
        <v>19</v>
      </c>
      <c r="F481" s="248" t="s">
        <v>174</v>
      </c>
      <c r="G481" s="246"/>
      <c r="H481" s="249">
        <v>12.861000000000001</v>
      </c>
      <c r="I481" s="250"/>
      <c r="J481" s="246"/>
      <c r="K481" s="246"/>
      <c r="L481" s="251"/>
      <c r="M481" s="252"/>
      <c r="N481" s="253"/>
      <c r="O481" s="253"/>
      <c r="P481" s="253"/>
      <c r="Q481" s="253"/>
      <c r="R481" s="253"/>
      <c r="S481" s="253"/>
      <c r="T481" s="254"/>
      <c r="U481" s="14"/>
      <c r="V481" s="14"/>
      <c r="W481" s="14"/>
      <c r="X481" s="14"/>
      <c r="Y481" s="14"/>
      <c r="Z481" s="14"/>
      <c r="AA481" s="14"/>
      <c r="AB481" s="14"/>
      <c r="AC481" s="14"/>
      <c r="AD481" s="14"/>
      <c r="AE481" s="14"/>
      <c r="AT481" s="255" t="s">
        <v>172</v>
      </c>
      <c r="AU481" s="255" t="s">
        <v>79</v>
      </c>
      <c r="AV481" s="14" t="s">
        <v>168</v>
      </c>
      <c r="AW481" s="14" t="s">
        <v>32</v>
      </c>
      <c r="AX481" s="14" t="s">
        <v>77</v>
      </c>
      <c r="AY481" s="255" t="s">
        <v>161</v>
      </c>
    </row>
    <row r="482" s="2" customFormat="1" ht="21.75" customHeight="1">
      <c r="A482" s="41"/>
      <c r="B482" s="42"/>
      <c r="C482" s="215" t="s">
        <v>664</v>
      </c>
      <c r="D482" s="215" t="s">
        <v>163</v>
      </c>
      <c r="E482" s="216" t="s">
        <v>1344</v>
      </c>
      <c r="F482" s="217" t="s">
        <v>1345</v>
      </c>
      <c r="G482" s="218" t="s">
        <v>231</v>
      </c>
      <c r="H482" s="219">
        <v>33.884999999999998</v>
      </c>
      <c r="I482" s="220"/>
      <c r="J482" s="221">
        <f>ROUND(I482*H482,2)</f>
        <v>0</v>
      </c>
      <c r="K482" s="217" t="s">
        <v>167</v>
      </c>
      <c r="L482" s="47"/>
      <c r="M482" s="222" t="s">
        <v>19</v>
      </c>
      <c r="N482" s="223" t="s">
        <v>41</v>
      </c>
      <c r="O482" s="87"/>
      <c r="P482" s="224">
        <f>O482*H482</f>
        <v>0</v>
      </c>
      <c r="Q482" s="224">
        <v>0</v>
      </c>
      <c r="R482" s="224">
        <f>Q482*H482</f>
        <v>0</v>
      </c>
      <c r="S482" s="224">
        <v>0</v>
      </c>
      <c r="T482" s="225">
        <f>S482*H482</f>
        <v>0</v>
      </c>
      <c r="U482" s="41"/>
      <c r="V482" s="41"/>
      <c r="W482" s="41"/>
      <c r="X482" s="41"/>
      <c r="Y482" s="41"/>
      <c r="Z482" s="41"/>
      <c r="AA482" s="41"/>
      <c r="AB482" s="41"/>
      <c r="AC482" s="41"/>
      <c r="AD482" s="41"/>
      <c r="AE482" s="41"/>
      <c r="AR482" s="226" t="s">
        <v>168</v>
      </c>
      <c r="AT482" s="226" t="s">
        <v>163</v>
      </c>
      <c r="AU482" s="226" t="s">
        <v>79</v>
      </c>
      <c r="AY482" s="20" t="s">
        <v>161</v>
      </c>
      <c r="BE482" s="227">
        <f>IF(N482="základní",J482,0)</f>
        <v>0</v>
      </c>
      <c r="BF482" s="227">
        <f>IF(N482="snížená",J482,0)</f>
        <v>0</v>
      </c>
      <c r="BG482" s="227">
        <f>IF(N482="zákl. přenesená",J482,0)</f>
        <v>0</v>
      </c>
      <c r="BH482" s="227">
        <f>IF(N482="sníž. přenesená",J482,0)</f>
        <v>0</v>
      </c>
      <c r="BI482" s="227">
        <f>IF(N482="nulová",J482,0)</f>
        <v>0</v>
      </c>
      <c r="BJ482" s="20" t="s">
        <v>77</v>
      </c>
      <c r="BK482" s="227">
        <f>ROUND(I482*H482,2)</f>
        <v>0</v>
      </c>
      <c r="BL482" s="20" t="s">
        <v>168</v>
      </c>
      <c r="BM482" s="226" t="s">
        <v>1346</v>
      </c>
    </row>
    <row r="483" s="2" customFormat="1">
      <c r="A483" s="41"/>
      <c r="B483" s="42"/>
      <c r="C483" s="43"/>
      <c r="D483" s="228" t="s">
        <v>170</v>
      </c>
      <c r="E483" s="43"/>
      <c r="F483" s="229" t="s">
        <v>1347</v>
      </c>
      <c r="G483" s="43"/>
      <c r="H483" s="43"/>
      <c r="I483" s="230"/>
      <c r="J483" s="43"/>
      <c r="K483" s="43"/>
      <c r="L483" s="47"/>
      <c r="M483" s="231"/>
      <c r="N483" s="232"/>
      <c r="O483" s="87"/>
      <c r="P483" s="87"/>
      <c r="Q483" s="87"/>
      <c r="R483" s="87"/>
      <c r="S483" s="87"/>
      <c r="T483" s="88"/>
      <c r="U483" s="41"/>
      <c r="V483" s="41"/>
      <c r="W483" s="41"/>
      <c r="X483" s="41"/>
      <c r="Y483" s="41"/>
      <c r="Z483" s="41"/>
      <c r="AA483" s="41"/>
      <c r="AB483" s="41"/>
      <c r="AC483" s="41"/>
      <c r="AD483" s="41"/>
      <c r="AE483" s="41"/>
      <c r="AT483" s="20" t="s">
        <v>170</v>
      </c>
      <c r="AU483" s="20" t="s">
        <v>79</v>
      </c>
    </row>
    <row r="484" s="2" customFormat="1" ht="16.5" customHeight="1">
      <c r="A484" s="41"/>
      <c r="B484" s="42"/>
      <c r="C484" s="215" t="s">
        <v>668</v>
      </c>
      <c r="D484" s="215" t="s">
        <v>163</v>
      </c>
      <c r="E484" s="216" t="s">
        <v>1348</v>
      </c>
      <c r="F484" s="217" t="s">
        <v>1349</v>
      </c>
      <c r="G484" s="218" t="s">
        <v>580</v>
      </c>
      <c r="H484" s="219">
        <v>2.379</v>
      </c>
      <c r="I484" s="220"/>
      <c r="J484" s="221">
        <f>ROUND(I484*H484,2)</f>
        <v>0</v>
      </c>
      <c r="K484" s="217" t="s">
        <v>167</v>
      </c>
      <c r="L484" s="47"/>
      <c r="M484" s="222" t="s">
        <v>19</v>
      </c>
      <c r="N484" s="223" t="s">
        <v>41</v>
      </c>
      <c r="O484" s="87"/>
      <c r="P484" s="224">
        <f>O484*H484</f>
        <v>0</v>
      </c>
      <c r="Q484" s="224">
        <v>1.06277</v>
      </c>
      <c r="R484" s="224">
        <f>Q484*H484</f>
        <v>2.5283298300000001</v>
      </c>
      <c r="S484" s="224">
        <v>0</v>
      </c>
      <c r="T484" s="225">
        <f>S484*H484</f>
        <v>0</v>
      </c>
      <c r="U484" s="41"/>
      <c r="V484" s="41"/>
      <c r="W484" s="41"/>
      <c r="X484" s="41"/>
      <c r="Y484" s="41"/>
      <c r="Z484" s="41"/>
      <c r="AA484" s="41"/>
      <c r="AB484" s="41"/>
      <c r="AC484" s="41"/>
      <c r="AD484" s="41"/>
      <c r="AE484" s="41"/>
      <c r="AR484" s="226" t="s">
        <v>168</v>
      </c>
      <c r="AT484" s="226" t="s">
        <v>163</v>
      </c>
      <c r="AU484" s="226" t="s">
        <v>79</v>
      </c>
      <c r="AY484" s="20" t="s">
        <v>161</v>
      </c>
      <c r="BE484" s="227">
        <f>IF(N484="základní",J484,0)</f>
        <v>0</v>
      </c>
      <c r="BF484" s="227">
        <f>IF(N484="snížená",J484,0)</f>
        <v>0</v>
      </c>
      <c r="BG484" s="227">
        <f>IF(N484="zákl. přenesená",J484,0)</f>
        <v>0</v>
      </c>
      <c r="BH484" s="227">
        <f>IF(N484="sníž. přenesená",J484,0)</f>
        <v>0</v>
      </c>
      <c r="BI484" s="227">
        <f>IF(N484="nulová",J484,0)</f>
        <v>0</v>
      </c>
      <c r="BJ484" s="20" t="s">
        <v>77</v>
      </c>
      <c r="BK484" s="227">
        <f>ROUND(I484*H484,2)</f>
        <v>0</v>
      </c>
      <c r="BL484" s="20" t="s">
        <v>168</v>
      </c>
      <c r="BM484" s="226" t="s">
        <v>1350</v>
      </c>
    </row>
    <row r="485" s="2" customFormat="1">
      <c r="A485" s="41"/>
      <c r="B485" s="42"/>
      <c r="C485" s="43"/>
      <c r="D485" s="228" t="s">
        <v>170</v>
      </c>
      <c r="E485" s="43"/>
      <c r="F485" s="229" t="s">
        <v>1351</v>
      </c>
      <c r="G485" s="43"/>
      <c r="H485" s="43"/>
      <c r="I485" s="230"/>
      <c r="J485" s="43"/>
      <c r="K485" s="43"/>
      <c r="L485" s="47"/>
      <c r="M485" s="231"/>
      <c r="N485" s="232"/>
      <c r="O485" s="87"/>
      <c r="P485" s="87"/>
      <c r="Q485" s="87"/>
      <c r="R485" s="87"/>
      <c r="S485" s="87"/>
      <c r="T485" s="88"/>
      <c r="U485" s="41"/>
      <c r="V485" s="41"/>
      <c r="W485" s="41"/>
      <c r="X485" s="41"/>
      <c r="Y485" s="41"/>
      <c r="Z485" s="41"/>
      <c r="AA485" s="41"/>
      <c r="AB485" s="41"/>
      <c r="AC485" s="41"/>
      <c r="AD485" s="41"/>
      <c r="AE485" s="41"/>
      <c r="AT485" s="20" t="s">
        <v>170</v>
      </c>
      <c r="AU485" s="20" t="s">
        <v>79</v>
      </c>
    </row>
    <row r="486" s="15" customFormat="1">
      <c r="A486" s="15"/>
      <c r="B486" s="256"/>
      <c r="C486" s="257"/>
      <c r="D486" s="235" t="s">
        <v>172</v>
      </c>
      <c r="E486" s="258" t="s">
        <v>19</v>
      </c>
      <c r="F486" s="259" t="s">
        <v>1352</v>
      </c>
      <c r="G486" s="257"/>
      <c r="H486" s="258" t="s">
        <v>19</v>
      </c>
      <c r="I486" s="260"/>
      <c r="J486" s="257"/>
      <c r="K486" s="257"/>
      <c r="L486" s="261"/>
      <c r="M486" s="262"/>
      <c r="N486" s="263"/>
      <c r="O486" s="263"/>
      <c r="P486" s="263"/>
      <c r="Q486" s="263"/>
      <c r="R486" s="263"/>
      <c r="S486" s="263"/>
      <c r="T486" s="264"/>
      <c r="U486" s="15"/>
      <c r="V486" s="15"/>
      <c r="W486" s="15"/>
      <c r="X486" s="15"/>
      <c r="Y486" s="15"/>
      <c r="Z486" s="15"/>
      <c r="AA486" s="15"/>
      <c r="AB486" s="15"/>
      <c r="AC486" s="15"/>
      <c r="AD486" s="15"/>
      <c r="AE486" s="15"/>
      <c r="AT486" s="265" t="s">
        <v>172</v>
      </c>
      <c r="AU486" s="265" t="s">
        <v>79</v>
      </c>
      <c r="AV486" s="15" t="s">
        <v>77</v>
      </c>
      <c r="AW486" s="15" t="s">
        <v>32</v>
      </c>
      <c r="AX486" s="15" t="s">
        <v>70</v>
      </c>
      <c r="AY486" s="265" t="s">
        <v>161</v>
      </c>
    </row>
    <row r="487" s="13" customFormat="1">
      <c r="A487" s="13"/>
      <c r="B487" s="233"/>
      <c r="C487" s="234"/>
      <c r="D487" s="235" t="s">
        <v>172</v>
      </c>
      <c r="E487" s="236" t="s">
        <v>19</v>
      </c>
      <c r="F487" s="237" t="s">
        <v>1353</v>
      </c>
      <c r="G487" s="234"/>
      <c r="H487" s="238">
        <v>2.379</v>
      </c>
      <c r="I487" s="239"/>
      <c r="J487" s="234"/>
      <c r="K487" s="234"/>
      <c r="L487" s="240"/>
      <c r="M487" s="241"/>
      <c r="N487" s="242"/>
      <c r="O487" s="242"/>
      <c r="P487" s="242"/>
      <c r="Q487" s="242"/>
      <c r="R487" s="242"/>
      <c r="S487" s="242"/>
      <c r="T487" s="243"/>
      <c r="U487" s="13"/>
      <c r="V487" s="13"/>
      <c r="W487" s="13"/>
      <c r="X487" s="13"/>
      <c r="Y487" s="13"/>
      <c r="Z487" s="13"/>
      <c r="AA487" s="13"/>
      <c r="AB487" s="13"/>
      <c r="AC487" s="13"/>
      <c r="AD487" s="13"/>
      <c r="AE487" s="13"/>
      <c r="AT487" s="244" t="s">
        <v>172</v>
      </c>
      <c r="AU487" s="244" t="s">
        <v>79</v>
      </c>
      <c r="AV487" s="13" t="s">
        <v>79</v>
      </c>
      <c r="AW487" s="13" t="s">
        <v>32</v>
      </c>
      <c r="AX487" s="13" t="s">
        <v>70</v>
      </c>
      <c r="AY487" s="244" t="s">
        <v>161</v>
      </c>
    </row>
    <row r="488" s="14" customFormat="1">
      <c r="A488" s="14"/>
      <c r="B488" s="245"/>
      <c r="C488" s="246"/>
      <c r="D488" s="235" t="s">
        <v>172</v>
      </c>
      <c r="E488" s="247" t="s">
        <v>19</v>
      </c>
      <c r="F488" s="248" t="s">
        <v>174</v>
      </c>
      <c r="G488" s="246"/>
      <c r="H488" s="249">
        <v>2.379</v>
      </c>
      <c r="I488" s="250"/>
      <c r="J488" s="246"/>
      <c r="K488" s="246"/>
      <c r="L488" s="251"/>
      <c r="M488" s="252"/>
      <c r="N488" s="253"/>
      <c r="O488" s="253"/>
      <c r="P488" s="253"/>
      <c r="Q488" s="253"/>
      <c r="R488" s="253"/>
      <c r="S488" s="253"/>
      <c r="T488" s="254"/>
      <c r="U488" s="14"/>
      <c r="V488" s="14"/>
      <c r="W488" s="14"/>
      <c r="X488" s="14"/>
      <c r="Y488" s="14"/>
      <c r="Z488" s="14"/>
      <c r="AA488" s="14"/>
      <c r="AB488" s="14"/>
      <c r="AC488" s="14"/>
      <c r="AD488" s="14"/>
      <c r="AE488" s="14"/>
      <c r="AT488" s="255" t="s">
        <v>172</v>
      </c>
      <c r="AU488" s="255" t="s">
        <v>79</v>
      </c>
      <c r="AV488" s="14" t="s">
        <v>168</v>
      </c>
      <c r="AW488" s="14" t="s">
        <v>32</v>
      </c>
      <c r="AX488" s="14" t="s">
        <v>77</v>
      </c>
      <c r="AY488" s="255" t="s">
        <v>161</v>
      </c>
    </row>
    <row r="489" s="2" customFormat="1" ht="16.5" customHeight="1">
      <c r="A489" s="41"/>
      <c r="B489" s="42"/>
      <c r="C489" s="215" t="s">
        <v>673</v>
      </c>
      <c r="D489" s="215" t="s">
        <v>163</v>
      </c>
      <c r="E489" s="216" t="s">
        <v>1354</v>
      </c>
      <c r="F489" s="217" t="s">
        <v>1355</v>
      </c>
      <c r="G489" s="218" t="s">
        <v>166</v>
      </c>
      <c r="H489" s="219">
        <v>25</v>
      </c>
      <c r="I489" s="220"/>
      <c r="J489" s="221">
        <f>ROUND(I489*H489,2)</f>
        <v>0</v>
      </c>
      <c r="K489" s="217" t="s">
        <v>167</v>
      </c>
      <c r="L489" s="47"/>
      <c r="M489" s="222" t="s">
        <v>19</v>
      </c>
      <c r="N489" s="223" t="s">
        <v>41</v>
      </c>
      <c r="O489" s="87"/>
      <c r="P489" s="224">
        <f>O489*H489</f>
        <v>0</v>
      </c>
      <c r="Q489" s="224">
        <v>0.3674</v>
      </c>
      <c r="R489" s="224">
        <f>Q489*H489</f>
        <v>9.1850000000000005</v>
      </c>
      <c r="S489" s="224">
        <v>0</v>
      </c>
      <c r="T489" s="225">
        <f>S489*H489</f>
        <v>0</v>
      </c>
      <c r="U489" s="41"/>
      <c r="V489" s="41"/>
      <c r="W489" s="41"/>
      <c r="X489" s="41"/>
      <c r="Y489" s="41"/>
      <c r="Z489" s="41"/>
      <c r="AA489" s="41"/>
      <c r="AB489" s="41"/>
      <c r="AC489" s="41"/>
      <c r="AD489" s="41"/>
      <c r="AE489" s="41"/>
      <c r="AR489" s="226" t="s">
        <v>168</v>
      </c>
      <c r="AT489" s="226" t="s">
        <v>163</v>
      </c>
      <c r="AU489" s="226" t="s">
        <v>79</v>
      </c>
      <c r="AY489" s="20" t="s">
        <v>161</v>
      </c>
      <c r="BE489" s="227">
        <f>IF(N489="základní",J489,0)</f>
        <v>0</v>
      </c>
      <c r="BF489" s="227">
        <f>IF(N489="snížená",J489,0)</f>
        <v>0</v>
      </c>
      <c r="BG489" s="227">
        <f>IF(N489="zákl. přenesená",J489,0)</f>
        <v>0</v>
      </c>
      <c r="BH489" s="227">
        <f>IF(N489="sníž. přenesená",J489,0)</f>
        <v>0</v>
      </c>
      <c r="BI489" s="227">
        <f>IF(N489="nulová",J489,0)</f>
        <v>0</v>
      </c>
      <c r="BJ489" s="20" t="s">
        <v>77</v>
      </c>
      <c r="BK489" s="227">
        <f>ROUND(I489*H489,2)</f>
        <v>0</v>
      </c>
      <c r="BL489" s="20" t="s">
        <v>168</v>
      </c>
      <c r="BM489" s="226" t="s">
        <v>1356</v>
      </c>
    </row>
    <row r="490" s="2" customFormat="1">
      <c r="A490" s="41"/>
      <c r="B490" s="42"/>
      <c r="C490" s="43"/>
      <c r="D490" s="228" t="s">
        <v>170</v>
      </c>
      <c r="E490" s="43"/>
      <c r="F490" s="229" t="s">
        <v>1357</v>
      </c>
      <c r="G490" s="43"/>
      <c r="H490" s="43"/>
      <c r="I490" s="230"/>
      <c r="J490" s="43"/>
      <c r="K490" s="43"/>
      <c r="L490" s="47"/>
      <c r="M490" s="231"/>
      <c r="N490" s="232"/>
      <c r="O490" s="87"/>
      <c r="P490" s="87"/>
      <c r="Q490" s="87"/>
      <c r="R490" s="87"/>
      <c r="S490" s="87"/>
      <c r="T490" s="88"/>
      <c r="U490" s="41"/>
      <c r="V490" s="41"/>
      <c r="W490" s="41"/>
      <c r="X490" s="41"/>
      <c r="Y490" s="41"/>
      <c r="Z490" s="41"/>
      <c r="AA490" s="41"/>
      <c r="AB490" s="41"/>
      <c r="AC490" s="41"/>
      <c r="AD490" s="41"/>
      <c r="AE490" s="41"/>
      <c r="AT490" s="20" t="s">
        <v>170</v>
      </c>
      <c r="AU490" s="20" t="s">
        <v>79</v>
      </c>
    </row>
    <row r="491" s="13" customFormat="1">
      <c r="A491" s="13"/>
      <c r="B491" s="233"/>
      <c r="C491" s="234"/>
      <c r="D491" s="235" t="s">
        <v>172</v>
      </c>
      <c r="E491" s="236" t="s">
        <v>19</v>
      </c>
      <c r="F491" s="237" t="s">
        <v>1358</v>
      </c>
      <c r="G491" s="234"/>
      <c r="H491" s="238">
        <v>25</v>
      </c>
      <c r="I491" s="239"/>
      <c r="J491" s="234"/>
      <c r="K491" s="234"/>
      <c r="L491" s="240"/>
      <c r="M491" s="241"/>
      <c r="N491" s="242"/>
      <c r="O491" s="242"/>
      <c r="P491" s="242"/>
      <c r="Q491" s="242"/>
      <c r="R491" s="242"/>
      <c r="S491" s="242"/>
      <c r="T491" s="243"/>
      <c r="U491" s="13"/>
      <c r="V491" s="13"/>
      <c r="W491" s="13"/>
      <c r="X491" s="13"/>
      <c r="Y491" s="13"/>
      <c r="Z491" s="13"/>
      <c r="AA491" s="13"/>
      <c r="AB491" s="13"/>
      <c r="AC491" s="13"/>
      <c r="AD491" s="13"/>
      <c r="AE491" s="13"/>
      <c r="AT491" s="244" t="s">
        <v>172</v>
      </c>
      <c r="AU491" s="244" t="s">
        <v>79</v>
      </c>
      <c r="AV491" s="13" t="s">
        <v>79</v>
      </c>
      <c r="AW491" s="13" t="s">
        <v>32</v>
      </c>
      <c r="AX491" s="13" t="s">
        <v>70</v>
      </c>
      <c r="AY491" s="244" t="s">
        <v>161</v>
      </c>
    </row>
    <row r="492" s="14" customFormat="1">
      <c r="A492" s="14"/>
      <c r="B492" s="245"/>
      <c r="C492" s="246"/>
      <c r="D492" s="235" t="s">
        <v>172</v>
      </c>
      <c r="E492" s="247" t="s">
        <v>19</v>
      </c>
      <c r="F492" s="248" t="s">
        <v>174</v>
      </c>
      <c r="G492" s="246"/>
      <c r="H492" s="249">
        <v>25</v>
      </c>
      <c r="I492" s="250"/>
      <c r="J492" s="246"/>
      <c r="K492" s="246"/>
      <c r="L492" s="251"/>
      <c r="M492" s="252"/>
      <c r="N492" s="253"/>
      <c r="O492" s="253"/>
      <c r="P492" s="253"/>
      <c r="Q492" s="253"/>
      <c r="R492" s="253"/>
      <c r="S492" s="253"/>
      <c r="T492" s="254"/>
      <c r="U492" s="14"/>
      <c r="V492" s="14"/>
      <c r="W492" s="14"/>
      <c r="X492" s="14"/>
      <c r="Y492" s="14"/>
      <c r="Z492" s="14"/>
      <c r="AA492" s="14"/>
      <c r="AB492" s="14"/>
      <c r="AC492" s="14"/>
      <c r="AD492" s="14"/>
      <c r="AE492" s="14"/>
      <c r="AT492" s="255" t="s">
        <v>172</v>
      </c>
      <c r="AU492" s="255" t="s">
        <v>79</v>
      </c>
      <c r="AV492" s="14" t="s">
        <v>168</v>
      </c>
      <c r="AW492" s="14" t="s">
        <v>32</v>
      </c>
      <c r="AX492" s="14" t="s">
        <v>77</v>
      </c>
      <c r="AY492" s="255" t="s">
        <v>161</v>
      </c>
    </row>
    <row r="493" s="2" customFormat="1" ht="24.15" customHeight="1">
      <c r="A493" s="41"/>
      <c r="B493" s="42"/>
      <c r="C493" s="215" t="s">
        <v>680</v>
      </c>
      <c r="D493" s="215" t="s">
        <v>163</v>
      </c>
      <c r="E493" s="216" t="s">
        <v>1359</v>
      </c>
      <c r="F493" s="217" t="s">
        <v>1360</v>
      </c>
      <c r="G493" s="218" t="s">
        <v>166</v>
      </c>
      <c r="H493" s="219">
        <v>45</v>
      </c>
      <c r="I493" s="220"/>
      <c r="J493" s="221">
        <f>ROUND(I493*H493,2)</f>
        <v>0</v>
      </c>
      <c r="K493" s="217" t="s">
        <v>167</v>
      </c>
      <c r="L493" s="47"/>
      <c r="M493" s="222" t="s">
        <v>19</v>
      </c>
      <c r="N493" s="223" t="s">
        <v>41</v>
      </c>
      <c r="O493" s="87"/>
      <c r="P493" s="224">
        <f>O493*H493</f>
        <v>0</v>
      </c>
      <c r="Q493" s="224">
        <v>0.30357000000000001</v>
      </c>
      <c r="R493" s="224">
        <f>Q493*H493</f>
        <v>13.66065</v>
      </c>
      <c r="S493" s="224">
        <v>0</v>
      </c>
      <c r="T493" s="225">
        <f>S493*H493</f>
        <v>0</v>
      </c>
      <c r="U493" s="41"/>
      <c r="V493" s="41"/>
      <c r="W493" s="41"/>
      <c r="X493" s="41"/>
      <c r="Y493" s="41"/>
      <c r="Z493" s="41"/>
      <c r="AA493" s="41"/>
      <c r="AB493" s="41"/>
      <c r="AC493" s="41"/>
      <c r="AD493" s="41"/>
      <c r="AE493" s="41"/>
      <c r="AR493" s="226" t="s">
        <v>168</v>
      </c>
      <c r="AT493" s="226" t="s">
        <v>163</v>
      </c>
      <c r="AU493" s="226" t="s">
        <v>79</v>
      </c>
      <c r="AY493" s="20" t="s">
        <v>161</v>
      </c>
      <c r="BE493" s="227">
        <f>IF(N493="základní",J493,0)</f>
        <v>0</v>
      </c>
      <c r="BF493" s="227">
        <f>IF(N493="snížená",J493,0)</f>
        <v>0</v>
      </c>
      <c r="BG493" s="227">
        <f>IF(N493="zákl. přenesená",J493,0)</f>
        <v>0</v>
      </c>
      <c r="BH493" s="227">
        <f>IF(N493="sníž. přenesená",J493,0)</f>
        <v>0</v>
      </c>
      <c r="BI493" s="227">
        <f>IF(N493="nulová",J493,0)</f>
        <v>0</v>
      </c>
      <c r="BJ493" s="20" t="s">
        <v>77</v>
      </c>
      <c r="BK493" s="227">
        <f>ROUND(I493*H493,2)</f>
        <v>0</v>
      </c>
      <c r="BL493" s="20" t="s">
        <v>168</v>
      </c>
      <c r="BM493" s="226" t="s">
        <v>1361</v>
      </c>
    </row>
    <row r="494" s="2" customFormat="1">
      <c r="A494" s="41"/>
      <c r="B494" s="42"/>
      <c r="C494" s="43"/>
      <c r="D494" s="228" t="s">
        <v>170</v>
      </c>
      <c r="E494" s="43"/>
      <c r="F494" s="229" t="s">
        <v>1362</v>
      </c>
      <c r="G494" s="43"/>
      <c r="H494" s="43"/>
      <c r="I494" s="230"/>
      <c r="J494" s="43"/>
      <c r="K494" s="43"/>
      <c r="L494" s="47"/>
      <c r="M494" s="231"/>
      <c r="N494" s="232"/>
      <c r="O494" s="87"/>
      <c r="P494" s="87"/>
      <c r="Q494" s="87"/>
      <c r="R494" s="87"/>
      <c r="S494" s="87"/>
      <c r="T494" s="88"/>
      <c r="U494" s="41"/>
      <c r="V494" s="41"/>
      <c r="W494" s="41"/>
      <c r="X494" s="41"/>
      <c r="Y494" s="41"/>
      <c r="Z494" s="41"/>
      <c r="AA494" s="41"/>
      <c r="AB494" s="41"/>
      <c r="AC494" s="41"/>
      <c r="AD494" s="41"/>
      <c r="AE494" s="41"/>
      <c r="AT494" s="20" t="s">
        <v>170</v>
      </c>
      <c r="AU494" s="20" t="s">
        <v>79</v>
      </c>
    </row>
    <row r="495" s="13" customFormat="1">
      <c r="A495" s="13"/>
      <c r="B495" s="233"/>
      <c r="C495" s="234"/>
      <c r="D495" s="235" t="s">
        <v>172</v>
      </c>
      <c r="E495" s="236" t="s">
        <v>19</v>
      </c>
      <c r="F495" s="237" t="s">
        <v>1363</v>
      </c>
      <c r="G495" s="234"/>
      <c r="H495" s="238">
        <v>45</v>
      </c>
      <c r="I495" s="239"/>
      <c r="J495" s="234"/>
      <c r="K495" s="234"/>
      <c r="L495" s="240"/>
      <c r="M495" s="241"/>
      <c r="N495" s="242"/>
      <c r="O495" s="242"/>
      <c r="P495" s="242"/>
      <c r="Q495" s="242"/>
      <c r="R495" s="242"/>
      <c r="S495" s="242"/>
      <c r="T495" s="243"/>
      <c r="U495" s="13"/>
      <c r="V495" s="13"/>
      <c r="W495" s="13"/>
      <c r="X495" s="13"/>
      <c r="Y495" s="13"/>
      <c r="Z495" s="13"/>
      <c r="AA495" s="13"/>
      <c r="AB495" s="13"/>
      <c r="AC495" s="13"/>
      <c r="AD495" s="13"/>
      <c r="AE495" s="13"/>
      <c r="AT495" s="244" t="s">
        <v>172</v>
      </c>
      <c r="AU495" s="244" t="s">
        <v>79</v>
      </c>
      <c r="AV495" s="13" t="s">
        <v>79</v>
      </c>
      <c r="AW495" s="13" t="s">
        <v>32</v>
      </c>
      <c r="AX495" s="13" t="s">
        <v>70</v>
      </c>
      <c r="AY495" s="244" t="s">
        <v>161</v>
      </c>
    </row>
    <row r="496" s="14" customFormat="1">
      <c r="A496" s="14"/>
      <c r="B496" s="245"/>
      <c r="C496" s="246"/>
      <c r="D496" s="235" t="s">
        <v>172</v>
      </c>
      <c r="E496" s="247" t="s">
        <v>19</v>
      </c>
      <c r="F496" s="248" t="s">
        <v>174</v>
      </c>
      <c r="G496" s="246"/>
      <c r="H496" s="249">
        <v>45</v>
      </c>
      <c r="I496" s="250"/>
      <c r="J496" s="246"/>
      <c r="K496" s="246"/>
      <c r="L496" s="251"/>
      <c r="M496" s="252"/>
      <c r="N496" s="253"/>
      <c r="O496" s="253"/>
      <c r="P496" s="253"/>
      <c r="Q496" s="253"/>
      <c r="R496" s="253"/>
      <c r="S496" s="253"/>
      <c r="T496" s="254"/>
      <c r="U496" s="14"/>
      <c r="V496" s="14"/>
      <c r="W496" s="14"/>
      <c r="X496" s="14"/>
      <c r="Y496" s="14"/>
      <c r="Z496" s="14"/>
      <c r="AA496" s="14"/>
      <c r="AB496" s="14"/>
      <c r="AC496" s="14"/>
      <c r="AD496" s="14"/>
      <c r="AE496" s="14"/>
      <c r="AT496" s="255" t="s">
        <v>172</v>
      </c>
      <c r="AU496" s="255" t="s">
        <v>79</v>
      </c>
      <c r="AV496" s="14" t="s">
        <v>168</v>
      </c>
      <c r="AW496" s="14" t="s">
        <v>32</v>
      </c>
      <c r="AX496" s="14" t="s">
        <v>77</v>
      </c>
      <c r="AY496" s="255" t="s">
        <v>161</v>
      </c>
    </row>
    <row r="497" s="12" customFormat="1" ht="22.8" customHeight="1">
      <c r="A497" s="12"/>
      <c r="B497" s="199"/>
      <c r="C497" s="200"/>
      <c r="D497" s="201" t="s">
        <v>69</v>
      </c>
      <c r="E497" s="213" t="s">
        <v>209</v>
      </c>
      <c r="F497" s="213" t="s">
        <v>281</v>
      </c>
      <c r="G497" s="200"/>
      <c r="H497" s="200"/>
      <c r="I497" s="203"/>
      <c r="J497" s="214">
        <f>BK497</f>
        <v>0</v>
      </c>
      <c r="K497" s="200"/>
      <c r="L497" s="205"/>
      <c r="M497" s="206"/>
      <c r="N497" s="207"/>
      <c r="O497" s="207"/>
      <c r="P497" s="208">
        <f>SUM(P498:P501)</f>
        <v>0</v>
      </c>
      <c r="Q497" s="207"/>
      <c r="R497" s="208">
        <f>SUM(R498:R501)</f>
        <v>4.0571621999999996</v>
      </c>
      <c r="S497" s="207"/>
      <c r="T497" s="209">
        <f>SUM(T498:T501)</f>
        <v>0</v>
      </c>
      <c r="U497" s="12"/>
      <c r="V497" s="12"/>
      <c r="W497" s="12"/>
      <c r="X497" s="12"/>
      <c r="Y497" s="12"/>
      <c r="Z497" s="12"/>
      <c r="AA497" s="12"/>
      <c r="AB497" s="12"/>
      <c r="AC497" s="12"/>
      <c r="AD497" s="12"/>
      <c r="AE497" s="12"/>
      <c r="AR497" s="210" t="s">
        <v>77</v>
      </c>
      <c r="AT497" s="211" t="s">
        <v>69</v>
      </c>
      <c r="AU497" s="211" t="s">
        <v>77</v>
      </c>
      <c r="AY497" s="210" t="s">
        <v>161</v>
      </c>
      <c r="BK497" s="212">
        <f>SUM(BK498:BK501)</f>
        <v>0</v>
      </c>
    </row>
    <row r="498" s="2" customFormat="1" ht="24.15" customHeight="1">
      <c r="A498" s="41"/>
      <c r="B498" s="42"/>
      <c r="C498" s="215" t="s">
        <v>689</v>
      </c>
      <c r="D498" s="215" t="s">
        <v>163</v>
      </c>
      <c r="E498" s="216" t="s">
        <v>1364</v>
      </c>
      <c r="F498" s="217" t="s">
        <v>1365</v>
      </c>
      <c r="G498" s="218" t="s">
        <v>231</v>
      </c>
      <c r="H498" s="219">
        <v>2.6520000000000001</v>
      </c>
      <c r="I498" s="220"/>
      <c r="J498" s="221">
        <f>ROUND(I498*H498,2)</f>
        <v>0</v>
      </c>
      <c r="K498" s="217" t="s">
        <v>167</v>
      </c>
      <c r="L498" s="47"/>
      <c r="M498" s="222" t="s">
        <v>19</v>
      </c>
      <c r="N498" s="223" t="s">
        <v>41</v>
      </c>
      <c r="O498" s="87"/>
      <c r="P498" s="224">
        <f>O498*H498</f>
        <v>0</v>
      </c>
      <c r="Q498" s="224">
        <v>1.5298499999999999</v>
      </c>
      <c r="R498" s="224">
        <f>Q498*H498</f>
        <v>4.0571621999999996</v>
      </c>
      <c r="S498" s="224">
        <v>0</v>
      </c>
      <c r="T498" s="225">
        <f>S498*H498</f>
        <v>0</v>
      </c>
      <c r="U498" s="41"/>
      <c r="V498" s="41"/>
      <c r="W498" s="41"/>
      <c r="X498" s="41"/>
      <c r="Y498" s="41"/>
      <c r="Z498" s="41"/>
      <c r="AA498" s="41"/>
      <c r="AB498" s="41"/>
      <c r="AC498" s="41"/>
      <c r="AD498" s="41"/>
      <c r="AE498" s="41"/>
      <c r="AR498" s="226" t="s">
        <v>168</v>
      </c>
      <c r="AT498" s="226" t="s">
        <v>163</v>
      </c>
      <c r="AU498" s="226" t="s">
        <v>79</v>
      </c>
      <c r="AY498" s="20" t="s">
        <v>161</v>
      </c>
      <c r="BE498" s="227">
        <f>IF(N498="základní",J498,0)</f>
        <v>0</v>
      </c>
      <c r="BF498" s="227">
        <f>IF(N498="snížená",J498,0)</f>
        <v>0</v>
      </c>
      <c r="BG498" s="227">
        <f>IF(N498="zákl. přenesená",J498,0)</f>
        <v>0</v>
      </c>
      <c r="BH498" s="227">
        <f>IF(N498="sníž. přenesená",J498,0)</f>
        <v>0</v>
      </c>
      <c r="BI498" s="227">
        <f>IF(N498="nulová",J498,0)</f>
        <v>0</v>
      </c>
      <c r="BJ498" s="20" t="s">
        <v>77</v>
      </c>
      <c r="BK498" s="227">
        <f>ROUND(I498*H498,2)</f>
        <v>0</v>
      </c>
      <c r="BL498" s="20" t="s">
        <v>168</v>
      </c>
      <c r="BM498" s="226" t="s">
        <v>1366</v>
      </c>
    </row>
    <row r="499" s="2" customFormat="1">
      <c r="A499" s="41"/>
      <c r="B499" s="42"/>
      <c r="C499" s="43"/>
      <c r="D499" s="228" t="s">
        <v>170</v>
      </c>
      <c r="E499" s="43"/>
      <c r="F499" s="229" t="s">
        <v>1367</v>
      </c>
      <c r="G499" s="43"/>
      <c r="H499" s="43"/>
      <c r="I499" s="230"/>
      <c r="J499" s="43"/>
      <c r="K499" s="43"/>
      <c r="L499" s="47"/>
      <c r="M499" s="231"/>
      <c r="N499" s="232"/>
      <c r="O499" s="87"/>
      <c r="P499" s="87"/>
      <c r="Q499" s="87"/>
      <c r="R499" s="87"/>
      <c r="S499" s="87"/>
      <c r="T499" s="88"/>
      <c r="U499" s="41"/>
      <c r="V499" s="41"/>
      <c r="W499" s="41"/>
      <c r="X499" s="41"/>
      <c r="Y499" s="41"/>
      <c r="Z499" s="41"/>
      <c r="AA499" s="41"/>
      <c r="AB499" s="41"/>
      <c r="AC499" s="41"/>
      <c r="AD499" s="41"/>
      <c r="AE499" s="41"/>
      <c r="AT499" s="20" t="s">
        <v>170</v>
      </c>
      <c r="AU499" s="20" t="s">
        <v>79</v>
      </c>
    </row>
    <row r="500" s="13" customFormat="1">
      <c r="A500" s="13"/>
      <c r="B500" s="233"/>
      <c r="C500" s="234"/>
      <c r="D500" s="235" t="s">
        <v>172</v>
      </c>
      <c r="E500" s="236" t="s">
        <v>19</v>
      </c>
      <c r="F500" s="237" t="s">
        <v>1368</v>
      </c>
      <c r="G500" s="234"/>
      <c r="H500" s="238">
        <v>2.6520000000000001</v>
      </c>
      <c r="I500" s="239"/>
      <c r="J500" s="234"/>
      <c r="K500" s="234"/>
      <c r="L500" s="240"/>
      <c r="M500" s="241"/>
      <c r="N500" s="242"/>
      <c r="O500" s="242"/>
      <c r="P500" s="242"/>
      <c r="Q500" s="242"/>
      <c r="R500" s="242"/>
      <c r="S500" s="242"/>
      <c r="T500" s="243"/>
      <c r="U500" s="13"/>
      <c r="V500" s="13"/>
      <c r="W500" s="13"/>
      <c r="X500" s="13"/>
      <c r="Y500" s="13"/>
      <c r="Z500" s="13"/>
      <c r="AA500" s="13"/>
      <c r="AB500" s="13"/>
      <c r="AC500" s="13"/>
      <c r="AD500" s="13"/>
      <c r="AE500" s="13"/>
      <c r="AT500" s="244" t="s">
        <v>172</v>
      </c>
      <c r="AU500" s="244" t="s">
        <v>79</v>
      </c>
      <c r="AV500" s="13" t="s">
        <v>79</v>
      </c>
      <c r="AW500" s="13" t="s">
        <v>32</v>
      </c>
      <c r="AX500" s="13" t="s">
        <v>70</v>
      </c>
      <c r="AY500" s="244" t="s">
        <v>161</v>
      </c>
    </row>
    <row r="501" s="14" customFormat="1">
      <c r="A501" s="14"/>
      <c r="B501" s="245"/>
      <c r="C501" s="246"/>
      <c r="D501" s="235" t="s">
        <v>172</v>
      </c>
      <c r="E501" s="247" t="s">
        <v>19</v>
      </c>
      <c r="F501" s="248" t="s">
        <v>174</v>
      </c>
      <c r="G501" s="246"/>
      <c r="H501" s="249">
        <v>2.6520000000000001</v>
      </c>
      <c r="I501" s="250"/>
      <c r="J501" s="246"/>
      <c r="K501" s="246"/>
      <c r="L501" s="251"/>
      <c r="M501" s="252"/>
      <c r="N501" s="253"/>
      <c r="O501" s="253"/>
      <c r="P501" s="253"/>
      <c r="Q501" s="253"/>
      <c r="R501" s="253"/>
      <c r="S501" s="253"/>
      <c r="T501" s="254"/>
      <c r="U501" s="14"/>
      <c r="V501" s="14"/>
      <c r="W501" s="14"/>
      <c r="X501" s="14"/>
      <c r="Y501" s="14"/>
      <c r="Z501" s="14"/>
      <c r="AA501" s="14"/>
      <c r="AB501" s="14"/>
      <c r="AC501" s="14"/>
      <c r="AD501" s="14"/>
      <c r="AE501" s="14"/>
      <c r="AT501" s="255" t="s">
        <v>172</v>
      </c>
      <c r="AU501" s="255" t="s">
        <v>79</v>
      </c>
      <c r="AV501" s="14" t="s">
        <v>168</v>
      </c>
      <c r="AW501" s="14" t="s">
        <v>32</v>
      </c>
      <c r="AX501" s="14" t="s">
        <v>77</v>
      </c>
      <c r="AY501" s="255" t="s">
        <v>161</v>
      </c>
    </row>
    <row r="502" s="12" customFormat="1" ht="22.8" customHeight="1">
      <c r="A502" s="12"/>
      <c r="B502" s="199"/>
      <c r="C502" s="200"/>
      <c r="D502" s="201" t="s">
        <v>69</v>
      </c>
      <c r="E502" s="213" t="s">
        <v>216</v>
      </c>
      <c r="F502" s="213" t="s">
        <v>293</v>
      </c>
      <c r="G502" s="200"/>
      <c r="H502" s="200"/>
      <c r="I502" s="203"/>
      <c r="J502" s="214">
        <f>BK502</f>
        <v>0</v>
      </c>
      <c r="K502" s="200"/>
      <c r="L502" s="205"/>
      <c r="M502" s="206"/>
      <c r="N502" s="207"/>
      <c r="O502" s="207"/>
      <c r="P502" s="208">
        <f>SUM(P503:P616)</f>
        <v>0</v>
      </c>
      <c r="Q502" s="207"/>
      <c r="R502" s="208">
        <f>SUM(R503:R616)</f>
        <v>195.13036850000003</v>
      </c>
      <c r="S502" s="207"/>
      <c r="T502" s="209">
        <f>SUM(T503:T616)</f>
        <v>3.0470000000000002</v>
      </c>
      <c r="U502" s="12"/>
      <c r="V502" s="12"/>
      <c r="W502" s="12"/>
      <c r="X502" s="12"/>
      <c r="Y502" s="12"/>
      <c r="Z502" s="12"/>
      <c r="AA502" s="12"/>
      <c r="AB502" s="12"/>
      <c r="AC502" s="12"/>
      <c r="AD502" s="12"/>
      <c r="AE502" s="12"/>
      <c r="AR502" s="210" t="s">
        <v>77</v>
      </c>
      <c r="AT502" s="211" t="s">
        <v>69</v>
      </c>
      <c r="AU502" s="211" t="s">
        <v>77</v>
      </c>
      <c r="AY502" s="210" t="s">
        <v>161</v>
      </c>
      <c r="BK502" s="212">
        <f>SUM(BK503:BK616)</f>
        <v>0</v>
      </c>
    </row>
    <row r="503" s="2" customFormat="1" ht="24.15" customHeight="1">
      <c r="A503" s="41"/>
      <c r="B503" s="42"/>
      <c r="C503" s="215" t="s">
        <v>694</v>
      </c>
      <c r="D503" s="215" t="s">
        <v>163</v>
      </c>
      <c r="E503" s="216" t="s">
        <v>1369</v>
      </c>
      <c r="F503" s="217" t="s">
        <v>1370</v>
      </c>
      <c r="G503" s="218" t="s">
        <v>212</v>
      </c>
      <c r="H503" s="219">
        <v>95</v>
      </c>
      <c r="I503" s="220"/>
      <c r="J503" s="221">
        <f>ROUND(I503*H503,2)</f>
        <v>0</v>
      </c>
      <c r="K503" s="217" t="s">
        <v>167</v>
      </c>
      <c r="L503" s="47"/>
      <c r="M503" s="222" t="s">
        <v>19</v>
      </c>
      <c r="N503" s="223" t="s">
        <v>41</v>
      </c>
      <c r="O503" s="87"/>
      <c r="P503" s="224">
        <f>O503*H503</f>
        <v>0</v>
      </c>
      <c r="Q503" s="224">
        <v>0.2195</v>
      </c>
      <c r="R503" s="224">
        <f>Q503*H503</f>
        <v>20.852499999999999</v>
      </c>
      <c r="S503" s="224">
        <v>0</v>
      </c>
      <c r="T503" s="225">
        <f>S503*H503</f>
        <v>0</v>
      </c>
      <c r="U503" s="41"/>
      <c r="V503" s="41"/>
      <c r="W503" s="41"/>
      <c r="X503" s="41"/>
      <c r="Y503" s="41"/>
      <c r="Z503" s="41"/>
      <c r="AA503" s="41"/>
      <c r="AB503" s="41"/>
      <c r="AC503" s="41"/>
      <c r="AD503" s="41"/>
      <c r="AE503" s="41"/>
      <c r="AR503" s="226" t="s">
        <v>168</v>
      </c>
      <c r="AT503" s="226" t="s">
        <v>163</v>
      </c>
      <c r="AU503" s="226" t="s">
        <v>79</v>
      </c>
      <c r="AY503" s="20" t="s">
        <v>161</v>
      </c>
      <c r="BE503" s="227">
        <f>IF(N503="základní",J503,0)</f>
        <v>0</v>
      </c>
      <c r="BF503" s="227">
        <f>IF(N503="snížená",J503,0)</f>
        <v>0</v>
      </c>
      <c r="BG503" s="227">
        <f>IF(N503="zákl. přenesená",J503,0)</f>
        <v>0</v>
      </c>
      <c r="BH503" s="227">
        <f>IF(N503="sníž. přenesená",J503,0)</f>
        <v>0</v>
      </c>
      <c r="BI503" s="227">
        <f>IF(N503="nulová",J503,0)</f>
        <v>0</v>
      </c>
      <c r="BJ503" s="20" t="s">
        <v>77</v>
      </c>
      <c r="BK503" s="227">
        <f>ROUND(I503*H503,2)</f>
        <v>0</v>
      </c>
      <c r="BL503" s="20" t="s">
        <v>168</v>
      </c>
      <c r="BM503" s="226" t="s">
        <v>1371</v>
      </c>
    </row>
    <row r="504" s="2" customFormat="1">
      <c r="A504" s="41"/>
      <c r="B504" s="42"/>
      <c r="C504" s="43"/>
      <c r="D504" s="228" t="s">
        <v>170</v>
      </c>
      <c r="E504" s="43"/>
      <c r="F504" s="229" t="s">
        <v>1372</v>
      </c>
      <c r="G504" s="43"/>
      <c r="H504" s="43"/>
      <c r="I504" s="230"/>
      <c r="J504" s="43"/>
      <c r="K504" s="43"/>
      <c r="L504" s="47"/>
      <c r="M504" s="231"/>
      <c r="N504" s="232"/>
      <c r="O504" s="87"/>
      <c r="P504" s="87"/>
      <c r="Q504" s="87"/>
      <c r="R504" s="87"/>
      <c r="S504" s="87"/>
      <c r="T504" s="88"/>
      <c r="U504" s="41"/>
      <c r="V504" s="41"/>
      <c r="W504" s="41"/>
      <c r="X504" s="41"/>
      <c r="Y504" s="41"/>
      <c r="Z504" s="41"/>
      <c r="AA504" s="41"/>
      <c r="AB504" s="41"/>
      <c r="AC504" s="41"/>
      <c r="AD504" s="41"/>
      <c r="AE504" s="41"/>
      <c r="AT504" s="20" t="s">
        <v>170</v>
      </c>
      <c r="AU504" s="20" t="s">
        <v>79</v>
      </c>
    </row>
    <row r="505" s="13" customFormat="1">
      <c r="A505" s="13"/>
      <c r="B505" s="233"/>
      <c r="C505" s="234"/>
      <c r="D505" s="235" t="s">
        <v>172</v>
      </c>
      <c r="E505" s="236" t="s">
        <v>19</v>
      </c>
      <c r="F505" s="237" t="s">
        <v>1373</v>
      </c>
      <c r="G505" s="234"/>
      <c r="H505" s="238">
        <v>95</v>
      </c>
      <c r="I505" s="239"/>
      <c r="J505" s="234"/>
      <c r="K505" s="234"/>
      <c r="L505" s="240"/>
      <c r="M505" s="241"/>
      <c r="N505" s="242"/>
      <c r="O505" s="242"/>
      <c r="P505" s="242"/>
      <c r="Q505" s="242"/>
      <c r="R505" s="242"/>
      <c r="S505" s="242"/>
      <c r="T505" s="243"/>
      <c r="U505" s="13"/>
      <c r="V505" s="13"/>
      <c r="W505" s="13"/>
      <c r="X505" s="13"/>
      <c r="Y505" s="13"/>
      <c r="Z505" s="13"/>
      <c r="AA505" s="13"/>
      <c r="AB505" s="13"/>
      <c r="AC505" s="13"/>
      <c r="AD505" s="13"/>
      <c r="AE505" s="13"/>
      <c r="AT505" s="244" t="s">
        <v>172</v>
      </c>
      <c r="AU505" s="244" t="s">
        <v>79</v>
      </c>
      <c r="AV505" s="13" t="s">
        <v>79</v>
      </c>
      <c r="AW505" s="13" t="s">
        <v>32</v>
      </c>
      <c r="AX505" s="13" t="s">
        <v>70</v>
      </c>
      <c r="AY505" s="244" t="s">
        <v>161</v>
      </c>
    </row>
    <row r="506" s="14" customFormat="1">
      <c r="A506" s="14"/>
      <c r="B506" s="245"/>
      <c r="C506" s="246"/>
      <c r="D506" s="235" t="s">
        <v>172</v>
      </c>
      <c r="E506" s="247" t="s">
        <v>19</v>
      </c>
      <c r="F506" s="248" t="s">
        <v>174</v>
      </c>
      <c r="G506" s="246"/>
      <c r="H506" s="249">
        <v>95</v>
      </c>
      <c r="I506" s="250"/>
      <c r="J506" s="246"/>
      <c r="K506" s="246"/>
      <c r="L506" s="251"/>
      <c r="M506" s="252"/>
      <c r="N506" s="253"/>
      <c r="O506" s="253"/>
      <c r="P506" s="253"/>
      <c r="Q506" s="253"/>
      <c r="R506" s="253"/>
      <c r="S506" s="253"/>
      <c r="T506" s="254"/>
      <c r="U506" s="14"/>
      <c r="V506" s="14"/>
      <c r="W506" s="14"/>
      <c r="X506" s="14"/>
      <c r="Y506" s="14"/>
      <c r="Z506" s="14"/>
      <c r="AA506" s="14"/>
      <c r="AB506" s="14"/>
      <c r="AC506" s="14"/>
      <c r="AD506" s="14"/>
      <c r="AE506" s="14"/>
      <c r="AT506" s="255" t="s">
        <v>172</v>
      </c>
      <c r="AU506" s="255" t="s">
        <v>79</v>
      </c>
      <c r="AV506" s="14" t="s">
        <v>168</v>
      </c>
      <c r="AW506" s="14" t="s">
        <v>32</v>
      </c>
      <c r="AX506" s="14" t="s">
        <v>77</v>
      </c>
      <c r="AY506" s="255" t="s">
        <v>161</v>
      </c>
    </row>
    <row r="507" s="2" customFormat="1" ht="16.5" customHeight="1">
      <c r="A507" s="41"/>
      <c r="B507" s="42"/>
      <c r="C507" s="285" t="s">
        <v>701</v>
      </c>
      <c r="D507" s="285" t="s">
        <v>1027</v>
      </c>
      <c r="E507" s="286" t="s">
        <v>1374</v>
      </c>
      <c r="F507" s="287" t="s">
        <v>1375</v>
      </c>
      <c r="G507" s="288" t="s">
        <v>212</v>
      </c>
      <c r="H507" s="289">
        <v>96.900000000000006</v>
      </c>
      <c r="I507" s="290"/>
      <c r="J507" s="291">
        <f>ROUND(I507*H507,2)</f>
        <v>0</v>
      </c>
      <c r="K507" s="287" t="s">
        <v>167</v>
      </c>
      <c r="L507" s="292"/>
      <c r="M507" s="293" t="s">
        <v>19</v>
      </c>
      <c r="N507" s="294" t="s">
        <v>41</v>
      </c>
      <c r="O507" s="87"/>
      <c r="P507" s="224">
        <f>O507*H507</f>
        <v>0</v>
      </c>
      <c r="Q507" s="224">
        <v>0.048300000000000003</v>
      </c>
      <c r="R507" s="224">
        <f>Q507*H507</f>
        <v>4.6802700000000002</v>
      </c>
      <c r="S507" s="224">
        <v>0</v>
      </c>
      <c r="T507" s="225">
        <f>S507*H507</f>
        <v>0</v>
      </c>
      <c r="U507" s="41"/>
      <c r="V507" s="41"/>
      <c r="W507" s="41"/>
      <c r="X507" s="41"/>
      <c r="Y507" s="41"/>
      <c r="Z507" s="41"/>
      <c r="AA507" s="41"/>
      <c r="AB507" s="41"/>
      <c r="AC507" s="41"/>
      <c r="AD507" s="41"/>
      <c r="AE507" s="41"/>
      <c r="AR507" s="226" t="s">
        <v>209</v>
      </c>
      <c r="AT507" s="226" t="s">
        <v>1027</v>
      </c>
      <c r="AU507" s="226" t="s">
        <v>79</v>
      </c>
      <c r="AY507" s="20" t="s">
        <v>161</v>
      </c>
      <c r="BE507" s="227">
        <f>IF(N507="základní",J507,0)</f>
        <v>0</v>
      </c>
      <c r="BF507" s="227">
        <f>IF(N507="snížená",J507,0)</f>
        <v>0</v>
      </c>
      <c r="BG507" s="227">
        <f>IF(N507="zákl. přenesená",J507,0)</f>
        <v>0</v>
      </c>
      <c r="BH507" s="227">
        <f>IF(N507="sníž. přenesená",J507,0)</f>
        <v>0</v>
      </c>
      <c r="BI507" s="227">
        <f>IF(N507="nulová",J507,0)</f>
        <v>0</v>
      </c>
      <c r="BJ507" s="20" t="s">
        <v>77</v>
      </c>
      <c r="BK507" s="227">
        <f>ROUND(I507*H507,2)</f>
        <v>0</v>
      </c>
      <c r="BL507" s="20" t="s">
        <v>168</v>
      </c>
      <c r="BM507" s="226" t="s">
        <v>1376</v>
      </c>
    </row>
    <row r="508" s="13" customFormat="1">
      <c r="A508" s="13"/>
      <c r="B508" s="233"/>
      <c r="C508" s="234"/>
      <c r="D508" s="235" t="s">
        <v>172</v>
      </c>
      <c r="E508" s="234"/>
      <c r="F508" s="237" t="s">
        <v>1377</v>
      </c>
      <c r="G508" s="234"/>
      <c r="H508" s="238">
        <v>96.900000000000006</v>
      </c>
      <c r="I508" s="239"/>
      <c r="J508" s="234"/>
      <c r="K508" s="234"/>
      <c r="L508" s="240"/>
      <c r="M508" s="241"/>
      <c r="N508" s="242"/>
      <c r="O508" s="242"/>
      <c r="P508" s="242"/>
      <c r="Q508" s="242"/>
      <c r="R508" s="242"/>
      <c r="S508" s="242"/>
      <c r="T508" s="243"/>
      <c r="U508" s="13"/>
      <c r="V508" s="13"/>
      <c r="W508" s="13"/>
      <c r="X508" s="13"/>
      <c r="Y508" s="13"/>
      <c r="Z508" s="13"/>
      <c r="AA508" s="13"/>
      <c r="AB508" s="13"/>
      <c r="AC508" s="13"/>
      <c r="AD508" s="13"/>
      <c r="AE508" s="13"/>
      <c r="AT508" s="244" t="s">
        <v>172</v>
      </c>
      <c r="AU508" s="244" t="s">
        <v>79</v>
      </c>
      <c r="AV508" s="13" t="s">
        <v>79</v>
      </c>
      <c r="AW508" s="13" t="s">
        <v>4</v>
      </c>
      <c r="AX508" s="13" t="s">
        <v>77</v>
      </c>
      <c r="AY508" s="244" t="s">
        <v>161</v>
      </c>
    </row>
    <row r="509" s="2" customFormat="1" ht="24.15" customHeight="1">
      <c r="A509" s="41"/>
      <c r="B509" s="42"/>
      <c r="C509" s="215" t="s">
        <v>706</v>
      </c>
      <c r="D509" s="215" t="s">
        <v>163</v>
      </c>
      <c r="E509" s="216" t="s">
        <v>1378</v>
      </c>
      <c r="F509" s="217" t="s">
        <v>1379</v>
      </c>
      <c r="G509" s="218" t="s">
        <v>212</v>
      </c>
      <c r="H509" s="219">
        <v>60</v>
      </c>
      <c r="I509" s="220"/>
      <c r="J509" s="221">
        <f>ROUND(I509*H509,2)</f>
        <v>0</v>
      </c>
      <c r="K509" s="217" t="s">
        <v>167</v>
      </c>
      <c r="L509" s="47"/>
      <c r="M509" s="222" t="s">
        <v>19</v>
      </c>
      <c r="N509" s="223" t="s">
        <v>41</v>
      </c>
      <c r="O509" s="87"/>
      <c r="P509" s="224">
        <f>O509*H509</f>
        <v>0</v>
      </c>
      <c r="Q509" s="224">
        <v>0.16850000000000001</v>
      </c>
      <c r="R509" s="224">
        <f>Q509*H509</f>
        <v>10.110000000000001</v>
      </c>
      <c r="S509" s="224">
        <v>0</v>
      </c>
      <c r="T509" s="225">
        <f>S509*H509</f>
        <v>0</v>
      </c>
      <c r="U509" s="41"/>
      <c r="V509" s="41"/>
      <c r="W509" s="41"/>
      <c r="X509" s="41"/>
      <c r="Y509" s="41"/>
      <c r="Z509" s="41"/>
      <c r="AA509" s="41"/>
      <c r="AB509" s="41"/>
      <c r="AC509" s="41"/>
      <c r="AD509" s="41"/>
      <c r="AE509" s="41"/>
      <c r="AR509" s="226" t="s">
        <v>168</v>
      </c>
      <c r="AT509" s="226" t="s">
        <v>163</v>
      </c>
      <c r="AU509" s="226" t="s">
        <v>79</v>
      </c>
      <c r="AY509" s="20" t="s">
        <v>161</v>
      </c>
      <c r="BE509" s="227">
        <f>IF(N509="základní",J509,0)</f>
        <v>0</v>
      </c>
      <c r="BF509" s="227">
        <f>IF(N509="snížená",J509,0)</f>
        <v>0</v>
      </c>
      <c r="BG509" s="227">
        <f>IF(N509="zákl. přenesená",J509,0)</f>
        <v>0</v>
      </c>
      <c r="BH509" s="227">
        <f>IF(N509="sníž. přenesená",J509,0)</f>
        <v>0</v>
      </c>
      <c r="BI509" s="227">
        <f>IF(N509="nulová",J509,0)</f>
        <v>0</v>
      </c>
      <c r="BJ509" s="20" t="s">
        <v>77</v>
      </c>
      <c r="BK509" s="227">
        <f>ROUND(I509*H509,2)</f>
        <v>0</v>
      </c>
      <c r="BL509" s="20" t="s">
        <v>168</v>
      </c>
      <c r="BM509" s="226" t="s">
        <v>1380</v>
      </c>
    </row>
    <row r="510" s="2" customFormat="1">
      <c r="A510" s="41"/>
      <c r="B510" s="42"/>
      <c r="C510" s="43"/>
      <c r="D510" s="228" t="s">
        <v>170</v>
      </c>
      <c r="E510" s="43"/>
      <c r="F510" s="229" t="s">
        <v>1381</v>
      </c>
      <c r="G510" s="43"/>
      <c r="H510" s="43"/>
      <c r="I510" s="230"/>
      <c r="J510" s="43"/>
      <c r="K510" s="43"/>
      <c r="L510" s="47"/>
      <c r="M510" s="231"/>
      <c r="N510" s="232"/>
      <c r="O510" s="87"/>
      <c r="P510" s="87"/>
      <c r="Q510" s="87"/>
      <c r="R510" s="87"/>
      <c r="S510" s="87"/>
      <c r="T510" s="88"/>
      <c r="U510" s="41"/>
      <c r="V510" s="41"/>
      <c r="W510" s="41"/>
      <c r="X510" s="41"/>
      <c r="Y510" s="41"/>
      <c r="Z510" s="41"/>
      <c r="AA510" s="41"/>
      <c r="AB510" s="41"/>
      <c r="AC510" s="41"/>
      <c r="AD510" s="41"/>
      <c r="AE510" s="41"/>
      <c r="AT510" s="20" t="s">
        <v>170</v>
      </c>
      <c r="AU510" s="20" t="s">
        <v>79</v>
      </c>
    </row>
    <row r="511" s="13" customFormat="1">
      <c r="A511" s="13"/>
      <c r="B511" s="233"/>
      <c r="C511" s="234"/>
      <c r="D511" s="235" t="s">
        <v>172</v>
      </c>
      <c r="E511" s="236" t="s">
        <v>19</v>
      </c>
      <c r="F511" s="237" t="s">
        <v>1382</v>
      </c>
      <c r="G511" s="234"/>
      <c r="H511" s="238">
        <v>60</v>
      </c>
      <c r="I511" s="239"/>
      <c r="J511" s="234"/>
      <c r="K511" s="234"/>
      <c r="L511" s="240"/>
      <c r="M511" s="241"/>
      <c r="N511" s="242"/>
      <c r="O511" s="242"/>
      <c r="P511" s="242"/>
      <c r="Q511" s="242"/>
      <c r="R511" s="242"/>
      <c r="S511" s="242"/>
      <c r="T511" s="243"/>
      <c r="U511" s="13"/>
      <c r="V511" s="13"/>
      <c r="W511" s="13"/>
      <c r="X511" s="13"/>
      <c r="Y511" s="13"/>
      <c r="Z511" s="13"/>
      <c r="AA511" s="13"/>
      <c r="AB511" s="13"/>
      <c r="AC511" s="13"/>
      <c r="AD511" s="13"/>
      <c r="AE511" s="13"/>
      <c r="AT511" s="244" t="s">
        <v>172</v>
      </c>
      <c r="AU511" s="244" t="s">
        <v>79</v>
      </c>
      <c r="AV511" s="13" t="s">
        <v>79</v>
      </c>
      <c r="AW511" s="13" t="s">
        <v>32</v>
      </c>
      <c r="AX511" s="13" t="s">
        <v>70</v>
      </c>
      <c r="AY511" s="244" t="s">
        <v>161</v>
      </c>
    </row>
    <row r="512" s="14" customFormat="1">
      <c r="A512" s="14"/>
      <c r="B512" s="245"/>
      <c r="C512" s="246"/>
      <c r="D512" s="235" t="s">
        <v>172</v>
      </c>
      <c r="E512" s="247" t="s">
        <v>19</v>
      </c>
      <c r="F512" s="248" t="s">
        <v>174</v>
      </c>
      <c r="G512" s="246"/>
      <c r="H512" s="249">
        <v>60</v>
      </c>
      <c r="I512" s="250"/>
      <c r="J512" s="246"/>
      <c r="K512" s="246"/>
      <c r="L512" s="251"/>
      <c r="M512" s="252"/>
      <c r="N512" s="253"/>
      <c r="O512" s="253"/>
      <c r="P512" s="253"/>
      <c r="Q512" s="253"/>
      <c r="R512" s="253"/>
      <c r="S512" s="253"/>
      <c r="T512" s="254"/>
      <c r="U512" s="14"/>
      <c r="V512" s="14"/>
      <c r="W512" s="14"/>
      <c r="X512" s="14"/>
      <c r="Y512" s="14"/>
      <c r="Z512" s="14"/>
      <c r="AA512" s="14"/>
      <c r="AB512" s="14"/>
      <c r="AC512" s="14"/>
      <c r="AD512" s="14"/>
      <c r="AE512" s="14"/>
      <c r="AT512" s="255" t="s">
        <v>172</v>
      </c>
      <c r="AU512" s="255" t="s">
        <v>79</v>
      </c>
      <c r="AV512" s="14" t="s">
        <v>168</v>
      </c>
      <c r="AW512" s="14" t="s">
        <v>32</v>
      </c>
      <c r="AX512" s="14" t="s">
        <v>77</v>
      </c>
      <c r="AY512" s="255" t="s">
        <v>161</v>
      </c>
    </row>
    <row r="513" s="2" customFormat="1" ht="16.5" customHeight="1">
      <c r="A513" s="41"/>
      <c r="B513" s="42"/>
      <c r="C513" s="285" t="s">
        <v>713</v>
      </c>
      <c r="D513" s="285" t="s">
        <v>1027</v>
      </c>
      <c r="E513" s="286" t="s">
        <v>1383</v>
      </c>
      <c r="F513" s="287" t="s">
        <v>1384</v>
      </c>
      <c r="G513" s="288" t="s">
        <v>212</v>
      </c>
      <c r="H513" s="289">
        <v>61.200000000000003</v>
      </c>
      <c r="I513" s="290"/>
      <c r="J513" s="291">
        <f>ROUND(I513*H513,2)</f>
        <v>0</v>
      </c>
      <c r="K513" s="287" t="s">
        <v>167</v>
      </c>
      <c r="L513" s="292"/>
      <c r="M513" s="293" t="s">
        <v>19</v>
      </c>
      <c r="N513" s="294" t="s">
        <v>41</v>
      </c>
      <c r="O513" s="87"/>
      <c r="P513" s="224">
        <f>O513*H513</f>
        <v>0</v>
      </c>
      <c r="Q513" s="224">
        <v>0.080000000000000002</v>
      </c>
      <c r="R513" s="224">
        <f>Q513*H513</f>
        <v>4.8959999999999999</v>
      </c>
      <c r="S513" s="224">
        <v>0</v>
      </c>
      <c r="T513" s="225">
        <f>S513*H513</f>
        <v>0</v>
      </c>
      <c r="U513" s="41"/>
      <c r="V513" s="41"/>
      <c r="W513" s="41"/>
      <c r="X513" s="41"/>
      <c r="Y513" s="41"/>
      <c r="Z513" s="41"/>
      <c r="AA513" s="41"/>
      <c r="AB513" s="41"/>
      <c r="AC513" s="41"/>
      <c r="AD513" s="41"/>
      <c r="AE513" s="41"/>
      <c r="AR513" s="226" t="s">
        <v>209</v>
      </c>
      <c r="AT513" s="226" t="s">
        <v>1027</v>
      </c>
      <c r="AU513" s="226" t="s">
        <v>79</v>
      </c>
      <c r="AY513" s="20" t="s">
        <v>161</v>
      </c>
      <c r="BE513" s="227">
        <f>IF(N513="základní",J513,0)</f>
        <v>0</v>
      </c>
      <c r="BF513" s="227">
        <f>IF(N513="snížená",J513,0)</f>
        <v>0</v>
      </c>
      <c r="BG513" s="227">
        <f>IF(N513="zákl. přenesená",J513,0)</f>
        <v>0</v>
      </c>
      <c r="BH513" s="227">
        <f>IF(N513="sníž. přenesená",J513,0)</f>
        <v>0</v>
      </c>
      <c r="BI513" s="227">
        <f>IF(N513="nulová",J513,0)</f>
        <v>0</v>
      </c>
      <c r="BJ513" s="20" t="s">
        <v>77</v>
      </c>
      <c r="BK513" s="227">
        <f>ROUND(I513*H513,2)</f>
        <v>0</v>
      </c>
      <c r="BL513" s="20" t="s">
        <v>168</v>
      </c>
      <c r="BM513" s="226" t="s">
        <v>1385</v>
      </c>
    </row>
    <row r="514" s="13" customFormat="1">
      <c r="A514" s="13"/>
      <c r="B514" s="233"/>
      <c r="C514" s="234"/>
      <c r="D514" s="235" t="s">
        <v>172</v>
      </c>
      <c r="E514" s="234"/>
      <c r="F514" s="237" t="s">
        <v>1386</v>
      </c>
      <c r="G514" s="234"/>
      <c r="H514" s="238">
        <v>61.200000000000003</v>
      </c>
      <c r="I514" s="239"/>
      <c r="J514" s="234"/>
      <c r="K514" s="234"/>
      <c r="L514" s="240"/>
      <c r="M514" s="241"/>
      <c r="N514" s="242"/>
      <c r="O514" s="242"/>
      <c r="P514" s="242"/>
      <c r="Q514" s="242"/>
      <c r="R514" s="242"/>
      <c r="S514" s="242"/>
      <c r="T514" s="243"/>
      <c r="U514" s="13"/>
      <c r="V514" s="13"/>
      <c r="W514" s="13"/>
      <c r="X514" s="13"/>
      <c r="Y514" s="13"/>
      <c r="Z514" s="13"/>
      <c r="AA514" s="13"/>
      <c r="AB514" s="13"/>
      <c r="AC514" s="13"/>
      <c r="AD514" s="13"/>
      <c r="AE514" s="13"/>
      <c r="AT514" s="244" t="s">
        <v>172</v>
      </c>
      <c r="AU514" s="244" t="s">
        <v>79</v>
      </c>
      <c r="AV514" s="13" t="s">
        <v>79</v>
      </c>
      <c r="AW514" s="13" t="s">
        <v>4</v>
      </c>
      <c r="AX514" s="13" t="s">
        <v>77</v>
      </c>
      <c r="AY514" s="244" t="s">
        <v>161</v>
      </c>
    </row>
    <row r="515" s="2" customFormat="1" ht="33" customHeight="1">
      <c r="A515" s="41"/>
      <c r="B515" s="42"/>
      <c r="C515" s="215" t="s">
        <v>719</v>
      </c>
      <c r="D515" s="215" t="s">
        <v>163</v>
      </c>
      <c r="E515" s="216" t="s">
        <v>1387</v>
      </c>
      <c r="F515" s="217" t="s">
        <v>1388</v>
      </c>
      <c r="G515" s="218" t="s">
        <v>212</v>
      </c>
      <c r="H515" s="219">
        <v>125</v>
      </c>
      <c r="I515" s="220"/>
      <c r="J515" s="221">
        <f>ROUND(I515*H515,2)</f>
        <v>0</v>
      </c>
      <c r="K515" s="217" t="s">
        <v>167</v>
      </c>
      <c r="L515" s="47"/>
      <c r="M515" s="222" t="s">
        <v>19</v>
      </c>
      <c r="N515" s="223" t="s">
        <v>41</v>
      </c>
      <c r="O515" s="87"/>
      <c r="P515" s="224">
        <f>O515*H515</f>
        <v>0</v>
      </c>
      <c r="Q515" s="224">
        <v>0.12095</v>
      </c>
      <c r="R515" s="224">
        <f>Q515*H515</f>
        <v>15.11875</v>
      </c>
      <c r="S515" s="224">
        <v>0</v>
      </c>
      <c r="T515" s="225">
        <f>S515*H515</f>
        <v>0</v>
      </c>
      <c r="U515" s="41"/>
      <c r="V515" s="41"/>
      <c r="W515" s="41"/>
      <c r="X515" s="41"/>
      <c r="Y515" s="41"/>
      <c r="Z515" s="41"/>
      <c r="AA515" s="41"/>
      <c r="AB515" s="41"/>
      <c r="AC515" s="41"/>
      <c r="AD515" s="41"/>
      <c r="AE515" s="41"/>
      <c r="AR515" s="226" t="s">
        <v>168</v>
      </c>
      <c r="AT515" s="226" t="s">
        <v>163</v>
      </c>
      <c r="AU515" s="226" t="s">
        <v>79</v>
      </c>
      <c r="AY515" s="20" t="s">
        <v>161</v>
      </c>
      <c r="BE515" s="227">
        <f>IF(N515="základní",J515,0)</f>
        <v>0</v>
      </c>
      <c r="BF515" s="227">
        <f>IF(N515="snížená",J515,0)</f>
        <v>0</v>
      </c>
      <c r="BG515" s="227">
        <f>IF(N515="zákl. přenesená",J515,0)</f>
        <v>0</v>
      </c>
      <c r="BH515" s="227">
        <f>IF(N515="sníž. přenesená",J515,0)</f>
        <v>0</v>
      </c>
      <c r="BI515" s="227">
        <f>IF(N515="nulová",J515,0)</f>
        <v>0</v>
      </c>
      <c r="BJ515" s="20" t="s">
        <v>77</v>
      </c>
      <c r="BK515" s="227">
        <f>ROUND(I515*H515,2)</f>
        <v>0</v>
      </c>
      <c r="BL515" s="20" t="s">
        <v>168</v>
      </c>
      <c r="BM515" s="226" t="s">
        <v>1389</v>
      </c>
    </row>
    <row r="516" s="2" customFormat="1">
      <c r="A516" s="41"/>
      <c r="B516" s="42"/>
      <c r="C516" s="43"/>
      <c r="D516" s="228" t="s">
        <v>170</v>
      </c>
      <c r="E516" s="43"/>
      <c r="F516" s="229" t="s">
        <v>1390</v>
      </c>
      <c r="G516" s="43"/>
      <c r="H516" s="43"/>
      <c r="I516" s="230"/>
      <c r="J516" s="43"/>
      <c r="K516" s="43"/>
      <c r="L516" s="47"/>
      <c r="M516" s="231"/>
      <c r="N516" s="232"/>
      <c r="O516" s="87"/>
      <c r="P516" s="87"/>
      <c r="Q516" s="87"/>
      <c r="R516" s="87"/>
      <c r="S516" s="87"/>
      <c r="T516" s="88"/>
      <c r="U516" s="41"/>
      <c r="V516" s="41"/>
      <c r="W516" s="41"/>
      <c r="X516" s="41"/>
      <c r="Y516" s="41"/>
      <c r="Z516" s="41"/>
      <c r="AA516" s="41"/>
      <c r="AB516" s="41"/>
      <c r="AC516" s="41"/>
      <c r="AD516" s="41"/>
      <c r="AE516" s="41"/>
      <c r="AT516" s="20" t="s">
        <v>170</v>
      </c>
      <c r="AU516" s="20" t="s">
        <v>79</v>
      </c>
    </row>
    <row r="517" s="13" customFormat="1">
      <c r="A517" s="13"/>
      <c r="B517" s="233"/>
      <c r="C517" s="234"/>
      <c r="D517" s="235" t="s">
        <v>172</v>
      </c>
      <c r="E517" s="236" t="s">
        <v>19</v>
      </c>
      <c r="F517" s="237" t="s">
        <v>1391</v>
      </c>
      <c r="G517" s="234"/>
      <c r="H517" s="238">
        <v>125</v>
      </c>
      <c r="I517" s="239"/>
      <c r="J517" s="234"/>
      <c r="K517" s="234"/>
      <c r="L517" s="240"/>
      <c r="M517" s="241"/>
      <c r="N517" s="242"/>
      <c r="O517" s="242"/>
      <c r="P517" s="242"/>
      <c r="Q517" s="242"/>
      <c r="R517" s="242"/>
      <c r="S517" s="242"/>
      <c r="T517" s="243"/>
      <c r="U517" s="13"/>
      <c r="V517" s="13"/>
      <c r="W517" s="13"/>
      <c r="X517" s="13"/>
      <c r="Y517" s="13"/>
      <c r="Z517" s="13"/>
      <c r="AA517" s="13"/>
      <c r="AB517" s="13"/>
      <c r="AC517" s="13"/>
      <c r="AD517" s="13"/>
      <c r="AE517" s="13"/>
      <c r="AT517" s="244" t="s">
        <v>172</v>
      </c>
      <c r="AU517" s="244" t="s">
        <v>79</v>
      </c>
      <c r="AV517" s="13" t="s">
        <v>79</v>
      </c>
      <c r="AW517" s="13" t="s">
        <v>32</v>
      </c>
      <c r="AX517" s="13" t="s">
        <v>70</v>
      </c>
      <c r="AY517" s="244" t="s">
        <v>161</v>
      </c>
    </row>
    <row r="518" s="14" customFormat="1">
      <c r="A518" s="14"/>
      <c r="B518" s="245"/>
      <c r="C518" s="246"/>
      <c r="D518" s="235" t="s">
        <v>172</v>
      </c>
      <c r="E518" s="247" t="s">
        <v>19</v>
      </c>
      <c r="F518" s="248" t="s">
        <v>174</v>
      </c>
      <c r="G518" s="246"/>
      <c r="H518" s="249">
        <v>125</v>
      </c>
      <c r="I518" s="250"/>
      <c r="J518" s="246"/>
      <c r="K518" s="246"/>
      <c r="L518" s="251"/>
      <c r="M518" s="252"/>
      <c r="N518" s="253"/>
      <c r="O518" s="253"/>
      <c r="P518" s="253"/>
      <c r="Q518" s="253"/>
      <c r="R518" s="253"/>
      <c r="S518" s="253"/>
      <c r="T518" s="254"/>
      <c r="U518" s="14"/>
      <c r="V518" s="14"/>
      <c r="W518" s="14"/>
      <c r="X518" s="14"/>
      <c r="Y518" s="14"/>
      <c r="Z518" s="14"/>
      <c r="AA518" s="14"/>
      <c r="AB518" s="14"/>
      <c r="AC518" s="14"/>
      <c r="AD518" s="14"/>
      <c r="AE518" s="14"/>
      <c r="AT518" s="255" t="s">
        <v>172</v>
      </c>
      <c r="AU518" s="255" t="s">
        <v>79</v>
      </c>
      <c r="AV518" s="14" t="s">
        <v>168</v>
      </c>
      <c r="AW518" s="14" t="s">
        <v>32</v>
      </c>
      <c r="AX518" s="14" t="s">
        <v>77</v>
      </c>
      <c r="AY518" s="255" t="s">
        <v>161</v>
      </c>
    </row>
    <row r="519" s="2" customFormat="1" ht="16.5" customHeight="1">
      <c r="A519" s="41"/>
      <c r="B519" s="42"/>
      <c r="C519" s="285" t="s">
        <v>725</v>
      </c>
      <c r="D519" s="285" t="s">
        <v>1027</v>
      </c>
      <c r="E519" s="286" t="s">
        <v>1392</v>
      </c>
      <c r="F519" s="287" t="s">
        <v>1393</v>
      </c>
      <c r="G519" s="288" t="s">
        <v>212</v>
      </c>
      <c r="H519" s="289">
        <v>127.5</v>
      </c>
      <c r="I519" s="290"/>
      <c r="J519" s="291">
        <f>ROUND(I519*H519,2)</f>
        <v>0</v>
      </c>
      <c r="K519" s="287" t="s">
        <v>167</v>
      </c>
      <c r="L519" s="292"/>
      <c r="M519" s="293" t="s">
        <v>19</v>
      </c>
      <c r="N519" s="294" t="s">
        <v>41</v>
      </c>
      <c r="O519" s="87"/>
      <c r="P519" s="224">
        <f>O519*H519</f>
        <v>0</v>
      </c>
      <c r="Q519" s="224">
        <v>0.045999999999999999</v>
      </c>
      <c r="R519" s="224">
        <f>Q519*H519</f>
        <v>5.8650000000000002</v>
      </c>
      <c r="S519" s="224">
        <v>0</v>
      </c>
      <c r="T519" s="225">
        <f>S519*H519</f>
        <v>0</v>
      </c>
      <c r="U519" s="41"/>
      <c r="V519" s="41"/>
      <c r="W519" s="41"/>
      <c r="X519" s="41"/>
      <c r="Y519" s="41"/>
      <c r="Z519" s="41"/>
      <c r="AA519" s="41"/>
      <c r="AB519" s="41"/>
      <c r="AC519" s="41"/>
      <c r="AD519" s="41"/>
      <c r="AE519" s="41"/>
      <c r="AR519" s="226" t="s">
        <v>209</v>
      </c>
      <c r="AT519" s="226" t="s">
        <v>1027</v>
      </c>
      <c r="AU519" s="226" t="s">
        <v>79</v>
      </c>
      <c r="AY519" s="20" t="s">
        <v>161</v>
      </c>
      <c r="BE519" s="227">
        <f>IF(N519="základní",J519,0)</f>
        <v>0</v>
      </c>
      <c r="BF519" s="227">
        <f>IF(N519="snížená",J519,0)</f>
        <v>0</v>
      </c>
      <c r="BG519" s="227">
        <f>IF(N519="zákl. přenesená",J519,0)</f>
        <v>0</v>
      </c>
      <c r="BH519" s="227">
        <f>IF(N519="sníž. přenesená",J519,0)</f>
        <v>0</v>
      </c>
      <c r="BI519" s="227">
        <f>IF(N519="nulová",J519,0)</f>
        <v>0</v>
      </c>
      <c r="BJ519" s="20" t="s">
        <v>77</v>
      </c>
      <c r="BK519" s="227">
        <f>ROUND(I519*H519,2)</f>
        <v>0</v>
      </c>
      <c r="BL519" s="20" t="s">
        <v>168</v>
      </c>
      <c r="BM519" s="226" t="s">
        <v>1394</v>
      </c>
    </row>
    <row r="520" s="13" customFormat="1">
      <c r="A520" s="13"/>
      <c r="B520" s="233"/>
      <c r="C520" s="234"/>
      <c r="D520" s="235" t="s">
        <v>172</v>
      </c>
      <c r="E520" s="234"/>
      <c r="F520" s="237" t="s">
        <v>1395</v>
      </c>
      <c r="G520" s="234"/>
      <c r="H520" s="238">
        <v>127.5</v>
      </c>
      <c r="I520" s="239"/>
      <c r="J520" s="234"/>
      <c r="K520" s="234"/>
      <c r="L520" s="240"/>
      <c r="M520" s="241"/>
      <c r="N520" s="242"/>
      <c r="O520" s="242"/>
      <c r="P520" s="242"/>
      <c r="Q520" s="242"/>
      <c r="R520" s="242"/>
      <c r="S520" s="242"/>
      <c r="T520" s="243"/>
      <c r="U520" s="13"/>
      <c r="V520" s="13"/>
      <c r="W520" s="13"/>
      <c r="X520" s="13"/>
      <c r="Y520" s="13"/>
      <c r="Z520" s="13"/>
      <c r="AA520" s="13"/>
      <c r="AB520" s="13"/>
      <c r="AC520" s="13"/>
      <c r="AD520" s="13"/>
      <c r="AE520" s="13"/>
      <c r="AT520" s="244" t="s">
        <v>172</v>
      </c>
      <c r="AU520" s="244" t="s">
        <v>79</v>
      </c>
      <c r="AV520" s="13" t="s">
        <v>79</v>
      </c>
      <c r="AW520" s="13" t="s">
        <v>4</v>
      </c>
      <c r="AX520" s="13" t="s">
        <v>77</v>
      </c>
      <c r="AY520" s="244" t="s">
        <v>161</v>
      </c>
    </row>
    <row r="521" s="2" customFormat="1" ht="24.15" customHeight="1">
      <c r="A521" s="41"/>
      <c r="B521" s="42"/>
      <c r="C521" s="215" t="s">
        <v>733</v>
      </c>
      <c r="D521" s="215" t="s">
        <v>163</v>
      </c>
      <c r="E521" s="216" t="s">
        <v>1396</v>
      </c>
      <c r="F521" s="217" t="s">
        <v>1397</v>
      </c>
      <c r="G521" s="218" t="s">
        <v>212</v>
      </c>
      <c r="H521" s="219">
        <v>162</v>
      </c>
      <c r="I521" s="220"/>
      <c r="J521" s="221">
        <f>ROUND(I521*H521,2)</f>
        <v>0</v>
      </c>
      <c r="K521" s="217" t="s">
        <v>167</v>
      </c>
      <c r="L521" s="47"/>
      <c r="M521" s="222" t="s">
        <v>19</v>
      </c>
      <c r="N521" s="223" t="s">
        <v>41</v>
      </c>
      <c r="O521" s="87"/>
      <c r="P521" s="224">
        <f>O521*H521</f>
        <v>0</v>
      </c>
      <c r="Q521" s="224">
        <v>0.13095999999999999</v>
      </c>
      <c r="R521" s="224">
        <f>Q521*H521</f>
        <v>21.215519999999998</v>
      </c>
      <c r="S521" s="224">
        <v>0</v>
      </c>
      <c r="T521" s="225">
        <f>S521*H521</f>
        <v>0</v>
      </c>
      <c r="U521" s="41"/>
      <c r="V521" s="41"/>
      <c r="W521" s="41"/>
      <c r="X521" s="41"/>
      <c r="Y521" s="41"/>
      <c r="Z521" s="41"/>
      <c r="AA521" s="41"/>
      <c r="AB521" s="41"/>
      <c r="AC521" s="41"/>
      <c r="AD521" s="41"/>
      <c r="AE521" s="41"/>
      <c r="AR521" s="226" t="s">
        <v>168</v>
      </c>
      <c r="AT521" s="226" t="s">
        <v>163</v>
      </c>
      <c r="AU521" s="226" t="s">
        <v>79</v>
      </c>
      <c r="AY521" s="20" t="s">
        <v>161</v>
      </c>
      <c r="BE521" s="227">
        <f>IF(N521="základní",J521,0)</f>
        <v>0</v>
      </c>
      <c r="BF521" s="227">
        <f>IF(N521="snížená",J521,0)</f>
        <v>0</v>
      </c>
      <c r="BG521" s="227">
        <f>IF(N521="zákl. přenesená",J521,0)</f>
        <v>0</v>
      </c>
      <c r="BH521" s="227">
        <f>IF(N521="sníž. přenesená",J521,0)</f>
        <v>0</v>
      </c>
      <c r="BI521" s="227">
        <f>IF(N521="nulová",J521,0)</f>
        <v>0</v>
      </c>
      <c r="BJ521" s="20" t="s">
        <v>77</v>
      </c>
      <c r="BK521" s="227">
        <f>ROUND(I521*H521,2)</f>
        <v>0</v>
      </c>
      <c r="BL521" s="20" t="s">
        <v>168</v>
      </c>
      <c r="BM521" s="226" t="s">
        <v>1398</v>
      </c>
    </row>
    <row r="522" s="2" customFormat="1">
      <c r="A522" s="41"/>
      <c r="B522" s="42"/>
      <c r="C522" s="43"/>
      <c r="D522" s="228" t="s">
        <v>170</v>
      </c>
      <c r="E522" s="43"/>
      <c r="F522" s="229" t="s">
        <v>1399</v>
      </c>
      <c r="G522" s="43"/>
      <c r="H522" s="43"/>
      <c r="I522" s="230"/>
      <c r="J522" s="43"/>
      <c r="K522" s="43"/>
      <c r="L522" s="47"/>
      <c r="M522" s="231"/>
      <c r="N522" s="232"/>
      <c r="O522" s="87"/>
      <c r="P522" s="87"/>
      <c r="Q522" s="87"/>
      <c r="R522" s="87"/>
      <c r="S522" s="87"/>
      <c r="T522" s="88"/>
      <c r="U522" s="41"/>
      <c r="V522" s="41"/>
      <c r="W522" s="41"/>
      <c r="X522" s="41"/>
      <c r="Y522" s="41"/>
      <c r="Z522" s="41"/>
      <c r="AA522" s="41"/>
      <c r="AB522" s="41"/>
      <c r="AC522" s="41"/>
      <c r="AD522" s="41"/>
      <c r="AE522" s="41"/>
      <c r="AT522" s="20" t="s">
        <v>170</v>
      </c>
      <c r="AU522" s="20" t="s">
        <v>79</v>
      </c>
    </row>
    <row r="523" s="13" customFormat="1">
      <c r="A523" s="13"/>
      <c r="B523" s="233"/>
      <c r="C523" s="234"/>
      <c r="D523" s="235" t="s">
        <v>172</v>
      </c>
      <c r="E523" s="236" t="s">
        <v>19</v>
      </c>
      <c r="F523" s="237" t="s">
        <v>1400</v>
      </c>
      <c r="G523" s="234"/>
      <c r="H523" s="238">
        <v>162</v>
      </c>
      <c r="I523" s="239"/>
      <c r="J523" s="234"/>
      <c r="K523" s="234"/>
      <c r="L523" s="240"/>
      <c r="M523" s="241"/>
      <c r="N523" s="242"/>
      <c r="O523" s="242"/>
      <c r="P523" s="242"/>
      <c r="Q523" s="242"/>
      <c r="R523" s="242"/>
      <c r="S523" s="242"/>
      <c r="T523" s="243"/>
      <c r="U523" s="13"/>
      <c r="V523" s="13"/>
      <c r="W523" s="13"/>
      <c r="X523" s="13"/>
      <c r="Y523" s="13"/>
      <c r="Z523" s="13"/>
      <c r="AA523" s="13"/>
      <c r="AB523" s="13"/>
      <c r="AC523" s="13"/>
      <c r="AD523" s="13"/>
      <c r="AE523" s="13"/>
      <c r="AT523" s="244" t="s">
        <v>172</v>
      </c>
      <c r="AU523" s="244" t="s">
        <v>79</v>
      </c>
      <c r="AV523" s="13" t="s">
        <v>79</v>
      </c>
      <c r="AW523" s="13" t="s">
        <v>32</v>
      </c>
      <c r="AX523" s="13" t="s">
        <v>70</v>
      </c>
      <c r="AY523" s="244" t="s">
        <v>161</v>
      </c>
    </row>
    <row r="524" s="14" customFormat="1">
      <c r="A524" s="14"/>
      <c r="B524" s="245"/>
      <c r="C524" s="246"/>
      <c r="D524" s="235" t="s">
        <v>172</v>
      </c>
      <c r="E524" s="247" t="s">
        <v>19</v>
      </c>
      <c r="F524" s="248" t="s">
        <v>174</v>
      </c>
      <c r="G524" s="246"/>
      <c r="H524" s="249">
        <v>162</v>
      </c>
      <c r="I524" s="250"/>
      <c r="J524" s="246"/>
      <c r="K524" s="246"/>
      <c r="L524" s="251"/>
      <c r="M524" s="252"/>
      <c r="N524" s="253"/>
      <c r="O524" s="253"/>
      <c r="P524" s="253"/>
      <c r="Q524" s="253"/>
      <c r="R524" s="253"/>
      <c r="S524" s="253"/>
      <c r="T524" s="254"/>
      <c r="U524" s="14"/>
      <c r="V524" s="14"/>
      <c r="W524" s="14"/>
      <c r="X524" s="14"/>
      <c r="Y524" s="14"/>
      <c r="Z524" s="14"/>
      <c r="AA524" s="14"/>
      <c r="AB524" s="14"/>
      <c r="AC524" s="14"/>
      <c r="AD524" s="14"/>
      <c r="AE524" s="14"/>
      <c r="AT524" s="255" t="s">
        <v>172</v>
      </c>
      <c r="AU524" s="255" t="s">
        <v>79</v>
      </c>
      <c r="AV524" s="14" t="s">
        <v>168</v>
      </c>
      <c r="AW524" s="14" t="s">
        <v>32</v>
      </c>
      <c r="AX524" s="14" t="s">
        <v>77</v>
      </c>
      <c r="AY524" s="255" t="s">
        <v>161</v>
      </c>
    </row>
    <row r="525" s="2" customFormat="1" ht="16.5" customHeight="1">
      <c r="A525" s="41"/>
      <c r="B525" s="42"/>
      <c r="C525" s="285" t="s">
        <v>739</v>
      </c>
      <c r="D525" s="285" t="s">
        <v>1027</v>
      </c>
      <c r="E525" s="286" t="s">
        <v>1401</v>
      </c>
      <c r="F525" s="287" t="s">
        <v>1402</v>
      </c>
      <c r="G525" s="288" t="s">
        <v>212</v>
      </c>
      <c r="H525" s="289">
        <v>47.25</v>
      </c>
      <c r="I525" s="290"/>
      <c r="J525" s="291">
        <f>ROUND(I525*H525,2)</f>
        <v>0</v>
      </c>
      <c r="K525" s="287" t="s">
        <v>167</v>
      </c>
      <c r="L525" s="292"/>
      <c r="M525" s="293" t="s">
        <v>19</v>
      </c>
      <c r="N525" s="294" t="s">
        <v>41</v>
      </c>
      <c r="O525" s="87"/>
      <c r="P525" s="224">
        <f>O525*H525</f>
        <v>0</v>
      </c>
      <c r="Q525" s="224">
        <v>0.029999999999999999</v>
      </c>
      <c r="R525" s="224">
        <f>Q525*H525</f>
        <v>1.4175</v>
      </c>
      <c r="S525" s="224">
        <v>0</v>
      </c>
      <c r="T525" s="225">
        <f>S525*H525</f>
        <v>0</v>
      </c>
      <c r="U525" s="41"/>
      <c r="V525" s="41"/>
      <c r="W525" s="41"/>
      <c r="X525" s="41"/>
      <c r="Y525" s="41"/>
      <c r="Z525" s="41"/>
      <c r="AA525" s="41"/>
      <c r="AB525" s="41"/>
      <c r="AC525" s="41"/>
      <c r="AD525" s="41"/>
      <c r="AE525" s="41"/>
      <c r="AR525" s="226" t="s">
        <v>209</v>
      </c>
      <c r="AT525" s="226" t="s">
        <v>1027</v>
      </c>
      <c r="AU525" s="226" t="s">
        <v>79</v>
      </c>
      <c r="AY525" s="20" t="s">
        <v>161</v>
      </c>
      <c r="BE525" s="227">
        <f>IF(N525="základní",J525,0)</f>
        <v>0</v>
      </c>
      <c r="BF525" s="227">
        <f>IF(N525="snížená",J525,0)</f>
        <v>0</v>
      </c>
      <c r="BG525" s="227">
        <f>IF(N525="zákl. přenesená",J525,0)</f>
        <v>0</v>
      </c>
      <c r="BH525" s="227">
        <f>IF(N525="sníž. přenesená",J525,0)</f>
        <v>0</v>
      </c>
      <c r="BI525" s="227">
        <f>IF(N525="nulová",J525,0)</f>
        <v>0</v>
      </c>
      <c r="BJ525" s="20" t="s">
        <v>77</v>
      </c>
      <c r="BK525" s="227">
        <f>ROUND(I525*H525,2)</f>
        <v>0</v>
      </c>
      <c r="BL525" s="20" t="s">
        <v>168</v>
      </c>
      <c r="BM525" s="226" t="s">
        <v>1403</v>
      </c>
    </row>
    <row r="526" s="13" customFormat="1">
      <c r="A526" s="13"/>
      <c r="B526" s="233"/>
      <c r="C526" s="234"/>
      <c r="D526" s="235" t="s">
        <v>172</v>
      </c>
      <c r="E526" s="236" t="s">
        <v>19</v>
      </c>
      <c r="F526" s="237" t="s">
        <v>1404</v>
      </c>
      <c r="G526" s="234"/>
      <c r="H526" s="238">
        <v>45</v>
      </c>
      <c r="I526" s="239"/>
      <c r="J526" s="234"/>
      <c r="K526" s="234"/>
      <c r="L526" s="240"/>
      <c r="M526" s="241"/>
      <c r="N526" s="242"/>
      <c r="O526" s="242"/>
      <c r="P526" s="242"/>
      <c r="Q526" s="242"/>
      <c r="R526" s="242"/>
      <c r="S526" s="242"/>
      <c r="T526" s="243"/>
      <c r="U526" s="13"/>
      <c r="V526" s="13"/>
      <c r="W526" s="13"/>
      <c r="X526" s="13"/>
      <c r="Y526" s="13"/>
      <c r="Z526" s="13"/>
      <c r="AA526" s="13"/>
      <c r="AB526" s="13"/>
      <c r="AC526" s="13"/>
      <c r="AD526" s="13"/>
      <c r="AE526" s="13"/>
      <c r="AT526" s="244" t="s">
        <v>172</v>
      </c>
      <c r="AU526" s="244" t="s">
        <v>79</v>
      </c>
      <c r="AV526" s="13" t="s">
        <v>79</v>
      </c>
      <c r="AW526" s="13" t="s">
        <v>32</v>
      </c>
      <c r="AX526" s="13" t="s">
        <v>70</v>
      </c>
      <c r="AY526" s="244" t="s">
        <v>161</v>
      </c>
    </row>
    <row r="527" s="14" customFormat="1">
      <c r="A527" s="14"/>
      <c r="B527" s="245"/>
      <c r="C527" s="246"/>
      <c r="D527" s="235" t="s">
        <v>172</v>
      </c>
      <c r="E527" s="247" t="s">
        <v>19</v>
      </c>
      <c r="F527" s="248" t="s">
        <v>174</v>
      </c>
      <c r="G527" s="246"/>
      <c r="H527" s="249">
        <v>45</v>
      </c>
      <c r="I527" s="250"/>
      <c r="J527" s="246"/>
      <c r="K527" s="246"/>
      <c r="L527" s="251"/>
      <c r="M527" s="252"/>
      <c r="N527" s="253"/>
      <c r="O527" s="253"/>
      <c r="P527" s="253"/>
      <c r="Q527" s="253"/>
      <c r="R527" s="253"/>
      <c r="S527" s="253"/>
      <c r="T527" s="254"/>
      <c r="U527" s="14"/>
      <c r="V527" s="14"/>
      <c r="W527" s="14"/>
      <c r="X527" s="14"/>
      <c r="Y527" s="14"/>
      <c r="Z527" s="14"/>
      <c r="AA527" s="14"/>
      <c r="AB527" s="14"/>
      <c r="AC527" s="14"/>
      <c r="AD527" s="14"/>
      <c r="AE527" s="14"/>
      <c r="AT527" s="255" t="s">
        <v>172</v>
      </c>
      <c r="AU527" s="255" t="s">
        <v>79</v>
      </c>
      <c r="AV527" s="14" t="s">
        <v>168</v>
      </c>
      <c r="AW527" s="14" t="s">
        <v>32</v>
      </c>
      <c r="AX527" s="14" t="s">
        <v>77</v>
      </c>
      <c r="AY527" s="255" t="s">
        <v>161</v>
      </c>
    </row>
    <row r="528" s="13" customFormat="1">
      <c r="A528" s="13"/>
      <c r="B528" s="233"/>
      <c r="C528" s="234"/>
      <c r="D528" s="235" t="s">
        <v>172</v>
      </c>
      <c r="E528" s="234"/>
      <c r="F528" s="237" t="s">
        <v>1405</v>
      </c>
      <c r="G528" s="234"/>
      <c r="H528" s="238">
        <v>47.25</v>
      </c>
      <c r="I528" s="239"/>
      <c r="J528" s="234"/>
      <c r="K528" s="234"/>
      <c r="L528" s="240"/>
      <c r="M528" s="241"/>
      <c r="N528" s="242"/>
      <c r="O528" s="242"/>
      <c r="P528" s="242"/>
      <c r="Q528" s="242"/>
      <c r="R528" s="242"/>
      <c r="S528" s="242"/>
      <c r="T528" s="243"/>
      <c r="U528" s="13"/>
      <c r="V528" s="13"/>
      <c r="W528" s="13"/>
      <c r="X528" s="13"/>
      <c r="Y528" s="13"/>
      <c r="Z528" s="13"/>
      <c r="AA528" s="13"/>
      <c r="AB528" s="13"/>
      <c r="AC528" s="13"/>
      <c r="AD528" s="13"/>
      <c r="AE528" s="13"/>
      <c r="AT528" s="244" t="s">
        <v>172</v>
      </c>
      <c r="AU528" s="244" t="s">
        <v>79</v>
      </c>
      <c r="AV528" s="13" t="s">
        <v>79</v>
      </c>
      <c r="AW528" s="13" t="s">
        <v>4</v>
      </c>
      <c r="AX528" s="13" t="s">
        <v>77</v>
      </c>
      <c r="AY528" s="244" t="s">
        <v>161</v>
      </c>
    </row>
    <row r="529" s="2" customFormat="1" ht="16.5" customHeight="1">
      <c r="A529" s="41"/>
      <c r="B529" s="42"/>
      <c r="C529" s="285" t="s">
        <v>745</v>
      </c>
      <c r="D529" s="285" t="s">
        <v>1027</v>
      </c>
      <c r="E529" s="286" t="s">
        <v>1406</v>
      </c>
      <c r="F529" s="287" t="s">
        <v>1407</v>
      </c>
      <c r="G529" s="288" t="s">
        <v>212</v>
      </c>
      <c r="H529" s="289">
        <v>122.84999999999999</v>
      </c>
      <c r="I529" s="290"/>
      <c r="J529" s="291">
        <f>ROUND(I529*H529,2)</f>
        <v>0</v>
      </c>
      <c r="K529" s="287" t="s">
        <v>167</v>
      </c>
      <c r="L529" s="292"/>
      <c r="M529" s="293" t="s">
        <v>19</v>
      </c>
      <c r="N529" s="294" t="s">
        <v>41</v>
      </c>
      <c r="O529" s="87"/>
      <c r="P529" s="224">
        <f>O529*H529</f>
        <v>0</v>
      </c>
      <c r="Q529" s="224">
        <v>0.12</v>
      </c>
      <c r="R529" s="224">
        <f>Q529*H529</f>
        <v>14.741999999999999</v>
      </c>
      <c r="S529" s="224">
        <v>0</v>
      </c>
      <c r="T529" s="225">
        <f>S529*H529</f>
        <v>0</v>
      </c>
      <c r="U529" s="41"/>
      <c r="V529" s="41"/>
      <c r="W529" s="41"/>
      <c r="X529" s="41"/>
      <c r="Y529" s="41"/>
      <c r="Z529" s="41"/>
      <c r="AA529" s="41"/>
      <c r="AB529" s="41"/>
      <c r="AC529" s="41"/>
      <c r="AD529" s="41"/>
      <c r="AE529" s="41"/>
      <c r="AR529" s="226" t="s">
        <v>209</v>
      </c>
      <c r="AT529" s="226" t="s">
        <v>1027</v>
      </c>
      <c r="AU529" s="226" t="s">
        <v>79</v>
      </c>
      <c r="AY529" s="20" t="s">
        <v>161</v>
      </c>
      <c r="BE529" s="227">
        <f>IF(N529="základní",J529,0)</f>
        <v>0</v>
      </c>
      <c r="BF529" s="227">
        <f>IF(N529="snížená",J529,0)</f>
        <v>0</v>
      </c>
      <c r="BG529" s="227">
        <f>IF(N529="zákl. přenesená",J529,0)</f>
        <v>0</v>
      </c>
      <c r="BH529" s="227">
        <f>IF(N529="sníž. přenesená",J529,0)</f>
        <v>0</v>
      </c>
      <c r="BI529" s="227">
        <f>IF(N529="nulová",J529,0)</f>
        <v>0</v>
      </c>
      <c r="BJ529" s="20" t="s">
        <v>77</v>
      </c>
      <c r="BK529" s="227">
        <f>ROUND(I529*H529,2)</f>
        <v>0</v>
      </c>
      <c r="BL529" s="20" t="s">
        <v>168</v>
      </c>
      <c r="BM529" s="226" t="s">
        <v>1408</v>
      </c>
    </row>
    <row r="530" s="13" customFormat="1">
      <c r="A530" s="13"/>
      <c r="B530" s="233"/>
      <c r="C530" s="234"/>
      <c r="D530" s="235" t="s">
        <v>172</v>
      </c>
      <c r="E530" s="236" t="s">
        <v>19</v>
      </c>
      <c r="F530" s="237" t="s">
        <v>1409</v>
      </c>
      <c r="G530" s="234"/>
      <c r="H530" s="238">
        <v>117</v>
      </c>
      <c r="I530" s="239"/>
      <c r="J530" s="234"/>
      <c r="K530" s="234"/>
      <c r="L530" s="240"/>
      <c r="M530" s="241"/>
      <c r="N530" s="242"/>
      <c r="O530" s="242"/>
      <c r="P530" s="242"/>
      <c r="Q530" s="242"/>
      <c r="R530" s="242"/>
      <c r="S530" s="242"/>
      <c r="T530" s="243"/>
      <c r="U530" s="13"/>
      <c r="V530" s="13"/>
      <c r="W530" s="13"/>
      <c r="X530" s="13"/>
      <c r="Y530" s="13"/>
      <c r="Z530" s="13"/>
      <c r="AA530" s="13"/>
      <c r="AB530" s="13"/>
      <c r="AC530" s="13"/>
      <c r="AD530" s="13"/>
      <c r="AE530" s="13"/>
      <c r="AT530" s="244" t="s">
        <v>172</v>
      </c>
      <c r="AU530" s="244" t="s">
        <v>79</v>
      </c>
      <c r="AV530" s="13" t="s">
        <v>79</v>
      </c>
      <c r="AW530" s="13" t="s">
        <v>32</v>
      </c>
      <c r="AX530" s="13" t="s">
        <v>70</v>
      </c>
      <c r="AY530" s="244" t="s">
        <v>161</v>
      </c>
    </row>
    <row r="531" s="14" customFormat="1">
      <c r="A531" s="14"/>
      <c r="B531" s="245"/>
      <c r="C531" s="246"/>
      <c r="D531" s="235" t="s">
        <v>172</v>
      </c>
      <c r="E531" s="247" t="s">
        <v>19</v>
      </c>
      <c r="F531" s="248" t="s">
        <v>174</v>
      </c>
      <c r="G531" s="246"/>
      <c r="H531" s="249">
        <v>117</v>
      </c>
      <c r="I531" s="250"/>
      <c r="J531" s="246"/>
      <c r="K531" s="246"/>
      <c r="L531" s="251"/>
      <c r="M531" s="252"/>
      <c r="N531" s="253"/>
      <c r="O531" s="253"/>
      <c r="P531" s="253"/>
      <c r="Q531" s="253"/>
      <c r="R531" s="253"/>
      <c r="S531" s="253"/>
      <c r="T531" s="254"/>
      <c r="U531" s="14"/>
      <c r="V531" s="14"/>
      <c r="W531" s="14"/>
      <c r="X531" s="14"/>
      <c r="Y531" s="14"/>
      <c r="Z531" s="14"/>
      <c r="AA531" s="14"/>
      <c r="AB531" s="14"/>
      <c r="AC531" s="14"/>
      <c r="AD531" s="14"/>
      <c r="AE531" s="14"/>
      <c r="AT531" s="255" t="s">
        <v>172</v>
      </c>
      <c r="AU531" s="255" t="s">
        <v>79</v>
      </c>
      <c r="AV531" s="14" t="s">
        <v>168</v>
      </c>
      <c r="AW531" s="14" t="s">
        <v>32</v>
      </c>
      <c r="AX531" s="14" t="s">
        <v>77</v>
      </c>
      <c r="AY531" s="255" t="s">
        <v>161</v>
      </c>
    </row>
    <row r="532" s="13" customFormat="1">
      <c r="A532" s="13"/>
      <c r="B532" s="233"/>
      <c r="C532" s="234"/>
      <c r="D532" s="235" t="s">
        <v>172</v>
      </c>
      <c r="E532" s="234"/>
      <c r="F532" s="237" t="s">
        <v>1410</v>
      </c>
      <c r="G532" s="234"/>
      <c r="H532" s="238">
        <v>122.84999999999999</v>
      </c>
      <c r="I532" s="239"/>
      <c r="J532" s="234"/>
      <c r="K532" s="234"/>
      <c r="L532" s="240"/>
      <c r="M532" s="241"/>
      <c r="N532" s="242"/>
      <c r="O532" s="242"/>
      <c r="P532" s="242"/>
      <c r="Q532" s="242"/>
      <c r="R532" s="242"/>
      <c r="S532" s="242"/>
      <c r="T532" s="243"/>
      <c r="U532" s="13"/>
      <c r="V532" s="13"/>
      <c r="W532" s="13"/>
      <c r="X532" s="13"/>
      <c r="Y532" s="13"/>
      <c r="Z532" s="13"/>
      <c r="AA532" s="13"/>
      <c r="AB532" s="13"/>
      <c r="AC532" s="13"/>
      <c r="AD532" s="13"/>
      <c r="AE532" s="13"/>
      <c r="AT532" s="244" t="s">
        <v>172</v>
      </c>
      <c r="AU532" s="244" t="s">
        <v>79</v>
      </c>
      <c r="AV532" s="13" t="s">
        <v>79</v>
      </c>
      <c r="AW532" s="13" t="s">
        <v>4</v>
      </c>
      <c r="AX532" s="13" t="s">
        <v>77</v>
      </c>
      <c r="AY532" s="244" t="s">
        <v>161</v>
      </c>
    </row>
    <row r="533" s="2" customFormat="1" ht="16.5" customHeight="1">
      <c r="A533" s="41"/>
      <c r="B533" s="42"/>
      <c r="C533" s="215" t="s">
        <v>753</v>
      </c>
      <c r="D533" s="215" t="s">
        <v>163</v>
      </c>
      <c r="E533" s="216" t="s">
        <v>1411</v>
      </c>
      <c r="F533" s="217" t="s">
        <v>1412</v>
      </c>
      <c r="G533" s="218" t="s">
        <v>212</v>
      </c>
      <c r="H533" s="219">
        <v>5.4000000000000004</v>
      </c>
      <c r="I533" s="220"/>
      <c r="J533" s="221">
        <f>ROUND(I533*H533,2)</f>
        <v>0</v>
      </c>
      <c r="K533" s="217" t="s">
        <v>167</v>
      </c>
      <c r="L533" s="47"/>
      <c r="M533" s="222" t="s">
        <v>19</v>
      </c>
      <c r="N533" s="223" t="s">
        <v>41</v>
      </c>
      <c r="O533" s="87"/>
      <c r="P533" s="224">
        <f>O533*H533</f>
        <v>0</v>
      </c>
      <c r="Q533" s="224">
        <v>0.29221000000000003</v>
      </c>
      <c r="R533" s="224">
        <f>Q533*H533</f>
        <v>1.5779340000000002</v>
      </c>
      <c r="S533" s="224">
        <v>0</v>
      </c>
      <c r="T533" s="225">
        <f>S533*H533</f>
        <v>0</v>
      </c>
      <c r="U533" s="41"/>
      <c r="V533" s="41"/>
      <c r="W533" s="41"/>
      <c r="X533" s="41"/>
      <c r="Y533" s="41"/>
      <c r="Z533" s="41"/>
      <c r="AA533" s="41"/>
      <c r="AB533" s="41"/>
      <c r="AC533" s="41"/>
      <c r="AD533" s="41"/>
      <c r="AE533" s="41"/>
      <c r="AR533" s="226" t="s">
        <v>168</v>
      </c>
      <c r="AT533" s="226" t="s">
        <v>163</v>
      </c>
      <c r="AU533" s="226" t="s">
        <v>79</v>
      </c>
      <c r="AY533" s="20" t="s">
        <v>161</v>
      </c>
      <c r="BE533" s="227">
        <f>IF(N533="základní",J533,0)</f>
        <v>0</v>
      </c>
      <c r="BF533" s="227">
        <f>IF(N533="snížená",J533,0)</f>
        <v>0</v>
      </c>
      <c r="BG533" s="227">
        <f>IF(N533="zákl. přenesená",J533,0)</f>
        <v>0</v>
      </c>
      <c r="BH533" s="227">
        <f>IF(N533="sníž. přenesená",J533,0)</f>
        <v>0</v>
      </c>
      <c r="BI533" s="227">
        <f>IF(N533="nulová",J533,0)</f>
        <v>0</v>
      </c>
      <c r="BJ533" s="20" t="s">
        <v>77</v>
      </c>
      <c r="BK533" s="227">
        <f>ROUND(I533*H533,2)</f>
        <v>0</v>
      </c>
      <c r="BL533" s="20" t="s">
        <v>168</v>
      </c>
      <c r="BM533" s="226" t="s">
        <v>1413</v>
      </c>
    </row>
    <row r="534" s="2" customFormat="1">
      <c r="A534" s="41"/>
      <c r="B534" s="42"/>
      <c r="C534" s="43"/>
      <c r="D534" s="228" t="s">
        <v>170</v>
      </c>
      <c r="E534" s="43"/>
      <c r="F534" s="229" t="s">
        <v>1414</v>
      </c>
      <c r="G534" s="43"/>
      <c r="H534" s="43"/>
      <c r="I534" s="230"/>
      <c r="J534" s="43"/>
      <c r="K534" s="43"/>
      <c r="L534" s="47"/>
      <c r="M534" s="231"/>
      <c r="N534" s="232"/>
      <c r="O534" s="87"/>
      <c r="P534" s="87"/>
      <c r="Q534" s="87"/>
      <c r="R534" s="87"/>
      <c r="S534" s="87"/>
      <c r="T534" s="88"/>
      <c r="U534" s="41"/>
      <c r="V534" s="41"/>
      <c r="W534" s="41"/>
      <c r="X534" s="41"/>
      <c r="Y534" s="41"/>
      <c r="Z534" s="41"/>
      <c r="AA534" s="41"/>
      <c r="AB534" s="41"/>
      <c r="AC534" s="41"/>
      <c r="AD534" s="41"/>
      <c r="AE534" s="41"/>
      <c r="AT534" s="20" t="s">
        <v>170</v>
      </c>
      <c r="AU534" s="20" t="s">
        <v>79</v>
      </c>
    </row>
    <row r="535" s="13" customFormat="1">
      <c r="A535" s="13"/>
      <c r="B535" s="233"/>
      <c r="C535" s="234"/>
      <c r="D535" s="235" t="s">
        <v>172</v>
      </c>
      <c r="E535" s="236" t="s">
        <v>19</v>
      </c>
      <c r="F535" s="237" t="s">
        <v>1415</v>
      </c>
      <c r="G535" s="234"/>
      <c r="H535" s="238">
        <v>5.4000000000000004</v>
      </c>
      <c r="I535" s="239"/>
      <c r="J535" s="234"/>
      <c r="K535" s="234"/>
      <c r="L535" s="240"/>
      <c r="M535" s="241"/>
      <c r="N535" s="242"/>
      <c r="O535" s="242"/>
      <c r="P535" s="242"/>
      <c r="Q535" s="242"/>
      <c r="R535" s="242"/>
      <c r="S535" s="242"/>
      <c r="T535" s="243"/>
      <c r="U535" s="13"/>
      <c r="V535" s="13"/>
      <c r="W535" s="13"/>
      <c r="X535" s="13"/>
      <c r="Y535" s="13"/>
      <c r="Z535" s="13"/>
      <c r="AA535" s="13"/>
      <c r="AB535" s="13"/>
      <c r="AC535" s="13"/>
      <c r="AD535" s="13"/>
      <c r="AE535" s="13"/>
      <c r="AT535" s="244" t="s">
        <v>172</v>
      </c>
      <c r="AU535" s="244" t="s">
        <v>79</v>
      </c>
      <c r="AV535" s="13" t="s">
        <v>79</v>
      </c>
      <c r="AW535" s="13" t="s">
        <v>32</v>
      </c>
      <c r="AX535" s="13" t="s">
        <v>70</v>
      </c>
      <c r="AY535" s="244" t="s">
        <v>161</v>
      </c>
    </row>
    <row r="536" s="14" customFormat="1">
      <c r="A536" s="14"/>
      <c r="B536" s="245"/>
      <c r="C536" s="246"/>
      <c r="D536" s="235" t="s">
        <v>172</v>
      </c>
      <c r="E536" s="247" t="s">
        <v>19</v>
      </c>
      <c r="F536" s="248" t="s">
        <v>174</v>
      </c>
      <c r="G536" s="246"/>
      <c r="H536" s="249">
        <v>5.4000000000000004</v>
      </c>
      <c r="I536" s="250"/>
      <c r="J536" s="246"/>
      <c r="K536" s="246"/>
      <c r="L536" s="251"/>
      <c r="M536" s="252"/>
      <c r="N536" s="253"/>
      <c r="O536" s="253"/>
      <c r="P536" s="253"/>
      <c r="Q536" s="253"/>
      <c r="R536" s="253"/>
      <c r="S536" s="253"/>
      <c r="T536" s="254"/>
      <c r="U536" s="14"/>
      <c r="V536" s="14"/>
      <c r="W536" s="14"/>
      <c r="X536" s="14"/>
      <c r="Y536" s="14"/>
      <c r="Z536" s="14"/>
      <c r="AA536" s="14"/>
      <c r="AB536" s="14"/>
      <c r="AC536" s="14"/>
      <c r="AD536" s="14"/>
      <c r="AE536" s="14"/>
      <c r="AT536" s="255" t="s">
        <v>172</v>
      </c>
      <c r="AU536" s="255" t="s">
        <v>79</v>
      </c>
      <c r="AV536" s="14" t="s">
        <v>168</v>
      </c>
      <c r="AW536" s="14" t="s">
        <v>32</v>
      </c>
      <c r="AX536" s="14" t="s">
        <v>77</v>
      </c>
      <c r="AY536" s="255" t="s">
        <v>161</v>
      </c>
    </row>
    <row r="537" s="2" customFormat="1" ht="21.75" customHeight="1">
      <c r="A537" s="41"/>
      <c r="B537" s="42"/>
      <c r="C537" s="285" t="s">
        <v>759</v>
      </c>
      <c r="D537" s="285" t="s">
        <v>1027</v>
      </c>
      <c r="E537" s="286" t="s">
        <v>1416</v>
      </c>
      <c r="F537" s="287" t="s">
        <v>1417</v>
      </c>
      <c r="G537" s="288" t="s">
        <v>212</v>
      </c>
      <c r="H537" s="289">
        <v>5.4000000000000004</v>
      </c>
      <c r="I537" s="290"/>
      <c r="J537" s="291">
        <f>ROUND(I537*H537,2)</f>
        <v>0</v>
      </c>
      <c r="K537" s="287" t="s">
        <v>167</v>
      </c>
      <c r="L537" s="292"/>
      <c r="M537" s="293" t="s">
        <v>19</v>
      </c>
      <c r="N537" s="294" t="s">
        <v>41</v>
      </c>
      <c r="O537" s="87"/>
      <c r="P537" s="224">
        <f>O537*H537</f>
        <v>0</v>
      </c>
      <c r="Q537" s="224">
        <v>0.050500000000000003</v>
      </c>
      <c r="R537" s="224">
        <f>Q537*H537</f>
        <v>0.27270000000000005</v>
      </c>
      <c r="S537" s="224">
        <v>0</v>
      </c>
      <c r="T537" s="225">
        <f>S537*H537</f>
        <v>0</v>
      </c>
      <c r="U537" s="41"/>
      <c r="V537" s="41"/>
      <c r="W537" s="41"/>
      <c r="X537" s="41"/>
      <c r="Y537" s="41"/>
      <c r="Z537" s="41"/>
      <c r="AA537" s="41"/>
      <c r="AB537" s="41"/>
      <c r="AC537" s="41"/>
      <c r="AD537" s="41"/>
      <c r="AE537" s="41"/>
      <c r="AR537" s="226" t="s">
        <v>209</v>
      </c>
      <c r="AT537" s="226" t="s">
        <v>1027</v>
      </c>
      <c r="AU537" s="226" t="s">
        <v>79</v>
      </c>
      <c r="AY537" s="20" t="s">
        <v>161</v>
      </c>
      <c r="BE537" s="227">
        <f>IF(N537="základní",J537,0)</f>
        <v>0</v>
      </c>
      <c r="BF537" s="227">
        <f>IF(N537="snížená",J537,0)</f>
        <v>0</v>
      </c>
      <c r="BG537" s="227">
        <f>IF(N537="zákl. přenesená",J537,0)</f>
        <v>0</v>
      </c>
      <c r="BH537" s="227">
        <f>IF(N537="sníž. přenesená",J537,0)</f>
        <v>0</v>
      </c>
      <c r="BI537" s="227">
        <f>IF(N537="nulová",J537,0)</f>
        <v>0</v>
      </c>
      <c r="BJ537" s="20" t="s">
        <v>77</v>
      </c>
      <c r="BK537" s="227">
        <f>ROUND(I537*H537,2)</f>
        <v>0</v>
      </c>
      <c r="BL537" s="20" t="s">
        <v>168</v>
      </c>
      <c r="BM537" s="226" t="s">
        <v>1418</v>
      </c>
    </row>
    <row r="538" s="2" customFormat="1" ht="24.15" customHeight="1">
      <c r="A538" s="41"/>
      <c r="B538" s="42"/>
      <c r="C538" s="215" t="s">
        <v>765</v>
      </c>
      <c r="D538" s="215" t="s">
        <v>163</v>
      </c>
      <c r="E538" s="216" t="s">
        <v>1419</v>
      </c>
      <c r="F538" s="217" t="s">
        <v>1420</v>
      </c>
      <c r="G538" s="218" t="s">
        <v>166</v>
      </c>
      <c r="H538" s="219">
        <v>350</v>
      </c>
      <c r="I538" s="220"/>
      <c r="J538" s="221">
        <f>ROUND(I538*H538,2)</f>
        <v>0</v>
      </c>
      <c r="K538" s="217" t="s">
        <v>167</v>
      </c>
      <c r="L538" s="47"/>
      <c r="M538" s="222" t="s">
        <v>19</v>
      </c>
      <c r="N538" s="223" t="s">
        <v>41</v>
      </c>
      <c r="O538" s="87"/>
      <c r="P538" s="224">
        <f>O538*H538</f>
        <v>0</v>
      </c>
      <c r="Q538" s="224">
        <v>0</v>
      </c>
      <c r="R538" s="224">
        <f>Q538*H538</f>
        <v>0</v>
      </c>
      <c r="S538" s="224">
        <v>0</v>
      </c>
      <c r="T538" s="225">
        <f>S538*H538</f>
        <v>0</v>
      </c>
      <c r="U538" s="41"/>
      <c r="V538" s="41"/>
      <c r="W538" s="41"/>
      <c r="X538" s="41"/>
      <c r="Y538" s="41"/>
      <c r="Z538" s="41"/>
      <c r="AA538" s="41"/>
      <c r="AB538" s="41"/>
      <c r="AC538" s="41"/>
      <c r="AD538" s="41"/>
      <c r="AE538" s="41"/>
      <c r="AR538" s="226" t="s">
        <v>168</v>
      </c>
      <c r="AT538" s="226" t="s">
        <v>163</v>
      </c>
      <c r="AU538" s="226" t="s">
        <v>79</v>
      </c>
      <c r="AY538" s="20" t="s">
        <v>161</v>
      </c>
      <c r="BE538" s="227">
        <f>IF(N538="základní",J538,0)</f>
        <v>0</v>
      </c>
      <c r="BF538" s="227">
        <f>IF(N538="snížená",J538,0)</f>
        <v>0</v>
      </c>
      <c r="BG538" s="227">
        <f>IF(N538="zákl. přenesená",J538,0)</f>
        <v>0</v>
      </c>
      <c r="BH538" s="227">
        <f>IF(N538="sníž. přenesená",J538,0)</f>
        <v>0</v>
      </c>
      <c r="BI538" s="227">
        <f>IF(N538="nulová",J538,0)</f>
        <v>0</v>
      </c>
      <c r="BJ538" s="20" t="s">
        <v>77</v>
      </c>
      <c r="BK538" s="227">
        <f>ROUND(I538*H538,2)</f>
        <v>0</v>
      </c>
      <c r="BL538" s="20" t="s">
        <v>168</v>
      </c>
      <c r="BM538" s="226" t="s">
        <v>1421</v>
      </c>
    </row>
    <row r="539" s="2" customFormat="1">
      <c r="A539" s="41"/>
      <c r="B539" s="42"/>
      <c r="C539" s="43"/>
      <c r="D539" s="228" t="s">
        <v>170</v>
      </c>
      <c r="E539" s="43"/>
      <c r="F539" s="229" t="s">
        <v>1422</v>
      </c>
      <c r="G539" s="43"/>
      <c r="H539" s="43"/>
      <c r="I539" s="230"/>
      <c r="J539" s="43"/>
      <c r="K539" s="43"/>
      <c r="L539" s="47"/>
      <c r="M539" s="231"/>
      <c r="N539" s="232"/>
      <c r="O539" s="87"/>
      <c r="P539" s="87"/>
      <c r="Q539" s="87"/>
      <c r="R539" s="87"/>
      <c r="S539" s="87"/>
      <c r="T539" s="88"/>
      <c r="U539" s="41"/>
      <c r="V539" s="41"/>
      <c r="W539" s="41"/>
      <c r="X539" s="41"/>
      <c r="Y539" s="41"/>
      <c r="Z539" s="41"/>
      <c r="AA539" s="41"/>
      <c r="AB539" s="41"/>
      <c r="AC539" s="41"/>
      <c r="AD539" s="41"/>
      <c r="AE539" s="41"/>
      <c r="AT539" s="20" t="s">
        <v>170</v>
      </c>
      <c r="AU539" s="20" t="s">
        <v>79</v>
      </c>
    </row>
    <row r="540" s="13" customFormat="1">
      <c r="A540" s="13"/>
      <c r="B540" s="233"/>
      <c r="C540" s="234"/>
      <c r="D540" s="235" t="s">
        <v>172</v>
      </c>
      <c r="E540" s="236" t="s">
        <v>19</v>
      </c>
      <c r="F540" s="237" t="s">
        <v>1423</v>
      </c>
      <c r="G540" s="234"/>
      <c r="H540" s="238">
        <v>350</v>
      </c>
      <c r="I540" s="239"/>
      <c r="J540" s="234"/>
      <c r="K540" s="234"/>
      <c r="L540" s="240"/>
      <c r="M540" s="241"/>
      <c r="N540" s="242"/>
      <c r="O540" s="242"/>
      <c r="P540" s="242"/>
      <c r="Q540" s="242"/>
      <c r="R540" s="242"/>
      <c r="S540" s="242"/>
      <c r="T540" s="243"/>
      <c r="U540" s="13"/>
      <c r="V540" s="13"/>
      <c r="W540" s="13"/>
      <c r="X540" s="13"/>
      <c r="Y540" s="13"/>
      <c r="Z540" s="13"/>
      <c r="AA540" s="13"/>
      <c r="AB540" s="13"/>
      <c r="AC540" s="13"/>
      <c r="AD540" s="13"/>
      <c r="AE540" s="13"/>
      <c r="AT540" s="244" t="s">
        <v>172</v>
      </c>
      <c r="AU540" s="244" t="s">
        <v>79</v>
      </c>
      <c r="AV540" s="13" t="s">
        <v>79</v>
      </c>
      <c r="AW540" s="13" t="s">
        <v>32</v>
      </c>
      <c r="AX540" s="13" t="s">
        <v>70</v>
      </c>
      <c r="AY540" s="244" t="s">
        <v>161</v>
      </c>
    </row>
    <row r="541" s="14" customFormat="1">
      <c r="A541" s="14"/>
      <c r="B541" s="245"/>
      <c r="C541" s="246"/>
      <c r="D541" s="235" t="s">
        <v>172</v>
      </c>
      <c r="E541" s="247" t="s">
        <v>19</v>
      </c>
      <c r="F541" s="248" t="s">
        <v>174</v>
      </c>
      <c r="G541" s="246"/>
      <c r="H541" s="249">
        <v>350</v>
      </c>
      <c r="I541" s="250"/>
      <c r="J541" s="246"/>
      <c r="K541" s="246"/>
      <c r="L541" s="251"/>
      <c r="M541" s="252"/>
      <c r="N541" s="253"/>
      <c r="O541" s="253"/>
      <c r="P541" s="253"/>
      <c r="Q541" s="253"/>
      <c r="R541" s="253"/>
      <c r="S541" s="253"/>
      <c r="T541" s="254"/>
      <c r="U541" s="14"/>
      <c r="V541" s="14"/>
      <c r="W541" s="14"/>
      <c r="X541" s="14"/>
      <c r="Y541" s="14"/>
      <c r="Z541" s="14"/>
      <c r="AA541" s="14"/>
      <c r="AB541" s="14"/>
      <c r="AC541" s="14"/>
      <c r="AD541" s="14"/>
      <c r="AE541" s="14"/>
      <c r="AT541" s="255" t="s">
        <v>172</v>
      </c>
      <c r="AU541" s="255" t="s">
        <v>79</v>
      </c>
      <c r="AV541" s="14" t="s">
        <v>168</v>
      </c>
      <c r="AW541" s="14" t="s">
        <v>32</v>
      </c>
      <c r="AX541" s="14" t="s">
        <v>77</v>
      </c>
      <c r="AY541" s="255" t="s">
        <v>161</v>
      </c>
    </row>
    <row r="542" s="2" customFormat="1" ht="21.75" customHeight="1">
      <c r="A542" s="41"/>
      <c r="B542" s="42"/>
      <c r="C542" s="215" t="s">
        <v>772</v>
      </c>
      <c r="D542" s="215" t="s">
        <v>163</v>
      </c>
      <c r="E542" s="216" t="s">
        <v>1424</v>
      </c>
      <c r="F542" s="217" t="s">
        <v>1425</v>
      </c>
      <c r="G542" s="218" t="s">
        <v>166</v>
      </c>
      <c r="H542" s="219">
        <v>815</v>
      </c>
      <c r="I542" s="220"/>
      <c r="J542" s="221">
        <f>ROUND(I542*H542,2)</f>
        <v>0</v>
      </c>
      <c r="K542" s="217" t="s">
        <v>167</v>
      </c>
      <c r="L542" s="47"/>
      <c r="M542" s="222" t="s">
        <v>19</v>
      </c>
      <c r="N542" s="223" t="s">
        <v>41</v>
      </c>
      <c r="O542" s="87"/>
      <c r="P542" s="224">
        <f>O542*H542</f>
        <v>0</v>
      </c>
      <c r="Q542" s="224">
        <v>0.10007000000000001</v>
      </c>
      <c r="R542" s="224">
        <f>Q542*H542</f>
        <v>81.557050000000004</v>
      </c>
      <c r="S542" s="224">
        <v>0</v>
      </c>
      <c r="T542" s="225">
        <f>S542*H542</f>
        <v>0</v>
      </c>
      <c r="U542" s="41"/>
      <c r="V542" s="41"/>
      <c r="W542" s="41"/>
      <c r="X542" s="41"/>
      <c r="Y542" s="41"/>
      <c r="Z542" s="41"/>
      <c r="AA542" s="41"/>
      <c r="AB542" s="41"/>
      <c r="AC542" s="41"/>
      <c r="AD542" s="41"/>
      <c r="AE542" s="41"/>
      <c r="AR542" s="226" t="s">
        <v>168</v>
      </c>
      <c r="AT542" s="226" t="s">
        <v>163</v>
      </c>
      <c r="AU542" s="226" t="s">
        <v>79</v>
      </c>
      <c r="AY542" s="20" t="s">
        <v>161</v>
      </c>
      <c r="BE542" s="227">
        <f>IF(N542="základní",J542,0)</f>
        <v>0</v>
      </c>
      <c r="BF542" s="227">
        <f>IF(N542="snížená",J542,0)</f>
        <v>0</v>
      </c>
      <c r="BG542" s="227">
        <f>IF(N542="zákl. přenesená",J542,0)</f>
        <v>0</v>
      </c>
      <c r="BH542" s="227">
        <f>IF(N542="sníž. přenesená",J542,0)</f>
        <v>0</v>
      </c>
      <c r="BI542" s="227">
        <f>IF(N542="nulová",J542,0)</f>
        <v>0</v>
      </c>
      <c r="BJ542" s="20" t="s">
        <v>77</v>
      </c>
      <c r="BK542" s="227">
        <f>ROUND(I542*H542,2)</f>
        <v>0</v>
      </c>
      <c r="BL542" s="20" t="s">
        <v>168</v>
      </c>
      <c r="BM542" s="226" t="s">
        <v>1426</v>
      </c>
    </row>
    <row r="543" s="2" customFormat="1">
      <c r="A543" s="41"/>
      <c r="B543" s="42"/>
      <c r="C543" s="43"/>
      <c r="D543" s="228" t="s">
        <v>170</v>
      </c>
      <c r="E543" s="43"/>
      <c r="F543" s="229" t="s">
        <v>1427</v>
      </c>
      <c r="G543" s="43"/>
      <c r="H543" s="43"/>
      <c r="I543" s="230"/>
      <c r="J543" s="43"/>
      <c r="K543" s="43"/>
      <c r="L543" s="47"/>
      <c r="M543" s="231"/>
      <c r="N543" s="232"/>
      <c r="O543" s="87"/>
      <c r="P543" s="87"/>
      <c r="Q543" s="87"/>
      <c r="R543" s="87"/>
      <c r="S543" s="87"/>
      <c r="T543" s="88"/>
      <c r="U543" s="41"/>
      <c r="V543" s="41"/>
      <c r="W543" s="41"/>
      <c r="X543" s="41"/>
      <c r="Y543" s="41"/>
      <c r="Z543" s="41"/>
      <c r="AA543" s="41"/>
      <c r="AB543" s="41"/>
      <c r="AC543" s="41"/>
      <c r="AD543" s="41"/>
      <c r="AE543" s="41"/>
      <c r="AT543" s="20" t="s">
        <v>170</v>
      </c>
      <c r="AU543" s="20" t="s">
        <v>79</v>
      </c>
    </row>
    <row r="544" s="13" customFormat="1">
      <c r="A544" s="13"/>
      <c r="B544" s="233"/>
      <c r="C544" s="234"/>
      <c r="D544" s="235" t="s">
        <v>172</v>
      </c>
      <c r="E544" s="236" t="s">
        <v>19</v>
      </c>
      <c r="F544" s="237" t="s">
        <v>1428</v>
      </c>
      <c r="G544" s="234"/>
      <c r="H544" s="238">
        <v>765</v>
      </c>
      <c r="I544" s="239"/>
      <c r="J544" s="234"/>
      <c r="K544" s="234"/>
      <c r="L544" s="240"/>
      <c r="M544" s="241"/>
      <c r="N544" s="242"/>
      <c r="O544" s="242"/>
      <c r="P544" s="242"/>
      <c r="Q544" s="242"/>
      <c r="R544" s="242"/>
      <c r="S544" s="242"/>
      <c r="T544" s="243"/>
      <c r="U544" s="13"/>
      <c r="V544" s="13"/>
      <c r="W544" s="13"/>
      <c r="X544" s="13"/>
      <c r="Y544" s="13"/>
      <c r="Z544" s="13"/>
      <c r="AA544" s="13"/>
      <c r="AB544" s="13"/>
      <c r="AC544" s="13"/>
      <c r="AD544" s="13"/>
      <c r="AE544" s="13"/>
      <c r="AT544" s="244" t="s">
        <v>172</v>
      </c>
      <c r="AU544" s="244" t="s">
        <v>79</v>
      </c>
      <c r="AV544" s="13" t="s">
        <v>79</v>
      </c>
      <c r="AW544" s="13" t="s">
        <v>32</v>
      </c>
      <c r="AX544" s="13" t="s">
        <v>70</v>
      </c>
      <c r="AY544" s="244" t="s">
        <v>161</v>
      </c>
    </row>
    <row r="545" s="13" customFormat="1">
      <c r="A545" s="13"/>
      <c r="B545" s="233"/>
      <c r="C545" s="234"/>
      <c r="D545" s="235" t="s">
        <v>172</v>
      </c>
      <c r="E545" s="236" t="s">
        <v>19</v>
      </c>
      <c r="F545" s="237" t="s">
        <v>1429</v>
      </c>
      <c r="G545" s="234"/>
      <c r="H545" s="238">
        <v>50</v>
      </c>
      <c r="I545" s="239"/>
      <c r="J545" s="234"/>
      <c r="K545" s="234"/>
      <c r="L545" s="240"/>
      <c r="M545" s="241"/>
      <c r="N545" s="242"/>
      <c r="O545" s="242"/>
      <c r="P545" s="242"/>
      <c r="Q545" s="242"/>
      <c r="R545" s="242"/>
      <c r="S545" s="242"/>
      <c r="T545" s="243"/>
      <c r="U545" s="13"/>
      <c r="V545" s="13"/>
      <c r="W545" s="13"/>
      <c r="X545" s="13"/>
      <c r="Y545" s="13"/>
      <c r="Z545" s="13"/>
      <c r="AA545" s="13"/>
      <c r="AB545" s="13"/>
      <c r="AC545" s="13"/>
      <c r="AD545" s="13"/>
      <c r="AE545" s="13"/>
      <c r="AT545" s="244" t="s">
        <v>172</v>
      </c>
      <c r="AU545" s="244" t="s">
        <v>79</v>
      </c>
      <c r="AV545" s="13" t="s">
        <v>79</v>
      </c>
      <c r="AW545" s="13" t="s">
        <v>32</v>
      </c>
      <c r="AX545" s="13" t="s">
        <v>70</v>
      </c>
      <c r="AY545" s="244" t="s">
        <v>161</v>
      </c>
    </row>
    <row r="546" s="14" customFormat="1">
      <c r="A546" s="14"/>
      <c r="B546" s="245"/>
      <c r="C546" s="246"/>
      <c r="D546" s="235" t="s">
        <v>172</v>
      </c>
      <c r="E546" s="247" t="s">
        <v>19</v>
      </c>
      <c r="F546" s="248" t="s">
        <v>174</v>
      </c>
      <c r="G546" s="246"/>
      <c r="H546" s="249">
        <v>815</v>
      </c>
      <c r="I546" s="250"/>
      <c r="J546" s="246"/>
      <c r="K546" s="246"/>
      <c r="L546" s="251"/>
      <c r="M546" s="252"/>
      <c r="N546" s="253"/>
      <c r="O546" s="253"/>
      <c r="P546" s="253"/>
      <c r="Q546" s="253"/>
      <c r="R546" s="253"/>
      <c r="S546" s="253"/>
      <c r="T546" s="254"/>
      <c r="U546" s="14"/>
      <c r="V546" s="14"/>
      <c r="W546" s="14"/>
      <c r="X546" s="14"/>
      <c r="Y546" s="14"/>
      <c r="Z546" s="14"/>
      <c r="AA546" s="14"/>
      <c r="AB546" s="14"/>
      <c r="AC546" s="14"/>
      <c r="AD546" s="14"/>
      <c r="AE546" s="14"/>
      <c r="AT546" s="255" t="s">
        <v>172</v>
      </c>
      <c r="AU546" s="255" t="s">
        <v>79</v>
      </c>
      <c r="AV546" s="14" t="s">
        <v>168</v>
      </c>
      <c r="AW546" s="14" t="s">
        <v>32</v>
      </c>
      <c r="AX546" s="14" t="s">
        <v>77</v>
      </c>
      <c r="AY546" s="255" t="s">
        <v>161</v>
      </c>
    </row>
    <row r="547" s="2" customFormat="1" ht="24.15" customHeight="1">
      <c r="A547" s="41"/>
      <c r="B547" s="42"/>
      <c r="C547" s="215" t="s">
        <v>778</v>
      </c>
      <c r="D547" s="215" t="s">
        <v>163</v>
      </c>
      <c r="E547" s="216" t="s">
        <v>1430</v>
      </c>
      <c r="F547" s="217" t="s">
        <v>1431</v>
      </c>
      <c r="G547" s="218" t="s">
        <v>166</v>
      </c>
      <c r="H547" s="219">
        <v>23</v>
      </c>
      <c r="I547" s="220"/>
      <c r="J547" s="221">
        <f>ROUND(I547*H547,2)</f>
        <v>0</v>
      </c>
      <c r="K547" s="217" t="s">
        <v>167</v>
      </c>
      <c r="L547" s="47"/>
      <c r="M547" s="222" t="s">
        <v>19</v>
      </c>
      <c r="N547" s="223" t="s">
        <v>41</v>
      </c>
      <c r="O547" s="87"/>
      <c r="P547" s="224">
        <f>O547*H547</f>
        <v>0</v>
      </c>
      <c r="Q547" s="224">
        <v>0.10551000000000001</v>
      </c>
      <c r="R547" s="224">
        <f>Q547*H547</f>
        <v>2.4267300000000001</v>
      </c>
      <c r="S547" s="224">
        <v>0</v>
      </c>
      <c r="T547" s="225">
        <f>S547*H547</f>
        <v>0</v>
      </c>
      <c r="U547" s="41"/>
      <c r="V547" s="41"/>
      <c r="W547" s="41"/>
      <c r="X547" s="41"/>
      <c r="Y547" s="41"/>
      <c r="Z547" s="41"/>
      <c r="AA547" s="41"/>
      <c r="AB547" s="41"/>
      <c r="AC547" s="41"/>
      <c r="AD547" s="41"/>
      <c r="AE547" s="41"/>
      <c r="AR547" s="226" t="s">
        <v>168</v>
      </c>
      <c r="AT547" s="226" t="s">
        <v>163</v>
      </c>
      <c r="AU547" s="226" t="s">
        <v>79</v>
      </c>
      <c r="AY547" s="20" t="s">
        <v>161</v>
      </c>
      <c r="BE547" s="227">
        <f>IF(N547="základní",J547,0)</f>
        <v>0</v>
      </c>
      <c r="BF547" s="227">
        <f>IF(N547="snížená",J547,0)</f>
        <v>0</v>
      </c>
      <c r="BG547" s="227">
        <f>IF(N547="zákl. přenesená",J547,0)</f>
        <v>0</v>
      </c>
      <c r="BH547" s="227">
        <f>IF(N547="sníž. přenesená",J547,0)</f>
        <v>0</v>
      </c>
      <c r="BI547" s="227">
        <f>IF(N547="nulová",J547,0)</f>
        <v>0</v>
      </c>
      <c r="BJ547" s="20" t="s">
        <v>77</v>
      </c>
      <c r="BK547" s="227">
        <f>ROUND(I547*H547,2)</f>
        <v>0</v>
      </c>
      <c r="BL547" s="20" t="s">
        <v>168</v>
      </c>
      <c r="BM547" s="226" t="s">
        <v>1432</v>
      </c>
    </row>
    <row r="548" s="2" customFormat="1">
      <c r="A548" s="41"/>
      <c r="B548" s="42"/>
      <c r="C548" s="43"/>
      <c r="D548" s="228" t="s">
        <v>170</v>
      </c>
      <c r="E548" s="43"/>
      <c r="F548" s="229" t="s">
        <v>1433</v>
      </c>
      <c r="G548" s="43"/>
      <c r="H548" s="43"/>
      <c r="I548" s="230"/>
      <c r="J548" s="43"/>
      <c r="K548" s="43"/>
      <c r="L548" s="47"/>
      <c r="M548" s="231"/>
      <c r="N548" s="232"/>
      <c r="O548" s="87"/>
      <c r="P548" s="87"/>
      <c r="Q548" s="87"/>
      <c r="R548" s="87"/>
      <c r="S548" s="87"/>
      <c r="T548" s="88"/>
      <c r="U548" s="41"/>
      <c r="V548" s="41"/>
      <c r="W548" s="41"/>
      <c r="X548" s="41"/>
      <c r="Y548" s="41"/>
      <c r="Z548" s="41"/>
      <c r="AA548" s="41"/>
      <c r="AB548" s="41"/>
      <c r="AC548" s="41"/>
      <c r="AD548" s="41"/>
      <c r="AE548" s="41"/>
      <c r="AT548" s="20" t="s">
        <v>170</v>
      </c>
      <c r="AU548" s="20" t="s">
        <v>79</v>
      </c>
    </row>
    <row r="549" s="13" customFormat="1">
      <c r="A549" s="13"/>
      <c r="B549" s="233"/>
      <c r="C549" s="234"/>
      <c r="D549" s="235" t="s">
        <v>172</v>
      </c>
      <c r="E549" s="236" t="s">
        <v>19</v>
      </c>
      <c r="F549" s="237" t="s">
        <v>1434</v>
      </c>
      <c r="G549" s="234"/>
      <c r="H549" s="238">
        <v>23</v>
      </c>
      <c r="I549" s="239"/>
      <c r="J549" s="234"/>
      <c r="K549" s="234"/>
      <c r="L549" s="240"/>
      <c r="M549" s="241"/>
      <c r="N549" s="242"/>
      <c r="O549" s="242"/>
      <c r="P549" s="242"/>
      <c r="Q549" s="242"/>
      <c r="R549" s="242"/>
      <c r="S549" s="242"/>
      <c r="T549" s="243"/>
      <c r="U549" s="13"/>
      <c r="V549" s="13"/>
      <c r="W549" s="13"/>
      <c r="X549" s="13"/>
      <c r="Y549" s="13"/>
      <c r="Z549" s="13"/>
      <c r="AA549" s="13"/>
      <c r="AB549" s="13"/>
      <c r="AC549" s="13"/>
      <c r="AD549" s="13"/>
      <c r="AE549" s="13"/>
      <c r="AT549" s="244" t="s">
        <v>172</v>
      </c>
      <c r="AU549" s="244" t="s">
        <v>79</v>
      </c>
      <c r="AV549" s="13" t="s">
        <v>79</v>
      </c>
      <c r="AW549" s="13" t="s">
        <v>32</v>
      </c>
      <c r="AX549" s="13" t="s">
        <v>70</v>
      </c>
      <c r="AY549" s="244" t="s">
        <v>161</v>
      </c>
    </row>
    <row r="550" s="14" customFormat="1">
      <c r="A550" s="14"/>
      <c r="B550" s="245"/>
      <c r="C550" s="246"/>
      <c r="D550" s="235" t="s">
        <v>172</v>
      </c>
      <c r="E550" s="247" t="s">
        <v>19</v>
      </c>
      <c r="F550" s="248" t="s">
        <v>174</v>
      </c>
      <c r="G550" s="246"/>
      <c r="H550" s="249">
        <v>23</v>
      </c>
      <c r="I550" s="250"/>
      <c r="J550" s="246"/>
      <c r="K550" s="246"/>
      <c r="L550" s="251"/>
      <c r="M550" s="252"/>
      <c r="N550" s="253"/>
      <c r="O550" s="253"/>
      <c r="P550" s="253"/>
      <c r="Q550" s="253"/>
      <c r="R550" s="253"/>
      <c r="S550" s="253"/>
      <c r="T550" s="254"/>
      <c r="U550" s="14"/>
      <c r="V550" s="14"/>
      <c r="W550" s="14"/>
      <c r="X550" s="14"/>
      <c r="Y550" s="14"/>
      <c r="Z550" s="14"/>
      <c r="AA550" s="14"/>
      <c r="AB550" s="14"/>
      <c r="AC550" s="14"/>
      <c r="AD550" s="14"/>
      <c r="AE550" s="14"/>
      <c r="AT550" s="255" t="s">
        <v>172</v>
      </c>
      <c r="AU550" s="255" t="s">
        <v>79</v>
      </c>
      <c r="AV550" s="14" t="s">
        <v>168</v>
      </c>
      <c r="AW550" s="14" t="s">
        <v>32</v>
      </c>
      <c r="AX550" s="14" t="s">
        <v>77</v>
      </c>
      <c r="AY550" s="255" t="s">
        <v>161</v>
      </c>
    </row>
    <row r="551" s="2" customFormat="1" ht="24.15" customHeight="1">
      <c r="A551" s="41"/>
      <c r="B551" s="42"/>
      <c r="C551" s="215" t="s">
        <v>784</v>
      </c>
      <c r="D551" s="215" t="s">
        <v>163</v>
      </c>
      <c r="E551" s="216" t="s">
        <v>1435</v>
      </c>
      <c r="F551" s="217" t="s">
        <v>1436</v>
      </c>
      <c r="G551" s="218" t="s">
        <v>166</v>
      </c>
      <c r="H551" s="219">
        <v>74</v>
      </c>
      <c r="I551" s="220"/>
      <c r="J551" s="221">
        <f>ROUND(I551*H551,2)</f>
        <v>0</v>
      </c>
      <c r="K551" s="217" t="s">
        <v>167</v>
      </c>
      <c r="L551" s="47"/>
      <c r="M551" s="222" t="s">
        <v>19</v>
      </c>
      <c r="N551" s="223" t="s">
        <v>41</v>
      </c>
      <c r="O551" s="87"/>
      <c r="P551" s="224">
        <f>O551*H551</f>
        <v>0</v>
      </c>
      <c r="Q551" s="224">
        <v>0.099750000000000005</v>
      </c>
      <c r="R551" s="224">
        <f>Q551*H551</f>
        <v>7.3815000000000008</v>
      </c>
      <c r="S551" s="224">
        <v>0</v>
      </c>
      <c r="T551" s="225">
        <f>S551*H551</f>
        <v>0</v>
      </c>
      <c r="U551" s="41"/>
      <c r="V551" s="41"/>
      <c r="W551" s="41"/>
      <c r="X551" s="41"/>
      <c r="Y551" s="41"/>
      <c r="Z551" s="41"/>
      <c r="AA551" s="41"/>
      <c r="AB551" s="41"/>
      <c r="AC551" s="41"/>
      <c r="AD551" s="41"/>
      <c r="AE551" s="41"/>
      <c r="AR551" s="226" t="s">
        <v>168</v>
      </c>
      <c r="AT551" s="226" t="s">
        <v>163</v>
      </c>
      <c r="AU551" s="226" t="s">
        <v>79</v>
      </c>
      <c r="AY551" s="20" t="s">
        <v>161</v>
      </c>
      <c r="BE551" s="227">
        <f>IF(N551="základní",J551,0)</f>
        <v>0</v>
      </c>
      <c r="BF551" s="227">
        <f>IF(N551="snížená",J551,0)</f>
        <v>0</v>
      </c>
      <c r="BG551" s="227">
        <f>IF(N551="zákl. přenesená",J551,0)</f>
        <v>0</v>
      </c>
      <c r="BH551" s="227">
        <f>IF(N551="sníž. přenesená",J551,0)</f>
        <v>0</v>
      </c>
      <c r="BI551" s="227">
        <f>IF(N551="nulová",J551,0)</f>
        <v>0</v>
      </c>
      <c r="BJ551" s="20" t="s">
        <v>77</v>
      </c>
      <c r="BK551" s="227">
        <f>ROUND(I551*H551,2)</f>
        <v>0</v>
      </c>
      <c r="BL551" s="20" t="s">
        <v>168</v>
      </c>
      <c r="BM551" s="226" t="s">
        <v>1437</v>
      </c>
    </row>
    <row r="552" s="2" customFormat="1">
      <c r="A552" s="41"/>
      <c r="B552" s="42"/>
      <c r="C552" s="43"/>
      <c r="D552" s="228" t="s">
        <v>170</v>
      </c>
      <c r="E552" s="43"/>
      <c r="F552" s="229" t="s">
        <v>1438</v>
      </c>
      <c r="G552" s="43"/>
      <c r="H552" s="43"/>
      <c r="I552" s="230"/>
      <c r="J552" s="43"/>
      <c r="K552" s="43"/>
      <c r="L552" s="47"/>
      <c r="M552" s="231"/>
      <c r="N552" s="232"/>
      <c r="O552" s="87"/>
      <c r="P552" s="87"/>
      <c r="Q552" s="87"/>
      <c r="R552" s="87"/>
      <c r="S552" s="87"/>
      <c r="T552" s="88"/>
      <c r="U552" s="41"/>
      <c r="V552" s="41"/>
      <c r="W552" s="41"/>
      <c r="X552" s="41"/>
      <c r="Y552" s="41"/>
      <c r="Z552" s="41"/>
      <c r="AA552" s="41"/>
      <c r="AB552" s="41"/>
      <c r="AC552" s="41"/>
      <c r="AD552" s="41"/>
      <c r="AE552" s="41"/>
      <c r="AT552" s="20" t="s">
        <v>170</v>
      </c>
      <c r="AU552" s="20" t="s">
        <v>79</v>
      </c>
    </row>
    <row r="553" s="13" customFormat="1">
      <c r="A553" s="13"/>
      <c r="B553" s="233"/>
      <c r="C553" s="234"/>
      <c r="D553" s="235" t="s">
        <v>172</v>
      </c>
      <c r="E553" s="236" t="s">
        <v>19</v>
      </c>
      <c r="F553" s="237" t="s">
        <v>1439</v>
      </c>
      <c r="G553" s="234"/>
      <c r="H553" s="238">
        <v>51</v>
      </c>
      <c r="I553" s="239"/>
      <c r="J553" s="234"/>
      <c r="K553" s="234"/>
      <c r="L553" s="240"/>
      <c r="M553" s="241"/>
      <c r="N553" s="242"/>
      <c r="O553" s="242"/>
      <c r="P553" s="242"/>
      <c r="Q553" s="242"/>
      <c r="R553" s="242"/>
      <c r="S553" s="242"/>
      <c r="T553" s="243"/>
      <c r="U553" s="13"/>
      <c r="V553" s="13"/>
      <c r="W553" s="13"/>
      <c r="X553" s="13"/>
      <c r="Y553" s="13"/>
      <c r="Z553" s="13"/>
      <c r="AA553" s="13"/>
      <c r="AB553" s="13"/>
      <c r="AC553" s="13"/>
      <c r="AD553" s="13"/>
      <c r="AE553" s="13"/>
      <c r="AT553" s="244" t="s">
        <v>172</v>
      </c>
      <c r="AU553" s="244" t="s">
        <v>79</v>
      </c>
      <c r="AV553" s="13" t="s">
        <v>79</v>
      </c>
      <c r="AW553" s="13" t="s">
        <v>32</v>
      </c>
      <c r="AX553" s="13" t="s">
        <v>70</v>
      </c>
      <c r="AY553" s="244" t="s">
        <v>161</v>
      </c>
    </row>
    <row r="554" s="13" customFormat="1">
      <c r="A554" s="13"/>
      <c r="B554" s="233"/>
      <c r="C554" s="234"/>
      <c r="D554" s="235" t="s">
        <v>172</v>
      </c>
      <c r="E554" s="236" t="s">
        <v>19</v>
      </c>
      <c r="F554" s="237" t="s">
        <v>1440</v>
      </c>
      <c r="G554" s="234"/>
      <c r="H554" s="238">
        <v>23</v>
      </c>
      <c r="I554" s="239"/>
      <c r="J554" s="234"/>
      <c r="K554" s="234"/>
      <c r="L554" s="240"/>
      <c r="M554" s="241"/>
      <c r="N554" s="242"/>
      <c r="O554" s="242"/>
      <c r="P554" s="242"/>
      <c r="Q554" s="242"/>
      <c r="R554" s="242"/>
      <c r="S554" s="242"/>
      <c r="T554" s="243"/>
      <c r="U554" s="13"/>
      <c r="V554" s="13"/>
      <c r="W554" s="13"/>
      <c r="X554" s="13"/>
      <c r="Y554" s="13"/>
      <c r="Z554" s="13"/>
      <c r="AA554" s="13"/>
      <c r="AB554" s="13"/>
      <c r="AC554" s="13"/>
      <c r="AD554" s="13"/>
      <c r="AE554" s="13"/>
      <c r="AT554" s="244" t="s">
        <v>172</v>
      </c>
      <c r="AU554" s="244" t="s">
        <v>79</v>
      </c>
      <c r="AV554" s="13" t="s">
        <v>79</v>
      </c>
      <c r="AW554" s="13" t="s">
        <v>32</v>
      </c>
      <c r="AX554" s="13" t="s">
        <v>70</v>
      </c>
      <c r="AY554" s="244" t="s">
        <v>161</v>
      </c>
    </row>
    <row r="555" s="14" customFormat="1">
      <c r="A555" s="14"/>
      <c r="B555" s="245"/>
      <c r="C555" s="246"/>
      <c r="D555" s="235" t="s">
        <v>172</v>
      </c>
      <c r="E555" s="247" t="s">
        <v>19</v>
      </c>
      <c r="F555" s="248" t="s">
        <v>174</v>
      </c>
      <c r="G555" s="246"/>
      <c r="H555" s="249">
        <v>74</v>
      </c>
      <c r="I555" s="250"/>
      <c r="J555" s="246"/>
      <c r="K555" s="246"/>
      <c r="L555" s="251"/>
      <c r="M555" s="252"/>
      <c r="N555" s="253"/>
      <c r="O555" s="253"/>
      <c r="P555" s="253"/>
      <c r="Q555" s="253"/>
      <c r="R555" s="253"/>
      <c r="S555" s="253"/>
      <c r="T555" s="254"/>
      <c r="U555" s="14"/>
      <c r="V555" s="14"/>
      <c r="W555" s="14"/>
      <c r="X555" s="14"/>
      <c r="Y555" s="14"/>
      <c r="Z555" s="14"/>
      <c r="AA555" s="14"/>
      <c r="AB555" s="14"/>
      <c r="AC555" s="14"/>
      <c r="AD555" s="14"/>
      <c r="AE555" s="14"/>
      <c r="AT555" s="255" t="s">
        <v>172</v>
      </c>
      <c r="AU555" s="255" t="s">
        <v>79</v>
      </c>
      <c r="AV555" s="14" t="s">
        <v>168</v>
      </c>
      <c r="AW555" s="14" t="s">
        <v>32</v>
      </c>
      <c r="AX555" s="14" t="s">
        <v>77</v>
      </c>
      <c r="AY555" s="255" t="s">
        <v>161</v>
      </c>
    </row>
    <row r="556" s="2" customFormat="1" ht="21.75" customHeight="1">
      <c r="A556" s="41"/>
      <c r="B556" s="42"/>
      <c r="C556" s="215" t="s">
        <v>789</v>
      </c>
      <c r="D556" s="215" t="s">
        <v>163</v>
      </c>
      <c r="E556" s="216" t="s">
        <v>1441</v>
      </c>
      <c r="F556" s="217" t="s">
        <v>1442</v>
      </c>
      <c r="G556" s="218" t="s">
        <v>166</v>
      </c>
      <c r="H556" s="219">
        <v>180.65000000000001</v>
      </c>
      <c r="I556" s="220"/>
      <c r="J556" s="221">
        <f>ROUND(I556*H556,2)</f>
        <v>0</v>
      </c>
      <c r="K556" s="217" t="s">
        <v>167</v>
      </c>
      <c r="L556" s="47"/>
      <c r="M556" s="222" t="s">
        <v>19</v>
      </c>
      <c r="N556" s="223" t="s">
        <v>41</v>
      </c>
      <c r="O556" s="87"/>
      <c r="P556" s="224">
        <f>O556*H556</f>
        <v>0</v>
      </c>
      <c r="Q556" s="224">
        <v>0.0015299999999999999</v>
      </c>
      <c r="R556" s="224">
        <f>Q556*H556</f>
        <v>0.27639449999999999</v>
      </c>
      <c r="S556" s="224">
        <v>0</v>
      </c>
      <c r="T556" s="225">
        <f>S556*H556</f>
        <v>0</v>
      </c>
      <c r="U556" s="41"/>
      <c r="V556" s="41"/>
      <c r="W556" s="41"/>
      <c r="X556" s="41"/>
      <c r="Y556" s="41"/>
      <c r="Z556" s="41"/>
      <c r="AA556" s="41"/>
      <c r="AB556" s="41"/>
      <c r="AC556" s="41"/>
      <c r="AD556" s="41"/>
      <c r="AE556" s="41"/>
      <c r="AR556" s="226" t="s">
        <v>168</v>
      </c>
      <c r="AT556" s="226" t="s">
        <v>163</v>
      </c>
      <c r="AU556" s="226" t="s">
        <v>79</v>
      </c>
      <c r="AY556" s="20" t="s">
        <v>161</v>
      </c>
      <c r="BE556" s="227">
        <f>IF(N556="základní",J556,0)</f>
        <v>0</v>
      </c>
      <c r="BF556" s="227">
        <f>IF(N556="snížená",J556,0)</f>
        <v>0</v>
      </c>
      <c r="BG556" s="227">
        <f>IF(N556="zákl. přenesená",J556,0)</f>
        <v>0</v>
      </c>
      <c r="BH556" s="227">
        <f>IF(N556="sníž. přenesená",J556,0)</f>
        <v>0</v>
      </c>
      <c r="BI556" s="227">
        <f>IF(N556="nulová",J556,0)</f>
        <v>0</v>
      </c>
      <c r="BJ556" s="20" t="s">
        <v>77</v>
      </c>
      <c r="BK556" s="227">
        <f>ROUND(I556*H556,2)</f>
        <v>0</v>
      </c>
      <c r="BL556" s="20" t="s">
        <v>168</v>
      </c>
      <c r="BM556" s="226" t="s">
        <v>1443</v>
      </c>
    </row>
    <row r="557" s="2" customFormat="1">
      <c r="A557" s="41"/>
      <c r="B557" s="42"/>
      <c r="C557" s="43"/>
      <c r="D557" s="228" t="s">
        <v>170</v>
      </c>
      <c r="E557" s="43"/>
      <c r="F557" s="229" t="s">
        <v>1444</v>
      </c>
      <c r="G557" s="43"/>
      <c r="H557" s="43"/>
      <c r="I557" s="230"/>
      <c r="J557" s="43"/>
      <c r="K557" s="43"/>
      <c r="L557" s="47"/>
      <c r="M557" s="231"/>
      <c r="N557" s="232"/>
      <c r="O557" s="87"/>
      <c r="P557" s="87"/>
      <c r="Q557" s="87"/>
      <c r="R557" s="87"/>
      <c r="S557" s="87"/>
      <c r="T557" s="88"/>
      <c r="U557" s="41"/>
      <c r="V557" s="41"/>
      <c r="W557" s="41"/>
      <c r="X557" s="41"/>
      <c r="Y557" s="41"/>
      <c r="Z557" s="41"/>
      <c r="AA557" s="41"/>
      <c r="AB557" s="41"/>
      <c r="AC557" s="41"/>
      <c r="AD557" s="41"/>
      <c r="AE557" s="41"/>
      <c r="AT557" s="20" t="s">
        <v>170</v>
      </c>
      <c r="AU557" s="20" t="s">
        <v>79</v>
      </c>
    </row>
    <row r="558" s="13" customFormat="1">
      <c r="A558" s="13"/>
      <c r="B558" s="233"/>
      <c r="C558" s="234"/>
      <c r="D558" s="235" t="s">
        <v>172</v>
      </c>
      <c r="E558" s="236" t="s">
        <v>19</v>
      </c>
      <c r="F558" s="237" t="s">
        <v>1445</v>
      </c>
      <c r="G558" s="234"/>
      <c r="H558" s="238">
        <v>76.5</v>
      </c>
      <c r="I558" s="239"/>
      <c r="J558" s="234"/>
      <c r="K558" s="234"/>
      <c r="L558" s="240"/>
      <c r="M558" s="241"/>
      <c r="N558" s="242"/>
      <c r="O558" s="242"/>
      <c r="P558" s="242"/>
      <c r="Q558" s="242"/>
      <c r="R558" s="242"/>
      <c r="S558" s="242"/>
      <c r="T558" s="243"/>
      <c r="U558" s="13"/>
      <c r="V558" s="13"/>
      <c r="W558" s="13"/>
      <c r="X558" s="13"/>
      <c r="Y558" s="13"/>
      <c r="Z558" s="13"/>
      <c r="AA558" s="13"/>
      <c r="AB558" s="13"/>
      <c r="AC558" s="13"/>
      <c r="AD558" s="13"/>
      <c r="AE558" s="13"/>
      <c r="AT558" s="244" t="s">
        <v>172</v>
      </c>
      <c r="AU558" s="244" t="s">
        <v>79</v>
      </c>
      <c r="AV558" s="13" t="s">
        <v>79</v>
      </c>
      <c r="AW558" s="13" t="s">
        <v>32</v>
      </c>
      <c r="AX558" s="13" t="s">
        <v>70</v>
      </c>
      <c r="AY558" s="244" t="s">
        <v>161</v>
      </c>
    </row>
    <row r="559" s="13" customFormat="1">
      <c r="A559" s="13"/>
      <c r="B559" s="233"/>
      <c r="C559" s="234"/>
      <c r="D559" s="235" t="s">
        <v>172</v>
      </c>
      <c r="E559" s="236" t="s">
        <v>19</v>
      </c>
      <c r="F559" s="237" t="s">
        <v>1446</v>
      </c>
      <c r="G559" s="234"/>
      <c r="H559" s="238">
        <v>7.2999999999999998</v>
      </c>
      <c r="I559" s="239"/>
      <c r="J559" s="234"/>
      <c r="K559" s="234"/>
      <c r="L559" s="240"/>
      <c r="M559" s="241"/>
      <c r="N559" s="242"/>
      <c r="O559" s="242"/>
      <c r="P559" s="242"/>
      <c r="Q559" s="242"/>
      <c r="R559" s="242"/>
      <c r="S559" s="242"/>
      <c r="T559" s="243"/>
      <c r="U559" s="13"/>
      <c r="V559" s="13"/>
      <c r="W559" s="13"/>
      <c r="X559" s="13"/>
      <c r="Y559" s="13"/>
      <c r="Z559" s="13"/>
      <c r="AA559" s="13"/>
      <c r="AB559" s="13"/>
      <c r="AC559" s="13"/>
      <c r="AD559" s="13"/>
      <c r="AE559" s="13"/>
      <c r="AT559" s="244" t="s">
        <v>172</v>
      </c>
      <c r="AU559" s="244" t="s">
        <v>79</v>
      </c>
      <c r="AV559" s="13" t="s">
        <v>79</v>
      </c>
      <c r="AW559" s="13" t="s">
        <v>32</v>
      </c>
      <c r="AX559" s="13" t="s">
        <v>70</v>
      </c>
      <c r="AY559" s="244" t="s">
        <v>161</v>
      </c>
    </row>
    <row r="560" s="13" customFormat="1">
      <c r="A560" s="13"/>
      <c r="B560" s="233"/>
      <c r="C560" s="234"/>
      <c r="D560" s="235" t="s">
        <v>172</v>
      </c>
      <c r="E560" s="236" t="s">
        <v>19</v>
      </c>
      <c r="F560" s="237" t="s">
        <v>1447</v>
      </c>
      <c r="G560" s="234"/>
      <c r="H560" s="238">
        <v>10.15</v>
      </c>
      <c r="I560" s="239"/>
      <c r="J560" s="234"/>
      <c r="K560" s="234"/>
      <c r="L560" s="240"/>
      <c r="M560" s="241"/>
      <c r="N560" s="242"/>
      <c r="O560" s="242"/>
      <c r="P560" s="242"/>
      <c r="Q560" s="242"/>
      <c r="R560" s="242"/>
      <c r="S560" s="242"/>
      <c r="T560" s="243"/>
      <c r="U560" s="13"/>
      <c r="V560" s="13"/>
      <c r="W560" s="13"/>
      <c r="X560" s="13"/>
      <c r="Y560" s="13"/>
      <c r="Z560" s="13"/>
      <c r="AA560" s="13"/>
      <c r="AB560" s="13"/>
      <c r="AC560" s="13"/>
      <c r="AD560" s="13"/>
      <c r="AE560" s="13"/>
      <c r="AT560" s="244" t="s">
        <v>172</v>
      </c>
      <c r="AU560" s="244" t="s">
        <v>79</v>
      </c>
      <c r="AV560" s="13" t="s">
        <v>79</v>
      </c>
      <c r="AW560" s="13" t="s">
        <v>32</v>
      </c>
      <c r="AX560" s="13" t="s">
        <v>70</v>
      </c>
      <c r="AY560" s="244" t="s">
        <v>161</v>
      </c>
    </row>
    <row r="561" s="13" customFormat="1">
      <c r="A561" s="13"/>
      <c r="B561" s="233"/>
      <c r="C561" s="234"/>
      <c r="D561" s="235" t="s">
        <v>172</v>
      </c>
      <c r="E561" s="236" t="s">
        <v>19</v>
      </c>
      <c r="F561" s="237" t="s">
        <v>1448</v>
      </c>
      <c r="G561" s="234"/>
      <c r="H561" s="238">
        <v>86.700000000000003</v>
      </c>
      <c r="I561" s="239"/>
      <c r="J561" s="234"/>
      <c r="K561" s="234"/>
      <c r="L561" s="240"/>
      <c r="M561" s="241"/>
      <c r="N561" s="242"/>
      <c r="O561" s="242"/>
      <c r="P561" s="242"/>
      <c r="Q561" s="242"/>
      <c r="R561" s="242"/>
      <c r="S561" s="242"/>
      <c r="T561" s="243"/>
      <c r="U561" s="13"/>
      <c r="V561" s="13"/>
      <c r="W561" s="13"/>
      <c r="X561" s="13"/>
      <c r="Y561" s="13"/>
      <c r="Z561" s="13"/>
      <c r="AA561" s="13"/>
      <c r="AB561" s="13"/>
      <c r="AC561" s="13"/>
      <c r="AD561" s="13"/>
      <c r="AE561" s="13"/>
      <c r="AT561" s="244" t="s">
        <v>172</v>
      </c>
      <c r="AU561" s="244" t="s">
        <v>79</v>
      </c>
      <c r="AV561" s="13" t="s">
        <v>79</v>
      </c>
      <c r="AW561" s="13" t="s">
        <v>32</v>
      </c>
      <c r="AX561" s="13" t="s">
        <v>70</v>
      </c>
      <c r="AY561" s="244" t="s">
        <v>161</v>
      </c>
    </row>
    <row r="562" s="14" customFormat="1">
      <c r="A562" s="14"/>
      <c r="B562" s="245"/>
      <c r="C562" s="246"/>
      <c r="D562" s="235" t="s">
        <v>172</v>
      </c>
      <c r="E562" s="247" t="s">
        <v>19</v>
      </c>
      <c r="F562" s="248" t="s">
        <v>174</v>
      </c>
      <c r="G562" s="246"/>
      <c r="H562" s="249">
        <v>180.65000000000001</v>
      </c>
      <c r="I562" s="250"/>
      <c r="J562" s="246"/>
      <c r="K562" s="246"/>
      <c r="L562" s="251"/>
      <c r="M562" s="252"/>
      <c r="N562" s="253"/>
      <c r="O562" s="253"/>
      <c r="P562" s="253"/>
      <c r="Q562" s="253"/>
      <c r="R562" s="253"/>
      <c r="S562" s="253"/>
      <c r="T562" s="254"/>
      <c r="U562" s="14"/>
      <c r="V562" s="14"/>
      <c r="W562" s="14"/>
      <c r="X562" s="14"/>
      <c r="Y562" s="14"/>
      <c r="Z562" s="14"/>
      <c r="AA562" s="14"/>
      <c r="AB562" s="14"/>
      <c r="AC562" s="14"/>
      <c r="AD562" s="14"/>
      <c r="AE562" s="14"/>
      <c r="AT562" s="255" t="s">
        <v>172</v>
      </c>
      <c r="AU562" s="255" t="s">
        <v>79</v>
      </c>
      <c r="AV562" s="14" t="s">
        <v>168</v>
      </c>
      <c r="AW562" s="14" t="s">
        <v>32</v>
      </c>
      <c r="AX562" s="14" t="s">
        <v>77</v>
      </c>
      <c r="AY562" s="255" t="s">
        <v>161</v>
      </c>
    </row>
    <row r="563" s="2" customFormat="1" ht="21.75" customHeight="1">
      <c r="A563" s="41"/>
      <c r="B563" s="42"/>
      <c r="C563" s="215" t="s">
        <v>796</v>
      </c>
      <c r="D563" s="215" t="s">
        <v>163</v>
      </c>
      <c r="E563" s="216" t="s">
        <v>1449</v>
      </c>
      <c r="F563" s="217" t="s">
        <v>1450</v>
      </c>
      <c r="G563" s="218" t="s">
        <v>166</v>
      </c>
      <c r="H563" s="219">
        <v>153</v>
      </c>
      <c r="I563" s="220"/>
      <c r="J563" s="221">
        <f>ROUND(I563*H563,2)</f>
        <v>0</v>
      </c>
      <c r="K563" s="217" t="s">
        <v>167</v>
      </c>
      <c r="L563" s="47"/>
      <c r="M563" s="222" t="s">
        <v>19</v>
      </c>
      <c r="N563" s="223" t="s">
        <v>41</v>
      </c>
      <c r="O563" s="87"/>
      <c r="P563" s="224">
        <f>O563*H563</f>
        <v>0</v>
      </c>
      <c r="Q563" s="224">
        <v>0.0013400000000000001</v>
      </c>
      <c r="R563" s="224">
        <f>Q563*H563</f>
        <v>0.20502000000000001</v>
      </c>
      <c r="S563" s="224">
        <v>0</v>
      </c>
      <c r="T563" s="225">
        <f>S563*H563</f>
        <v>0</v>
      </c>
      <c r="U563" s="41"/>
      <c r="V563" s="41"/>
      <c r="W563" s="41"/>
      <c r="X563" s="41"/>
      <c r="Y563" s="41"/>
      <c r="Z563" s="41"/>
      <c r="AA563" s="41"/>
      <c r="AB563" s="41"/>
      <c r="AC563" s="41"/>
      <c r="AD563" s="41"/>
      <c r="AE563" s="41"/>
      <c r="AR563" s="226" t="s">
        <v>168</v>
      </c>
      <c r="AT563" s="226" t="s">
        <v>163</v>
      </c>
      <c r="AU563" s="226" t="s">
        <v>79</v>
      </c>
      <c r="AY563" s="20" t="s">
        <v>161</v>
      </c>
      <c r="BE563" s="227">
        <f>IF(N563="základní",J563,0)</f>
        <v>0</v>
      </c>
      <c r="BF563" s="227">
        <f>IF(N563="snížená",J563,0)</f>
        <v>0</v>
      </c>
      <c r="BG563" s="227">
        <f>IF(N563="zákl. přenesená",J563,0)</f>
        <v>0</v>
      </c>
      <c r="BH563" s="227">
        <f>IF(N563="sníž. přenesená",J563,0)</f>
        <v>0</v>
      </c>
      <c r="BI563" s="227">
        <f>IF(N563="nulová",J563,0)</f>
        <v>0</v>
      </c>
      <c r="BJ563" s="20" t="s">
        <v>77</v>
      </c>
      <c r="BK563" s="227">
        <f>ROUND(I563*H563,2)</f>
        <v>0</v>
      </c>
      <c r="BL563" s="20" t="s">
        <v>168</v>
      </c>
      <c r="BM563" s="226" t="s">
        <v>1451</v>
      </c>
    </row>
    <row r="564" s="2" customFormat="1">
      <c r="A564" s="41"/>
      <c r="B564" s="42"/>
      <c r="C564" s="43"/>
      <c r="D564" s="228" t="s">
        <v>170</v>
      </c>
      <c r="E564" s="43"/>
      <c r="F564" s="229" t="s">
        <v>1452</v>
      </c>
      <c r="G564" s="43"/>
      <c r="H564" s="43"/>
      <c r="I564" s="230"/>
      <c r="J564" s="43"/>
      <c r="K564" s="43"/>
      <c r="L564" s="47"/>
      <c r="M564" s="231"/>
      <c r="N564" s="232"/>
      <c r="O564" s="87"/>
      <c r="P564" s="87"/>
      <c r="Q564" s="87"/>
      <c r="R564" s="87"/>
      <c r="S564" s="87"/>
      <c r="T564" s="88"/>
      <c r="U564" s="41"/>
      <c r="V564" s="41"/>
      <c r="W564" s="41"/>
      <c r="X564" s="41"/>
      <c r="Y564" s="41"/>
      <c r="Z564" s="41"/>
      <c r="AA564" s="41"/>
      <c r="AB564" s="41"/>
      <c r="AC564" s="41"/>
      <c r="AD564" s="41"/>
      <c r="AE564" s="41"/>
      <c r="AT564" s="20" t="s">
        <v>170</v>
      </c>
      <c r="AU564" s="20" t="s">
        <v>79</v>
      </c>
    </row>
    <row r="565" s="13" customFormat="1">
      <c r="A565" s="13"/>
      <c r="B565" s="233"/>
      <c r="C565" s="234"/>
      <c r="D565" s="235" t="s">
        <v>172</v>
      </c>
      <c r="E565" s="236" t="s">
        <v>19</v>
      </c>
      <c r="F565" s="237" t="s">
        <v>1453</v>
      </c>
      <c r="G565" s="234"/>
      <c r="H565" s="238">
        <v>75.299999999999997</v>
      </c>
      <c r="I565" s="239"/>
      <c r="J565" s="234"/>
      <c r="K565" s="234"/>
      <c r="L565" s="240"/>
      <c r="M565" s="241"/>
      <c r="N565" s="242"/>
      <c r="O565" s="242"/>
      <c r="P565" s="242"/>
      <c r="Q565" s="242"/>
      <c r="R565" s="242"/>
      <c r="S565" s="242"/>
      <c r="T565" s="243"/>
      <c r="U565" s="13"/>
      <c r="V565" s="13"/>
      <c r="W565" s="13"/>
      <c r="X565" s="13"/>
      <c r="Y565" s="13"/>
      <c r="Z565" s="13"/>
      <c r="AA565" s="13"/>
      <c r="AB565" s="13"/>
      <c r="AC565" s="13"/>
      <c r="AD565" s="13"/>
      <c r="AE565" s="13"/>
      <c r="AT565" s="244" t="s">
        <v>172</v>
      </c>
      <c r="AU565" s="244" t="s">
        <v>79</v>
      </c>
      <c r="AV565" s="13" t="s">
        <v>79</v>
      </c>
      <c r="AW565" s="13" t="s">
        <v>32</v>
      </c>
      <c r="AX565" s="13" t="s">
        <v>70</v>
      </c>
      <c r="AY565" s="244" t="s">
        <v>161</v>
      </c>
    </row>
    <row r="566" s="13" customFormat="1">
      <c r="A566" s="13"/>
      <c r="B566" s="233"/>
      <c r="C566" s="234"/>
      <c r="D566" s="235" t="s">
        <v>172</v>
      </c>
      <c r="E566" s="236" t="s">
        <v>19</v>
      </c>
      <c r="F566" s="237" t="s">
        <v>1454</v>
      </c>
      <c r="G566" s="234"/>
      <c r="H566" s="238">
        <v>8.3000000000000007</v>
      </c>
      <c r="I566" s="239"/>
      <c r="J566" s="234"/>
      <c r="K566" s="234"/>
      <c r="L566" s="240"/>
      <c r="M566" s="241"/>
      <c r="N566" s="242"/>
      <c r="O566" s="242"/>
      <c r="P566" s="242"/>
      <c r="Q566" s="242"/>
      <c r="R566" s="242"/>
      <c r="S566" s="242"/>
      <c r="T566" s="243"/>
      <c r="U566" s="13"/>
      <c r="V566" s="13"/>
      <c r="W566" s="13"/>
      <c r="X566" s="13"/>
      <c r="Y566" s="13"/>
      <c r="Z566" s="13"/>
      <c r="AA566" s="13"/>
      <c r="AB566" s="13"/>
      <c r="AC566" s="13"/>
      <c r="AD566" s="13"/>
      <c r="AE566" s="13"/>
      <c r="AT566" s="244" t="s">
        <v>172</v>
      </c>
      <c r="AU566" s="244" t="s">
        <v>79</v>
      </c>
      <c r="AV566" s="13" t="s">
        <v>79</v>
      </c>
      <c r="AW566" s="13" t="s">
        <v>32</v>
      </c>
      <c r="AX566" s="13" t="s">
        <v>70</v>
      </c>
      <c r="AY566" s="244" t="s">
        <v>161</v>
      </c>
    </row>
    <row r="567" s="13" customFormat="1">
      <c r="A567" s="13"/>
      <c r="B567" s="233"/>
      <c r="C567" s="234"/>
      <c r="D567" s="235" t="s">
        <v>172</v>
      </c>
      <c r="E567" s="236" t="s">
        <v>19</v>
      </c>
      <c r="F567" s="237" t="s">
        <v>1455</v>
      </c>
      <c r="G567" s="234"/>
      <c r="H567" s="238">
        <v>2.5499999999999998</v>
      </c>
      <c r="I567" s="239"/>
      <c r="J567" s="234"/>
      <c r="K567" s="234"/>
      <c r="L567" s="240"/>
      <c r="M567" s="241"/>
      <c r="N567" s="242"/>
      <c r="O567" s="242"/>
      <c r="P567" s="242"/>
      <c r="Q567" s="242"/>
      <c r="R567" s="242"/>
      <c r="S567" s="242"/>
      <c r="T567" s="243"/>
      <c r="U567" s="13"/>
      <c r="V567" s="13"/>
      <c r="W567" s="13"/>
      <c r="X567" s="13"/>
      <c r="Y567" s="13"/>
      <c r="Z567" s="13"/>
      <c r="AA567" s="13"/>
      <c r="AB567" s="13"/>
      <c r="AC567" s="13"/>
      <c r="AD567" s="13"/>
      <c r="AE567" s="13"/>
      <c r="AT567" s="244" t="s">
        <v>172</v>
      </c>
      <c r="AU567" s="244" t="s">
        <v>79</v>
      </c>
      <c r="AV567" s="13" t="s">
        <v>79</v>
      </c>
      <c r="AW567" s="13" t="s">
        <v>32</v>
      </c>
      <c r="AX567" s="13" t="s">
        <v>70</v>
      </c>
      <c r="AY567" s="244" t="s">
        <v>161</v>
      </c>
    </row>
    <row r="568" s="13" customFormat="1">
      <c r="A568" s="13"/>
      <c r="B568" s="233"/>
      <c r="C568" s="234"/>
      <c r="D568" s="235" t="s">
        <v>172</v>
      </c>
      <c r="E568" s="236" t="s">
        <v>19</v>
      </c>
      <c r="F568" s="237" t="s">
        <v>1456</v>
      </c>
      <c r="G568" s="234"/>
      <c r="H568" s="238">
        <v>1.1499999999999999</v>
      </c>
      <c r="I568" s="239"/>
      <c r="J568" s="234"/>
      <c r="K568" s="234"/>
      <c r="L568" s="240"/>
      <c r="M568" s="241"/>
      <c r="N568" s="242"/>
      <c r="O568" s="242"/>
      <c r="P568" s="242"/>
      <c r="Q568" s="242"/>
      <c r="R568" s="242"/>
      <c r="S568" s="242"/>
      <c r="T568" s="243"/>
      <c r="U568" s="13"/>
      <c r="V568" s="13"/>
      <c r="W568" s="13"/>
      <c r="X568" s="13"/>
      <c r="Y568" s="13"/>
      <c r="Z568" s="13"/>
      <c r="AA568" s="13"/>
      <c r="AB568" s="13"/>
      <c r="AC568" s="13"/>
      <c r="AD568" s="13"/>
      <c r="AE568" s="13"/>
      <c r="AT568" s="244" t="s">
        <v>172</v>
      </c>
      <c r="AU568" s="244" t="s">
        <v>79</v>
      </c>
      <c r="AV568" s="13" t="s">
        <v>79</v>
      </c>
      <c r="AW568" s="13" t="s">
        <v>32</v>
      </c>
      <c r="AX568" s="13" t="s">
        <v>70</v>
      </c>
      <c r="AY568" s="244" t="s">
        <v>161</v>
      </c>
    </row>
    <row r="569" s="13" customFormat="1">
      <c r="A569" s="13"/>
      <c r="B569" s="233"/>
      <c r="C569" s="234"/>
      <c r="D569" s="235" t="s">
        <v>172</v>
      </c>
      <c r="E569" s="236" t="s">
        <v>19</v>
      </c>
      <c r="F569" s="237" t="s">
        <v>1457</v>
      </c>
      <c r="G569" s="234"/>
      <c r="H569" s="238">
        <v>1.7</v>
      </c>
      <c r="I569" s="239"/>
      <c r="J569" s="234"/>
      <c r="K569" s="234"/>
      <c r="L569" s="240"/>
      <c r="M569" s="241"/>
      <c r="N569" s="242"/>
      <c r="O569" s="242"/>
      <c r="P569" s="242"/>
      <c r="Q569" s="242"/>
      <c r="R569" s="242"/>
      <c r="S569" s="242"/>
      <c r="T569" s="243"/>
      <c r="U569" s="13"/>
      <c r="V569" s="13"/>
      <c r="W569" s="13"/>
      <c r="X569" s="13"/>
      <c r="Y569" s="13"/>
      <c r="Z569" s="13"/>
      <c r="AA569" s="13"/>
      <c r="AB569" s="13"/>
      <c r="AC569" s="13"/>
      <c r="AD569" s="13"/>
      <c r="AE569" s="13"/>
      <c r="AT569" s="244" t="s">
        <v>172</v>
      </c>
      <c r="AU569" s="244" t="s">
        <v>79</v>
      </c>
      <c r="AV569" s="13" t="s">
        <v>79</v>
      </c>
      <c r="AW569" s="13" t="s">
        <v>32</v>
      </c>
      <c r="AX569" s="13" t="s">
        <v>70</v>
      </c>
      <c r="AY569" s="244" t="s">
        <v>161</v>
      </c>
    </row>
    <row r="570" s="13" customFormat="1">
      <c r="A570" s="13"/>
      <c r="B570" s="233"/>
      <c r="C570" s="234"/>
      <c r="D570" s="235" t="s">
        <v>172</v>
      </c>
      <c r="E570" s="236" t="s">
        <v>19</v>
      </c>
      <c r="F570" s="237" t="s">
        <v>1458</v>
      </c>
      <c r="G570" s="234"/>
      <c r="H570" s="238">
        <v>9</v>
      </c>
      <c r="I570" s="239"/>
      <c r="J570" s="234"/>
      <c r="K570" s="234"/>
      <c r="L570" s="240"/>
      <c r="M570" s="241"/>
      <c r="N570" s="242"/>
      <c r="O570" s="242"/>
      <c r="P570" s="242"/>
      <c r="Q570" s="242"/>
      <c r="R570" s="242"/>
      <c r="S570" s="242"/>
      <c r="T570" s="243"/>
      <c r="U570" s="13"/>
      <c r="V570" s="13"/>
      <c r="W570" s="13"/>
      <c r="X570" s="13"/>
      <c r="Y570" s="13"/>
      <c r="Z570" s="13"/>
      <c r="AA570" s="13"/>
      <c r="AB570" s="13"/>
      <c r="AC570" s="13"/>
      <c r="AD570" s="13"/>
      <c r="AE570" s="13"/>
      <c r="AT570" s="244" t="s">
        <v>172</v>
      </c>
      <c r="AU570" s="244" t="s">
        <v>79</v>
      </c>
      <c r="AV570" s="13" t="s">
        <v>79</v>
      </c>
      <c r="AW570" s="13" t="s">
        <v>32</v>
      </c>
      <c r="AX570" s="13" t="s">
        <v>70</v>
      </c>
      <c r="AY570" s="244" t="s">
        <v>161</v>
      </c>
    </row>
    <row r="571" s="13" customFormat="1">
      <c r="A571" s="13"/>
      <c r="B571" s="233"/>
      <c r="C571" s="234"/>
      <c r="D571" s="235" t="s">
        <v>172</v>
      </c>
      <c r="E571" s="236" t="s">
        <v>19</v>
      </c>
      <c r="F571" s="237" t="s">
        <v>1459</v>
      </c>
      <c r="G571" s="234"/>
      <c r="H571" s="238">
        <v>55</v>
      </c>
      <c r="I571" s="239"/>
      <c r="J571" s="234"/>
      <c r="K571" s="234"/>
      <c r="L571" s="240"/>
      <c r="M571" s="241"/>
      <c r="N571" s="242"/>
      <c r="O571" s="242"/>
      <c r="P571" s="242"/>
      <c r="Q571" s="242"/>
      <c r="R571" s="242"/>
      <c r="S571" s="242"/>
      <c r="T571" s="243"/>
      <c r="U571" s="13"/>
      <c r="V571" s="13"/>
      <c r="W571" s="13"/>
      <c r="X571" s="13"/>
      <c r="Y571" s="13"/>
      <c r="Z571" s="13"/>
      <c r="AA571" s="13"/>
      <c r="AB571" s="13"/>
      <c r="AC571" s="13"/>
      <c r="AD571" s="13"/>
      <c r="AE571" s="13"/>
      <c r="AT571" s="244" t="s">
        <v>172</v>
      </c>
      <c r="AU571" s="244" t="s">
        <v>79</v>
      </c>
      <c r="AV571" s="13" t="s">
        <v>79</v>
      </c>
      <c r="AW571" s="13" t="s">
        <v>32</v>
      </c>
      <c r="AX571" s="13" t="s">
        <v>70</v>
      </c>
      <c r="AY571" s="244" t="s">
        <v>161</v>
      </c>
    </row>
    <row r="572" s="14" customFormat="1">
      <c r="A572" s="14"/>
      <c r="B572" s="245"/>
      <c r="C572" s="246"/>
      <c r="D572" s="235" t="s">
        <v>172</v>
      </c>
      <c r="E572" s="247" t="s">
        <v>19</v>
      </c>
      <c r="F572" s="248" t="s">
        <v>174</v>
      </c>
      <c r="G572" s="246"/>
      <c r="H572" s="249">
        <v>153</v>
      </c>
      <c r="I572" s="250"/>
      <c r="J572" s="246"/>
      <c r="K572" s="246"/>
      <c r="L572" s="251"/>
      <c r="M572" s="252"/>
      <c r="N572" s="253"/>
      <c r="O572" s="253"/>
      <c r="P572" s="253"/>
      <c r="Q572" s="253"/>
      <c r="R572" s="253"/>
      <c r="S572" s="253"/>
      <c r="T572" s="254"/>
      <c r="U572" s="14"/>
      <c r="V572" s="14"/>
      <c r="W572" s="14"/>
      <c r="X572" s="14"/>
      <c r="Y572" s="14"/>
      <c r="Z572" s="14"/>
      <c r="AA572" s="14"/>
      <c r="AB572" s="14"/>
      <c r="AC572" s="14"/>
      <c r="AD572" s="14"/>
      <c r="AE572" s="14"/>
      <c r="AT572" s="255" t="s">
        <v>172</v>
      </c>
      <c r="AU572" s="255" t="s">
        <v>79</v>
      </c>
      <c r="AV572" s="14" t="s">
        <v>168</v>
      </c>
      <c r="AW572" s="14" t="s">
        <v>32</v>
      </c>
      <c r="AX572" s="14" t="s">
        <v>77</v>
      </c>
      <c r="AY572" s="255" t="s">
        <v>161</v>
      </c>
    </row>
    <row r="573" s="2" customFormat="1" ht="16.5" customHeight="1">
      <c r="A573" s="41"/>
      <c r="B573" s="42"/>
      <c r="C573" s="215" t="s">
        <v>803</v>
      </c>
      <c r="D573" s="215" t="s">
        <v>163</v>
      </c>
      <c r="E573" s="216" t="s">
        <v>1460</v>
      </c>
      <c r="F573" s="217" t="s">
        <v>1461</v>
      </c>
      <c r="G573" s="218" t="s">
        <v>166</v>
      </c>
      <c r="H573" s="219">
        <v>912</v>
      </c>
      <c r="I573" s="220"/>
      <c r="J573" s="221">
        <f>ROUND(I573*H573,2)</f>
        <v>0</v>
      </c>
      <c r="K573" s="217" t="s">
        <v>167</v>
      </c>
      <c r="L573" s="47"/>
      <c r="M573" s="222" t="s">
        <v>19</v>
      </c>
      <c r="N573" s="223" t="s">
        <v>41</v>
      </c>
      <c r="O573" s="87"/>
      <c r="P573" s="224">
        <f>O573*H573</f>
        <v>0</v>
      </c>
      <c r="Q573" s="224">
        <v>0.0020999999999999999</v>
      </c>
      <c r="R573" s="224">
        <f>Q573*H573</f>
        <v>1.9151999999999998</v>
      </c>
      <c r="S573" s="224">
        <v>0</v>
      </c>
      <c r="T573" s="225">
        <f>S573*H573</f>
        <v>0</v>
      </c>
      <c r="U573" s="41"/>
      <c r="V573" s="41"/>
      <c r="W573" s="41"/>
      <c r="X573" s="41"/>
      <c r="Y573" s="41"/>
      <c r="Z573" s="41"/>
      <c r="AA573" s="41"/>
      <c r="AB573" s="41"/>
      <c r="AC573" s="41"/>
      <c r="AD573" s="41"/>
      <c r="AE573" s="41"/>
      <c r="AR573" s="226" t="s">
        <v>168</v>
      </c>
      <c r="AT573" s="226" t="s">
        <v>163</v>
      </c>
      <c r="AU573" s="226" t="s">
        <v>79</v>
      </c>
      <c r="AY573" s="20" t="s">
        <v>161</v>
      </c>
      <c r="BE573" s="227">
        <f>IF(N573="základní",J573,0)</f>
        <v>0</v>
      </c>
      <c r="BF573" s="227">
        <f>IF(N573="snížená",J573,0)</f>
        <v>0</v>
      </c>
      <c r="BG573" s="227">
        <f>IF(N573="zákl. přenesená",J573,0)</f>
        <v>0</v>
      </c>
      <c r="BH573" s="227">
        <f>IF(N573="sníž. přenesená",J573,0)</f>
        <v>0</v>
      </c>
      <c r="BI573" s="227">
        <f>IF(N573="nulová",J573,0)</f>
        <v>0</v>
      </c>
      <c r="BJ573" s="20" t="s">
        <v>77</v>
      </c>
      <c r="BK573" s="227">
        <f>ROUND(I573*H573,2)</f>
        <v>0</v>
      </c>
      <c r="BL573" s="20" t="s">
        <v>168</v>
      </c>
      <c r="BM573" s="226" t="s">
        <v>1462</v>
      </c>
    </row>
    <row r="574" s="2" customFormat="1">
      <c r="A574" s="41"/>
      <c r="B574" s="42"/>
      <c r="C574" s="43"/>
      <c r="D574" s="228" t="s">
        <v>170</v>
      </c>
      <c r="E574" s="43"/>
      <c r="F574" s="229" t="s">
        <v>1463</v>
      </c>
      <c r="G574" s="43"/>
      <c r="H574" s="43"/>
      <c r="I574" s="230"/>
      <c r="J574" s="43"/>
      <c r="K574" s="43"/>
      <c r="L574" s="47"/>
      <c r="M574" s="231"/>
      <c r="N574" s="232"/>
      <c r="O574" s="87"/>
      <c r="P574" s="87"/>
      <c r="Q574" s="87"/>
      <c r="R574" s="87"/>
      <c r="S574" s="87"/>
      <c r="T574" s="88"/>
      <c r="U574" s="41"/>
      <c r="V574" s="41"/>
      <c r="W574" s="41"/>
      <c r="X574" s="41"/>
      <c r="Y574" s="41"/>
      <c r="Z574" s="41"/>
      <c r="AA574" s="41"/>
      <c r="AB574" s="41"/>
      <c r="AC574" s="41"/>
      <c r="AD574" s="41"/>
      <c r="AE574" s="41"/>
      <c r="AT574" s="20" t="s">
        <v>170</v>
      </c>
      <c r="AU574" s="20" t="s">
        <v>79</v>
      </c>
    </row>
    <row r="575" s="13" customFormat="1">
      <c r="A575" s="13"/>
      <c r="B575" s="233"/>
      <c r="C575" s="234"/>
      <c r="D575" s="235" t="s">
        <v>172</v>
      </c>
      <c r="E575" s="236" t="s">
        <v>19</v>
      </c>
      <c r="F575" s="237" t="s">
        <v>1439</v>
      </c>
      <c r="G575" s="234"/>
      <c r="H575" s="238">
        <v>51</v>
      </c>
      <c r="I575" s="239"/>
      <c r="J575" s="234"/>
      <c r="K575" s="234"/>
      <c r="L575" s="240"/>
      <c r="M575" s="241"/>
      <c r="N575" s="242"/>
      <c r="O575" s="242"/>
      <c r="P575" s="242"/>
      <c r="Q575" s="242"/>
      <c r="R575" s="242"/>
      <c r="S575" s="242"/>
      <c r="T575" s="243"/>
      <c r="U575" s="13"/>
      <c r="V575" s="13"/>
      <c r="W575" s="13"/>
      <c r="X575" s="13"/>
      <c r="Y575" s="13"/>
      <c r="Z575" s="13"/>
      <c r="AA575" s="13"/>
      <c r="AB575" s="13"/>
      <c r="AC575" s="13"/>
      <c r="AD575" s="13"/>
      <c r="AE575" s="13"/>
      <c r="AT575" s="244" t="s">
        <v>172</v>
      </c>
      <c r="AU575" s="244" t="s">
        <v>79</v>
      </c>
      <c r="AV575" s="13" t="s">
        <v>79</v>
      </c>
      <c r="AW575" s="13" t="s">
        <v>32</v>
      </c>
      <c r="AX575" s="13" t="s">
        <v>70</v>
      </c>
      <c r="AY575" s="244" t="s">
        <v>161</v>
      </c>
    </row>
    <row r="576" s="13" customFormat="1">
      <c r="A576" s="13"/>
      <c r="B576" s="233"/>
      <c r="C576" s="234"/>
      <c r="D576" s="235" t="s">
        <v>172</v>
      </c>
      <c r="E576" s="236" t="s">
        <v>19</v>
      </c>
      <c r="F576" s="237" t="s">
        <v>1440</v>
      </c>
      <c r="G576" s="234"/>
      <c r="H576" s="238">
        <v>23</v>
      </c>
      <c r="I576" s="239"/>
      <c r="J576" s="234"/>
      <c r="K576" s="234"/>
      <c r="L576" s="240"/>
      <c r="M576" s="241"/>
      <c r="N576" s="242"/>
      <c r="O576" s="242"/>
      <c r="P576" s="242"/>
      <c r="Q576" s="242"/>
      <c r="R576" s="242"/>
      <c r="S576" s="242"/>
      <c r="T576" s="243"/>
      <c r="U576" s="13"/>
      <c r="V576" s="13"/>
      <c r="W576" s="13"/>
      <c r="X576" s="13"/>
      <c r="Y576" s="13"/>
      <c r="Z576" s="13"/>
      <c r="AA576" s="13"/>
      <c r="AB576" s="13"/>
      <c r="AC576" s="13"/>
      <c r="AD576" s="13"/>
      <c r="AE576" s="13"/>
      <c r="AT576" s="244" t="s">
        <v>172</v>
      </c>
      <c r="AU576" s="244" t="s">
        <v>79</v>
      </c>
      <c r="AV576" s="13" t="s">
        <v>79</v>
      </c>
      <c r="AW576" s="13" t="s">
        <v>32</v>
      </c>
      <c r="AX576" s="13" t="s">
        <v>70</v>
      </c>
      <c r="AY576" s="244" t="s">
        <v>161</v>
      </c>
    </row>
    <row r="577" s="13" customFormat="1">
      <c r="A577" s="13"/>
      <c r="B577" s="233"/>
      <c r="C577" s="234"/>
      <c r="D577" s="235" t="s">
        <v>172</v>
      </c>
      <c r="E577" s="236" t="s">
        <v>19</v>
      </c>
      <c r="F577" s="237" t="s">
        <v>1428</v>
      </c>
      <c r="G577" s="234"/>
      <c r="H577" s="238">
        <v>765</v>
      </c>
      <c r="I577" s="239"/>
      <c r="J577" s="234"/>
      <c r="K577" s="234"/>
      <c r="L577" s="240"/>
      <c r="M577" s="241"/>
      <c r="N577" s="242"/>
      <c r="O577" s="242"/>
      <c r="P577" s="242"/>
      <c r="Q577" s="242"/>
      <c r="R577" s="242"/>
      <c r="S577" s="242"/>
      <c r="T577" s="243"/>
      <c r="U577" s="13"/>
      <c r="V577" s="13"/>
      <c r="W577" s="13"/>
      <c r="X577" s="13"/>
      <c r="Y577" s="13"/>
      <c r="Z577" s="13"/>
      <c r="AA577" s="13"/>
      <c r="AB577" s="13"/>
      <c r="AC577" s="13"/>
      <c r="AD577" s="13"/>
      <c r="AE577" s="13"/>
      <c r="AT577" s="244" t="s">
        <v>172</v>
      </c>
      <c r="AU577" s="244" t="s">
        <v>79</v>
      </c>
      <c r="AV577" s="13" t="s">
        <v>79</v>
      </c>
      <c r="AW577" s="13" t="s">
        <v>32</v>
      </c>
      <c r="AX577" s="13" t="s">
        <v>70</v>
      </c>
      <c r="AY577" s="244" t="s">
        <v>161</v>
      </c>
    </row>
    <row r="578" s="13" customFormat="1">
      <c r="A578" s="13"/>
      <c r="B578" s="233"/>
      <c r="C578" s="234"/>
      <c r="D578" s="235" t="s">
        <v>172</v>
      </c>
      <c r="E578" s="236" t="s">
        <v>19</v>
      </c>
      <c r="F578" s="237" t="s">
        <v>1464</v>
      </c>
      <c r="G578" s="234"/>
      <c r="H578" s="238">
        <v>73</v>
      </c>
      <c r="I578" s="239"/>
      <c r="J578" s="234"/>
      <c r="K578" s="234"/>
      <c r="L578" s="240"/>
      <c r="M578" s="241"/>
      <c r="N578" s="242"/>
      <c r="O578" s="242"/>
      <c r="P578" s="242"/>
      <c r="Q578" s="242"/>
      <c r="R578" s="242"/>
      <c r="S578" s="242"/>
      <c r="T578" s="243"/>
      <c r="U578" s="13"/>
      <c r="V578" s="13"/>
      <c r="W578" s="13"/>
      <c r="X578" s="13"/>
      <c r="Y578" s="13"/>
      <c r="Z578" s="13"/>
      <c r="AA578" s="13"/>
      <c r="AB578" s="13"/>
      <c r="AC578" s="13"/>
      <c r="AD578" s="13"/>
      <c r="AE578" s="13"/>
      <c r="AT578" s="244" t="s">
        <v>172</v>
      </c>
      <c r="AU578" s="244" t="s">
        <v>79</v>
      </c>
      <c r="AV578" s="13" t="s">
        <v>79</v>
      </c>
      <c r="AW578" s="13" t="s">
        <v>32</v>
      </c>
      <c r="AX578" s="13" t="s">
        <v>70</v>
      </c>
      <c r="AY578" s="244" t="s">
        <v>161</v>
      </c>
    </row>
    <row r="579" s="14" customFormat="1">
      <c r="A579" s="14"/>
      <c r="B579" s="245"/>
      <c r="C579" s="246"/>
      <c r="D579" s="235" t="s">
        <v>172</v>
      </c>
      <c r="E579" s="247" t="s">
        <v>19</v>
      </c>
      <c r="F579" s="248" t="s">
        <v>174</v>
      </c>
      <c r="G579" s="246"/>
      <c r="H579" s="249">
        <v>912</v>
      </c>
      <c r="I579" s="250"/>
      <c r="J579" s="246"/>
      <c r="K579" s="246"/>
      <c r="L579" s="251"/>
      <c r="M579" s="252"/>
      <c r="N579" s="253"/>
      <c r="O579" s="253"/>
      <c r="P579" s="253"/>
      <c r="Q579" s="253"/>
      <c r="R579" s="253"/>
      <c r="S579" s="253"/>
      <c r="T579" s="254"/>
      <c r="U579" s="14"/>
      <c r="V579" s="14"/>
      <c r="W579" s="14"/>
      <c r="X579" s="14"/>
      <c r="Y579" s="14"/>
      <c r="Z579" s="14"/>
      <c r="AA579" s="14"/>
      <c r="AB579" s="14"/>
      <c r="AC579" s="14"/>
      <c r="AD579" s="14"/>
      <c r="AE579" s="14"/>
      <c r="AT579" s="255" t="s">
        <v>172</v>
      </c>
      <c r="AU579" s="255" t="s">
        <v>79</v>
      </c>
      <c r="AV579" s="14" t="s">
        <v>168</v>
      </c>
      <c r="AW579" s="14" t="s">
        <v>32</v>
      </c>
      <c r="AX579" s="14" t="s">
        <v>77</v>
      </c>
      <c r="AY579" s="255" t="s">
        <v>161</v>
      </c>
    </row>
    <row r="580" s="2" customFormat="1" ht="24.15" customHeight="1">
      <c r="A580" s="41"/>
      <c r="B580" s="42"/>
      <c r="C580" s="215" t="s">
        <v>809</v>
      </c>
      <c r="D580" s="215" t="s">
        <v>163</v>
      </c>
      <c r="E580" s="216" t="s">
        <v>1465</v>
      </c>
      <c r="F580" s="217" t="s">
        <v>1466</v>
      </c>
      <c r="G580" s="218" t="s">
        <v>212</v>
      </c>
      <c r="H580" s="219">
        <v>110</v>
      </c>
      <c r="I580" s="220"/>
      <c r="J580" s="221">
        <f>ROUND(I580*H580,2)</f>
        <v>0</v>
      </c>
      <c r="K580" s="217" t="s">
        <v>167</v>
      </c>
      <c r="L580" s="47"/>
      <c r="M580" s="222" t="s">
        <v>19</v>
      </c>
      <c r="N580" s="223" t="s">
        <v>41</v>
      </c>
      <c r="O580" s="87"/>
      <c r="P580" s="224">
        <f>O580*H580</f>
        <v>0</v>
      </c>
      <c r="Q580" s="224">
        <v>0.00024000000000000001</v>
      </c>
      <c r="R580" s="224">
        <f>Q580*H580</f>
        <v>0.0264</v>
      </c>
      <c r="S580" s="224">
        <v>0</v>
      </c>
      <c r="T580" s="225">
        <f>S580*H580</f>
        <v>0</v>
      </c>
      <c r="U580" s="41"/>
      <c r="V580" s="41"/>
      <c r="W580" s="41"/>
      <c r="X580" s="41"/>
      <c r="Y580" s="41"/>
      <c r="Z580" s="41"/>
      <c r="AA580" s="41"/>
      <c r="AB580" s="41"/>
      <c r="AC580" s="41"/>
      <c r="AD580" s="41"/>
      <c r="AE580" s="41"/>
      <c r="AR580" s="226" t="s">
        <v>168</v>
      </c>
      <c r="AT580" s="226" t="s">
        <v>163</v>
      </c>
      <c r="AU580" s="226" t="s">
        <v>79</v>
      </c>
      <c r="AY580" s="20" t="s">
        <v>161</v>
      </c>
      <c r="BE580" s="227">
        <f>IF(N580="základní",J580,0)</f>
        <v>0</v>
      </c>
      <c r="BF580" s="227">
        <f>IF(N580="snížená",J580,0)</f>
        <v>0</v>
      </c>
      <c r="BG580" s="227">
        <f>IF(N580="zákl. přenesená",J580,0)</f>
        <v>0</v>
      </c>
      <c r="BH580" s="227">
        <f>IF(N580="sníž. přenesená",J580,0)</f>
        <v>0</v>
      </c>
      <c r="BI580" s="227">
        <f>IF(N580="nulová",J580,0)</f>
        <v>0</v>
      </c>
      <c r="BJ580" s="20" t="s">
        <v>77</v>
      </c>
      <c r="BK580" s="227">
        <f>ROUND(I580*H580,2)</f>
        <v>0</v>
      </c>
      <c r="BL580" s="20" t="s">
        <v>168</v>
      </c>
      <c r="BM580" s="226" t="s">
        <v>1467</v>
      </c>
    </row>
    <row r="581" s="2" customFormat="1">
      <c r="A581" s="41"/>
      <c r="B581" s="42"/>
      <c r="C581" s="43"/>
      <c r="D581" s="228" t="s">
        <v>170</v>
      </c>
      <c r="E581" s="43"/>
      <c r="F581" s="229" t="s">
        <v>1468</v>
      </c>
      <c r="G581" s="43"/>
      <c r="H581" s="43"/>
      <c r="I581" s="230"/>
      <c r="J581" s="43"/>
      <c r="K581" s="43"/>
      <c r="L581" s="47"/>
      <c r="M581" s="231"/>
      <c r="N581" s="232"/>
      <c r="O581" s="87"/>
      <c r="P581" s="87"/>
      <c r="Q581" s="87"/>
      <c r="R581" s="87"/>
      <c r="S581" s="87"/>
      <c r="T581" s="88"/>
      <c r="U581" s="41"/>
      <c r="V581" s="41"/>
      <c r="W581" s="41"/>
      <c r="X581" s="41"/>
      <c r="Y581" s="41"/>
      <c r="Z581" s="41"/>
      <c r="AA581" s="41"/>
      <c r="AB581" s="41"/>
      <c r="AC581" s="41"/>
      <c r="AD581" s="41"/>
      <c r="AE581" s="41"/>
      <c r="AT581" s="20" t="s">
        <v>170</v>
      </c>
      <c r="AU581" s="20" t="s">
        <v>79</v>
      </c>
    </row>
    <row r="582" s="13" customFormat="1">
      <c r="A582" s="13"/>
      <c r="B582" s="233"/>
      <c r="C582" s="234"/>
      <c r="D582" s="235" t="s">
        <v>172</v>
      </c>
      <c r="E582" s="236" t="s">
        <v>19</v>
      </c>
      <c r="F582" s="237" t="s">
        <v>1469</v>
      </c>
      <c r="G582" s="234"/>
      <c r="H582" s="238">
        <v>110</v>
      </c>
      <c r="I582" s="239"/>
      <c r="J582" s="234"/>
      <c r="K582" s="234"/>
      <c r="L582" s="240"/>
      <c r="M582" s="241"/>
      <c r="N582" s="242"/>
      <c r="O582" s="242"/>
      <c r="P582" s="242"/>
      <c r="Q582" s="242"/>
      <c r="R582" s="242"/>
      <c r="S582" s="242"/>
      <c r="T582" s="243"/>
      <c r="U582" s="13"/>
      <c r="V582" s="13"/>
      <c r="W582" s="13"/>
      <c r="X582" s="13"/>
      <c r="Y582" s="13"/>
      <c r="Z582" s="13"/>
      <c r="AA582" s="13"/>
      <c r="AB582" s="13"/>
      <c r="AC582" s="13"/>
      <c r="AD582" s="13"/>
      <c r="AE582" s="13"/>
      <c r="AT582" s="244" t="s">
        <v>172</v>
      </c>
      <c r="AU582" s="244" t="s">
        <v>79</v>
      </c>
      <c r="AV582" s="13" t="s">
        <v>79</v>
      </c>
      <c r="AW582" s="13" t="s">
        <v>32</v>
      </c>
      <c r="AX582" s="13" t="s">
        <v>70</v>
      </c>
      <c r="AY582" s="244" t="s">
        <v>161</v>
      </c>
    </row>
    <row r="583" s="14" customFormat="1">
      <c r="A583" s="14"/>
      <c r="B583" s="245"/>
      <c r="C583" s="246"/>
      <c r="D583" s="235" t="s">
        <v>172</v>
      </c>
      <c r="E583" s="247" t="s">
        <v>19</v>
      </c>
      <c r="F583" s="248" t="s">
        <v>174</v>
      </c>
      <c r="G583" s="246"/>
      <c r="H583" s="249">
        <v>110</v>
      </c>
      <c r="I583" s="250"/>
      <c r="J583" s="246"/>
      <c r="K583" s="246"/>
      <c r="L583" s="251"/>
      <c r="M583" s="252"/>
      <c r="N583" s="253"/>
      <c r="O583" s="253"/>
      <c r="P583" s="253"/>
      <c r="Q583" s="253"/>
      <c r="R583" s="253"/>
      <c r="S583" s="253"/>
      <c r="T583" s="254"/>
      <c r="U583" s="14"/>
      <c r="V583" s="14"/>
      <c r="W583" s="14"/>
      <c r="X583" s="14"/>
      <c r="Y583" s="14"/>
      <c r="Z583" s="14"/>
      <c r="AA583" s="14"/>
      <c r="AB583" s="14"/>
      <c r="AC583" s="14"/>
      <c r="AD583" s="14"/>
      <c r="AE583" s="14"/>
      <c r="AT583" s="255" t="s">
        <v>172</v>
      </c>
      <c r="AU583" s="255" t="s">
        <v>79</v>
      </c>
      <c r="AV583" s="14" t="s">
        <v>168</v>
      </c>
      <c r="AW583" s="14" t="s">
        <v>32</v>
      </c>
      <c r="AX583" s="14" t="s">
        <v>77</v>
      </c>
      <c r="AY583" s="255" t="s">
        <v>161</v>
      </c>
    </row>
    <row r="584" s="2" customFormat="1" ht="16.5" customHeight="1">
      <c r="A584" s="41"/>
      <c r="B584" s="42"/>
      <c r="C584" s="285" t="s">
        <v>818</v>
      </c>
      <c r="D584" s="285" t="s">
        <v>1027</v>
      </c>
      <c r="E584" s="286" t="s">
        <v>1470</v>
      </c>
      <c r="F584" s="287" t="s">
        <v>1471</v>
      </c>
      <c r="G584" s="288" t="s">
        <v>580</v>
      </c>
      <c r="H584" s="289">
        <v>0.044999999999999998</v>
      </c>
      <c r="I584" s="290"/>
      <c r="J584" s="291">
        <f>ROUND(I584*H584,2)</f>
        <v>0</v>
      </c>
      <c r="K584" s="287" t="s">
        <v>167</v>
      </c>
      <c r="L584" s="292"/>
      <c r="M584" s="293" t="s">
        <v>19</v>
      </c>
      <c r="N584" s="294" t="s">
        <v>41</v>
      </c>
      <c r="O584" s="87"/>
      <c r="P584" s="224">
        <f>O584*H584</f>
        <v>0</v>
      </c>
      <c r="Q584" s="224">
        <v>1</v>
      </c>
      <c r="R584" s="224">
        <f>Q584*H584</f>
        <v>0.044999999999999998</v>
      </c>
      <c r="S584" s="224">
        <v>0</v>
      </c>
      <c r="T584" s="225">
        <f>S584*H584</f>
        <v>0</v>
      </c>
      <c r="U584" s="41"/>
      <c r="V584" s="41"/>
      <c r="W584" s="41"/>
      <c r="X584" s="41"/>
      <c r="Y584" s="41"/>
      <c r="Z584" s="41"/>
      <c r="AA584" s="41"/>
      <c r="AB584" s="41"/>
      <c r="AC584" s="41"/>
      <c r="AD584" s="41"/>
      <c r="AE584" s="41"/>
      <c r="AR584" s="226" t="s">
        <v>209</v>
      </c>
      <c r="AT584" s="226" t="s">
        <v>1027</v>
      </c>
      <c r="AU584" s="226" t="s">
        <v>79</v>
      </c>
      <c r="AY584" s="20" t="s">
        <v>161</v>
      </c>
      <c r="BE584" s="227">
        <f>IF(N584="základní",J584,0)</f>
        <v>0</v>
      </c>
      <c r="BF584" s="227">
        <f>IF(N584="snížená",J584,0)</f>
        <v>0</v>
      </c>
      <c r="BG584" s="227">
        <f>IF(N584="zákl. přenesená",J584,0)</f>
        <v>0</v>
      </c>
      <c r="BH584" s="227">
        <f>IF(N584="sníž. přenesená",J584,0)</f>
        <v>0</v>
      </c>
      <c r="BI584" s="227">
        <f>IF(N584="nulová",J584,0)</f>
        <v>0</v>
      </c>
      <c r="BJ584" s="20" t="s">
        <v>77</v>
      </c>
      <c r="BK584" s="227">
        <f>ROUND(I584*H584,2)</f>
        <v>0</v>
      </c>
      <c r="BL584" s="20" t="s">
        <v>168</v>
      </c>
      <c r="BM584" s="226" t="s">
        <v>1472</v>
      </c>
    </row>
    <row r="585" s="13" customFormat="1">
      <c r="A585" s="13"/>
      <c r="B585" s="233"/>
      <c r="C585" s="234"/>
      <c r="D585" s="235" t="s">
        <v>172</v>
      </c>
      <c r="E585" s="234"/>
      <c r="F585" s="237" t="s">
        <v>1473</v>
      </c>
      <c r="G585" s="234"/>
      <c r="H585" s="238">
        <v>0.044999999999999998</v>
      </c>
      <c r="I585" s="239"/>
      <c r="J585" s="234"/>
      <c r="K585" s="234"/>
      <c r="L585" s="240"/>
      <c r="M585" s="241"/>
      <c r="N585" s="242"/>
      <c r="O585" s="242"/>
      <c r="P585" s="242"/>
      <c r="Q585" s="242"/>
      <c r="R585" s="242"/>
      <c r="S585" s="242"/>
      <c r="T585" s="243"/>
      <c r="U585" s="13"/>
      <c r="V585" s="13"/>
      <c r="W585" s="13"/>
      <c r="X585" s="13"/>
      <c r="Y585" s="13"/>
      <c r="Z585" s="13"/>
      <c r="AA585" s="13"/>
      <c r="AB585" s="13"/>
      <c r="AC585" s="13"/>
      <c r="AD585" s="13"/>
      <c r="AE585" s="13"/>
      <c r="AT585" s="244" t="s">
        <v>172</v>
      </c>
      <c r="AU585" s="244" t="s">
        <v>79</v>
      </c>
      <c r="AV585" s="13" t="s">
        <v>79</v>
      </c>
      <c r="AW585" s="13" t="s">
        <v>4</v>
      </c>
      <c r="AX585" s="13" t="s">
        <v>77</v>
      </c>
      <c r="AY585" s="244" t="s">
        <v>161</v>
      </c>
    </row>
    <row r="586" s="2" customFormat="1" ht="16.5" customHeight="1">
      <c r="A586" s="41"/>
      <c r="B586" s="42"/>
      <c r="C586" s="215" t="s">
        <v>824</v>
      </c>
      <c r="D586" s="215" t="s">
        <v>163</v>
      </c>
      <c r="E586" s="216" t="s">
        <v>1474</v>
      </c>
      <c r="F586" s="217" t="s">
        <v>1475</v>
      </c>
      <c r="G586" s="218" t="s">
        <v>212</v>
      </c>
      <c r="H586" s="219">
        <v>110</v>
      </c>
      <c r="I586" s="220"/>
      <c r="J586" s="221">
        <f>ROUND(I586*H586,2)</f>
        <v>0</v>
      </c>
      <c r="K586" s="217" t="s">
        <v>167</v>
      </c>
      <c r="L586" s="47"/>
      <c r="M586" s="222" t="s">
        <v>19</v>
      </c>
      <c r="N586" s="223" t="s">
        <v>41</v>
      </c>
      <c r="O586" s="87"/>
      <c r="P586" s="224">
        <f>O586*H586</f>
        <v>0</v>
      </c>
      <c r="Q586" s="224">
        <v>0</v>
      </c>
      <c r="R586" s="224">
        <f>Q586*H586</f>
        <v>0</v>
      </c>
      <c r="S586" s="224">
        <v>0</v>
      </c>
      <c r="T586" s="225">
        <f>S586*H586</f>
        <v>0</v>
      </c>
      <c r="U586" s="41"/>
      <c r="V586" s="41"/>
      <c r="W586" s="41"/>
      <c r="X586" s="41"/>
      <c r="Y586" s="41"/>
      <c r="Z586" s="41"/>
      <c r="AA586" s="41"/>
      <c r="AB586" s="41"/>
      <c r="AC586" s="41"/>
      <c r="AD586" s="41"/>
      <c r="AE586" s="41"/>
      <c r="AR586" s="226" t="s">
        <v>168</v>
      </c>
      <c r="AT586" s="226" t="s">
        <v>163</v>
      </c>
      <c r="AU586" s="226" t="s">
        <v>79</v>
      </c>
      <c r="AY586" s="20" t="s">
        <v>161</v>
      </c>
      <c r="BE586" s="227">
        <f>IF(N586="základní",J586,0)</f>
        <v>0</v>
      </c>
      <c r="BF586" s="227">
        <f>IF(N586="snížená",J586,0)</f>
        <v>0</v>
      </c>
      <c r="BG586" s="227">
        <f>IF(N586="zákl. přenesená",J586,0)</f>
        <v>0</v>
      </c>
      <c r="BH586" s="227">
        <f>IF(N586="sníž. přenesená",J586,0)</f>
        <v>0</v>
      </c>
      <c r="BI586" s="227">
        <f>IF(N586="nulová",J586,0)</f>
        <v>0</v>
      </c>
      <c r="BJ586" s="20" t="s">
        <v>77</v>
      </c>
      <c r="BK586" s="227">
        <f>ROUND(I586*H586,2)</f>
        <v>0</v>
      </c>
      <c r="BL586" s="20" t="s">
        <v>168</v>
      </c>
      <c r="BM586" s="226" t="s">
        <v>1476</v>
      </c>
    </row>
    <row r="587" s="2" customFormat="1">
      <c r="A587" s="41"/>
      <c r="B587" s="42"/>
      <c r="C587" s="43"/>
      <c r="D587" s="228" t="s">
        <v>170</v>
      </c>
      <c r="E587" s="43"/>
      <c r="F587" s="229" t="s">
        <v>1477</v>
      </c>
      <c r="G587" s="43"/>
      <c r="H587" s="43"/>
      <c r="I587" s="230"/>
      <c r="J587" s="43"/>
      <c r="K587" s="43"/>
      <c r="L587" s="47"/>
      <c r="M587" s="231"/>
      <c r="N587" s="232"/>
      <c r="O587" s="87"/>
      <c r="P587" s="87"/>
      <c r="Q587" s="87"/>
      <c r="R587" s="87"/>
      <c r="S587" s="87"/>
      <c r="T587" s="88"/>
      <c r="U587" s="41"/>
      <c r="V587" s="41"/>
      <c r="W587" s="41"/>
      <c r="X587" s="41"/>
      <c r="Y587" s="41"/>
      <c r="Z587" s="41"/>
      <c r="AA587" s="41"/>
      <c r="AB587" s="41"/>
      <c r="AC587" s="41"/>
      <c r="AD587" s="41"/>
      <c r="AE587" s="41"/>
      <c r="AT587" s="20" t="s">
        <v>170</v>
      </c>
      <c r="AU587" s="20" t="s">
        <v>79</v>
      </c>
    </row>
    <row r="588" s="2" customFormat="1" ht="37.8" customHeight="1">
      <c r="A588" s="41"/>
      <c r="B588" s="42"/>
      <c r="C588" s="215" t="s">
        <v>830</v>
      </c>
      <c r="D588" s="215" t="s">
        <v>163</v>
      </c>
      <c r="E588" s="216" t="s">
        <v>1478</v>
      </c>
      <c r="F588" s="217" t="s">
        <v>1479</v>
      </c>
      <c r="G588" s="218" t="s">
        <v>212</v>
      </c>
      <c r="H588" s="219">
        <v>22</v>
      </c>
      <c r="I588" s="220"/>
      <c r="J588" s="221">
        <f>ROUND(I588*H588,2)</f>
        <v>0</v>
      </c>
      <c r="K588" s="217" t="s">
        <v>167</v>
      </c>
      <c r="L588" s="47"/>
      <c r="M588" s="222" t="s">
        <v>19</v>
      </c>
      <c r="N588" s="223" t="s">
        <v>41</v>
      </c>
      <c r="O588" s="87"/>
      <c r="P588" s="224">
        <f>O588*H588</f>
        <v>0</v>
      </c>
      <c r="Q588" s="224">
        <v>0.0022200000000000002</v>
      </c>
      <c r="R588" s="224">
        <f>Q588*H588</f>
        <v>0.048840000000000001</v>
      </c>
      <c r="S588" s="224">
        <v>0</v>
      </c>
      <c r="T588" s="225">
        <f>S588*H588</f>
        <v>0</v>
      </c>
      <c r="U588" s="41"/>
      <c r="V588" s="41"/>
      <c r="W588" s="41"/>
      <c r="X588" s="41"/>
      <c r="Y588" s="41"/>
      <c r="Z588" s="41"/>
      <c r="AA588" s="41"/>
      <c r="AB588" s="41"/>
      <c r="AC588" s="41"/>
      <c r="AD588" s="41"/>
      <c r="AE588" s="41"/>
      <c r="AR588" s="226" t="s">
        <v>168</v>
      </c>
      <c r="AT588" s="226" t="s">
        <v>163</v>
      </c>
      <c r="AU588" s="226" t="s">
        <v>79</v>
      </c>
      <c r="AY588" s="20" t="s">
        <v>161</v>
      </c>
      <c r="BE588" s="227">
        <f>IF(N588="základní",J588,0)</f>
        <v>0</v>
      </c>
      <c r="BF588" s="227">
        <f>IF(N588="snížená",J588,0)</f>
        <v>0</v>
      </c>
      <c r="BG588" s="227">
        <f>IF(N588="zákl. přenesená",J588,0)</f>
        <v>0</v>
      </c>
      <c r="BH588" s="227">
        <f>IF(N588="sníž. přenesená",J588,0)</f>
        <v>0</v>
      </c>
      <c r="BI588" s="227">
        <f>IF(N588="nulová",J588,0)</f>
        <v>0</v>
      </c>
      <c r="BJ588" s="20" t="s">
        <v>77</v>
      </c>
      <c r="BK588" s="227">
        <f>ROUND(I588*H588,2)</f>
        <v>0</v>
      </c>
      <c r="BL588" s="20" t="s">
        <v>168</v>
      </c>
      <c r="BM588" s="226" t="s">
        <v>1480</v>
      </c>
    </row>
    <row r="589" s="2" customFormat="1">
      <c r="A589" s="41"/>
      <c r="B589" s="42"/>
      <c r="C589" s="43"/>
      <c r="D589" s="228" t="s">
        <v>170</v>
      </c>
      <c r="E589" s="43"/>
      <c r="F589" s="229" t="s">
        <v>1481</v>
      </c>
      <c r="G589" s="43"/>
      <c r="H589" s="43"/>
      <c r="I589" s="230"/>
      <c r="J589" s="43"/>
      <c r="K589" s="43"/>
      <c r="L589" s="47"/>
      <c r="M589" s="231"/>
      <c r="N589" s="232"/>
      <c r="O589" s="87"/>
      <c r="P589" s="87"/>
      <c r="Q589" s="87"/>
      <c r="R589" s="87"/>
      <c r="S589" s="87"/>
      <c r="T589" s="88"/>
      <c r="U589" s="41"/>
      <c r="V589" s="41"/>
      <c r="W589" s="41"/>
      <c r="X589" s="41"/>
      <c r="Y589" s="41"/>
      <c r="Z589" s="41"/>
      <c r="AA589" s="41"/>
      <c r="AB589" s="41"/>
      <c r="AC589" s="41"/>
      <c r="AD589" s="41"/>
      <c r="AE589" s="41"/>
      <c r="AT589" s="20" t="s">
        <v>170</v>
      </c>
      <c r="AU589" s="20" t="s">
        <v>79</v>
      </c>
    </row>
    <row r="590" s="13" customFormat="1">
      <c r="A590" s="13"/>
      <c r="B590" s="233"/>
      <c r="C590" s="234"/>
      <c r="D590" s="235" t="s">
        <v>172</v>
      </c>
      <c r="E590" s="236" t="s">
        <v>19</v>
      </c>
      <c r="F590" s="237" t="s">
        <v>1482</v>
      </c>
      <c r="G590" s="234"/>
      <c r="H590" s="238">
        <v>22</v>
      </c>
      <c r="I590" s="239"/>
      <c r="J590" s="234"/>
      <c r="K590" s="234"/>
      <c r="L590" s="240"/>
      <c r="M590" s="241"/>
      <c r="N590" s="242"/>
      <c r="O590" s="242"/>
      <c r="P590" s="242"/>
      <c r="Q590" s="242"/>
      <c r="R590" s="242"/>
      <c r="S590" s="242"/>
      <c r="T590" s="243"/>
      <c r="U590" s="13"/>
      <c r="V590" s="13"/>
      <c r="W590" s="13"/>
      <c r="X590" s="13"/>
      <c r="Y590" s="13"/>
      <c r="Z590" s="13"/>
      <c r="AA590" s="13"/>
      <c r="AB590" s="13"/>
      <c r="AC590" s="13"/>
      <c r="AD590" s="13"/>
      <c r="AE590" s="13"/>
      <c r="AT590" s="244" t="s">
        <v>172</v>
      </c>
      <c r="AU590" s="244" t="s">
        <v>79</v>
      </c>
      <c r="AV590" s="13" t="s">
        <v>79</v>
      </c>
      <c r="AW590" s="13" t="s">
        <v>32</v>
      </c>
      <c r="AX590" s="13" t="s">
        <v>70</v>
      </c>
      <c r="AY590" s="244" t="s">
        <v>161</v>
      </c>
    </row>
    <row r="591" s="14" customFormat="1">
      <c r="A591" s="14"/>
      <c r="B591" s="245"/>
      <c r="C591" s="246"/>
      <c r="D591" s="235" t="s">
        <v>172</v>
      </c>
      <c r="E591" s="247" t="s">
        <v>19</v>
      </c>
      <c r="F591" s="248" t="s">
        <v>174</v>
      </c>
      <c r="G591" s="246"/>
      <c r="H591" s="249">
        <v>22</v>
      </c>
      <c r="I591" s="250"/>
      <c r="J591" s="246"/>
      <c r="K591" s="246"/>
      <c r="L591" s="251"/>
      <c r="M591" s="252"/>
      <c r="N591" s="253"/>
      <c r="O591" s="253"/>
      <c r="P591" s="253"/>
      <c r="Q591" s="253"/>
      <c r="R591" s="253"/>
      <c r="S591" s="253"/>
      <c r="T591" s="254"/>
      <c r="U591" s="14"/>
      <c r="V591" s="14"/>
      <c r="W591" s="14"/>
      <c r="X591" s="14"/>
      <c r="Y591" s="14"/>
      <c r="Z591" s="14"/>
      <c r="AA591" s="14"/>
      <c r="AB591" s="14"/>
      <c r="AC591" s="14"/>
      <c r="AD591" s="14"/>
      <c r="AE591" s="14"/>
      <c r="AT591" s="255" t="s">
        <v>172</v>
      </c>
      <c r="AU591" s="255" t="s">
        <v>79</v>
      </c>
      <c r="AV591" s="14" t="s">
        <v>168</v>
      </c>
      <c r="AW591" s="14" t="s">
        <v>32</v>
      </c>
      <c r="AX591" s="14" t="s">
        <v>77</v>
      </c>
      <c r="AY591" s="255" t="s">
        <v>161</v>
      </c>
    </row>
    <row r="592" s="2" customFormat="1" ht="21.75" customHeight="1">
      <c r="A592" s="41"/>
      <c r="B592" s="42"/>
      <c r="C592" s="215" t="s">
        <v>835</v>
      </c>
      <c r="D592" s="215" t="s">
        <v>163</v>
      </c>
      <c r="E592" s="216" t="s">
        <v>1483</v>
      </c>
      <c r="F592" s="217" t="s">
        <v>1484</v>
      </c>
      <c r="G592" s="218" t="s">
        <v>166</v>
      </c>
      <c r="H592" s="219">
        <v>110</v>
      </c>
      <c r="I592" s="220"/>
      <c r="J592" s="221">
        <f>ROUND(I592*H592,2)</f>
        <v>0</v>
      </c>
      <c r="K592" s="217" t="s">
        <v>167</v>
      </c>
      <c r="L592" s="47"/>
      <c r="M592" s="222" t="s">
        <v>19</v>
      </c>
      <c r="N592" s="223" t="s">
        <v>41</v>
      </c>
      <c r="O592" s="87"/>
      <c r="P592" s="224">
        <f>O592*H592</f>
        <v>0</v>
      </c>
      <c r="Q592" s="224">
        <v>0</v>
      </c>
      <c r="R592" s="224">
        <f>Q592*H592</f>
        <v>0</v>
      </c>
      <c r="S592" s="224">
        <v>0.0070000000000000001</v>
      </c>
      <c r="T592" s="225">
        <f>S592*H592</f>
        <v>0.77000000000000002</v>
      </c>
      <c r="U592" s="41"/>
      <c r="V592" s="41"/>
      <c r="W592" s="41"/>
      <c r="X592" s="41"/>
      <c r="Y592" s="41"/>
      <c r="Z592" s="41"/>
      <c r="AA592" s="41"/>
      <c r="AB592" s="41"/>
      <c r="AC592" s="41"/>
      <c r="AD592" s="41"/>
      <c r="AE592" s="41"/>
      <c r="AR592" s="226" t="s">
        <v>168</v>
      </c>
      <c r="AT592" s="226" t="s">
        <v>163</v>
      </c>
      <c r="AU592" s="226" t="s">
        <v>79</v>
      </c>
      <c r="AY592" s="20" t="s">
        <v>161</v>
      </c>
      <c r="BE592" s="227">
        <f>IF(N592="základní",J592,0)</f>
        <v>0</v>
      </c>
      <c r="BF592" s="227">
        <f>IF(N592="snížená",J592,0)</f>
        <v>0</v>
      </c>
      <c r="BG592" s="227">
        <f>IF(N592="zákl. přenesená",J592,0)</f>
        <v>0</v>
      </c>
      <c r="BH592" s="227">
        <f>IF(N592="sníž. přenesená",J592,0)</f>
        <v>0</v>
      </c>
      <c r="BI592" s="227">
        <f>IF(N592="nulová",J592,0)</f>
        <v>0</v>
      </c>
      <c r="BJ592" s="20" t="s">
        <v>77</v>
      </c>
      <c r="BK592" s="227">
        <f>ROUND(I592*H592,2)</f>
        <v>0</v>
      </c>
      <c r="BL592" s="20" t="s">
        <v>168</v>
      </c>
      <c r="BM592" s="226" t="s">
        <v>1485</v>
      </c>
    </row>
    <row r="593" s="2" customFormat="1">
      <c r="A593" s="41"/>
      <c r="B593" s="42"/>
      <c r="C593" s="43"/>
      <c r="D593" s="228" t="s">
        <v>170</v>
      </c>
      <c r="E593" s="43"/>
      <c r="F593" s="229" t="s">
        <v>1486</v>
      </c>
      <c r="G593" s="43"/>
      <c r="H593" s="43"/>
      <c r="I593" s="230"/>
      <c r="J593" s="43"/>
      <c r="K593" s="43"/>
      <c r="L593" s="47"/>
      <c r="M593" s="231"/>
      <c r="N593" s="232"/>
      <c r="O593" s="87"/>
      <c r="P593" s="87"/>
      <c r="Q593" s="87"/>
      <c r="R593" s="87"/>
      <c r="S593" s="87"/>
      <c r="T593" s="88"/>
      <c r="U593" s="41"/>
      <c r="V593" s="41"/>
      <c r="W593" s="41"/>
      <c r="X593" s="41"/>
      <c r="Y593" s="41"/>
      <c r="Z593" s="41"/>
      <c r="AA593" s="41"/>
      <c r="AB593" s="41"/>
      <c r="AC593" s="41"/>
      <c r="AD593" s="41"/>
      <c r="AE593" s="41"/>
      <c r="AT593" s="20" t="s">
        <v>170</v>
      </c>
      <c r="AU593" s="20" t="s">
        <v>79</v>
      </c>
    </row>
    <row r="594" s="13" customFormat="1">
      <c r="A594" s="13"/>
      <c r="B594" s="233"/>
      <c r="C594" s="234"/>
      <c r="D594" s="235" t="s">
        <v>172</v>
      </c>
      <c r="E594" s="236" t="s">
        <v>19</v>
      </c>
      <c r="F594" s="237" t="s">
        <v>1487</v>
      </c>
      <c r="G594" s="234"/>
      <c r="H594" s="238">
        <v>110</v>
      </c>
      <c r="I594" s="239"/>
      <c r="J594" s="234"/>
      <c r="K594" s="234"/>
      <c r="L594" s="240"/>
      <c r="M594" s="241"/>
      <c r="N594" s="242"/>
      <c r="O594" s="242"/>
      <c r="P594" s="242"/>
      <c r="Q594" s="242"/>
      <c r="R594" s="242"/>
      <c r="S594" s="242"/>
      <c r="T594" s="243"/>
      <c r="U594" s="13"/>
      <c r="V594" s="13"/>
      <c r="W594" s="13"/>
      <c r="X594" s="13"/>
      <c r="Y594" s="13"/>
      <c r="Z594" s="13"/>
      <c r="AA594" s="13"/>
      <c r="AB594" s="13"/>
      <c r="AC594" s="13"/>
      <c r="AD594" s="13"/>
      <c r="AE594" s="13"/>
      <c r="AT594" s="244" t="s">
        <v>172</v>
      </c>
      <c r="AU594" s="244" t="s">
        <v>79</v>
      </c>
      <c r="AV594" s="13" t="s">
        <v>79</v>
      </c>
      <c r="AW594" s="13" t="s">
        <v>32</v>
      </c>
      <c r="AX594" s="13" t="s">
        <v>70</v>
      </c>
      <c r="AY594" s="244" t="s">
        <v>161</v>
      </c>
    </row>
    <row r="595" s="14" customFormat="1">
      <c r="A595" s="14"/>
      <c r="B595" s="245"/>
      <c r="C595" s="246"/>
      <c r="D595" s="235" t="s">
        <v>172</v>
      </c>
      <c r="E595" s="247" t="s">
        <v>19</v>
      </c>
      <c r="F595" s="248" t="s">
        <v>174</v>
      </c>
      <c r="G595" s="246"/>
      <c r="H595" s="249">
        <v>110</v>
      </c>
      <c r="I595" s="250"/>
      <c r="J595" s="246"/>
      <c r="K595" s="246"/>
      <c r="L595" s="251"/>
      <c r="M595" s="252"/>
      <c r="N595" s="253"/>
      <c r="O595" s="253"/>
      <c r="P595" s="253"/>
      <c r="Q595" s="253"/>
      <c r="R595" s="253"/>
      <c r="S595" s="253"/>
      <c r="T595" s="254"/>
      <c r="U595" s="14"/>
      <c r="V595" s="14"/>
      <c r="W595" s="14"/>
      <c r="X595" s="14"/>
      <c r="Y595" s="14"/>
      <c r="Z595" s="14"/>
      <c r="AA595" s="14"/>
      <c r="AB595" s="14"/>
      <c r="AC595" s="14"/>
      <c r="AD595" s="14"/>
      <c r="AE595" s="14"/>
      <c r="AT595" s="255" t="s">
        <v>172</v>
      </c>
      <c r="AU595" s="255" t="s">
        <v>79</v>
      </c>
      <c r="AV595" s="14" t="s">
        <v>168</v>
      </c>
      <c r="AW595" s="14" t="s">
        <v>32</v>
      </c>
      <c r="AX595" s="14" t="s">
        <v>77</v>
      </c>
      <c r="AY595" s="255" t="s">
        <v>161</v>
      </c>
    </row>
    <row r="596" s="2" customFormat="1" ht="24.15" customHeight="1">
      <c r="A596" s="41"/>
      <c r="B596" s="42"/>
      <c r="C596" s="215" t="s">
        <v>840</v>
      </c>
      <c r="D596" s="215" t="s">
        <v>163</v>
      </c>
      <c r="E596" s="216" t="s">
        <v>1488</v>
      </c>
      <c r="F596" s="217" t="s">
        <v>1489</v>
      </c>
      <c r="G596" s="218" t="s">
        <v>166</v>
      </c>
      <c r="H596" s="219">
        <v>990</v>
      </c>
      <c r="I596" s="220"/>
      <c r="J596" s="221">
        <f>ROUND(I596*H596,2)</f>
        <v>0</v>
      </c>
      <c r="K596" s="217" t="s">
        <v>167</v>
      </c>
      <c r="L596" s="47"/>
      <c r="M596" s="222" t="s">
        <v>19</v>
      </c>
      <c r="N596" s="223" t="s">
        <v>41</v>
      </c>
      <c r="O596" s="87"/>
      <c r="P596" s="224">
        <f>O596*H596</f>
        <v>0</v>
      </c>
      <c r="Q596" s="224">
        <v>0</v>
      </c>
      <c r="R596" s="224">
        <f>Q596*H596</f>
        <v>0</v>
      </c>
      <c r="S596" s="224">
        <v>0.0023</v>
      </c>
      <c r="T596" s="225">
        <f>S596*H596</f>
        <v>2.2770000000000001</v>
      </c>
      <c r="U596" s="41"/>
      <c r="V596" s="41"/>
      <c r="W596" s="41"/>
      <c r="X596" s="41"/>
      <c r="Y596" s="41"/>
      <c r="Z596" s="41"/>
      <c r="AA596" s="41"/>
      <c r="AB596" s="41"/>
      <c r="AC596" s="41"/>
      <c r="AD596" s="41"/>
      <c r="AE596" s="41"/>
      <c r="AR596" s="226" t="s">
        <v>168</v>
      </c>
      <c r="AT596" s="226" t="s">
        <v>163</v>
      </c>
      <c r="AU596" s="226" t="s">
        <v>79</v>
      </c>
      <c r="AY596" s="20" t="s">
        <v>161</v>
      </c>
      <c r="BE596" s="227">
        <f>IF(N596="základní",J596,0)</f>
        <v>0</v>
      </c>
      <c r="BF596" s="227">
        <f>IF(N596="snížená",J596,0)</f>
        <v>0</v>
      </c>
      <c r="BG596" s="227">
        <f>IF(N596="zákl. přenesená",J596,0)</f>
        <v>0</v>
      </c>
      <c r="BH596" s="227">
        <f>IF(N596="sníž. přenesená",J596,0)</f>
        <v>0</v>
      </c>
      <c r="BI596" s="227">
        <f>IF(N596="nulová",J596,0)</f>
        <v>0</v>
      </c>
      <c r="BJ596" s="20" t="s">
        <v>77</v>
      </c>
      <c r="BK596" s="227">
        <f>ROUND(I596*H596,2)</f>
        <v>0</v>
      </c>
      <c r="BL596" s="20" t="s">
        <v>168</v>
      </c>
      <c r="BM596" s="226" t="s">
        <v>1490</v>
      </c>
    </row>
    <row r="597" s="2" customFormat="1">
      <c r="A597" s="41"/>
      <c r="B597" s="42"/>
      <c r="C597" s="43"/>
      <c r="D597" s="228" t="s">
        <v>170</v>
      </c>
      <c r="E597" s="43"/>
      <c r="F597" s="229" t="s">
        <v>1491</v>
      </c>
      <c r="G597" s="43"/>
      <c r="H597" s="43"/>
      <c r="I597" s="230"/>
      <c r="J597" s="43"/>
      <c r="K597" s="43"/>
      <c r="L597" s="47"/>
      <c r="M597" s="231"/>
      <c r="N597" s="232"/>
      <c r="O597" s="87"/>
      <c r="P597" s="87"/>
      <c r="Q597" s="87"/>
      <c r="R597" s="87"/>
      <c r="S597" s="87"/>
      <c r="T597" s="88"/>
      <c r="U597" s="41"/>
      <c r="V597" s="41"/>
      <c r="W597" s="41"/>
      <c r="X597" s="41"/>
      <c r="Y597" s="41"/>
      <c r="Z597" s="41"/>
      <c r="AA597" s="41"/>
      <c r="AB597" s="41"/>
      <c r="AC597" s="41"/>
      <c r="AD597" s="41"/>
      <c r="AE597" s="41"/>
      <c r="AT597" s="20" t="s">
        <v>170</v>
      </c>
      <c r="AU597" s="20" t="s">
        <v>79</v>
      </c>
    </row>
    <row r="598" s="13" customFormat="1">
      <c r="A598" s="13"/>
      <c r="B598" s="233"/>
      <c r="C598" s="234"/>
      <c r="D598" s="235" t="s">
        <v>172</v>
      </c>
      <c r="E598" s="236" t="s">
        <v>19</v>
      </c>
      <c r="F598" s="237" t="s">
        <v>1492</v>
      </c>
      <c r="G598" s="234"/>
      <c r="H598" s="238">
        <v>990</v>
      </c>
      <c r="I598" s="239"/>
      <c r="J598" s="234"/>
      <c r="K598" s="234"/>
      <c r="L598" s="240"/>
      <c r="M598" s="241"/>
      <c r="N598" s="242"/>
      <c r="O598" s="242"/>
      <c r="P598" s="242"/>
      <c r="Q598" s="242"/>
      <c r="R598" s="242"/>
      <c r="S598" s="242"/>
      <c r="T598" s="243"/>
      <c r="U598" s="13"/>
      <c r="V598" s="13"/>
      <c r="W598" s="13"/>
      <c r="X598" s="13"/>
      <c r="Y598" s="13"/>
      <c r="Z598" s="13"/>
      <c r="AA598" s="13"/>
      <c r="AB598" s="13"/>
      <c r="AC598" s="13"/>
      <c r="AD598" s="13"/>
      <c r="AE598" s="13"/>
      <c r="AT598" s="244" t="s">
        <v>172</v>
      </c>
      <c r="AU598" s="244" t="s">
        <v>79</v>
      </c>
      <c r="AV598" s="13" t="s">
        <v>79</v>
      </c>
      <c r="AW598" s="13" t="s">
        <v>32</v>
      </c>
      <c r="AX598" s="13" t="s">
        <v>70</v>
      </c>
      <c r="AY598" s="244" t="s">
        <v>161</v>
      </c>
    </row>
    <row r="599" s="14" customFormat="1">
      <c r="A599" s="14"/>
      <c r="B599" s="245"/>
      <c r="C599" s="246"/>
      <c r="D599" s="235" t="s">
        <v>172</v>
      </c>
      <c r="E599" s="247" t="s">
        <v>19</v>
      </c>
      <c r="F599" s="248" t="s">
        <v>174</v>
      </c>
      <c r="G599" s="246"/>
      <c r="H599" s="249">
        <v>990</v>
      </c>
      <c r="I599" s="250"/>
      <c r="J599" s="246"/>
      <c r="K599" s="246"/>
      <c r="L599" s="251"/>
      <c r="M599" s="252"/>
      <c r="N599" s="253"/>
      <c r="O599" s="253"/>
      <c r="P599" s="253"/>
      <c r="Q599" s="253"/>
      <c r="R599" s="253"/>
      <c r="S599" s="253"/>
      <c r="T599" s="254"/>
      <c r="U599" s="14"/>
      <c r="V599" s="14"/>
      <c r="W599" s="14"/>
      <c r="X599" s="14"/>
      <c r="Y599" s="14"/>
      <c r="Z599" s="14"/>
      <c r="AA599" s="14"/>
      <c r="AB599" s="14"/>
      <c r="AC599" s="14"/>
      <c r="AD599" s="14"/>
      <c r="AE599" s="14"/>
      <c r="AT599" s="255" t="s">
        <v>172</v>
      </c>
      <c r="AU599" s="255" t="s">
        <v>79</v>
      </c>
      <c r="AV599" s="14" t="s">
        <v>168</v>
      </c>
      <c r="AW599" s="14" t="s">
        <v>32</v>
      </c>
      <c r="AX599" s="14" t="s">
        <v>77</v>
      </c>
      <c r="AY599" s="255" t="s">
        <v>161</v>
      </c>
    </row>
    <row r="600" s="2" customFormat="1" ht="24.15" customHeight="1">
      <c r="A600" s="41"/>
      <c r="B600" s="42"/>
      <c r="C600" s="215" t="s">
        <v>845</v>
      </c>
      <c r="D600" s="215" t="s">
        <v>163</v>
      </c>
      <c r="E600" s="216" t="s">
        <v>1493</v>
      </c>
      <c r="F600" s="217" t="s">
        <v>1494</v>
      </c>
      <c r="G600" s="218" t="s">
        <v>166</v>
      </c>
      <c r="H600" s="219">
        <v>110</v>
      </c>
      <c r="I600" s="220"/>
      <c r="J600" s="221">
        <f>ROUND(I600*H600,2)</f>
        <v>0</v>
      </c>
      <c r="K600" s="217" t="s">
        <v>167</v>
      </c>
      <c r="L600" s="47"/>
      <c r="M600" s="222" t="s">
        <v>19</v>
      </c>
      <c r="N600" s="223" t="s">
        <v>41</v>
      </c>
      <c r="O600" s="87"/>
      <c r="P600" s="224">
        <f>O600*H600</f>
        <v>0</v>
      </c>
      <c r="Q600" s="224">
        <v>0.0025699999999999998</v>
      </c>
      <c r="R600" s="224">
        <f>Q600*H600</f>
        <v>0.28269999999999995</v>
      </c>
      <c r="S600" s="224">
        <v>0</v>
      </c>
      <c r="T600" s="225">
        <f>S600*H600</f>
        <v>0</v>
      </c>
      <c r="U600" s="41"/>
      <c r="V600" s="41"/>
      <c r="W600" s="41"/>
      <c r="X600" s="41"/>
      <c r="Y600" s="41"/>
      <c r="Z600" s="41"/>
      <c r="AA600" s="41"/>
      <c r="AB600" s="41"/>
      <c r="AC600" s="41"/>
      <c r="AD600" s="41"/>
      <c r="AE600" s="41"/>
      <c r="AR600" s="226" t="s">
        <v>168</v>
      </c>
      <c r="AT600" s="226" t="s">
        <v>163</v>
      </c>
      <c r="AU600" s="226" t="s">
        <v>79</v>
      </c>
      <c r="AY600" s="20" t="s">
        <v>161</v>
      </c>
      <c r="BE600" s="227">
        <f>IF(N600="základní",J600,0)</f>
        <v>0</v>
      </c>
      <c r="BF600" s="227">
        <f>IF(N600="snížená",J600,0)</f>
        <v>0</v>
      </c>
      <c r="BG600" s="227">
        <f>IF(N600="zákl. přenesená",J600,0)</f>
        <v>0</v>
      </c>
      <c r="BH600" s="227">
        <f>IF(N600="sníž. přenesená",J600,0)</f>
        <v>0</v>
      </c>
      <c r="BI600" s="227">
        <f>IF(N600="nulová",J600,0)</f>
        <v>0</v>
      </c>
      <c r="BJ600" s="20" t="s">
        <v>77</v>
      </c>
      <c r="BK600" s="227">
        <f>ROUND(I600*H600,2)</f>
        <v>0</v>
      </c>
      <c r="BL600" s="20" t="s">
        <v>168</v>
      </c>
      <c r="BM600" s="226" t="s">
        <v>1495</v>
      </c>
    </row>
    <row r="601" s="2" customFormat="1">
      <c r="A601" s="41"/>
      <c r="B601" s="42"/>
      <c r="C601" s="43"/>
      <c r="D601" s="228" t="s">
        <v>170</v>
      </c>
      <c r="E601" s="43"/>
      <c r="F601" s="229" t="s">
        <v>1496</v>
      </c>
      <c r="G601" s="43"/>
      <c r="H601" s="43"/>
      <c r="I601" s="230"/>
      <c r="J601" s="43"/>
      <c r="K601" s="43"/>
      <c r="L601" s="47"/>
      <c r="M601" s="231"/>
      <c r="N601" s="232"/>
      <c r="O601" s="87"/>
      <c r="P601" s="87"/>
      <c r="Q601" s="87"/>
      <c r="R601" s="87"/>
      <c r="S601" s="87"/>
      <c r="T601" s="88"/>
      <c r="U601" s="41"/>
      <c r="V601" s="41"/>
      <c r="W601" s="41"/>
      <c r="X601" s="41"/>
      <c r="Y601" s="41"/>
      <c r="Z601" s="41"/>
      <c r="AA601" s="41"/>
      <c r="AB601" s="41"/>
      <c r="AC601" s="41"/>
      <c r="AD601" s="41"/>
      <c r="AE601" s="41"/>
      <c r="AT601" s="20" t="s">
        <v>170</v>
      </c>
      <c r="AU601" s="20" t="s">
        <v>79</v>
      </c>
    </row>
    <row r="602" s="13" customFormat="1">
      <c r="A602" s="13"/>
      <c r="B602" s="233"/>
      <c r="C602" s="234"/>
      <c r="D602" s="235" t="s">
        <v>172</v>
      </c>
      <c r="E602" s="236" t="s">
        <v>19</v>
      </c>
      <c r="F602" s="237" t="s">
        <v>1487</v>
      </c>
      <c r="G602" s="234"/>
      <c r="H602" s="238">
        <v>110</v>
      </c>
      <c r="I602" s="239"/>
      <c r="J602" s="234"/>
      <c r="K602" s="234"/>
      <c r="L602" s="240"/>
      <c r="M602" s="241"/>
      <c r="N602" s="242"/>
      <c r="O602" s="242"/>
      <c r="P602" s="242"/>
      <c r="Q602" s="242"/>
      <c r="R602" s="242"/>
      <c r="S602" s="242"/>
      <c r="T602" s="243"/>
      <c r="U602" s="13"/>
      <c r="V602" s="13"/>
      <c r="W602" s="13"/>
      <c r="X602" s="13"/>
      <c r="Y602" s="13"/>
      <c r="Z602" s="13"/>
      <c r="AA602" s="13"/>
      <c r="AB602" s="13"/>
      <c r="AC602" s="13"/>
      <c r="AD602" s="13"/>
      <c r="AE602" s="13"/>
      <c r="AT602" s="244" t="s">
        <v>172</v>
      </c>
      <c r="AU602" s="244" t="s">
        <v>79</v>
      </c>
      <c r="AV602" s="13" t="s">
        <v>79</v>
      </c>
      <c r="AW602" s="13" t="s">
        <v>32</v>
      </c>
      <c r="AX602" s="13" t="s">
        <v>70</v>
      </c>
      <c r="AY602" s="244" t="s">
        <v>161</v>
      </c>
    </row>
    <row r="603" s="14" customFormat="1">
      <c r="A603" s="14"/>
      <c r="B603" s="245"/>
      <c r="C603" s="246"/>
      <c r="D603" s="235" t="s">
        <v>172</v>
      </c>
      <c r="E603" s="247" t="s">
        <v>19</v>
      </c>
      <c r="F603" s="248" t="s">
        <v>174</v>
      </c>
      <c r="G603" s="246"/>
      <c r="H603" s="249">
        <v>110</v>
      </c>
      <c r="I603" s="250"/>
      <c r="J603" s="246"/>
      <c r="K603" s="246"/>
      <c r="L603" s="251"/>
      <c r="M603" s="252"/>
      <c r="N603" s="253"/>
      <c r="O603" s="253"/>
      <c r="P603" s="253"/>
      <c r="Q603" s="253"/>
      <c r="R603" s="253"/>
      <c r="S603" s="253"/>
      <c r="T603" s="254"/>
      <c r="U603" s="14"/>
      <c r="V603" s="14"/>
      <c r="W603" s="14"/>
      <c r="X603" s="14"/>
      <c r="Y603" s="14"/>
      <c r="Z603" s="14"/>
      <c r="AA603" s="14"/>
      <c r="AB603" s="14"/>
      <c r="AC603" s="14"/>
      <c r="AD603" s="14"/>
      <c r="AE603" s="14"/>
      <c r="AT603" s="255" t="s">
        <v>172</v>
      </c>
      <c r="AU603" s="255" t="s">
        <v>79</v>
      </c>
      <c r="AV603" s="14" t="s">
        <v>168</v>
      </c>
      <c r="AW603" s="14" t="s">
        <v>32</v>
      </c>
      <c r="AX603" s="14" t="s">
        <v>77</v>
      </c>
      <c r="AY603" s="255" t="s">
        <v>161</v>
      </c>
    </row>
    <row r="604" s="2" customFormat="1" ht="24.15" customHeight="1">
      <c r="A604" s="41"/>
      <c r="B604" s="42"/>
      <c r="C604" s="215" t="s">
        <v>850</v>
      </c>
      <c r="D604" s="215" t="s">
        <v>163</v>
      </c>
      <c r="E604" s="216" t="s">
        <v>1497</v>
      </c>
      <c r="F604" s="217" t="s">
        <v>1498</v>
      </c>
      <c r="G604" s="218" t="s">
        <v>314</v>
      </c>
      <c r="H604" s="219">
        <v>836</v>
      </c>
      <c r="I604" s="220"/>
      <c r="J604" s="221">
        <f>ROUND(I604*H604,2)</f>
        <v>0</v>
      </c>
      <c r="K604" s="217" t="s">
        <v>167</v>
      </c>
      <c r="L604" s="47"/>
      <c r="M604" s="222" t="s">
        <v>19</v>
      </c>
      <c r="N604" s="223" t="s">
        <v>41</v>
      </c>
      <c r="O604" s="87"/>
      <c r="P604" s="224">
        <f>O604*H604</f>
        <v>0</v>
      </c>
      <c r="Q604" s="224">
        <v>0.00025999999999999998</v>
      </c>
      <c r="R604" s="224">
        <f>Q604*H604</f>
        <v>0.21735999999999997</v>
      </c>
      <c r="S604" s="224">
        <v>0</v>
      </c>
      <c r="T604" s="225">
        <f>S604*H604</f>
        <v>0</v>
      </c>
      <c r="U604" s="41"/>
      <c r="V604" s="41"/>
      <c r="W604" s="41"/>
      <c r="X604" s="41"/>
      <c r="Y604" s="41"/>
      <c r="Z604" s="41"/>
      <c r="AA604" s="41"/>
      <c r="AB604" s="41"/>
      <c r="AC604" s="41"/>
      <c r="AD604" s="41"/>
      <c r="AE604" s="41"/>
      <c r="AR604" s="226" t="s">
        <v>168</v>
      </c>
      <c r="AT604" s="226" t="s">
        <v>163</v>
      </c>
      <c r="AU604" s="226" t="s">
        <v>79</v>
      </c>
      <c r="AY604" s="20" t="s">
        <v>161</v>
      </c>
      <c r="BE604" s="227">
        <f>IF(N604="základní",J604,0)</f>
        <v>0</v>
      </c>
      <c r="BF604" s="227">
        <f>IF(N604="snížená",J604,0)</f>
        <v>0</v>
      </c>
      <c r="BG604" s="227">
        <f>IF(N604="zákl. přenesená",J604,0)</f>
        <v>0</v>
      </c>
      <c r="BH604" s="227">
        <f>IF(N604="sníž. přenesená",J604,0)</f>
        <v>0</v>
      </c>
      <c r="BI604" s="227">
        <f>IF(N604="nulová",J604,0)</f>
        <v>0</v>
      </c>
      <c r="BJ604" s="20" t="s">
        <v>77</v>
      </c>
      <c r="BK604" s="227">
        <f>ROUND(I604*H604,2)</f>
        <v>0</v>
      </c>
      <c r="BL604" s="20" t="s">
        <v>168</v>
      </c>
      <c r="BM604" s="226" t="s">
        <v>1499</v>
      </c>
    </row>
    <row r="605" s="2" customFormat="1">
      <c r="A605" s="41"/>
      <c r="B605" s="42"/>
      <c r="C605" s="43"/>
      <c r="D605" s="228" t="s">
        <v>170</v>
      </c>
      <c r="E605" s="43"/>
      <c r="F605" s="229" t="s">
        <v>1500</v>
      </c>
      <c r="G605" s="43"/>
      <c r="H605" s="43"/>
      <c r="I605" s="230"/>
      <c r="J605" s="43"/>
      <c r="K605" s="43"/>
      <c r="L605" s="47"/>
      <c r="M605" s="231"/>
      <c r="N605" s="232"/>
      <c r="O605" s="87"/>
      <c r="P605" s="87"/>
      <c r="Q605" s="87"/>
      <c r="R605" s="87"/>
      <c r="S605" s="87"/>
      <c r="T605" s="88"/>
      <c r="U605" s="41"/>
      <c r="V605" s="41"/>
      <c r="W605" s="41"/>
      <c r="X605" s="41"/>
      <c r="Y605" s="41"/>
      <c r="Z605" s="41"/>
      <c r="AA605" s="41"/>
      <c r="AB605" s="41"/>
      <c r="AC605" s="41"/>
      <c r="AD605" s="41"/>
      <c r="AE605" s="41"/>
      <c r="AT605" s="20" t="s">
        <v>170</v>
      </c>
      <c r="AU605" s="20" t="s">
        <v>79</v>
      </c>
    </row>
    <row r="606" s="13" customFormat="1">
      <c r="A606" s="13"/>
      <c r="B606" s="233"/>
      <c r="C606" s="234"/>
      <c r="D606" s="235" t="s">
        <v>172</v>
      </c>
      <c r="E606" s="236" t="s">
        <v>19</v>
      </c>
      <c r="F606" s="237" t="s">
        <v>1501</v>
      </c>
      <c r="G606" s="234"/>
      <c r="H606" s="238">
        <v>836</v>
      </c>
      <c r="I606" s="239"/>
      <c r="J606" s="234"/>
      <c r="K606" s="234"/>
      <c r="L606" s="240"/>
      <c r="M606" s="241"/>
      <c r="N606" s="242"/>
      <c r="O606" s="242"/>
      <c r="P606" s="242"/>
      <c r="Q606" s="242"/>
      <c r="R606" s="242"/>
      <c r="S606" s="242"/>
      <c r="T606" s="243"/>
      <c r="U606" s="13"/>
      <c r="V606" s="13"/>
      <c r="W606" s="13"/>
      <c r="X606" s="13"/>
      <c r="Y606" s="13"/>
      <c r="Z606" s="13"/>
      <c r="AA606" s="13"/>
      <c r="AB606" s="13"/>
      <c r="AC606" s="13"/>
      <c r="AD606" s="13"/>
      <c r="AE606" s="13"/>
      <c r="AT606" s="244" t="s">
        <v>172</v>
      </c>
      <c r="AU606" s="244" t="s">
        <v>79</v>
      </c>
      <c r="AV606" s="13" t="s">
        <v>79</v>
      </c>
      <c r="AW606" s="13" t="s">
        <v>32</v>
      </c>
      <c r="AX606" s="13" t="s">
        <v>70</v>
      </c>
      <c r="AY606" s="244" t="s">
        <v>161</v>
      </c>
    </row>
    <row r="607" s="14" customFormat="1">
      <c r="A607" s="14"/>
      <c r="B607" s="245"/>
      <c r="C607" s="246"/>
      <c r="D607" s="235" t="s">
        <v>172</v>
      </c>
      <c r="E607" s="247" t="s">
        <v>19</v>
      </c>
      <c r="F607" s="248" t="s">
        <v>174</v>
      </c>
      <c r="G607" s="246"/>
      <c r="H607" s="249">
        <v>836</v>
      </c>
      <c r="I607" s="250"/>
      <c r="J607" s="246"/>
      <c r="K607" s="246"/>
      <c r="L607" s="251"/>
      <c r="M607" s="252"/>
      <c r="N607" s="253"/>
      <c r="O607" s="253"/>
      <c r="P607" s="253"/>
      <c r="Q607" s="253"/>
      <c r="R607" s="253"/>
      <c r="S607" s="253"/>
      <c r="T607" s="254"/>
      <c r="U607" s="14"/>
      <c r="V607" s="14"/>
      <c r="W607" s="14"/>
      <c r="X607" s="14"/>
      <c r="Y607" s="14"/>
      <c r="Z607" s="14"/>
      <c r="AA607" s="14"/>
      <c r="AB607" s="14"/>
      <c r="AC607" s="14"/>
      <c r="AD607" s="14"/>
      <c r="AE607" s="14"/>
      <c r="AT607" s="255" t="s">
        <v>172</v>
      </c>
      <c r="AU607" s="255" t="s">
        <v>79</v>
      </c>
      <c r="AV607" s="14" t="s">
        <v>168</v>
      </c>
      <c r="AW607" s="14" t="s">
        <v>32</v>
      </c>
      <c r="AX607" s="14" t="s">
        <v>77</v>
      </c>
      <c r="AY607" s="255" t="s">
        <v>161</v>
      </c>
    </row>
    <row r="608" s="2" customFormat="1" ht="21.75" customHeight="1">
      <c r="A608" s="41"/>
      <c r="B608" s="42"/>
      <c r="C608" s="215" t="s">
        <v>857</v>
      </c>
      <c r="D608" s="215" t="s">
        <v>163</v>
      </c>
      <c r="E608" s="216" t="s">
        <v>1502</v>
      </c>
      <c r="F608" s="217" t="s">
        <v>1503</v>
      </c>
      <c r="G608" s="218" t="s">
        <v>827</v>
      </c>
      <c r="H608" s="219">
        <v>1</v>
      </c>
      <c r="I608" s="220"/>
      <c r="J608" s="221">
        <f>ROUND(I608*H608,2)</f>
        <v>0</v>
      </c>
      <c r="K608" s="217" t="s">
        <v>19</v>
      </c>
      <c r="L608" s="47"/>
      <c r="M608" s="222" t="s">
        <v>19</v>
      </c>
      <c r="N608" s="223" t="s">
        <v>41</v>
      </c>
      <c r="O608" s="87"/>
      <c r="P608" s="224">
        <f>O608*H608</f>
        <v>0</v>
      </c>
      <c r="Q608" s="224">
        <v>0</v>
      </c>
      <c r="R608" s="224">
        <f>Q608*H608</f>
        <v>0</v>
      </c>
      <c r="S608" s="224">
        <v>0</v>
      </c>
      <c r="T608" s="225">
        <f>S608*H608</f>
        <v>0</v>
      </c>
      <c r="U608" s="41"/>
      <c r="V608" s="41"/>
      <c r="W608" s="41"/>
      <c r="X608" s="41"/>
      <c r="Y608" s="41"/>
      <c r="Z608" s="41"/>
      <c r="AA608" s="41"/>
      <c r="AB608" s="41"/>
      <c r="AC608" s="41"/>
      <c r="AD608" s="41"/>
      <c r="AE608" s="41"/>
      <c r="AR608" s="226" t="s">
        <v>258</v>
      </c>
      <c r="AT608" s="226" t="s">
        <v>163</v>
      </c>
      <c r="AU608" s="226" t="s">
        <v>79</v>
      </c>
      <c r="AY608" s="20" t="s">
        <v>161</v>
      </c>
      <c r="BE608" s="227">
        <f>IF(N608="základní",J608,0)</f>
        <v>0</v>
      </c>
      <c r="BF608" s="227">
        <f>IF(N608="snížená",J608,0)</f>
        <v>0</v>
      </c>
      <c r="BG608" s="227">
        <f>IF(N608="zákl. přenesená",J608,0)</f>
        <v>0</v>
      </c>
      <c r="BH608" s="227">
        <f>IF(N608="sníž. přenesená",J608,0)</f>
        <v>0</v>
      </c>
      <c r="BI608" s="227">
        <f>IF(N608="nulová",J608,0)</f>
        <v>0</v>
      </c>
      <c r="BJ608" s="20" t="s">
        <v>77</v>
      </c>
      <c r="BK608" s="227">
        <f>ROUND(I608*H608,2)</f>
        <v>0</v>
      </c>
      <c r="BL608" s="20" t="s">
        <v>258</v>
      </c>
      <c r="BM608" s="226" t="s">
        <v>1504</v>
      </c>
    </row>
    <row r="609" s="2" customFormat="1">
      <c r="A609" s="41"/>
      <c r="B609" s="42"/>
      <c r="C609" s="43"/>
      <c r="D609" s="235" t="s">
        <v>361</v>
      </c>
      <c r="E609" s="43"/>
      <c r="F609" s="266" t="s">
        <v>1505</v>
      </c>
      <c r="G609" s="43"/>
      <c r="H609" s="43"/>
      <c r="I609" s="230"/>
      <c r="J609" s="43"/>
      <c r="K609" s="43"/>
      <c r="L609" s="47"/>
      <c r="M609" s="231"/>
      <c r="N609" s="232"/>
      <c r="O609" s="87"/>
      <c r="P609" s="87"/>
      <c r="Q609" s="87"/>
      <c r="R609" s="87"/>
      <c r="S609" s="87"/>
      <c r="T609" s="88"/>
      <c r="U609" s="41"/>
      <c r="V609" s="41"/>
      <c r="W609" s="41"/>
      <c r="X609" s="41"/>
      <c r="Y609" s="41"/>
      <c r="Z609" s="41"/>
      <c r="AA609" s="41"/>
      <c r="AB609" s="41"/>
      <c r="AC609" s="41"/>
      <c r="AD609" s="41"/>
      <c r="AE609" s="41"/>
      <c r="AT609" s="20" t="s">
        <v>361</v>
      </c>
      <c r="AU609" s="20" t="s">
        <v>79</v>
      </c>
    </row>
    <row r="610" s="2" customFormat="1" ht="21.75" customHeight="1">
      <c r="A610" s="41"/>
      <c r="B610" s="42"/>
      <c r="C610" s="215" t="s">
        <v>864</v>
      </c>
      <c r="D610" s="215" t="s">
        <v>163</v>
      </c>
      <c r="E610" s="216" t="s">
        <v>1506</v>
      </c>
      <c r="F610" s="217" t="s">
        <v>1503</v>
      </c>
      <c r="G610" s="218" t="s">
        <v>827</v>
      </c>
      <c r="H610" s="219">
        <v>1</v>
      </c>
      <c r="I610" s="220"/>
      <c r="J610" s="221">
        <f>ROUND(I610*H610,2)</f>
        <v>0</v>
      </c>
      <c r="K610" s="217" t="s">
        <v>19</v>
      </c>
      <c r="L610" s="47"/>
      <c r="M610" s="222" t="s">
        <v>19</v>
      </c>
      <c r="N610" s="223" t="s">
        <v>41</v>
      </c>
      <c r="O610" s="87"/>
      <c r="P610" s="224">
        <f>O610*H610</f>
        <v>0</v>
      </c>
      <c r="Q610" s="224">
        <v>0</v>
      </c>
      <c r="R610" s="224">
        <f>Q610*H610</f>
        <v>0</v>
      </c>
      <c r="S610" s="224">
        <v>0</v>
      </c>
      <c r="T610" s="225">
        <f>S610*H610</f>
        <v>0</v>
      </c>
      <c r="U610" s="41"/>
      <c r="V610" s="41"/>
      <c r="W610" s="41"/>
      <c r="X610" s="41"/>
      <c r="Y610" s="41"/>
      <c r="Z610" s="41"/>
      <c r="AA610" s="41"/>
      <c r="AB610" s="41"/>
      <c r="AC610" s="41"/>
      <c r="AD610" s="41"/>
      <c r="AE610" s="41"/>
      <c r="AR610" s="226" t="s">
        <v>258</v>
      </c>
      <c r="AT610" s="226" t="s">
        <v>163</v>
      </c>
      <c r="AU610" s="226" t="s">
        <v>79</v>
      </c>
      <c r="AY610" s="20" t="s">
        <v>161</v>
      </c>
      <c r="BE610" s="227">
        <f>IF(N610="základní",J610,0)</f>
        <v>0</v>
      </c>
      <c r="BF610" s="227">
        <f>IF(N610="snížená",J610,0)</f>
        <v>0</v>
      </c>
      <c r="BG610" s="227">
        <f>IF(N610="zákl. přenesená",J610,0)</f>
        <v>0</v>
      </c>
      <c r="BH610" s="227">
        <f>IF(N610="sníž. přenesená",J610,0)</f>
        <v>0</v>
      </c>
      <c r="BI610" s="227">
        <f>IF(N610="nulová",J610,0)</f>
        <v>0</v>
      </c>
      <c r="BJ610" s="20" t="s">
        <v>77</v>
      </c>
      <c r="BK610" s="227">
        <f>ROUND(I610*H610,2)</f>
        <v>0</v>
      </c>
      <c r="BL610" s="20" t="s">
        <v>258</v>
      </c>
      <c r="BM610" s="226" t="s">
        <v>1507</v>
      </c>
    </row>
    <row r="611" s="2" customFormat="1">
      <c r="A611" s="41"/>
      <c r="B611" s="42"/>
      <c r="C611" s="43"/>
      <c r="D611" s="235" t="s">
        <v>361</v>
      </c>
      <c r="E611" s="43"/>
      <c r="F611" s="266" t="s">
        <v>1508</v>
      </c>
      <c r="G611" s="43"/>
      <c r="H611" s="43"/>
      <c r="I611" s="230"/>
      <c r="J611" s="43"/>
      <c r="K611" s="43"/>
      <c r="L611" s="47"/>
      <c r="M611" s="231"/>
      <c r="N611" s="232"/>
      <c r="O611" s="87"/>
      <c r="P611" s="87"/>
      <c r="Q611" s="87"/>
      <c r="R611" s="87"/>
      <c r="S611" s="87"/>
      <c r="T611" s="88"/>
      <c r="U611" s="41"/>
      <c r="V611" s="41"/>
      <c r="W611" s="41"/>
      <c r="X611" s="41"/>
      <c r="Y611" s="41"/>
      <c r="Z611" s="41"/>
      <c r="AA611" s="41"/>
      <c r="AB611" s="41"/>
      <c r="AC611" s="41"/>
      <c r="AD611" s="41"/>
      <c r="AE611" s="41"/>
      <c r="AT611" s="20" t="s">
        <v>361</v>
      </c>
      <c r="AU611" s="20" t="s">
        <v>79</v>
      </c>
    </row>
    <row r="612" s="2" customFormat="1" ht="24.15" customHeight="1">
      <c r="A612" s="41"/>
      <c r="B612" s="42"/>
      <c r="C612" s="215" t="s">
        <v>871</v>
      </c>
      <c r="D612" s="215" t="s">
        <v>163</v>
      </c>
      <c r="E612" s="216" t="s">
        <v>1509</v>
      </c>
      <c r="F612" s="217" t="s">
        <v>1510</v>
      </c>
      <c r="G612" s="218" t="s">
        <v>827</v>
      </c>
      <c r="H612" s="219">
        <v>1</v>
      </c>
      <c r="I612" s="220"/>
      <c r="J612" s="221">
        <f>ROUND(I612*H612,2)</f>
        <v>0</v>
      </c>
      <c r="K612" s="217" t="s">
        <v>19</v>
      </c>
      <c r="L612" s="47"/>
      <c r="M612" s="222" t="s">
        <v>19</v>
      </c>
      <c r="N612" s="223" t="s">
        <v>41</v>
      </c>
      <c r="O612" s="87"/>
      <c r="P612" s="224">
        <f>O612*H612</f>
        <v>0</v>
      </c>
      <c r="Q612" s="224">
        <v>0</v>
      </c>
      <c r="R612" s="224">
        <f>Q612*H612</f>
        <v>0</v>
      </c>
      <c r="S612" s="224">
        <v>0</v>
      </c>
      <c r="T612" s="225">
        <f>S612*H612</f>
        <v>0</v>
      </c>
      <c r="U612" s="41"/>
      <c r="V612" s="41"/>
      <c r="W612" s="41"/>
      <c r="X612" s="41"/>
      <c r="Y612" s="41"/>
      <c r="Z612" s="41"/>
      <c r="AA612" s="41"/>
      <c r="AB612" s="41"/>
      <c r="AC612" s="41"/>
      <c r="AD612" s="41"/>
      <c r="AE612" s="41"/>
      <c r="AR612" s="226" t="s">
        <v>258</v>
      </c>
      <c r="AT612" s="226" t="s">
        <v>163</v>
      </c>
      <c r="AU612" s="226" t="s">
        <v>79</v>
      </c>
      <c r="AY612" s="20" t="s">
        <v>161</v>
      </c>
      <c r="BE612" s="227">
        <f>IF(N612="základní",J612,0)</f>
        <v>0</v>
      </c>
      <c r="BF612" s="227">
        <f>IF(N612="snížená",J612,0)</f>
        <v>0</v>
      </c>
      <c r="BG612" s="227">
        <f>IF(N612="zákl. přenesená",J612,0)</f>
        <v>0</v>
      </c>
      <c r="BH612" s="227">
        <f>IF(N612="sníž. přenesená",J612,0)</f>
        <v>0</v>
      </c>
      <c r="BI612" s="227">
        <f>IF(N612="nulová",J612,0)</f>
        <v>0</v>
      </c>
      <c r="BJ612" s="20" t="s">
        <v>77</v>
      </c>
      <c r="BK612" s="227">
        <f>ROUND(I612*H612,2)</f>
        <v>0</v>
      </c>
      <c r="BL612" s="20" t="s">
        <v>258</v>
      </c>
      <c r="BM612" s="226" t="s">
        <v>1511</v>
      </c>
    </row>
    <row r="613" s="2" customFormat="1" ht="24.15" customHeight="1">
      <c r="A613" s="41"/>
      <c r="B613" s="42"/>
      <c r="C613" s="215" t="s">
        <v>879</v>
      </c>
      <c r="D613" s="215" t="s">
        <v>163</v>
      </c>
      <c r="E613" s="216" t="s">
        <v>1512</v>
      </c>
      <c r="F613" s="217" t="s">
        <v>1513</v>
      </c>
      <c r="G613" s="218" t="s">
        <v>827</v>
      </c>
      <c r="H613" s="219">
        <v>1</v>
      </c>
      <c r="I613" s="220"/>
      <c r="J613" s="221">
        <f>ROUND(I613*H613,2)</f>
        <v>0</v>
      </c>
      <c r="K613" s="217" t="s">
        <v>19</v>
      </c>
      <c r="L613" s="47"/>
      <c r="M613" s="222" t="s">
        <v>19</v>
      </c>
      <c r="N613" s="223" t="s">
        <v>41</v>
      </c>
      <c r="O613" s="87"/>
      <c r="P613" s="224">
        <f>O613*H613</f>
        <v>0</v>
      </c>
      <c r="Q613" s="224">
        <v>0</v>
      </c>
      <c r="R613" s="224">
        <f>Q613*H613</f>
        <v>0</v>
      </c>
      <c r="S613" s="224">
        <v>0</v>
      </c>
      <c r="T613" s="225">
        <f>S613*H613</f>
        <v>0</v>
      </c>
      <c r="U613" s="41"/>
      <c r="V613" s="41"/>
      <c r="W613" s="41"/>
      <c r="X613" s="41"/>
      <c r="Y613" s="41"/>
      <c r="Z613" s="41"/>
      <c r="AA613" s="41"/>
      <c r="AB613" s="41"/>
      <c r="AC613" s="41"/>
      <c r="AD613" s="41"/>
      <c r="AE613" s="41"/>
      <c r="AR613" s="226" t="s">
        <v>258</v>
      </c>
      <c r="AT613" s="226" t="s">
        <v>163</v>
      </c>
      <c r="AU613" s="226" t="s">
        <v>79</v>
      </c>
      <c r="AY613" s="20" t="s">
        <v>161</v>
      </c>
      <c r="BE613" s="227">
        <f>IF(N613="základní",J613,0)</f>
        <v>0</v>
      </c>
      <c r="BF613" s="227">
        <f>IF(N613="snížená",J613,0)</f>
        <v>0</v>
      </c>
      <c r="BG613" s="227">
        <f>IF(N613="zákl. přenesená",J613,0)</f>
        <v>0</v>
      </c>
      <c r="BH613" s="227">
        <f>IF(N613="sníž. přenesená",J613,0)</f>
        <v>0</v>
      </c>
      <c r="BI613" s="227">
        <f>IF(N613="nulová",J613,0)</f>
        <v>0</v>
      </c>
      <c r="BJ613" s="20" t="s">
        <v>77</v>
      </c>
      <c r="BK613" s="227">
        <f>ROUND(I613*H613,2)</f>
        <v>0</v>
      </c>
      <c r="BL613" s="20" t="s">
        <v>258</v>
      </c>
      <c r="BM613" s="226" t="s">
        <v>1514</v>
      </c>
    </row>
    <row r="614" s="2" customFormat="1" ht="24.15" customHeight="1">
      <c r="A614" s="41"/>
      <c r="B614" s="42"/>
      <c r="C614" s="215" t="s">
        <v>884</v>
      </c>
      <c r="D614" s="215" t="s">
        <v>163</v>
      </c>
      <c r="E614" s="216" t="s">
        <v>1515</v>
      </c>
      <c r="F614" s="217" t="s">
        <v>1516</v>
      </c>
      <c r="G614" s="218" t="s">
        <v>827</v>
      </c>
      <c r="H614" s="219">
        <v>1</v>
      </c>
      <c r="I614" s="220"/>
      <c r="J614" s="221">
        <f>ROUND(I614*H614,2)</f>
        <v>0</v>
      </c>
      <c r="K614" s="217" t="s">
        <v>19</v>
      </c>
      <c r="L614" s="47"/>
      <c r="M614" s="222" t="s">
        <v>19</v>
      </c>
      <c r="N614" s="223" t="s">
        <v>41</v>
      </c>
      <c r="O614" s="87"/>
      <c r="P614" s="224">
        <f>O614*H614</f>
        <v>0</v>
      </c>
      <c r="Q614" s="224">
        <v>0</v>
      </c>
      <c r="R614" s="224">
        <f>Q614*H614</f>
        <v>0</v>
      </c>
      <c r="S614" s="224">
        <v>0</v>
      </c>
      <c r="T614" s="225">
        <f>S614*H614</f>
        <v>0</v>
      </c>
      <c r="U614" s="41"/>
      <c r="V614" s="41"/>
      <c r="W614" s="41"/>
      <c r="X614" s="41"/>
      <c r="Y614" s="41"/>
      <c r="Z614" s="41"/>
      <c r="AA614" s="41"/>
      <c r="AB614" s="41"/>
      <c r="AC614" s="41"/>
      <c r="AD614" s="41"/>
      <c r="AE614" s="41"/>
      <c r="AR614" s="226" t="s">
        <v>258</v>
      </c>
      <c r="AT614" s="226" t="s">
        <v>163</v>
      </c>
      <c r="AU614" s="226" t="s">
        <v>79</v>
      </c>
      <c r="AY614" s="20" t="s">
        <v>161</v>
      </c>
      <c r="BE614" s="227">
        <f>IF(N614="základní",J614,0)</f>
        <v>0</v>
      </c>
      <c r="BF614" s="227">
        <f>IF(N614="snížená",J614,0)</f>
        <v>0</v>
      </c>
      <c r="BG614" s="227">
        <f>IF(N614="zákl. přenesená",J614,0)</f>
        <v>0</v>
      </c>
      <c r="BH614" s="227">
        <f>IF(N614="sníž. přenesená",J614,0)</f>
        <v>0</v>
      </c>
      <c r="BI614" s="227">
        <f>IF(N614="nulová",J614,0)</f>
        <v>0</v>
      </c>
      <c r="BJ614" s="20" t="s">
        <v>77</v>
      </c>
      <c r="BK614" s="227">
        <f>ROUND(I614*H614,2)</f>
        <v>0</v>
      </c>
      <c r="BL614" s="20" t="s">
        <v>258</v>
      </c>
      <c r="BM614" s="226" t="s">
        <v>1517</v>
      </c>
    </row>
    <row r="615" s="2" customFormat="1">
      <c r="A615" s="41"/>
      <c r="B615" s="42"/>
      <c r="C615" s="43"/>
      <c r="D615" s="235" t="s">
        <v>361</v>
      </c>
      <c r="E615" s="43"/>
      <c r="F615" s="266" t="s">
        <v>1518</v>
      </c>
      <c r="G615" s="43"/>
      <c r="H615" s="43"/>
      <c r="I615" s="230"/>
      <c r="J615" s="43"/>
      <c r="K615" s="43"/>
      <c r="L615" s="47"/>
      <c r="M615" s="231"/>
      <c r="N615" s="232"/>
      <c r="O615" s="87"/>
      <c r="P615" s="87"/>
      <c r="Q615" s="87"/>
      <c r="R615" s="87"/>
      <c r="S615" s="87"/>
      <c r="T615" s="88"/>
      <c r="U615" s="41"/>
      <c r="V615" s="41"/>
      <c r="W615" s="41"/>
      <c r="X615" s="41"/>
      <c r="Y615" s="41"/>
      <c r="Z615" s="41"/>
      <c r="AA615" s="41"/>
      <c r="AB615" s="41"/>
      <c r="AC615" s="41"/>
      <c r="AD615" s="41"/>
      <c r="AE615" s="41"/>
      <c r="AT615" s="20" t="s">
        <v>361</v>
      </c>
      <c r="AU615" s="20" t="s">
        <v>79</v>
      </c>
    </row>
    <row r="616" s="2" customFormat="1" ht="24.15" customHeight="1">
      <c r="A616" s="41"/>
      <c r="B616" s="42"/>
      <c r="C616" s="215" t="s">
        <v>889</v>
      </c>
      <c r="D616" s="215" t="s">
        <v>163</v>
      </c>
      <c r="E616" s="216" t="s">
        <v>1519</v>
      </c>
      <c r="F616" s="217" t="s">
        <v>1520</v>
      </c>
      <c r="G616" s="218" t="s">
        <v>827</v>
      </c>
      <c r="H616" s="219">
        <v>1</v>
      </c>
      <c r="I616" s="220"/>
      <c r="J616" s="221">
        <f>ROUND(I616*H616,2)</f>
        <v>0</v>
      </c>
      <c r="K616" s="217" t="s">
        <v>19</v>
      </c>
      <c r="L616" s="47"/>
      <c r="M616" s="222" t="s">
        <v>19</v>
      </c>
      <c r="N616" s="223" t="s">
        <v>41</v>
      </c>
      <c r="O616" s="87"/>
      <c r="P616" s="224">
        <f>O616*H616</f>
        <v>0</v>
      </c>
      <c r="Q616" s="224">
        <v>0</v>
      </c>
      <c r="R616" s="224">
        <f>Q616*H616</f>
        <v>0</v>
      </c>
      <c r="S616" s="224">
        <v>0</v>
      </c>
      <c r="T616" s="225">
        <f>S616*H616</f>
        <v>0</v>
      </c>
      <c r="U616" s="41"/>
      <c r="V616" s="41"/>
      <c r="W616" s="41"/>
      <c r="X616" s="41"/>
      <c r="Y616" s="41"/>
      <c r="Z616" s="41"/>
      <c r="AA616" s="41"/>
      <c r="AB616" s="41"/>
      <c r="AC616" s="41"/>
      <c r="AD616" s="41"/>
      <c r="AE616" s="41"/>
      <c r="AR616" s="226" t="s">
        <v>258</v>
      </c>
      <c r="AT616" s="226" t="s">
        <v>163</v>
      </c>
      <c r="AU616" s="226" t="s">
        <v>79</v>
      </c>
      <c r="AY616" s="20" t="s">
        <v>161</v>
      </c>
      <c r="BE616" s="227">
        <f>IF(N616="základní",J616,0)</f>
        <v>0</v>
      </c>
      <c r="BF616" s="227">
        <f>IF(N616="snížená",J616,0)</f>
        <v>0</v>
      </c>
      <c r="BG616" s="227">
        <f>IF(N616="zákl. přenesená",J616,0)</f>
        <v>0</v>
      </c>
      <c r="BH616" s="227">
        <f>IF(N616="sníž. přenesená",J616,0)</f>
        <v>0</v>
      </c>
      <c r="BI616" s="227">
        <f>IF(N616="nulová",J616,0)</f>
        <v>0</v>
      </c>
      <c r="BJ616" s="20" t="s">
        <v>77</v>
      </c>
      <c r="BK616" s="227">
        <f>ROUND(I616*H616,2)</f>
        <v>0</v>
      </c>
      <c r="BL616" s="20" t="s">
        <v>258</v>
      </c>
      <c r="BM616" s="226" t="s">
        <v>1521</v>
      </c>
    </row>
    <row r="617" s="12" customFormat="1" ht="22.8" customHeight="1">
      <c r="A617" s="12"/>
      <c r="B617" s="199"/>
      <c r="C617" s="200"/>
      <c r="D617" s="201" t="s">
        <v>69</v>
      </c>
      <c r="E617" s="213" t="s">
        <v>678</v>
      </c>
      <c r="F617" s="213" t="s">
        <v>679</v>
      </c>
      <c r="G617" s="200"/>
      <c r="H617" s="200"/>
      <c r="I617" s="203"/>
      <c r="J617" s="214">
        <f>BK617</f>
        <v>0</v>
      </c>
      <c r="K617" s="200"/>
      <c r="L617" s="205"/>
      <c r="M617" s="206"/>
      <c r="N617" s="207"/>
      <c r="O617" s="207"/>
      <c r="P617" s="208">
        <f>SUM(P618:P619)</f>
        <v>0</v>
      </c>
      <c r="Q617" s="207"/>
      <c r="R617" s="208">
        <f>SUM(R618:R619)</f>
        <v>0</v>
      </c>
      <c r="S617" s="207"/>
      <c r="T617" s="209">
        <f>SUM(T618:T619)</f>
        <v>0</v>
      </c>
      <c r="U617" s="12"/>
      <c r="V617" s="12"/>
      <c r="W617" s="12"/>
      <c r="X617" s="12"/>
      <c r="Y617" s="12"/>
      <c r="Z617" s="12"/>
      <c r="AA617" s="12"/>
      <c r="AB617" s="12"/>
      <c r="AC617" s="12"/>
      <c r="AD617" s="12"/>
      <c r="AE617" s="12"/>
      <c r="AR617" s="210" t="s">
        <v>77</v>
      </c>
      <c r="AT617" s="211" t="s">
        <v>69</v>
      </c>
      <c r="AU617" s="211" t="s">
        <v>77</v>
      </c>
      <c r="AY617" s="210" t="s">
        <v>161</v>
      </c>
      <c r="BK617" s="212">
        <f>SUM(BK618:BK619)</f>
        <v>0</v>
      </c>
    </row>
    <row r="618" s="2" customFormat="1" ht="44.25" customHeight="1">
      <c r="A618" s="41"/>
      <c r="B618" s="42"/>
      <c r="C618" s="215" t="s">
        <v>896</v>
      </c>
      <c r="D618" s="215" t="s">
        <v>163</v>
      </c>
      <c r="E618" s="216" t="s">
        <v>681</v>
      </c>
      <c r="F618" s="217" t="s">
        <v>682</v>
      </c>
      <c r="G618" s="218" t="s">
        <v>580</v>
      </c>
      <c r="H618" s="219">
        <v>612.43100000000004</v>
      </c>
      <c r="I618" s="220"/>
      <c r="J618" s="221">
        <f>ROUND(I618*H618,2)</f>
        <v>0</v>
      </c>
      <c r="K618" s="217" t="s">
        <v>167</v>
      </c>
      <c r="L618" s="47"/>
      <c r="M618" s="222" t="s">
        <v>19</v>
      </c>
      <c r="N618" s="223" t="s">
        <v>41</v>
      </c>
      <c r="O618" s="87"/>
      <c r="P618" s="224">
        <f>O618*H618</f>
        <v>0</v>
      </c>
      <c r="Q618" s="224">
        <v>0</v>
      </c>
      <c r="R618" s="224">
        <f>Q618*H618</f>
        <v>0</v>
      </c>
      <c r="S618" s="224">
        <v>0</v>
      </c>
      <c r="T618" s="225">
        <f>S618*H618</f>
        <v>0</v>
      </c>
      <c r="U618" s="41"/>
      <c r="V618" s="41"/>
      <c r="W618" s="41"/>
      <c r="X618" s="41"/>
      <c r="Y618" s="41"/>
      <c r="Z618" s="41"/>
      <c r="AA618" s="41"/>
      <c r="AB618" s="41"/>
      <c r="AC618" s="41"/>
      <c r="AD618" s="41"/>
      <c r="AE618" s="41"/>
      <c r="AR618" s="226" t="s">
        <v>168</v>
      </c>
      <c r="AT618" s="226" t="s">
        <v>163</v>
      </c>
      <c r="AU618" s="226" t="s">
        <v>79</v>
      </c>
      <c r="AY618" s="20" t="s">
        <v>161</v>
      </c>
      <c r="BE618" s="227">
        <f>IF(N618="základní",J618,0)</f>
        <v>0</v>
      </c>
      <c r="BF618" s="227">
        <f>IF(N618="snížená",J618,0)</f>
        <v>0</v>
      </c>
      <c r="BG618" s="227">
        <f>IF(N618="zákl. přenesená",J618,0)</f>
        <v>0</v>
      </c>
      <c r="BH618" s="227">
        <f>IF(N618="sníž. přenesená",J618,0)</f>
        <v>0</v>
      </c>
      <c r="BI618" s="227">
        <f>IF(N618="nulová",J618,0)</f>
        <v>0</v>
      </c>
      <c r="BJ618" s="20" t="s">
        <v>77</v>
      </c>
      <c r="BK618" s="227">
        <f>ROUND(I618*H618,2)</f>
        <v>0</v>
      </c>
      <c r="BL618" s="20" t="s">
        <v>168</v>
      </c>
      <c r="BM618" s="226" t="s">
        <v>1522</v>
      </c>
    </row>
    <row r="619" s="2" customFormat="1">
      <c r="A619" s="41"/>
      <c r="B619" s="42"/>
      <c r="C619" s="43"/>
      <c r="D619" s="228" t="s">
        <v>170</v>
      </c>
      <c r="E619" s="43"/>
      <c r="F619" s="229" t="s">
        <v>684</v>
      </c>
      <c r="G619" s="43"/>
      <c r="H619" s="43"/>
      <c r="I619" s="230"/>
      <c r="J619" s="43"/>
      <c r="K619" s="43"/>
      <c r="L619" s="47"/>
      <c r="M619" s="231"/>
      <c r="N619" s="232"/>
      <c r="O619" s="87"/>
      <c r="P619" s="87"/>
      <c r="Q619" s="87"/>
      <c r="R619" s="87"/>
      <c r="S619" s="87"/>
      <c r="T619" s="88"/>
      <c r="U619" s="41"/>
      <c r="V619" s="41"/>
      <c r="W619" s="41"/>
      <c r="X619" s="41"/>
      <c r="Y619" s="41"/>
      <c r="Z619" s="41"/>
      <c r="AA619" s="41"/>
      <c r="AB619" s="41"/>
      <c r="AC619" s="41"/>
      <c r="AD619" s="41"/>
      <c r="AE619" s="41"/>
      <c r="AT619" s="20" t="s">
        <v>170</v>
      </c>
      <c r="AU619" s="20" t="s">
        <v>79</v>
      </c>
    </row>
    <row r="620" s="12" customFormat="1" ht="25.92" customHeight="1">
      <c r="A620" s="12"/>
      <c r="B620" s="199"/>
      <c r="C620" s="200"/>
      <c r="D620" s="201" t="s">
        <v>69</v>
      </c>
      <c r="E620" s="202" t="s">
        <v>685</v>
      </c>
      <c r="F620" s="202" t="s">
        <v>686</v>
      </c>
      <c r="G620" s="200"/>
      <c r="H620" s="200"/>
      <c r="I620" s="203"/>
      <c r="J620" s="204">
        <f>BK620</f>
        <v>0</v>
      </c>
      <c r="K620" s="200"/>
      <c r="L620" s="205"/>
      <c r="M620" s="206"/>
      <c r="N620" s="207"/>
      <c r="O620" s="207"/>
      <c r="P620" s="208">
        <f>P621+P642+P703+P718+P727+P740+P747+P774+P809+P842+P854+P877</f>
        <v>0</v>
      </c>
      <c r="Q620" s="207"/>
      <c r="R620" s="208">
        <f>R621+R642+R703+R718+R727+R740+R747+R774+R809+R842+R854+R877</f>
        <v>22.582017359999998</v>
      </c>
      <c r="S620" s="207"/>
      <c r="T620" s="209">
        <f>T621+T642+T703+T718+T727+T740+T747+T774+T809+T842+T854+T877</f>
        <v>0</v>
      </c>
      <c r="U620" s="12"/>
      <c r="V620" s="12"/>
      <c r="W620" s="12"/>
      <c r="X620" s="12"/>
      <c r="Y620" s="12"/>
      <c r="Z620" s="12"/>
      <c r="AA620" s="12"/>
      <c r="AB620" s="12"/>
      <c r="AC620" s="12"/>
      <c r="AD620" s="12"/>
      <c r="AE620" s="12"/>
      <c r="AR620" s="210" t="s">
        <v>79</v>
      </c>
      <c r="AT620" s="211" t="s">
        <v>69</v>
      </c>
      <c r="AU620" s="211" t="s">
        <v>70</v>
      </c>
      <c r="AY620" s="210" t="s">
        <v>161</v>
      </c>
      <c r="BK620" s="212">
        <f>BK621+BK642+BK703+BK718+BK727+BK740+BK747+BK774+BK809+BK842+BK854+BK877</f>
        <v>0</v>
      </c>
    </row>
    <row r="621" s="12" customFormat="1" ht="22.8" customHeight="1">
      <c r="A621" s="12"/>
      <c r="B621" s="199"/>
      <c r="C621" s="200"/>
      <c r="D621" s="201" t="s">
        <v>69</v>
      </c>
      <c r="E621" s="213" t="s">
        <v>1523</v>
      </c>
      <c r="F621" s="213" t="s">
        <v>1524</v>
      </c>
      <c r="G621" s="200"/>
      <c r="H621" s="200"/>
      <c r="I621" s="203"/>
      <c r="J621" s="214">
        <f>BK621</f>
        <v>0</v>
      </c>
      <c r="K621" s="200"/>
      <c r="L621" s="205"/>
      <c r="M621" s="206"/>
      <c r="N621" s="207"/>
      <c r="O621" s="207"/>
      <c r="P621" s="208">
        <f>SUM(P622:P641)</f>
        <v>0</v>
      </c>
      <c r="Q621" s="207"/>
      <c r="R621" s="208">
        <f>SUM(R622:R641)</f>
        <v>6.3964999999999996</v>
      </c>
      <c r="S621" s="207"/>
      <c r="T621" s="209">
        <f>SUM(T622:T641)</f>
        <v>0</v>
      </c>
      <c r="U621" s="12"/>
      <c r="V621" s="12"/>
      <c r="W621" s="12"/>
      <c r="X621" s="12"/>
      <c r="Y621" s="12"/>
      <c r="Z621" s="12"/>
      <c r="AA621" s="12"/>
      <c r="AB621" s="12"/>
      <c r="AC621" s="12"/>
      <c r="AD621" s="12"/>
      <c r="AE621" s="12"/>
      <c r="AR621" s="210" t="s">
        <v>79</v>
      </c>
      <c r="AT621" s="211" t="s">
        <v>69</v>
      </c>
      <c r="AU621" s="211" t="s">
        <v>77</v>
      </c>
      <c r="AY621" s="210" t="s">
        <v>161</v>
      </c>
      <c r="BK621" s="212">
        <f>SUM(BK622:BK641)</f>
        <v>0</v>
      </c>
    </row>
    <row r="622" s="2" customFormat="1" ht="24.15" customHeight="1">
      <c r="A622" s="41"/>
      <c r="B622" s="42"/>
      <c r="C622" s="215" t="s">
        <v>902</v>
      </c>
      <c r="D622" s="215" t="s">
        <v>163</v>
      </c>
      <c r="E622" s="216" t="s">
        <v>1525</v>
      </c>
      <c r="F622" s="217" t="s">
        <v>1526</v>
      </c>
      <c r="G622" s="218" t="s">
        <v>166</v>
      </c>
      <c r="H622" s="219">
        <v>348</v>
      </c>
      <c r="I622" s="220"/>
      <c r="J622" s="221">
        <f>ROUND(I622*H622,2)</f>
        <v>0</v>
      </c>
      <c r="K622" s="217" t="s">
        <v>167</v>
      </c>
      <c r="L622" s="47"/>
      <c r="M622" s="222" t="s">
        <v>19</v>
      </c>
      <c r="N622" s="223" t="s">
        <v>41</v>
      </c>
      <c r="O622" s="87"/>
      <c r="P622" s="224">
        <f>O622*H622</f>
        <v>0</v>
      </c>
      <c r="Q622" s="224">
        <v>0</v>
      </c>
      <c r="R622" s="224">
        <f>Q622*H622</f>
        <v>0</v>
      </c>
      <c r="S622" s="224">
        <v>0</v>
      </c>
      <c r="T622" s="225">
        <f>S622*H622</f>
        <v>0</v>
      </c>
      <c r="U622" s="41"/>
      <c r="V622" s="41"/>
      <c r="W622" s="41"/>
      <c r="X622" s="41"/>
      <c r="Y622" s="41"/>
      <c r="Z622" s="41"/>
      <c r="AA622" s="41"/>
      <c r="AB622" s="41"/>
      <c r="AC622" s="41"/>
      <c r="AD622" s="41"/>
      <c r="AE622" s="41"/>
      <c r="AR622" s="226" t="s">
        <v>258</v>
      </c>
      <c r="AT622" s="226" t="s">
        <v>163</v>
      </c>
      <c r="AU622" s="226" t="s">
        <v>79</v>
      </c>
      <c r="AY622" s="20" t="s">
        <v>161</v>
      </c>
      <c r="BE622" s="227">
        <f>IF(N622="základní",J622,0)</f>
        <v>0</v>
      </c>
      <c r="BF622" s="227">
        <f>IF(N622="snížená",J622,0)</f>
        <v>0</v>
      </c>
      <c r="BG622" s="227">
        <f>IF(N622="zákl. přenesená",J622,0)</f>
        <v>0</v>
      </c>
      <c r="BH622" s="227">
        <f>IF(N622="sníž. přenesená",J622,0)</f>
        <v>0</v>
      </c>
      <c r="BI622" s="227">
        <f>IF(N622="nulová",J622,0)</f>
        <v>0</v>
      </c>
      <c r="BJ622" s="20" t="s">
        <v>77</v>
      </c>
      <c r="BK622" s="227">
        <f>ROUND(I622*H622,2)</f>
        <v>0</v>
      </c>
      <c r="BL622" s="20" t="s">
        <v>258</v>
      </c>
      <c r="BM622" s="226" t="s">
        <v>1527</v>
      </c>
    </row>
    <row r="623" s="2" customFormat="1">
      <c r="A623" s="41"/>
      <c r="B623" s="42"/>
      <c r="C623" s="43"/>
      <c r="D623" s="228" t="s">
        <v>170</v>
      </c>
      <c r="E623" s="43"/>
      <c r="F623" s="229" t="s">
        <v>1528</v>
      </c>
      <c r="G623" s="43"/>
      <c r="H623" s="43"/>
      <c r="I623" s="230"/>
      <c r="J623" s="43"/>
      <c r="K623" s="43"/>
      <c r="L623" s="47"/>
      <c r="M623" s="231"/>
      <c r="N623" s="232"/>
      <c r="O623" s="87"/>
      <c r="P623" s="87"/>
      <c r="Q623" s="87"/>
      <c r="R623" s="87"/>
      <c r="S623" s="87"/>
      <c r="T623" s="88"/>
      <c r="U623" s="41"/>
      <c r="V623" s="41"/>
      <c r="W623" s="41"/>
      <c r="X623" s="41"/>
      <c r="Y623" s="41"/>
      <c r="Z623" s="41"/>
      <c r="AA623" s="41"/>
      <c r="AB623" s="41"/>
      <c r="AC623" s="41"/>
      <c r="AD623" s="41"/>
      <c r="AE623" s="41"/>
      <c r="AT623" s="20" t="s">
        <v>170</v>
      </c>
      <c r="AU623" s="20" t="s">
        <v>79</v>
      </c>
    </row>
    <row r="624" s="15" customFormat="1">
      <c r="A624" s="15"/>
      <c r="B624" s="256"/>
      <c r="C624" s="257"/>
      <c r="D624" s="235" t="s">
        <v>172</v>
      </c>
      <c r="E624" s="258" t="s">
        <v>19</v>
      </c>
      <c r="F624" s="259" t="s">
        <v>1529</v>
      </c>
      <c r="G624" s="257"/>
      <c r="H624" s="258" t="s">
        <v>19</v>
      </c>
      <c r="I624" s="260"/>
      <c r="J624" s="257"/>
      <c r="K624" s="257"/>
      <c r="L624" s="261"/>
      <c r="M624" s="262"/>
      <c r="N624" s="263"/>
      <c r="O624" s="263"/>
      <c r="P624" s="263"/>
      <c r="Q624" s="263"/>
      <c r="R624" s="263"/>
      <c r="S624" s="263"/>
      <c r="T624" s="264"/>
      <c r="U624" s="15"/>
      <c r="V624" s="15"/>
      <c r="W624" s="15"/>
      <c r="X624" s="15"/>
      <c r="Y624" s="15"/>
      <c r="Z624" s="15"/>
      <c r="AA624" s="15"/>
      <c r="AB624" s="15"/>
      <c r="AC624" s="15"/>
      <c r="AD624" s="15"/>
      <c r="AE624" s="15"/>
      <c r="AT624" s="265" t="s">
        <v>172</v>
      </c>
      <c r="AU624" s="265" t="s">
        <v>79</v>
      </c>
      <c r="AV624" s="15" t="s">
        <v>77</v>
      </c>
      <c r="AW624" s="15" t="s">
        <v>32</v>
      </c>
      <c r="AX624" s="15" t="s">
        <v>70</v>
      </c>
      <c r="AY624" s="265" t="s">
        <v>161</v>
      </c>
    </row>
    <row r="625" s="13" customFormat="1">
      <c r="A625" s="13"/>
      <c r="B625" s="233"/>
      <c r="C625" s="234"/>
      <c r="D625" s="235" t="s">
        <v>172</v>
      </c>
      <c r="E625" s="236" t="s">
        <v>19</v>
      </c>
      <c r="F625" s="237" t="s">
        <v>1530</v>
      </c>
      <c r="G625" s="234"/>
      <c r="H625" s="238">
        <v>251</v>
      </c>
      <c r="I625" s="239"/>
      <c r="J625" s="234"/>
      <c r="K625" s="234"/>
      <c r="L625" s="240"/>
      <c r="M625" s="241"/>
      <c r="N625" s="242"/>
      <c r="O625" s="242"/>
      <c r="P625" s="242"/>
      <c r="Q625" s="242"/>
      <c r="R625" s="242"/>
      <c r="S625" s="242"/>
      <c r="T625" s="243"/>
      <c r="U625" s="13"/>
      <c r="V625" s="13"/>
      <c r="W625" s="13"/>
      <c r="X625" s="13"/>
      <c r="Y625" s="13"/>
      <c r="Z625" s="13"/>
      <c r="AA625" s="13"/>
      <c r="AB625" s="13"/>
      <c r="AC625" s="13"/>
      <c r="AD625" s="13"/>
      <c r="AE625" s="13"/>
      <c r="AT625" s="244" t="s">
        <v>172</v>
      </c>
      <c r="AU625" s="244" t="s">
        <v>79</v>
      </c>
      <c r="AV625" s="13" t="s">
        <v>79</v>
      </c>
      <c r="AW625" s="13" t="s">
        <v>32</v>
      </c>
      <c r="AX625" s="13" t="s">
        <v>70</v>
      </c>
      <c r="AY625" s="244" t="s">
        <v>161</v>
      </c>
    </row>
    <row r="626" s="13" customFormat="1">
      <c r="A626" s="13"/>
      <c r="B626" s="233"/>
      <c r="C626" s="234"/>
      <c r="D626" s="235" t="s">
        <v>172</v>
      </c>
      <c r="E626" s="236" t="s">
        <v>19</v>
      </c>
      <c r="F626" s="237" t="s">
        <v>1439</v>
      </c>
      <c r="G626" s="234"/>
      <c r="H626" s="238">
        <v>51</v>
      </c>
      <c r="I626" s="239"/>
      <c r="J626" s="234"/>
      <c r="K626" s="234"/>
      <c r="L626" s="240"/>
      <c r="M626" s="241"/>
      <c r="N626" s="242"/>
      <c r="O626" s="242"/>
      <c r="P626" s="242"/>
      <c r="Q626" s="242"/>
      <c r="R626" s="242"/>
      <c r="S626" s="242"/>
      <c r="T626" s="243"/>
      <c r="U626" s="13"/>
      <c r="V626" s="13"/>
      <c r="W626" s="13"/>
      <c r="X626" s="13"/>
      <c r="Y626" s="13"/>
      <c r="Z626" s="13"/>
      <c r="AA626" s="13"/>
      <c r="AB626" s="13"/>
      <c r="AC626" s="13"/>
      <c r="AD626" s="13"/>
      <c r="AE626" s="13"/>
      <c r="AT626" s="244" t="s">
        <v>172</v>
      </c>
      <c r="AU626" s="244" t="s">
        <v>79</v>
      </c>
      <c r="AV626" s="13" t="s">
        <v>79</v>
      </c>
      <c r="AW626" s="13" t="s">
        <v>32</v>
      </c>
      <c r="AX626" s="13" t="s">
        <v>70</v>
      </c>
      <c r="AY626" s="244" t="s">
        <v>161</v>
      </c>
    </row>
    <row r="627" s="13" customFormat="1">
      <c r="A627" s="13"/>
      <c r="B627" s="233"/>
      <c r="C627" s="234"/>
      <c r="D627" s="235" t="s">
        <v>172</v>
      </c>
      <c r="E627" s="236" t="s">
        <v>19</v>
      </c>
      <c r="F627" s="237" t="s">
        <v>1440</v>
      </c>
      <c r="G627" s="234"/>
      <c r="H627" s="238">
        <v>23</v>
      </c>
      <c r="I627" s="239"/>
      <c r="J627" s="234"/>
      <c r="K627" s="234"/>
      <c r="L627" s="240"/>
      <c r="M627" s="241"/>
      <c r="N627" s="242"/>
      <c r="O627" s="242"/>
      <c r="P627" s="242"/>
      <c r="Q627" s="242"/>
      <c r="R627" s="242"/>
      <c r="S627" s="242"/>
      <c r="T627" s="243"/>
      <c r="U627" s="13"/>
      <c r="V627" s="13"/>
      <c r="W627" s="13"/>
      <c r="X627" s="13"/>
      <c r="Y627" s="13"/>
      <c r="Z627" s="13"/>
      <c r="AA627" s="13"/>
      <c r="AB627" s="13"/>
      <c r="AC627" s="13"/>
      <c r="AD627" s="13"/>
      <c r="AE627" s="13"/>
      <c r="AT627" s="244" t="s">
        <v>172</v>
      </c>
      <c r="AU627" s="244" t="s">
        <v>79</v>
      </c>
      <c r="AV627" s="13" t="s">
        <v>79</v>
      </c>
      <c r="AW627" s="13" t="s">
        <v>32</v>
      </c>
      <c r="AX627" s="13" t="s">
        <v>70</v>
      </c>
      <c r="AY627" s="244" t="s">
        <v>161</v>
      </c>
    </row>
    <row r="628" s="13" customFormat="1">
      <c r="A628" s="13"/>
      <c r="B628" s="233"/>
      <c r="C628" s="234"/>
      <c r="D628" s="235" t="s">
        <v>172</v>
      </c>
      <c r="E628" s="236" t="s">
        <v>19</v>
      </c>
      <c r="F628" s="237" t="s">
        <v>1434</v>
      </c>
      <c r="G628" s="234"/>
      <c r="H628" s="238">
        <v>23</v>
      </c>
      <c r="I628" s="239"/>
      <c r="J628" s="234"/>
      <c r="K628" s="234"/>
      <c r="L628" s="240"/>
      <c r="M628" s="241"/>
      <c r="N628" s="242"/>
      <c r="O628" s="242"/>
      <c r="P628" s="242"/>
      <c r="Q628" s="242"/>
      <c r="R628" s="242"/>
      <c r="S628" s="242"/>
      <c r="T628" s="243"/>
      <c r="U628" s="13"/>
      <c r="V628" s="13"/>
      <c r="W628" s="13"/>
      <c r="X628" s="13"/>
      <c r="Y628" s="13"/>
      <c r="Z628" s="13"/>
      <c r="AA628" s="13"/>
      <c r="AB628" s="13"/>
      <c r="AC628" s="13"/>
      <c r="AD628" s="13"/>
      <c r="AE628" s="13"/>
      <c r="AT628" s="244" t="s">
        <v>172</v>
      </c>
      <c r="AU628" s="244" t="s">
        <v>79</v>
      </c>
      <c r="AV628" s="13" t="s">
        <v>79</v>
      </c>
      <c r="AW628" s="13" t="s">
        <v>32</v>
      </c>
      <c r="AX628" s="13" t="s">
        <v>70</v>
      </c>
      <c r="AY628" s="244" t="s">
        <v>161</v>
      </c>
    </row>
    <row r="629" s="14" customFormat="1">
      <c r="A629" s="14"/>
      <c r="B629" s="245"/>
      <c r="C629" s="246"/>
      <c r="D629" s="235" t="s">
        <v>172</v>
      </c>
      <c r="E629" s="247" t="s">
        <v>19</v>
      </c>
      <c r="F629" s="248" t="s">
        <v>174</v>
      </c>
      <c r="G629" s="246"/>
      <c r="H629" s="249">
        <v>348</v>
      </c>
      <c r="I629" s="250"/>
      <c r="J629" s="246"/>
      <c r="K629" s="246"/>
      <c r="L629" s="251"/>
      <c r="M629" s="252"/>
      <c r="N629" s="253"/>
      <c r="O629" s="253"/>
      <c r="P629" s="253"/>
      <c r="Q629" s="253"/>
      <c r="R629" s="253"/>
      <c r="S629" s="253"/>
      <c r="T629" s="254"/>
      <c r="U629" s="14"/>
      <c r="V629" s="14"/>
      <c r="W629" s="14"/>
      <c r="X629" s="14"/>
      <c r="Y629" s="14"/>
      <c r="Z629" s="14"/>
      <c r="AA629" s="14"/>
      <c r="AB629" s="14"/>
      <c r="AC629" s="14"/>
      <c r="AD629" s="14"/>
      <c r="AE629" s="14"/>
      <c r="AT629" s="255" t="s">
        <v>172</v>
      </c>
      <c r="AU629" s="255" t="s">
        <v>79</v>
      </c>
      <c r="AV629" s="14" t="s">
        <v>168</v>
      </c>
      <c r="AW629" s="14" t="s">
        <v>32</v>
      </c>
      <c r="AX629" s="14" t="s">
        <v>77</v>
      </c>
      <c r="AY629" s="255" t="s">
        <v>161</v>
      </c>
    </row>
    <row r="630" s="2" customFormat="1" ht="16.5" customHeight="1">
      <c r="A630" s="41"/>
      <c r="B630" s="42"/>
      <c r="C630" s="285" t="s">
        <v>907</v>
      </c>
      <c r="D630" s="285" t="s">
        <v>1027</v>
      </c>
      <c r="E630" s="286" t="s">
        <v>1531</v>
      </c>
      <c r="F630" s="287" t="s">
        <v>1532</v>
      </c>
      <c r="G630" s="288" t="s">
        <v>1533</v>
      </c>
      <c r="H630" s="289">
        <v>1914</v>
      </c>
      <c r="I630" s="290"/>
      <c r="J630" s="291">
        <f>ROUND(I630*H630,2)</f>
        <v>0</v>
      </c>
      <c r="K630" s="287" t="s">
        <v>167</v>
      </c>
      <c r="L630" s="292"/>
      <c r="M630" s="293" t="s">
        <v>19</v>
      </c>
      <c r="N630" s="294" t="s">
        <v>41</v>
      </c>
      <c r="O630" s="87"/>
      <c r="P630" s="224">
        <f>O630*H630</f>
        <v>0</v>
      </c>
      <c r="Q630" s="224">
        <v>0.001</v>
      </c>
      <c r="R630" s="224">
        <f>Q630*H630</f>
        <v>1.9140000000000002</v>
      </c>
      <c r="S630" s="224">
        <v>0</v>
      </c>
      <c r="T630" s="225">
        <f>S630*H630</f>
        <v>0</v>
      </c>
      <c r="U630" s="41"/>
      <c r="V630" s="41"/>
      <c r="W630" s="41"/>
      <c r="X630" s="41"/>
      <c r="Y630" s="41"/>
      <c r="Z630" s="41"/>
      <c r="AA630" s="41"/>
      <c r="AB630" s="41"/>
      <c r="AC630" s="41"/>
      <c r="AD630" s="41"/>
      <c r="AE630" s="41"/>
      <c r="AR630" s="226" t="s">
        <v>356</v>
      </c>
      <c r="AT630" s="226" t="s">
        <v>1027</v>
      </c>
      <c r="AU630" s="226" t="s">
        <v>79</v>
      </c>
      <c r="AY630" s="20" t="s">
        <v>161</v>
      </c>
      <c r="BE630" s="227">
        <f>IF(N630="základní",J630,0)</f>
        <v>0</v>
      </c>
      <c r="BF630" s="227">
        <f>IF(N630="snížená",J630,0)</f>
        <v>0</v>
      </c>
      <c r="BG630" s="227">
        <f>IF(N630="zákl. přenesená",J630,0)</f>
        <v>0</v>
      </c>
      <c r="BH630" s="227">
        <f>IF(N630="sníž. přenesená",J630,0)</f>
        <v>0</v>
      </c>
      <c r="BI630" s="227">
        <f>IF(N630="nulová",J630,0)</f>
        <v>0</v>
      </c>
      <c r="BJ630" s="20" t="s">
        <v>77</v>
      </c>
      <c r="BK630" s="227">
        <f>ROUND(I630*H630,2)</f>
        <v>0</v>
      </c>
      <c r="BL630" s="20" t="s">
        <v>258</v>
      </c>
      <c r="BM630" s="226" t="s">
        <v>1534</v>
      </c>
    </row>
    <row r="631" s="13" customFormat="1">
      <c r="A631" s="13"/>
      <c r="B631" s="233"/>
      <c r="C631" s="234"/>
      <c r="D631" s="235" t="s">
        <v>172</v>
      </c>
      <c r="E631" s="234"/>
      <c r="F631" s="237" t="s">
        <v>1535</v>
      </c>
      <c r="G631" s="234"/>
      <c r="H631" s="238">
        <v>1914</v>
      </c>
      <c r="I631" s="239"/>
      <c r="J631" s="234"/>
      <c r="K631" s="234"/>
      <c r="L631" s="240"/>
      <c r="M631" s="241"/>
      <c r="N631" s="242"/>
      <c r="O631" s="242"/>
      <c r="P631" s="242"/>
      <c r="Q631" s="242"/>
      <c r="R631" s="242"/>
      <c r="S631" s="242"/>
      <c r="T631" s="243"/>
      <c r="U631" s="13"/>
      <c r="V631" s="13"/>
      <c r="W631" s="13"/>
      <c r="X631" s="13"/>
      <c r="Y631" s="13"/>
      <c r="Z631" s="13"/>
      <c r="AA631" s="13"/>
      <c r="AB631" s="13"/>
      <c r="AC631" s="13"/>
      <c r="AD631" s="13"/>
      <c r="AE631" s="13"/>
      <c r="AT631" s="244" t="s">
        <v>172</v>
      </c>
      <c r="AU631" s="244" t="s">
        <v>79</v>
      </c>
      <c r="AV631" s="13" t="s">
        <v>79</v>
      </c>
      <c r="AW631" s="13" t="s">
        <v>4</v>
      </c>
      <c r="AX631" s="13" t="s">
        <v>77</v>
      </c>
      <c r="AY631" s="244" t="s">
        <v>161</v>
      </c>
    </row>
    <row r="632" s="2" customFormat="1" ht="24.15" customHeight="1">
      <c r="A632" s="41"/>
      <c r="B632" s="42"/>
      <c r="C632" s="215" t="s">
        <v>912</v>
      </c>
      <c r="D632" s="215" t="s">
        <v>163</v>
      </c>
      <c r="E632" s="216" t="s">
        <v>1536</v>
      </c>
      <c r="F632" s="217" t="s">
        <v>1537</v>
      </c>
      <c r="G632" s="218" t="s">
        <v>166</v>
      </c>
      <c r="H632" s="219">
        <v>815</v>
      </c>
      <c r="I632" s="220"/>
      <c r="J632" s="221">
        <f>ROUND(I632*H632,2)</f>
        <v>0</v>
      </c>
      <c r="K632" s="217" t="s">
        <v>167</v>
      </c>
      <c r="L632" s="47"/>
      <c r="M632" s="222" t="s">
        <v>19</v>
      </c>
      <c r="N632" s="223" t="s">
        <v>41</v>
      </c>
      <c r="O632" s="87"/>
      <c r="P632" s="224">
        <f>O632*H632</f>
        <v>0</v>
      </c>
      <c r="Q632" s="224">
        <v>0</v>
      </c>
      <c r="R632" s="224">
        <f>Q632*H632</f>
        <v>0</v>
      </c>
      <c r="S632" s="224">
        <v>0</v>
      </c>
      <c r="T632" s="225">
        <f>S632*H632</f>
        <v>0</v>
      </c>
      <c r="U632" s="41"/>
      <c r="V632" s="41"/>
      <c r="W632" s="41"/>
      <c r="X632" s="41"/>
      <c r="Y632" s="41"/>
      <c r="Z632" s="41"/>
      <c r="AA632" s="41"/>
      <c r="AB632" s="41"/>
      <c r="AC632" s="41"/>
      <c r="AD632" s="41"/>
      <c r="AE632" s="41"/>
      <c r="AR632" s="226" t="s">
        <v>258</v>
      </c>
      <c r="AT632" s="226" t="s">
        <v>163</v>
      </c>
      <c r="AU632" s="226" t="s">
        <v>79</v>
      </c>
      <c r="AY632" s="20" t="s">
        <v>161</v>
      </c>
      <c r="BE632" s="227">
        <f>IF(N632="základní",J632,0)</f>
        <v>0</v>
      </c>
      <c r="BF632" s="227">
        <f>IF(N632="snížená",J632,0)</f>
        <v>0</v>
      </c>
      <c r="BG632" s="227">
        <f>IF(N632="zákl. přenesená",J632,0)</f>
        <v>0</v>
      </c>
      <c r="BH632" s="227">
        <f>IF(N632="sníž. přenesená",J632,0)</f>
        <v>0</v>
      </c>
      <c r="BI632" s="227">
        <f>IF(N632="nulová",J632,0)</f>
        <v>0</v>
      </c>
      <c r="BJ632" s="20" t="s">
        <v>77</v>
      </c>
      <c r="BK632" s="227">
        <f>ROUND(I632*H632,2)</f>
        <v>0</v>
      </c>
      <c r="BL632" s="20" t="s">
        <v>258</v>
      </c>
      <c r="BM632" s="226" t="s">
        <v>1538</v>
      </c>
    </row>
    <row r="633" s="2" customFormat="1">
      <c r="A633" s="41"/>
      <c r="B633" s="42"/>
      <c r="C633" s="43"/>
      <c r="D633" s="228" t="s">
        <v>170</v>
      </c>
      <c r="E633" s="43"/>
      <c r="F633" s="229" t="s">
        <v>1539</v>
      </c>
      <c r="G633" s="43"/>
      <c r="H633" s="43"/>
      <c r="I633" s="230"/>
      <c r="J633" s="43"/>
      <c r="K633" s="43"/>
      <c r="L633" s="47"/>
      <c r="M633" s="231"/>
      <c r="N633" s="232"/>
      <c r="O633" s="87"/>
      <c r="P633" s="87"/>
      <c r="Q633" s="87"/>
      <c r="R633" s="87"/>
      <c r="S633" s="87"/>
      <c r="T633" s="88"/>
      <c r="U633" s="41"/>
      <c r="V633" s="41"/>
      <c r="W633" s="41"/>
      <c r="X633" s="41"/>
      <c r="Y633" s="41"/>
      <c r="Z633" s="41"/>
      <c r="AA633" s="41"/>
      <c r="AB633" s="41"/>
      <c r="AC633" s="41"/>
      <c r="AD633" s="41"/>
      <c r="AE633" s="41"/>
      <c r="AT633" s="20" t="s">
        <v>170</v>
      </c>
      <c r="AU633" s="20" t="s">
        <v>79</v>
      </c>
    </row>
    <row r="634" s="15" customFormat="1">
      <c r="A634" s="15"/>
      <c r="B634" s="256"/>
      <c r="C634" s="257"/>
      <c r="D634" s="235" t="s">
        <v>172</v>
      </c>
      <c r="E634" s="258" t="s">
        <v>19</v>
      </c>
      <c r="F634" s="259" t="s">
        <v>1529</v>
      </c>
      <c r="G634" s="257"/>
      <c r="H634" s="258" t="s">
        <v>19</v>
      </c>
      <c r="I634" s="260"/>
      <c r="J634" s="257"/>
      <c r="K634" s="257"/>
      <c r="L634" s="261"/>
      <c r="M634" s="262"/>
      <c r="N634" s="263"/>
      <c r="O634" s="263"/>
      <c r="P634" s="263"/>
      <c r="Q634" s="263"/>
      <c r="R634" s="263"/>
      <c r="S634" s="263"/>
      <c r="T634" s="264"/>
      <c r="U634" s="15"/>
      <c r="V634" s="15"/>
      <c r="W634" s="15"/>
      <c r="X634" s="15"/>
      <c r="Y634" s="15"/>
      <c r="Z634" s="15"/>
      <c r="AA634" s="15"/>
      <c r="AB634" s="15"/>
      <c r="AC634" s="15"/>
      <c r="AD634" s="15"/>
      <c r="AE634" s="15"/>
      <c r="AT634" s="265" t="s">
        <v>172</v>
      </c>
      <c r="AU634" s="265" t="s">
        <v>79</v>
      </c>
      <c r="AV634" s="15" t="s">
        <v>77</v>
      </c>
      <c r="AW634" s="15" t="s">
        <v>32</v>
      </c>
      <c r="AX634" s="15" t="s">
        <v>70</v>
      </c>
      <c r="AY634" s="265" t="s">
        <v>161</v>
      </c>
    </row>
    <row r="635" s="13" customFormat="1">
      <c r="A635" s="13"/>
      <c r="B635" s="233"/>
      <c r="C635" s="234"/>
      <c r="D635" s="235" t="s">
        <v>172</v>
      </c>
      <c r="E635" s="236" t="s">
        <v>19</v>
      </c>
      <c r="F635" s="237" t="s">
        <v>1428</v>
      </c>
      <c r="G635" s="234"/>
      <c r="H635" s="238">
        <v>765</v>
      </c>
      <c r="I635" s="239"/>
      <c r="J635" s="234"/>
      <c r="K635" s="234"/>
      <c r="L635" s="240"/>
      <c r="M635" s="241"/>
      <c r="N635" s="242"/>
      <c r="O635" s="242"/>
      <c r="P635" s="242"/>
      <c r="Q635" s="242"/>
      <c r="R635" s="242"/>
      <c r="S635" s="242"/>
      <c r="T635" s="243"/>
      <c r="U635" s="13"/>
      <c r="V635" s="13"/>
      <c r="W635" s="13"/>
      <c r="X635" s="13"/>
      <c r="Y635" s="13"/>
      <c r="Z635" s="13"/>
      <c r="AA635" s="13"/>
      <c r="AB635" s="13"/>
      <c r="AC635" s="13"/>
      <c r="AD635" s="13"/>
      <c r="AE635" s="13"/>
      <c r="AT635" s="244" t="s">
        <v>172</v>
      </c>
      <c r="AU635" s="244" t="s">
        <v>79</v>
      </c>
      <c r="AV635" s="13" t="s">
        <v>79</v>
      </c>
      <c r="AW635" s="13" t="s">
        <v>32</v>
      </c>
      <c r="AX635" s="13" t="s">
        <v>70</v>
      </c>
      <c r="AY635" s="244" t="s">
        <v>161</v>
      </c>
    </row>
    <row r="636" s="13" customFormat="1">
      <c r="A636" s="13"/>
      <c r="B636" s="233"/>
      <c r="C636" s="234"/>
      <c r="D636" s="235" t="s">
        <v>172</v>
      </c>
      <c r="E636" s="236" t="s">
        <v>19</v>
      </c>
      <c r="F636" s="237" t="s">
        <v>1429</v>
      </c>
      <c r="G636" s="234"/>
      <c r="H636" s="238">
        <v>50</v>
      </c>
      <c r="I636" s="239"/>
      <c r="J636" s="234"/>
      <c r="K636" s="234"/>
      <c r="L636" s="240"/>
      <c r="M636" s="241"/>
      <c r="N636" s="242"/>
      <c r="O636" s="242"/>
      <c r="P636" s="242"/>
      <c r="Q636" s="242"/>
      <c r="R636" s="242"/>
      <c r="S636" s="242"/>
      <c r="T636" s="243"/>
      <c r="U636" s="13"/>
      <c r="V636" s="13"/>
      <c r="W636" s="13"/>
      <c r="X636" s="13"/>
      <c r="Y636" s="13"/>
      <c r="Z636" s="13"/>
      <c r="AA636" s="13"/>
      <c r="AB636" s="13"/>
      <c r="AC636" s="13"/>
      <c r="AD636" s="13"/>
      <c r="AE636" s="13"/>
      <c r="AT636" s="244" t="s">
        <v>172</v>
      </c>
      <c r="AU636" s="244" t="s">
        <v>79</v>
      </c>
      <c r="AV636" s="13" t="s">
        <v>79</v>
      </c>
      <c r="AW636" s="13" t="s">
        <v>32</v>
      </c>
      <c r="AX636" s="13" t="s">
        <v>70</v>
      </c>
      <c r="AY636" s="244" t="s">
        <v>161</v>
      </c>
    </row>
    <row r="637" s="14" customFormat="1">
      <c r="A637" s="14"/>
      <c r="B637" s="245"/>
      <c r="C637" s="246"/>
      <c r="D637" s="235" t="s">
        <v>172</v>
      </c>
      <c r="E637" s="247" t="s">
        <v>19</v>
      </c>
      <c r="F637" s="248" t="s">
        <v>174</v>
      </c>
      <c r="G637" s="246"/>
      <c r="H637" s="249">
        <v>815</v>
      </c>
      <c r="I637" s="250"/>
      <c r="J637" s="246"/>
      <c r="K637" s="246"/>
      <c r="L637" s="251"/>
      <c r="M637" s="252"/>
      <c r="N637" s="253"/>
      <c r="O637" s="253"/>
      <c r="P637" s="253"/>
      <c r="Q637" s="253"/>
      <c r="R637" s="253"/>
      <c r="S637" s="253"/>
      <c r="T637" s="254"/>
      <c r="U637" s="14"/>
      <c r="V637" s="14"/>
      <c r="W637" s="14"/>
      <c r="X637" s="14"/>
      <c r="Y637" s="14"/>
      <c r="Z637" s="14"/>
      <c r="AA637" s="14"/>
      <c r="AB637" s="14"/>
      <c r="AC637" s="14"/>
      <c r="AD637" s="14"/>
      <c r="AE637" s="14"/>
      <c r="AT637" s="255" t="s">
        <v>172</v>
      </c>
      <c r="AU637" s="255" t="s">
        <v>79</v>
      </c>
      <c r="AV637" s="14" t="s">
        <v>168</v>
      </c>
      <c r="AW637" s="14" t="s">
        <v>32</v>
      </c>
      <c r="AX637" s="14" t="s">
        <v>77</v>
      </c>
      <c r="AY637" s="255" t="s">
        <v>161</v>
      </c>
    </row>
    <row r="638" s="2" customFormat="1" ht="16.5" customHeight="1">
      <c r="A638" s="41"/>
      <c r="B638" s="42"/>
      <c r="C638" s="285" t="s">
        <v>616</v>
      </c>
      <c r="D638" s="285" t="s">
        <v>1027</v>
      </c>
      <c r="E638" s="286" t="s">
        <v>1531</v>
      </c>
      <c r="F638" s="287" t="s">
        <v>1532</v>
      </c>
      <c r="G638" s="288" t="s">
        <v>1533</v>
      </c>
      <c r="H638" s="289">
        <v>4482.5</v>
      </c>
      <c r="I638" s="290"/>
      <c r="J638" s="291">
        <f>ROUND(I638*H638,2)</f>
        <v>0</v>
      </c>
      <c r="K638" s="287" t="s">
        <v>167</v>
      </c>
      <c r="L638" s="292"/>
      <c r="M638" s="293" t="s">
        <v>19</v>
      </c>
      <c r="N638" s="294" t="s">
        <v>41</v>
      </c>
      <c r="O638" s="87"/>
      <c r="P638" s="224">
        <f>O638*H638</f>
        <v>0</v>
      </c>
      <c r="Q638" s="224">
        <v>0.001</v>
      </c>
      <c r="R638" s="224">
        <f>Q638*H638</f>
        <v>4.4824999999999999</v>
      </c>
      <c r="S638" s="224">
        <v>0</v>
      </c>
      <c r="T638" s="225">
        <f>S638*H638</f>
        <v>0</v>
      </c>
      <c r="U638" s="41"/>
      <c r="V638" s="41"/>
      <c r="W638" s="41"/>
      <c r="X638" s="41"/>
      <c r="Y638" s="41"/>
      <c r="Z638" s="41"/>
      <c r="AA638" s="41"/>
      <c r="AB638" s="41"/>
      <c r="AC638" s="41"/>
      <c r="AD638" s="41"/>
      <c r="AE638" s="41"/>
      <c r="AR638" s="226" t="s">
        <v>356</v>
      </c>
      <c r="AT638" s="226" t="s">
        <v>1027</v>
      </c>
      <c r="AU638" s="226" t="s">
        <v>79</v>
      </c>
      <c r="AY638" s="20" t="s">
        <v>161</v>
      </c>
      <c r="BE638" s="227">
        <f>IF(N638="základní",J638,0)</f>
        <v>0</v>
      </c>
      <c r="BF638" s="227">
        <f>IF(N638="snížená",J638,0)</f>
        <v>0</v>
      </c>
      <c r="BG638" s="227">
        <f>IF(N638="zákl. přenesená",J638,0)</f>
        <v>0</v>
      </c>
      <c r="BH638" s="227">
        <f>IF(N638="sníž. přenesená",J638,0)</f>
        <v>0</v>
      </c>
      <c r="BI638" s="227">
        <f>IF(N638="nulová",J638,0)</f>
        <v>0</v>
      </c>
      <c r="BJ638" s="20" t="s">
        <v>77</v>
      </c>
      <c r="BK638" s="227">
        <f>ROUND(I638*H638,2)</f>
        <v>0</v>
      </c>
      <c r="BL638" s="20" t="s">
        <v>258</v>
      </c>
      <c r="BM638" s="226" t="s">
        <v>1540</v>
      </c>
    </row>
    <row r="639" s="13" customFormat="1">
      <c r="A639" s="13"/>
      <c r="B639" s="233"/>
      <c r="C639" s="234"/>
      <c r="D639" s="235" t="s">
        <v>172</v>
      </c>
      <c r="E639" s="234"/>
      <c r="F639" s="237" t="s">
        <v>1541</v>
      </c>
      <c r="G639" s="234"/>
      <c r="H639" s="238">
        <v>4482.5</v>
      </c>
      <c r="I639" s="239"/>
      <c r="J639" s="234"/>
      <c r="K639" s="234"/>
      <c r="L639" s="240"/>
      <c r="M639" s="241"/>
      <c r="N639" s="242"/>
      <c r="O639" s="242"/>
      <c r="P639" s="242"/>
      <c r="Q639" s="242"/>
      <c r="R639" s="242"/>
      <c r="S639" s="242"/>
      <c r="T639" s="243"/>
      <c r="U639" s="13"/>
      <c r="V639" s="13"/>
      <c r="W639" s="13"/>
      <c r="X639" s="13"/>
      <c r="Y639" s="13"/>
      <c r="Z639" s="13"/>
      <c r="AA639" s="13"/>
      <c r="AB639" s="13"/>
      <c r="AC639" s="13"/>
      <c r="AD639" s="13"/>
      <c r="AE639" s="13"/>
      <c r="AT639" s="244" t="s">
        <v>172</v>
      </c>
      <c r="AU639" s="244" t="s">
        <v>79</v>
      </c>
      <c r="AV639" s="13" t="s">
        <v>79</v>
      </c>
      <c r="AW639" s="13" t="s">
        <v>4</v>
      </c>
      <c r="AX639" s="13" t="s">
        <v>77</v>
      </c>
      <c r="AY639" s="244" t="s">
        <v>161</v>
      </c>
    </row>
    <row r="640" s="2" customFormat="1" ht="33" customHeight="1">
      <c r="A640" s="41"/>
      <c r="B640" s="42"/>
      <c r="C640" s="215" t="s">
        <v>1542</v>
      </c>
      <c r="D640" s="215" t="s">
        <v>163</v>
      </c>
      <c r="E640" s="216" t="s">
        <v>1543</v>
      </c>
      <c r="F640" s="217" t="s">
        <v>1544</v>
      </c>
      <c r="G640" s="218" t="s">
        <v>580</v>
      </c>
      <c r="H640" s="219">
        <v>6.3970000000000002</v>
      </c>
      <c r="I640" s="220"/>
      <c r="J640" s="221">
        <f>ROUND(I640*H640,2)</f>
        <v>0</v>
      </c>
      <c r="K640" s="217" t="s">
        <v>167</v>
      </c>
      <c r="L640" s="47"/>
      <c r="M640" s="222" t="s">
        <v>19</v>
      </c>
      <c r="N640" s="223" t="s">
        <v>41</v>
      </c>
      <c r="O640" s="87"/>
      <c r="P640" s="224">
        <f>O640*H640</f>
        <v>0</v>
      </c>
      <c r="Q640" s="224">
        <v>0</v>
      </c>
      <c r="R640" s="224">
        <f>Q640*H640</f>
        <v>0</v>
      </c>
      <c r="S640" s="224">
        <v>0</v>
      </c>
      <c r="T640" s="225">
        <f>S640*H640</f>
        <v>0</v>
      </c>
      <c r="U640" s="41"/>
      <c r="V640" s="41"/>
      <c r="W640" s="41"/>
      <c r="X640" s="41"/>
      <c r="Y640" s="41"/>
      <c r="Z640" s="41"/>
      <c r="AA640" s="41"/>
      <c r="AB640" s="41"/>
      <c r="AC640" s="41"/>
      <c r="AD640" s="41"/>
      <c r="AE640" s="41"/>
      <c r="AR640" s="226" t="s">
        <v>258</v>
      </c>
      <c r="AT640" s="226" t="s">
        <v>163</v>
      </c>
      <c r="AU640" s="226" t="s">
        <v>79</v>
      </c>
      <c r="AY640" s="20" t="s">
        <v>161</v>
      </c>
      <c r="BE640" s="227">
        <f>IF(N640="základní",J640,0)</f>
        <v>0</v>
      </c>
      <c r="BF640" s="227">
        <f>IF(N640="snížená",J640,0)</f>
        <v>0</v>
      </c>
      <c r="BG640" s="227">
        <f>IF(N640="zákl. přenesená",J640,0)</f>
        <v>0</v>
      </c>
      <c r="BH640" s="227">
        <f>IF(N640="sníž. přenesená",J640,0)</f>
        <v>0</v>
      </c>
      <c r="BI640" s="227">
        <f>IF(N640="nulová",J640,0)</f>
        <v>0</v>
      </c>
      <c r="BJ640" s="20" t="s">
        <v>77</v>
      </c>
      <c r="BK640" s="227">
        <f>ROUND(I640*H640,2)</f>
        <v>0</v>
      </c>
      <c r="BL640" s="20" t="s">
        <v>258</v>
      </c>
      <c r="BM640" s="226" t="s">
        <v>1545</v>
      </c>
    </row>
    <row r="641" s="2" customFormat="1">
      <c r="A641" s="41"/>
      <c r="B641" s="42"/>
      <c r="C641" s="43"/>
      <c r="D641" s="228" t="s">
        <v>170</v>
      </c>
      <c r="E641" s="43"/>
      <c r="F641" s="229" t="s">
        <v>1546</v>
      </c>
      <c r="G641" s="43"/>
      <c r="H641" s="43"/>
      <c r="I641" s="230"/>
      <c r="J641" s="43"/>
      <c r="K641" s="43"/>
      <c r="L641" s="47"/>
      <c r="M641" s="231"/>
      <c r="N641" s="232"/>
      <c r="O641" s="87"/>
      <c r="P641" s="87"/>
      <c r="Q641" s="87"/>
      <c r="R641" s="87"/>
      <c r="S641" s="87"/>
      <c r="T641" s="88"/>
      <c r="U641" s="41"/>
      <c r="V641" s="41"/>
      <c r="W641" s="41"/>
      <c r="X641" s="41"/>
      <c r="Y641" s="41"/>
      <c r="Z641" s="41"/>
      <c r="AA641" s="41"/>
      <c r="AB641" s="41"/>
      <c r="AC641" s="41"/>
      <c r="AD641" s="41"/>
      <c r="AE641" s="41"/>
      <c r="AT641" s="20" t="s">
        <v>170</v>
      </c>
      <c r="AU641" s="20" t="s">
        <v>79</v>
      </c>
    </row>
    <row r="642" s="12" customFormat="1" ht="22.8" customHeight="1">
      <c r="A642" s="12"/>
      <c r="B642" s="199"/>
      <c r="C642" s="200"/>
      <c r="D642" s="201" t="s">
        <v>69</v>
      </c>
      <c r="E642" s="213" t="s">
        <v>687</v>
      </c>
      <c r="F642" s="213" t="s">
        <v>688</v>
      </c>
      <c r="G642" s="200"/>
      <c r="H642" s="200"/>
      <c r="I642" s="203"/>
      <c r="J642" s="214">
        <f>BK642</f>
        <v>0</v>
      </c>
      <c r="K642" s="200"/>
      <c r="L642" s="205"/>
      <c r="M642" s="206"/>
      <c r="N642" s="207"/>
      <c r="O642" s="207"/>
      <c r="P642" s="208">
        <f>SUM(P643:P702)</f>
        <v>0</v>
      </c>
      <c r="Q642" s="207"/>
      <c r="R642" s="208">
        <f>SUM(R643:R702)</f>
        <v>4.1422536000000001</v>
      </c>
      <c r="S642" s="207"/>
      <c r="T642" s="209">
        <f>SUM(T643:T702)</f>
        <v>0</v>
      </c>
      <c r="U642" s="12"/>
      <c r="V642" s="12"/>
      <c r="W642" s="12"/>
      <c r="X642" s="12"/>
      <c r="Y642" s="12"/>
      <c r="Z642" s="12"/>
      <c r="AA642" s="12"/>
      <c r="AB642" s="12"/>
      <c r="AC642" s="12"/>
      <c r="AD642" s="12"/>
      <c r="AE642" s="12"/>
      <c r="AR642" s="210" t="s">
        <v>79</v>
      </c>
      <c r="AT642" s="211" t="s">
        <v>69</v>
      </c>
      <c r="AU642" s="211" t="s">
        <v>77</v>
      </c>
      <c r="AY642" s="210" t="s">
        <v>161</v>
      </c>
      <c r="BK642" s="212">
        <f>SUM(BK643:BK702)</f>
        <v>0</v>
      </c>
    </row>
    <row r="643" s="2" customFormat="1" ht="24.15" customHeight="1">
      <c r="A643" s="41"/>
      <c r="B643" s="42"/>
      <c r="C643" s="215" t="s">
        <v>1547</v>
      </c>
      <c r="D643" s="215" t="s">
        <v>163</v>
      </c>
      <c r="E643" s="216" t="s">
        <v>1548</v>
      </c>
      <c r="F643" s="217" t="s">
        <v>1549</v>
      </c>
      <c r="G643" s="218" t="s">
        <v>166</v>
      </c>
      <c r="H643" s="219">
        <v>408.44999999999999</v>
      </c>
      <c r="I643" s="220"/>
      <c r="J643" s="221">
        <f>ROUND(I643*H643,2)</f>
        <v>0</v>
      </c>
      <c r="K643" s="217" t="s">
        <v>167</v>
      </c>
      <c r="L643" s="47"/>
      <c r="M643" s="222" t="s">
        <v>19</v>
      </c>
      <c r="N643" s="223" t="s">
        <v>41</v>
      </c>
      <c r="O643" s="87"/>
      <c r="P643" s="224">
        <f>O643*H643</f>
        <v>0</v>
      </c>
      <c r="Q643" s="224">
        <v>0</v>
      </c>
      <c r="R643" s="224">
        <f>Q643*H643</f>
        <v>0</v>
      </c>
      <c r="S643" s="224">
        <v>0</v>
      </c>
      <c r="T643" s="225">
        <f>S643*H643</f>
        <v>0</v>
      </c>
      <c r="U643" s="41"/>
      <c r="V643" s="41"/>
      <c r="W643" s="41"/>
      <c r="X643" s="41"/>
      <c r="Y643" s="41"/>
      <c r="Z643" s="41"/>
      <c r="AA643" s="41"/>
      <c r="AB643" s="41"/>
      <c r="AC643" s="41"/>
      <c r="AD643" s="41"/>
      <c r="AE643" s="41"/>
      <c r="AR643" s="226" t="s">
        <v>258</v>
      </c>
      <c r="AT643" s="226" t="s">
        <v>163</v>
      </c>
      <c r="AU643" s="226" t="s">
        <v>79</v>
      </c>
      <c r="AY643" s="20" t="s">
        <v>161</v>
      </c>
      <c r="BE643" s="227">
        <f>IF(N643="základní",J643,0)</f>
        <v>0</v>
      </c>
      <c r="BF643" s="227">
        <f>IF(N643="snížená",J643,0)</f>
        <v>0</v>
      </c>
      <c r="BG643" s="227">
        <f>IF(N643="zákl. přenesená",J643,0)</f>
        <v>0</v>
      </c>
      <c r="BH643" s="227">
        <f>IF(N643="sníž. přenesená",J643,0)</f>
        <v>0</v>
      </c>
      <c r="BI643" s="227">
        <f>IF(N643="nulová",J643,0)</f>
        <v>0</v>
      </c>
      <c r="BJ643" s="20" t="s">
        <v>77</v>
      </c>
      <c r="BK643" s="227">
        <f>ROUND(I643*H643,2)</f>
        <v>0</v>
      </c>
      <c r="BL643" s="20" t="s">
        <v>258</v>
      </c>
      <c r="BM643" s="226" t="s">
        <v>1550</v>
      </c>
    </row>
    <row r="644" s="2" customFormat="1">
      <c r="A644" s="41"/>
      <c r="B644" s="42"/>
      <c r="C644" s="43"/>
      <c r="D644" s="228" t="s">
        <v>170</v>
      </c>
      <c r="E644" s="43"/>
      <c r="F644" s="229" t="s">
        <v>1551</v>
      </c>
      <c r="G644" s="43"/>
      <c r="H644" s="43"/>
      <c r="I644" s="230"/>
      <c r="J644" s="43"/>
      <c r="K644" s="43"/>
      <c r="L644" s="47"/>
      <c r="M644" s="231"/>
      <c r="N644" s="232"/>
      <c r="O644" s="87"/>
      <c r="P644" s="87"/>
      <c r="Q644" s="87"/>
      <c r="R644" s="87"/>
      <c r="S644" s="87"/>
      <c r="T644" s="88"/>
      <c r="U644" s="41"/>
      <c r="V644" s="41"/>
      <c r="W644" s="41"/>
      <c r="X644" s="41"/>
      <c r="Y644" s="41"/>
      <c r="Z644" s="41"/>
      <c r="AA644" s="41"/>
      <c r="AB644" s="41"/>
      <c r="AC644" s="41"/>
      <c r="AD644" s="41"/>
      <c r="AE644" s="41"/>
      <c r="AT644" s="20" t="s">
        <v>170</v>
      </c>
      <c r="AU644" s="20" t="s">
        <v>79</v>
      </c>
    </row>
    <row r="645" s="13" customFormat="1">
      <c r="A645" s="13"/>
      <c r="B645" s="233"/>
      <c r="C645" s="234"/>
      <c r="D645" s="235" t="s">
        <v>172</v>
      </c>
      <c r="E645" s="236" t="s">
        <v>19</v>
      </c>
      <c r="F645" s="237" t="s">
        <v>1552</v>
      </c>
      <c r="G645" s="234"/>
      <c r="H645" s="238">
        <v>408.44999999999999</v>
      </c>
      <c r="I645" s="239"/>
      <c r="J645" s="234"/>
      <c r="K645" s="234"/>
      <c r="L645" s="240"/>
      <c r="M645" s="241"/>
      <c r="N645" s="242"/>
      <c r="O645" s="242"/>
      <c r="P645" s="242"/>
      <c r="Q645" s="242"/>
      <c r="R645" s="242"/>
      <c r="S645" s="242"/>
      <c r="T645" s="243"/>
      <c r="U645" s="13"/>
      <c r="V645" s="13"/>
      <c r="W645" s="13"/>
      <c r="X645" s="13"/>
      <c r="Y645" s="13"/>
      <c r="Z645" s="13"/>
      <c r="AA645" s="13"/>
      <c r="AB645" s="13"/>
      <c r="AC645" s="13"/>
      <c r="AD645" s="13"/>
      <c r="AE645" s="13"/>
      <c r="AT645" s="244" t="s">
        <v>172</v>
      </c>
      <c r="AU645" s="244" t="s">
        <v>79</v>
      </c>
      <c r="AV645" s="13" t="s">
        <v>79</v>
      </c>
      <c r="AW645" s="13" t="s">
        <v>32</v>
      </c>
      <c r="AX645" s="13" t="s">
        <v>70</v>
      </c>
      <c r="AY645" s="244" t="s">
        <v>161</v>
      </c>
    </row>
    <row r="646" s="14" customFormat="1">
      <c r="A646" s="14"/>
      <c r="B646" s="245"/>
      <c r="C646" s="246"/>
      <c r="D646" s="235" t="s">
        <v>172</v>
      </c>
      <c r="E646" s="247" t="s">
        <v>19</v>
      </c>
      <c r="F646" s="248" t="s">
        <v>174</v>
      </c>
      <c r="G646" s="246"/>
      <c r="H646" s="249">
        <v>408.44999999999999</v>
      </c>
      <c r="I646" s="250"/>
      <c r="J646" s="246"/>
      <c r="K646" s="246"/>
      <c r="L646" s="251"/>
      <c r="M646" s="252"/>
      <c r="N646" s="253"/>
      <c r="O646" s="253"/>
      <c r="P646" s="253"/>
      <c r="Q646" s="253"/>
      <c r="R646" s="253"/>
      <c r="S646" s="253"/>
      <c r="T646" s="254"/>
      <c r="U646" s="14"/>
      <c r="V646" s="14"/>
      <c r="W646" s="14"/>
      <c r="X646" s="14"/>
      <c r="Y646" s="14"/>
      <c r="Z646" s="14"/>
      <c r="AA646" s="14"/>
      <c r="AB646" s="14"/>
      <c r="AC646" s="14"/>
      <c r="AD646" s="14"/>
      <c r="AE646" s="14"/>
      <c r="AT646" s="255" t="s">
        <v>172</v>
      </c>
      <c r="AU646" s="255" t="s">
        <v>79</v>
      </c>
      <c r="AV646" s="14" t="s">
        <v>168</v>
      </c>
      <c r="AW646" s="14" t="s">
        <v>32</v>
      </c>
      <c r="AX646" s="14" t="s">
        <v>77</v>
      </c>
      <c r="AY646" s="255" t="s">
        <v>161</v>
      </c>
    </row>
    <row r="647" s="2" customFormat="1" ht="16.5" customHeight="1">
      <c r="A647" s="41"/>
      <c r="B647" s="42"/>
      <c r="C647" s="285" t="s">
        <v>1553</v>
      </c>
      <c r="D647" s="285" t="s">
        <v>1027</v>
      </c>
      <c r="E647" s="286" t="s">
        <v>1554</v>
      </c>
      <c r="F647" s="287" t="s">
        <v>1555</v>
      </c>
      <c r="G647" s="288" t="s">
        <v>580</v>
      </c>
      <c r="H647" s="289">
        <v>0.13100000000000001</v>
      </c>
      <c r="I647" s="290"/>
      <c r="J647" s="291">
        <f>ROUND(I647*H647,2)</f>
        <v>0</v>
      </c>
      <c r="K647" s="287" t="s">
        <v>167</v>
      </c>
      <c r="L647" s="292"/>
      <c r="M647" s="293" t="s">
        <v>19</v>
      </c>
      <c r="N647" s="294" t="s">
        <v>41</v>
      </c>
      <c r="O647" s="87"/>
      <c r="P647" s="224">
        <f>O647*H647</f>
        <v>0</v>
      </c>
      <c r="Q647" s="224">
        <v>1</v>
      </c>
      <c r="R647" s="224">
        <f>Q647*H647</f>
        <v>0.13100000000000001</v>
      </c>
      <c r="S647" s="224">
        <v>0</v>
      </c>
      <c r="T647" s="225">
        <f>S647*H647</f>
        <v>0</v>
      </c>
      <c r="U647" s="41"/>
      <c r="V647" s="41"/>
      <c r="W647" s="41"/>
      <c r="X647" s="41"/>
      <c r="Y647" s="41"/>
      <c r="Z647" s="41"/>
      <c r="AA647" s="41"/>
      <c r="AB647" s="41"/>
      <c r="AC647" s="41"/>
      <c r="AD647" s="41"/>
      <c r="AE647" s="41"/>
      <c r="AR647" s="226" t="s">
        <v>356</v>
      </c>
      <c r="AT647" s="226" t="s">
        <v>1027</v>
      </c>
      <c r="AU647" s="226" t="s">
        <v>79</v>
      </c>
      <c r="AY647" s="20" t="s">
        <v>161</v>
      </c>
      <c r="BE647" s="227">
        <f>IF(N647="základní",J647,0)</f>
        <v>0</v>
      </c>
      <c r="BF647" s="227">
        <f>IF(N647="snížená",J647,0)</f>
        <v>0</v>
      </c>
      <c r="BG647" s="227">
        <f>IF(N647="zákl. přenesená",J647,0)</f>
        <v>0</v>
      </c>
      <c r="BH647" s="227">
        <f>IF(N647="sníž. přenesená",J647,0)</f>
        <v>0</v>
      </c>
      <c r="BI647" s="227">
        <f>IF(N647="nulová",J647,0)</f>
        <v>0</v>
      </c>
      <c r="BJ647" s="20" t="s">
        <v>77</v>
      </c>
      <c r="BK647" s="227">
        <f>ROUND(I647*H647,2)</f>
        <v>0</v>
      </c>
      <c r="BL647" s="20" t="s">
        <v>258</v>
      </c>
      <c r="BM647" s="226" t="s">
        <v>1556</v>
      </c>
    </row>
    <row r="648" s="13" customFormat="1">
      <c r="A648" s="13"/>
      <c r="B648" s="233"/>
      <c r="C648" s="234"/>
      <c r="D648" s="235" t="s">
        <v>172</v>
      </c>
      <c r="E648" s="234"/>
      <c r="F648" s="237" t="s">
        <v>1557</v>
      </c>
      <c r="G648" s="234"/>
      <c r="H648" s="238">
        <v>0.13100000000000001</v>
      </c>
      <c r="I648" s="239"/>
      <c r="J648" s="234"/>
      <c r="K648" s="234"/>
      <c r="L648" s="240"/>
      <c r="M648" s="241"/>
      <c r="N648" s="242"/>
      <c r="O648" s="242"/>
      <c r="P648" s="242"/>
      <c r="Q648" s="242"/>
      <c r="R648" s="242"/>
      <c r="S648" s="242"/>
      <c r="T648" s="243"/>
      <c r="U648" s="13"/>
      <c r="V648" s="13"/>
      <c r="W648" s="13"/>
      <c r="X648" s="13"/>
      <c r="Y648" s="13"/>
      <c r="Z648" s="13"/>
      <c r="AA648" s="13"/>
      <c r="AB648" s="13"/>
      <c r="AC648" s="13"/>
      <c r="AD648" s="13"/>
      <c r="AE648" s="13"/>
      <c r="AT648" s="244" t="s">
        <v>172</v>
      </c>
      <c r="AU648" s="244" t="s">
        <v>79</v>
      </c>
      <c r="AV648" s="13" t="s">
        <v>79</v>
      </c>
      <c r="AW648" s="13" t="s">
        <v>4</v>
      </c>
      <c r="AX648" s="13" t="s">
        <v>77</v>
      </c>
      <c r="AY648" s="244" t="s">
        <v>161</v>
      </c>
    </row>
    <row r="649" s="2" customFormat="1" ht="16.5" customHeight="1">
      <c r="A649" s="41"/>
      <c r="B649" s="42"/>
      <c r="C649" s="215" t="s">
        <v>1558</v>
      </c>
      <c r="D649" s="215" t="s">
        <v>163</v>
      </c>
      <c r="E649" s="216" t="s">
        <v>1559</v>
      </c>
      <c r="F649" s="217" t="s">
        <v>1560</v>
      </c>
      <c r="G649" s="218" t="s">
        <v>166</v>
      </c>
      <c r="H649" s="219">
        <v>408.44999999999999</v>
      </c>
      <c r="I649" s="220"/>
      <c r="J649" s="221">
        <f>ROUND(I649*H649,2)</f>
        <v>0</v>
      </c>
      <c r="K649" s="217" t="s">
        <v>167</v>
      </c>
      <c r="L649" s="47"/>
      <c r="M649" s="222" t="s">
        <v>19</v>
      </c>
      <c r="N649" s="223" t="s">
        <v>41</v>
      </c>
      <c r="O649" s="87"/>
      <c r="P649" s="224">
        <f>O649*H649</f>
        <v>0</v>
      </c>
      <c r="Q649" s="224">
        <v>0.00088000000000000003</v>
      </c>
      <c r="R649" s="224">
        <f>Q649*H649</f>
        <v>0.35943599999999998</v>
      </c>
      <c r="S649" s="224">
        <v>0</v>
      </c>
      <c r="T649" s="225">
        <f>S649*H649</f>
        <v>0</v>
      </c>
      <c r="U649" s="41"/>
      <c r="V649" s="41"/>
      <c r="W649" s="41"/>
      <c r="X649" s="41"/>
      <c r="Y649" s="41"/>
      <c r="Z649" s="41"/>
      <c r="AA649" s="41"/>
      <c r="AB649" s="41"/>
      <c r="AC649" s="41"/>
      <c r="AD649" s="41"/>
      <c r="AE649" s="41"/>
      <c r="AR649" s="226" t="s">
        <v>258</v>
      </c>
      <c r="AT649" s="226" t="s">
        <v>163</v>
      </c>
      <c r="AU649" s="226" t="s">
        <v>79</v>
      </c>
      <c r="AY649" s="20" t="s">
        <v>161</v>
      </c>
      <c r="BE649" s="227">
        <f>IF(N649="základní",J649,0)</f>
        <v>0</v>
      </c>
      <c r="BF649" s="227">
        <f>IF(N649="snížená",J649,0)</f>
        <v>0</v>
      </c>
      <c r="BG649" s="227">
        <f>IF(N649="zákl. přenesená",J649,0)</f>
        <v>0</v>
      </c>
      <c r="BH649" s="227">
        <f>IF(N649="sníž. přenesená",J649,0)</f>
        <v>0</v>
      </c>
      <c r="BI649" s="227">
        <f>IF(N649="nulová",J649,0)</f>
        <v>0</v>
      </c>
      <c r="BJ649" s="20" t="s">
        <v>77</v>
      </c>
      <c r="BK649" s="227">
        <f>ROUND(I649*H649,2)</f>
        <v>0</v>
      </c>
      <c r="BL649" s="20" t="s">
        <v>258</v>
      </c>
      <c r="BM649" s="226" t="s">
        <v>1561</v>
      </c>
    </row>
    <row r="650" s="2" customFormat="1">
      <c r="A650" s="41"/>
      <c r="B650" s="42"/>
      <c r="C650" s="43"/>
      <c r="D650" s="228" t="s">
        <v>170</v>
      </c>
      <c r="E650" s="43"/>
      <c r="F650" s="229" t="s">
        <v>1562</v>
      </c>
      <c r="G650" s="43"/>
      <c r="H650" s="43"/>
      <c r="I650" s="230"/>
      <c r="J650" s="43"/>
      <c r="K650" s="43"/>
      <c r="L650" s="47"/>
      <c r="M650" s="231"/>
      <c r="N650" s="232"/>
      <c r="O650" s="87"/>
      <c r="P650" s="87"/>
      <c r="Q650" s="87"/>
      <c r="R650" s="87"/>
      <c r="S650" s="87"/>
      <c r="T650" s="88"/>
      <c r="U650" s="41"/>
      <c r="V650" s="41"/>
      <c r="W650" s="41"/>
      <c r="X650" s="41"/>
      <c r="Y650" s="41"/>
      <c r="Z650" s="41"/>
      <c r="AA650" s="41"/>
      <c r="AB650" s="41"/>
      <c r="AC650" s="41"/>
      <c r="AD650" s="41"/>
      <c r="AE650" s="41"/>
      <c r="AT650" s="20" t="s">
        <v>170</v>
      </c>
      <c r="AU650" s="20" t="s">
        <v>79</v>
      </c>
    </row>
    <row r="651" s="2" customFormat="1" ht="24.15" customHeight="1">
      <c r="A651" s="41"/>
      <c r="B651" s="42"/>
      <c r="C651" s="285" t="s">
        <v>1563</v>
      </c>
      <c r="D651" s="285" t="s">
        <v>1027</v>
      </c>
      <c r="E651" s="286" t="s">
        <v>1564</v>
      </c>
      <c r="F651" s="287" t="s">
        <v>1565</v>
      </c>
      <c r="G651" s="288" t="s">
        <v>166</v>
      </c>
      <c r="H651" s="289">
        <v>476.048</v>
      </c>
      <c r="I651" s="290"/>
      <c r="J651" s="291">
        <f>ROUND(I651*H651,2)</f>
        <v>0</v>
      </c>
      <c r="K651" s="287" t="s">
        <v>167</v>
      </c>
      <c r="L651" s="292"/>
      <c r="M651" s="293" t="s">
        <v>19</v>
      </c>
      <c r="N651" s="294" t="s">
        <v>41</v>
      </c>
      <c r="O651" s="87"/>
      <c r="P651" s="224">
        <f>O651*H651</f>
        <v>0</v>
      </c>
      <c r="Q651" s="224">
        <v>0.0047000000000000002</v>
      </c>
      <c r="R651" s="224">
        <f>Q651*H651</f>
        <v>2.2374255999999999</v>
      </c>
      <c r="S651" s="224">
        <v>0</v>
      </c>
      <c r="T651" s="225">
        <f>S651*H651</f>
        <v>0</v>
      </c>
      <c r="U651" s="41"/>
      <c r="V651" s="41"/>
      <c r="W651" s="41"/>
      <c r="X651" s="41"/>
      <c r="Y651" s="41"/>
      <c r="Z651" s="41"/>
      <c r="AA651" s="41"/>
      <c r="AB651" s="41"/>
      <c r="AC651" s="41"/>
      <c r="AD651" s="41"/>
      <c r="AE651" s="41"/>
      <c r="AR651" s="226" t="s">
        <v>356</v>
      </c>
      <c r="AT651" s="226" t="s">
        <v>1027</v>
      </c>
      <c r="AU651" s="226" t="s">
        <v>79</v>
      </c>
      <c r="AY651" s="20" t="s">
        <v>161</v>
      </c>
      <c r="BE651" s="227">
        <f>IF(N651="základní",J651,0)</f>
        <v>0</v>
      </c>
      <c r="BF651" s="227">
        <f>IF(N651="snížená",J651,0)</f>
        <v>0</v>
      </c>
      <c r="BG651" s="227">
        <f>IF(N651="zákl. přenesená",J651,0)</f>
        <v>0</v>
      </c>
      <c r="BH651" s="227">
        <f>IF(N651="sníž. přenesená",J651,0)</f>
        <v>0</v>
      </c>
      <c r="BI651" s="227">
        <f>IF(N651="nulová",J651,0)</f>
        <v>0</v>
      </c>
      <c r="BJ651" s="20" t="s">
        <v>77</v>
      </c>
      <c r="BK651" s="227">
        <f>ROUND(I651*H651,2)</f>
        <v>0</v>
      </c>
      <c r="BL651" s="20" t="s">
        <v>258</v>
      </c>
      <c r="BM651" s="226" t="s">
        <v>1566</v>
      </c>
    </row>
    <row r="652" s="13" customFormat="1">
      <c r="A652" s="13"/>
      <c r="B652" s="233"/>
      <c r="C652" s="234"/>
      <c r="D652" s="235" t="s">
        <v>172</v>
      </c>
      <c r="E652" s="234"/>
      <c r="F652" s="237" t="s">
        <v>1567</v>
      </c>
      <c r="G652" s="234"/>
      <c r="H652" s="238">
        <v>476.048</v>
      </c>
      <c r="I652" s="239"/>
      <c r="J652" s="234"/>
      <c r="K652" s="234"/>
      <c r="L652" s="240"/>
      <c r="M652" s="241"/>
      <c r="N652" s="242"/>
      <c r="O652" s="242"/>
      <c r="P652" s="242"/>
      <c r="Q652" s="242"/>
      <c r="R652" s="242"/>
      <c r="S652" s="242"/>
      <c r="T652" s="243"/>
      <c r="U652" s="13"/>
      <c r="V652" s="13"/>
      <c r="W652" s="13"/>
      <c r="X652" s="13"/>
      <c r="Y652" s="13"/>
      <c r="Z652" s="13"/>
      <c r="AA652" s="13"/>
      <c r="AB652" s="13"/>
      <c r="AC652" s="13"/>
      <c r="AD652" s="13"/>
      <c r="AE652" s="13"/>
      <c r="AT652" s="244" t="s">
        <v>172</v>
      </c>
      <c r="AU652" s="244" t="s">
        <v>79</v>
      </c>
      <c r="AV652" s="13" t="s">
        <v>79</v>
      </c>
      <c r="AW652" s="13" t="s">
        <v>4</v>
      </c>
      <c r="AX652" s="13" t="s">
        <v>77</v>
      </c>
      <c r="AY652" s="244" t="s">
        <v>161</v>
      </c>
    </row>
    <row r="653" s="2" customFormat="1" ht="24.15" customHeight="1">
      <c r="A653" s="41"/>
      <c r="B653" s="42"/>
      <c r="C653" s="215" t="s">
        <v>1568</v>
      </c>
      <c r="D653" s="215" t="s">
        <v>163</v>
      </c>
      <c r="E653" s="216" t="s">
        <v>1569</v>
      </c>
      <c r="F653" s="217" t="s">
        <v>1570</v>
      </c>
      <c r="G653" s="218" t="s">
        <v>166</v>
      </c>
      <c r="H653" s="219">
        <v>427.89999999999998</v>
      </c>
      <c r="I653" s="220"/>
      <c r="J653" s="221">
        <f>ROUND(I653*H653,2)</f>
        <v>0</v>
      </c>
      <c r="K653" s="217" t="s">
        <v>167</v>
      </c>
      <c r="L653" s="47"/>
      <c r="M653" s="222" t="s">
        <v>19</v>
      </c>
      <c r="N653" s="223" t="s">
        <v>41</v>
      </c>
      <c r="O653" s="87"/>
      <c r="P653" s="224">
        <f>O653*H653</f>
        <v>0</v>
      </c>
      <c r="Q653" s="224">
        <v>0</v>
      </c>
      <c r="R653" s="224">
        <f>Q653*H653</f>
        <v>0</v>
      </c>
      <c r="S653" s="224">
        <v>0</v>
      </c>
      <c r="T653" s="225">
        <f>S653*H653</f>
        <v>0</v>
      </c>
      <c r="U653" s="41"/>
      <c r="V653" s="41"/>
      <c r="W653" s="41"/>
      <c r="X653" s="41"/>
      <c r="Y653" s="41"/>
      <c r="Z653" s="41"/>
      <c r="AA653" s="41"/>
      <c r="AB653" s="41"/>
      <c r="AC653" s="41"/>
      <c r="AD653" s="41"/>
      <c r="AE653" s="41"/>
      <c r="AR653" s="226" t="s">
        <v>258</v>
      </c>
      <c r="AT653" s="226" t="s">
        <v>163</v>
      </c>
      <c r="AU653" s="226" t="s">
        <v>79</v>
      </c>
      <c r="AY653" s="20" t="s">
        <v>161</v>
      </c>
      <c r="BE653" s="227">
        <f>IF(N653="základní",J653,0)</f>
        <v>0</v>
      </c>
      <c r="BF653" s="227">
        <f>IF(N653="snížená",J653,0)</f>
        <v>0</v>
      </c>
      <c r="BG653" s="227">
        <f>IF(N653="zákl. přenesená",J653,0)</f>
        <v>0</v>
      </c>
      <c r="BH653" s="227">
        <f>IF(N653="sníž. přenesená",J653,0)</f>
        <v>0</v>
      </c>
      <c r="BI653" s="227">
        <f>IF(N653="nulová",J653,0)</f>
        <v>0</v>
      </c>
      <c r="BJ653" s="20" t="s">
        <v>77</v>
      </c>
      <c r="BK653" s="227">
        <f>ROUND(I653*H653,2)</f>
        <v>0</v>
      </c>
      <c r="BL653" s="20" t="s">
        <v>258</v>
      </c>
      <c r="BM653" s="226" t="s">
        <v>1571</v>
      </c>
    </row>
    <row r="654" s="2" customFormat="1">
      <c r="A654" s="41"/>
      <c r="B654" s="42"/>
      <c r="C654" s="43"/>
      <c r="D654" s="228" t="s">
        <v>170</v>
      </c>
      <c r="E654" s="43"/>
      <c r="F654" s="229" t="s">
        <v>1572</v>
      </c>
      <c r="G654" s="43"/>
      <c r="H654" s="43"/>
      <c r="I654" s="230"/>
      <c r="J654" s="43"/>
      <c r="K654" s="43"/>
      <c r="L654" s="47"/>
      <c r="M654" s="231"/>
      <c r="N654" s="232"/>
      <c r="O654" s="87"/>
      <c r="P654" s="87"/>
      <c r="Q654" s="87"/>
      <c r="R654" s="87"/>
      <c r="S654" s="87"/>
      <c r="T654" s="88"/>
      <c r="U654" s="41"/>
      <c r="V654" s="41"/>
      <c r="W654" s="41"/>
      <c r="X654" s="41"/>
      <c r="Y654" s="41"/>
      <c r="Z654" s="41"/>
      <c r="AA654" s="41"/>
      <c r="AB654" s="41"/>
      <c r="AC654" s="41"/>
      <c r="AD654" s="41"/>
      <c r="AE654" s="41"/>
      <c r="AT654" s="20" t="s">
        <v>170</v>
      </c>
      <c r="AU654" s="20" t="s">
        <v>79</v>
      </c>
    </row>
    <row r="655" s="13" customFormat="1">
      <c r="A655" s="13"/>
      <c r="B655" s="233"/>
      <c r="C655" s="234"/>
      <c r="D655" s="235" t="s">
        <v>172</v>
      </c>
      <c r="E655" s="236" t="s">
        <v>19</v>
      </c>
      <c r="F655" s="237" t="s">
        <v>1552</v>
      </c>
      <c r="G655" s="234"/>
      <c r="H655" s="238">
        <v>408.44999999999999</v>
      </c>
      <c r="I655" s="239"/>
      <c r="J655" s="234"/>
      <c r="K655" s="234"/>
      <c r="L655" s="240"/>
      <c r="M655" s="241"/>
      <c r="N655" s="242"/>
      <c r="O655" s="242"/>
      <c r="P655" s="242"/>
      <c r="Q655" s="242"/>
      <c r="R655" s="242"/>
      <c r="S655" s="242"/>
      <c r="T655" s="243"/>
      <c r="U655" s="13"/>
      <c r="V655" s="13"/>
      <c r="W655" s="13"/>
      <c r="X655" s="13"/>
      <c r="Y655" s="13"/>
      <c r="Z655" s="13"/>
      <c r="AA655" s="13"/>
      <c r="AB655" s="13"/>
      <c r="AC655" s="13"/>
      <c r="AD655" s="13"/>
      <c r="AE655" s="13"/>
      <c r="AT655" s="244" t="s">
        <v>172</v>
      </c>
      <c r="AU655" s="244" t="s">
        <v>79</v>
      </c>
      <c r="AV655" s="13" t="s">
        <v>79</v>
      </c>
      <c r="AW655" s="13" t="s">
        <v>32</v>
      </c>
      <c r="AX655" s="13" t="s">
        <v>70</v>
      </c>
      <c r="AY655" s="244" t="s">
        <v>161</v>
      </c>
    </row>
    <row r="656" s="13" customFormat="1">
      <c r="A656" s="13"/>
      <c r="B656" s="233"/>
      <c r="C656" s="234"/>
      <c r="D656" s="235" t="s">
        <v>172</v>
      </c>
      <c r="E656" s="236" t="s">
        <v>19</v>
      </c>
      <c r="F656" s="237" t="s">
        <v>1573</v>
      </c>
      <c r="G656" s="234"/>
      <c r="H656" s="238">
        <v>19.449999999999999</v>
      </c>
      <c r="I656" s="239"/>
      <c r="J656" s="234"/>
      <c r="K656" s="234"/>
      <c r="L656" s="240"/>
      <c r="M656" s="241"/>
      <c r="N656" s="242"/>
      <c r="O656" s="242"/>
      <c r="P656" s="242"/>
      <c r="Q656" s="242"/>
      <c r="R656" s="242"/>
      <c r="S656" s="242"/>
      <c r="T656" s="243"/>
      <c r="U656" s="13"/>
      <c r="V656" s="13"/>
      <c r="W656" s="13"/>
      <c r="X656" s="13"/>
      <c r="Y656" s="13"/>
      <c r="Z656" s="13"/>
      <c r="AA656" s="13"/>
      <c r="AB656" s="13"/>
      <c r="AC656" s="13"/>
      <c r="AD656" s="13"/>
      <c r="AE656" s="13"/>
      <c r="AT656" s="244" t="s">
        <v>172</v>
      </c>
      <c r="AU656" s="244" t="s">
        <v>79</v>
      </c>
      <c r="AV656" s="13" t="s">
        <v>79</v>
      </c>
      <c r="AW656" s="13" t="s">
        <v>32</v>
      </c>
      <c r="AX656" s="13" t="s">
        <v>70</v>
      </c>
      <c r="AY656" s="244" t="s">
        <v>161</v>
      </c>
    </row>
    <row r="657" s="14" customFormat="1">
      <c r="A657" s="14"/>
      <c r="B657" s="245"/>
      <c r="C657" s="246"/>
      <c r="D657" s="235" t="s">
        <v>172</v>
      </c>
      <c r="E657" s="247" t="s">
        <v>19</v>
      </c>
      <c r="F657" s="248" t="s">
        <v>174</v>
      </c>
      <c r="G657" s="246"/>
      <c r="H657" s="249">
        <v>427.89999999999998</v>
      </c>
      <c r="I657" s="250"/>
      <c r="J657" s="246"/>
      <c r="K657" s="246"/>
      <c r="L657" s="251"/>
      <c r="M657" s="252"/>
      <c r="N657" s="253"/>
      <c r="O657" s="253"/>
      <c r="P657" s="253"/>
      <c r="Q657" s="253"/>
      <c r="R657" s="253"/>
      <c r="S657" s="253"/>
      <c r="T657" s="254"/>
      <c r="U657" s="14"/>
      <c r="V657" s="14"/>
      <c r="W657" s="14"/>
      <c r="X657" s="14"/>
      <c r="Y657" s="14"/>
      <c r="Z657" s="14"/>
      <c r="AA657" s="14"/>
      <c r="AB657" s="14"/>
      <c r="AC657" s="14"/>
      <c r="AD657" s="14"/>
      <c r="AE657" s="14"/>
      <c r="AT657" s="255" t="s">
        <v>172</v>
      </c>
      <c r="AU657" s="255" t="s">
        <v>79</v>
      </c>
      <c r="AV657" s="14" t="s">
        <v>168</v>
      </c>
      <c r="AW657" s="14" t="s">
        <v>32</v>
      </c>
      <c r="AX657" s="14" t="s">
        <v>77</v>
      </c>
      <c r="AY657" s="255" t="s">
        <v>161</v>
      </c>
    </row>
    <row r="658" s="2" customFormat="1" ht="16.5" customHeight="1">
      <c r="A658" s="41"/>
      <c r="B658" s="42"/>
      <c r="C658" s="285" t="s">
        <v>1574</v>
      </c>
      <c r="D658" s="285" t="s">
        <v>1027</v>
      </c>
      <c r="E658" s="286" t="s">
        <v>1575</v>
      </c>
      <c r="F658" s="287" t="s">
        <v>1576</v>
      </c>
      <c r="G658" s="288" t="s">
        <v>166</v>
      </c>
      <c r="H658" s="289">
        <v>490.13999999999999</v>
      </c>
      <c r="I658" s="290"/>
      <c r="J658" s="291">
        <f>ROUND(I658*H658,2)</f>
        <v>0</v>
      </c>
      <c r="K658" s="287" t="s">
        <v>167</v>
      </c>
      <c r="L658" s="292"/>
      <c r="M658" s="293" t="s">
        <v>19</v>
      </c>
      <c r="N658" s="294" t="s">
        <v>41</v>
      </c>
      <c r="O658" s="87"/>
      <c r="P658" s="224">
        <f>O658*H658</f>
        <v>0</v>
      </c>
      <c r="Q658" s="224">
        <v>0.0019</v>
      </c>
      <c r="R658" s="224">
        <f>Q658*H658</f>
        <v>0.93126599999999993</v>
      </c>
      <c r="S658" s="224">
        <v>0</v>
      </c>
      <c r="T658" s="225">
        <f>S658*H658</f>
        <v>0</v>
      </c>
      <c r="U658" s="41"/>
      <c r="V658" s="41"/>
      <c r="W658" s="41"/>
      <c r="X658" s="41"/>
      <c r="Y658" s="41"/>
      <c r="Z658" s="41"/>
      <c r="AA658" s="41"/>
      <c r="AB658" s="41"/>
      <c r="AC658" s="41"/>
      <c r="AD658" s="41"/>
      <c r="AE658" s="41"/>
      <c r="AR658" s="226" t="s">
        <v>356</v>
      </c>
      <c r="AT658" s="226" t="s">
        <v>1027</v>
      </c>
      <c r="AU658" s="226" t="s">
        <v>79</v>
      </c>
      <c r="AY658" s="20" t="s">
        <v>161</v>
      </c>
      <c r="BE658" s="227">
        <f>IF(N658="základní",J658,0)</f>
        <v>0</v>
      </c>
      <c r="BF658" s="227">
        <f>IF(N658="snížená",J658,0)</f>
        <v>0</v>
      </c>
      <c r="BG658" s="227">
        <f>IF(N658="zákl. přenesená",J658,0)</f>
        <v>0</v>
      </c>
      <c r="BH658" s="227">
        <f>IF(N658="sníž. přenesená",J658,0)</f>
        <v>0</v>
      </c>
      <c r="BI658" s="227">
        <f>IF(N658="nulová",J658,0)</f>
        <v>0</v>
      </c>
      <c r="BJ658" s="20" t="s">
        <v>77</v>
      </c>
      <c r="BK658" s="227">
        <f>ROUND(I658*H658,2)</f>
        <v>0</v>
      </c>
      <c r="BL658" s="20" t="s">
        <v>258</v>
      </c>
      <c r="BM658" s="226" t="s">
        <v>1577</v>
      </c>
    </row>
    <row r="659" s="13" customFormat="1">
      <c r="A659" s="13"/>
      <c r="B659" s="233"/>
      <c r="C659" s="234"/>
      <c r="D659" s="235" t="s">
        <v>172</v>
      </c>
      <c r="E659" s="234"/>
      <c r="F659" s="237" t="s">
        <v>1578</v>
      </c>
      <c r="G659" s="234"/>
      <c r="H659" s="238">
        <v>490.13999999999999</v>
      </c>
      <c r="I659" s="239"/>
      <c r="J659" s="234"/>
      <c r="K659" s="234"/>
      <c r="L659" s="240"/>
      <c r="M659" s="241"/>
      <c r="N659" s="242"/>
      <c r="O659" s="242"/>
      <c r="P659" s="242"/>
      <c r="Q659" s="242"/>
      <c r="R659" s="242"/>
      <c r="S659" s="242"/>
      <c r="T659" s="243"/>
      <c r="U659" s="13"/>
      <c r="V659" s="13"/>
      <c r="W659" s="13"/>
      <c r="X659" s="13"/>
      <c r="Y659" s="13"/>
      <c r="Z659" s="13"/>
      <c r="AA659" s="13"/>
      <c r="AB659" s="13"/>
      <c r="AC659" s="13"/>
      <c r="AD659" s="13"/>
      <c r="AE659" s="13"/>
      <c r="AT659" s="244" t="s">
        <v>172</v>
      </c>
      <c r="AU659" s="244" t="s">
        <v>79</v>
      </c>
      <c r="AV659" s="13" t="s">
        <v>79</v>
      </c>
      <c r="AW659" s="13" t="s">
        <v>4</v>
      </c>
      <c r="AX659" s="13" t="s">
        <v>77</v>
      </c>
      <c r="AY659" s="244" t="s">
        <v>161</v>
      </c>
    </row>
    <row r="660" s="2" customFormat="1" ht="16.5" customHeight="1">
      <c r="A660" s="41"/>
      <c r="B660" s="42"/>
      <c r="C660" s="285" t="s">
        <v>1579</v>
      </c>
      <c r="D660" s="285" t="s">
        <v>1027</v>
      </c>
      <c r="E660" s="286" t="s">
        <v>1580</v>
      </c>
      <c r="F660" s="287" t="s">
        <v>1581</v>
      </c>
      <c r="G660" s="288" t="s">
        <v>166</v>
      </c>
      <c r="H660" s="289">
        <v>23.34</v>
      </c>
      <c r="I660" s="290"/>
      <c r="J660" s="291">
        <f>ROUND(I660*H660,2)</f>
        <v>0</v>
      </c>
      <c r="K660" s="287" t="s">
        <v>167</v>
      </c>
      <c r="L660" s="292"/>
      <c r="M660" s="293" t="s">
        <v>19</v>
      </c>
      <c r="N660" s="294" t="s">
        <v>41</v>
      </c>
      <c r="O660" s="87"/>
      <c r="P660" s="224">
        <f>O660*H660</f>
        <v>0</v>
      </c>
      <c r="Q660" s="224">
        <v>0.0019</v>
      </c>
      <c r="R660" s="224">
        <f>Q660*H660</f>
        <v>0.044345999999999997</v>
      </c>
      <c r="S660" s="224">
        <v>0</v>
      </c>
      <c r="T660" s="225">
        <f>S660*H660</f>
        <v>0</v>
      </c>
      <c r="U660" s="41"/>
      <c r="V660" s="41"/>
      <c r="W660" s="41"/>
      <c r="X660" s="41"/>
      <c r="Y660" s="41"/>
      <c r="Z660" s="41"/>
      <c r="AA660" s="41"/>
      <c r="AB660" s="41"/>
      <c r="AC660" s="41"/>
      <c r="AD660" s="41"/>
      <c r="AE660" s="41"/>
      <c r="AR660" s="226" t="s">
        <v>356</v>
      </c>
      <c r="AT660" s="226" t="s">
        <v>1027</v>
      </c>
      <c r="AU660" s="226" t="s">
        <v>79</v>
      </c>
      <c r="AY660" s="20" t="s">
        <v>161</v>
      </c>
      <c r="BE660" s="227">
        <f>IF(N660="základní",J660,0)</f>
        <v>0</v>
      </c>
      <c r="BF660" s="227">
        <f>IF(N660="snížená",J660,0)</f>
        <v>0</v>
      </c>
      <c r="BG660" s="227">
        <f>IF(N660="zákl. přenesená",J660,0)</f>
        <v>0</v>
      </c>
      <c r="BH660" s="227">
        <f>IF(N660="sníž. přenesená",J660,0)</f>
        <v>0</v>
      </c>
      <c r="BI660" s="227">
        <f>IF(N660="nulová",J660,0)</f>
        <v>0</v>
      </c>
      <c r="BJ660" s="20" t="s">
        <v>77</v>
      </c>
      <c r="BK660" s="227">
        <f>ROUND(I660*H660,2)</f>
        <v>0</v>
      </c>
      <c r="BL660" s="20" t="s">
        <v>258</v>
      </c>
      <c r="BM660" s="226" t="s">
        <v>1582</v>
      </c>
    </row>
    <row r="661" s="13" customFormat="1">
      <c r="A661" s="13"/>
      <c r="B661" s="233"/>
      <c r="C661" s="234"/>
      <c r="D661" s="235" t="s">
        <v>172</v>
      </c>
      <c r="E661" s="234"/>
      <c r="F661" s="237" t="s">
        <v>1583</v>
      </c>
      <c r="G661" s="234"/>
      <c r="H661" s="238">
        <v>23.34</v>
      </c>
      <c r="I661" s="239"/>
      <c r="J661" s="234"/>
      <c r="K661" s="234"/>
      <c r="L661" s="240"/>
      <c r="M661" s="241"/>
      <c r="N661" s="242"/>
      <c r="O661" s="242"/>
      <c r="P661" s="242"/>
      <c r="Q661" s="242"/>
      <c r="R661" s="242"/>
      <c r="S661" s="242"/>
      <c r="T661" s="243"/>
      <c r="U661" s="13"/>
      <c r="V661" s="13"/>
      <c r="W661" s="13"/>
      <c r="X661" s="13"/>
      <c r="Y661" s="13"/>
      <c r="Z661" s="13"/>
      <c r="AA661" s="13"/>
      <c r="AB661" s="13"/>
      <c r="AC661" s="13"/>
      <c r="AD661" s="13"/>
      <c r="AE661" s="13"/>
      <c r="AT661" s="244" t="s">
        <v>172</v>
      </c>
      <c r="AU661" s="244" t="s">
        <v>79</v>
      </c>
      <c r="AV661" s="13" t="s">
        <v>79</v>
      </c>
      <c r="AW661" s="13" t="s">
        <v>4</v>
      </c>
      <c r="AX661" s="13" t="s">
        <v>77</v>
      </c>
      <c r="AY661" s="244" t="s">
        <v>161</v>
      </c>
    </row>
    <row r="662" s="2" customFormat="1" ht="24.15" customHeight="1">
      <c r="A662" s="41"/>
      <c r="B662" s="42"/>
      <c r="C662" s="215" t="s">
        <v>1584</v>
      </c>
      <c r="D662" s="215" t="s">
        <v>163</v>
      </c>
      <c r="E662" s="216" t="s">
        <v>1585</v>
      </c>
      <c r="F662" s="217" t="s">
        <v>1586</v>
      </c>
      <c r="G662" s="218" t="s">
        <v>212</v>
      </c>
      <c r="H662" s="219">
        <v>470.69</v>
      </c>
      <c r="I662" s="220"/>
      <c r="J662" s="221">
        <f>ROUND(I662*H662,2)</f>
        <v>0</v>
      </c>
      <c r="K662" s="217" t="s">
        <v>167</v>
      </c>
      <c r="L662" s="47"/>
      <c r="M662" s="222" t="s">
        <v>19</v>
      </c>
      <c r="N662" s="223" t="s">
        <v>41</v>
      </c>
      <c r="O662" s="87"/>
      <c r="P662" s="224">
        <f>O662*H662</f>
        <v>0</v>
      </c>
      <c r="Q662" s="224">
        <v>0</v>
      </c>
      <c r="R662" s="224">
        <f>Q662*H662</f>
        <v>0</v>
      </c>
      <c r="S662" s="224">
        <v>0</v>
      </c>
      <c r="T662" s="225">
        <f>S662*H662</f>
        <v>0</v>
      </c>
      <c r="U662" s="41"/>
      <c r="V662" s="41"/>
      <c r="W662" s="41"/>
      <c r="X662" s="41"/>
      <c r="Y662" s="41"/>
      <c r="Z662" s="41"/>
      <c r="AA662" s="41"/>
      <c r="AB662" s="41"/>
      <c r="AC662" s="41"/>
      <c r="AD662" s="41"/>
      <c r="AE662" s="41"/>
      <c r="AR662" s="226" t="s">
        <v>258</v>
      </c>
      <c r="AT662" s="226" t="s">
        <v>163</v>
      </c>
      <c r="AU662" s="226" t="s">
        <v>79</v>
      </c>
      <c r="AY662" s="20" t="s">
        <v>161</v>
      </c>
      <c r="BE662" s="227">
        <f>IF(N662="základní",J662,0)</f>
        <v>0</v>
      </c>
      <c r="BF662" s="227">
        <f>IF(N662="snížená",J662,0)</f>
        <v>0</v>
      </c>
      <c r="BG662" s="227">
        <f>IF(N662="zákl. přenesená",J662,0)</f>
        <v>0</v>
      </c>
      <c r="BH662" s="227">
        <f>IF(N662="sníž. přenesená",J662,0)</f>
        <v>0</v>
      </c>
      <c r="BI662" s="227">
        <f>IF(N662="nulová",J662,0)</f>
        <v>0</v>
      </c>
      <c r="BJ662" s="20" t="s">
        <v>77</v>
      </c>
      <c r="BK662" s="227">
        <f>ROUND(I662*H662,2)</f>
        <v>0</v>
      </c>
      <c r="BL662" s="20" t="s">
        <v>258</v>
      </c>
      <c r="BM662" s="226" t="s">
        <v>1587</v>
      </c>
    </row>
    <row r="663" s="2" customFormat="1">
      <c r="A663" s="41"/>
      <c r="B663" s="42"/>
      <c r="C663" s="43"/>
      <c r="D663" s="228" t="s">
        <v>170</v>
      </c>
      <c r="E663" s="43"/>
      <c r="F663" s="229" t="s">
        <v>1588</v>
      </c>
      <c r="G663" s="43"/>
      <c r="H663" s="43"/>
      <c r="I663" s="230"/>
      <c r="J663" s="43"/>
      <c r="K663" s="43"/>
      <c r="L663" s="47"/>
      <c r="M663" s="231"/>
      <c r="N663" s="232"/>
      <c r="O663" s="87"/>
      <c r="P663" s="87"/>
      <c r="Q663" s="87"/>
      <c r="R663" s="87"/>
      <c r="S663" s="87"/>
      <c r="T663" s="88"/>
      <c r="U663" s="41"/>
      <c r="V663" s="41"/>
      <c r="W663" s="41"/>
      <c r="X663" s="41"/>
      <c r="Y663" s="41"/>
      <c r="Z663" s="41"/>
      <c r="AA663" s="41"/>
      <c r="AB663" s="41"/>
      <c r="AC663" s="41"/>
      <c r="AD663" s="41"/>
      <c r="AE663" s="41"/>
      <c r="AT663" s="20" t="s">
        <v>170</v>
      </c>
      <c r="AU663" s="20" t="s">
        <v>79</v>
      </c>
    </row>
    <row r="664" s="13" customFormat="1">
      <c r="A664" s="13"/>
      <c r="B664" s="233"/>
      <c r="C664" s="234"/>
      <c r="D664" s="235" t="s">
        <v>172</v>
      </c>
      <c r="E664" s="236" t="s">
        <v>19</v>
      </c>
      <c r="F664" s="237" t="s">
        <v>1589</v>
      </c>
      <c r="G664" s="234"/>
      <c r="H664" s="238">
        <v>449.29500000000002</v>
      </c>
      <c r="I664" s="239"/>
      <c r="J664" s="234"/>
      <c r="K664" s="234"/>
      <c r="L664" s="240"/>
      <c r="M664" s="241"/>
      <c r="N664" s="242"/>
      <c r="O664" s="242"/>
      <c r="P664" s="242"/>
      <c r="Q664" s="242"/>
      <c r="R664" s="242"/>
      <c r="S664" s="242"/>
      <c r="T664" s="243"/>
      <c r="U664" s="13"/>
      <c r="V664" s="13"/>
      <c r="W664" s="13"/>
      <c r="X664" s="13"/>
      <c r="Y664" s="13"/>
      <c r="Z664" s="13"/>
      <c r="AA664" s="13"/>
      <c r="AB664" s="13"/>
      <c r="AC664" s="13"/>
      <c r="AD664" s="13"/>
      <c r="AE664" s="13"/>
      <c r="AT664" s="244" t="s">
        <v>172</v>
      </c>
      <c r="AU664" s="244" t="s">
        <v>79</v>
      </c>
      <c r="AV664" s="13" t="s">
        <v>79</v>
      </c>
      <c r="AW664" s="13" t="s">
        <v>32</v>
      </c>
      <c r="AX664" s="13" t="s">
        <v>70</v>
      </c>
      <c r="AY664" s="244" t="s">
        <v>161</v>
      </c>
    </row>
    <row r="665" s="13" customFormat="1">
      <c r="A665" s="13"/>
      <c r="B665" s="233"/>
      <c r="C665" s="234"/>
      <c r="D665" s="235" t="s">
        <v>172</v>
      </c>
      <c r="E665" s="236" t="s">
        <v>19</v>
      </c>
      <c r="F665" s="237" t="s">
        <v>1590</v>
      </c>
      <c r="G665" s="234"/>
      <c r="H665" s="238">
        <v>21.395</v>
      </c>
      <c r="I665" s="239"/>
      <c r="J665" s="234"/>
      <c r="K665" s="234"/>
      <c r="L665" s="240"/>
      <c r="M665" s="241"/>
      <c r="N665" s="242"/>
      <c r="O665" s="242"/>
      <c r="P665" s="242"/>
      <c r="Q665" s="242"/>
      <c r="R665" s="242"/>
      <c r="S665" s="242"/>
      <c r="T665" s="243"/>
      <c r="U665" s="13"/>
      <c r="V665" s="13"/>
      <c r="W665" s="13"/>
      <c r="X665" s="13"/>
      <c r="Y665" s="13"/>
      <c r="Z665" s="13"/>
      <c r="AA665" s="13"/>
      <c r="AB665" s="13"/>
      <c r="AC665" s="13"/>
      <c r="AD665" s="13"/>
      <c r="AE665" s="13"/>
      <c r="AT665" s="244" t="s">
        <v>172</v>
      </c>
      <c r="AU665" s="244" t="s">
        <v>79</v>
      </c>
      <c r="AV665" s="13" t="s">
        <v>79</v>
      </c>
      <c r="AW665" s="13" t="s">
        <v>32</v>
      </c>
      <c r="AX665" s="13" t="s">
        <v>70</v>
      </c>
      <c r="AY665" s="244" t="s">
        <v>161</v>
      </c>
    </row>
    <row r="666" s="14" customFormat="1">
      <c r="A666" s="14"/>
      <c r="B666" s="245"/>
      <c r="C666" s="246"/>
      <c r="D666" s="235" t="s">
        <v>172</v>
      </c>
      <c r="E666" s="247" t="s">
        <v>19</v>
      </c>
      <c r="F666" s="248" t="s">
        <v>174</v>
      </c>
      <c r="G666" s="246"/>
      <c r="H666" s="249">
        <v>470.69</v>
      </c>
      <c r="I666" s="250"/>
      <c r="J666" s="246"/>
      <c r="K666" s="246"/>
      <c r="L666" s="251"/>
      <c r="M666" s="252"/>
      <c r="N666" s="253"/>
      <c r="O666" s="253"/>
      <c r="P666" s="253"/>
      <c r="Q666" s="253"/>
      <c r="R666" s="253"/>
      <c r="S666" s="253"/>
      <c r="T666" s="254"/>
      <c r="U666" s="14"/>
      <c r="V666" s="14"/>
      <c r="W666" s="14"/>
      <c r="X666" s="14"/>
      <c r="Y666" s="14"/>
      <c r="Z666" s="14"/>
      <c r="AA666" s="14"/>
      <c r="AB666" s="14"/>
      <c r="AC666" s="14"/>
      <c r="AD666" s="14"/>
      <c r="AE666" s="14"/>
      <c r="AT666" s="255" t="s">
        <v>172</v>
      </c>
      <c r="AU666" s="255" t="s">
        <v>79</v>
      </c>
      <c r="AV666" s="14" t="s">
        <v>168</v>
      </c>
      <c r="AW666" s="14" t="s">
        <v>32</v>
      </c>
      <c r="AX666" s="14" t="s">
        <v>77</v>
      </c>
      <c r="AY666" s="255" t="s">
        <v>161</v>
      </c>
    </row>
    <row r="667" s="2" customFormat="1" ht="24.15" customHeight="1">
      <c r="A667" s="41"/>
      <c r="B667" s="42"/>
      <c r="C667" s="215" t="s">
        <v>1591</v>
      </c>
      <c r="D667" s="215" t="s">
        <v>163</v>
      </c>
      <c r="E667" s="216" t="s">
        <v>1592</v>
      </c>
      <c r="F667" s="217" t="s">
        <v>1593</v>
      </c>
      <c r="G667" s="218" t="s">
        <v>166</v>
      </c>
      <c r="H667" s="219">
        <v>15.44</v>
      </c>
      <c r="I667" s="220"/>
      <c r="J667" s="221">
        <f>ROUND(I667*H667,2)</f>
        <v>0</v>
      </c>
      <c r="K667" s="217" t="s">
        <v>167</v>
      </c>
      <c r="L667" s="47"/>
      <c r="M667" s="222" t="s">
        <v>19</v>
      </c>
      <c r="N667" s="223" t="s">
        <v>41</v>
      </c>
      <c r="O667" s="87"/>
      <c r="P667" s="224">
        <f>O667*H667</f>
        <v>0</v>
      </c>
      <c r="Q667" s="224">
        <v>0</v>
      </c>
      <c r="R667" s="224">
        <f>Q667*H667</f>
        <v>0</v>
      </c>
      <c r="S667" s="224">
        <v>0</v>
      </c>
      <c r="T667" s="225">
        <f>S667*H667</f>
        <v>0</v>
      </c>
      <c r="U667" s="41"/>
      <c r="V667" s="41"/>
      <c r="W667" s="41"/>
      <c r="X667" s="41"/>
      <c r="Y667" s="41"/>
      <c r="Z667" s="41"/>
      <c r="AA667" s="41"/>
      <c r="AB667" s="41"/>
      <c r="AC667" s="41"/>
      <c r="AD667" s="41"/>
      <c r="AE667" s="41"/>
      <c r="AR667" s="226" t="s">
        <v>258</v>
      </c>
      <c r="AT667" s="226" t="s">
        <v>163</v>
      </c>
      <c r="AU667" s="226" t="s">
        <v>79</v>
      </c>
      <c r="AY667" s="20" t="s">
        <v>161</v>
      </c>
      <c r="BE667" s="227">
        <f>IF(N667="základní",J667,0)</f>
        <v>0</v>
      </c>
      <c r="BF667" s="227">
        <f>IF(N667="snížená",J667,0)</f>
        <v>0</v>
      </c>
      <c r="BG667" s="227">
        <f>IF(N667="zákl. přenesená",J667,0)</f>
        <v>0</v>
      </c>
      <c r="BH667" s="227">
        <f>IF(N667="sníž. přenesená",J667,0)</f>
        <v>0</v>
      </c>
      <c r="BI667" s="227">
        <f>IF(N667="nulová",J667,0)</f>
        <v>0</v>
      </c>
      <c r="BJ667" s="20" t="s">
        <v>77</v>
      </c>
      <c r="BK667" s="227">
        <f>ROUND(I667*H667,2)</f>
        <v>0</v>
      </c>
      <c r="BL667" s="20" t="s">
        <v>258</v>
      </c>
      <c r="BM667" s="226" t="s">
        <v>1594</v>
      </c>
    </row>
    <row r="668" s="2" customFormat="1">
      <c r="A668" s="41"/>
      <c r="B668" s="42"/>
      <c r="C668" s="43"/>
      <c r="D668" s="228" t="s">
        <v>170</v>
      </c>
      <c r="E668" s="43"/>
      <c r="F668" s="229" t="s">
        <v>1595</v>
      </c>
      <c r="G668" s="43"/>
      <c r="H668" s="43"/>
      <c r="I668" s="230"/>
      <c r="J668" s="43"/>
      <c r="K668" s="43"/>
      <c r="L668" s="47"/>
      <c r="M668" s="231"/>
      <c r="N668" s="232"/>
      <c r="O668" s="87"/>
      <c r="P668" s="87"/>
      <c r="Q668" s="87"/>
      <c r="R668" s="87"/>
      <c r="S668" s="87"/>
      <c r="T668" s="88"/>
      <c r="U668" s="41"/>
      <c r="V668" s="41"/>
      <c r="W668" s="41"/>
      <c r="X668" s="41"/>
      <c r="Y668" s="41"/>
      <c r="Z668" s="41"/>
      <c r="AA668" s="41"/>
      <c r="AB668" s="41"/>
      <c r="AC668" s="41"/>
      <c r="AD668" s="41"/>
      <c r="AE668" s="41"/>
      <c r="AT668" s="20" t="s">
        <v>170</v>
      </c>
      <c r="AU668" s="20" t="s">
        <v>79</v>
      </c>
    </row>
    <row r="669" s="13" customFormat="1">
      <c r="A669" s="13"/>
      <c r="B669" s="233"/>
      <c r="C669" s="234"/>
      <c r="D669" s="235" t="s">
        <v>172</v>
      </c>
      <c r="E669" s="236" t="s">
        <v>19</v>
      </c>
      <c r="F669" s="237" t="s">
        <v>1596</v>
      </c>
      <c r="G669" s="234"/>
      <c r="H669" s="238">
        <v>4.9000000000000004</v>
      </c>
      <c r="I669" s="239"/>
      <c r="J669" s="234"/>
      <c r="K669" s="234"/>
      <c r="L669" s="240"/>
      <c r="M669" s="241"/>
      <c r="N669" s="242"/>
      <c r="O669" s="242"/>
      <c r="P669" s="242"/>
      <c r="Q669" s="242"/>
      <c r="R669" s="242"/>
      <c r="S669" s="242"/>
      <c r="T669" s="243"/>
      <c r="U669" s="13"/>
      <c r="V669" s="13"/>
      <c r="W669" s="13"/>
      <c r="X669" s="13"/>
      <c r="Y669" s="13"/>
      <c r="Z669" s="13"/>
      <c r="AA669" s="13"/>
      <c r="AB669" s="13"/>
      <c r="AC669" s="13"/>
      <c r="AD669" s="13"/>
      <c r="AE669" s="13"/>
      <c r="AT669" s="244" t="s">
        <v>172</v>
      </c>
      <c r="AU669" s="244" t="s">
        <v>79</v>
      </c>
      <c r="AV669" s="13" t="s">
        <v>79</v>
      </c>
      <c r="AW669" s="13" t="s">
        <v>32</v>
      </c>
      <c r="AX669" s="13" t="s">
        <v>70</v>
      </c>
      <c r="AY669" s="244" t="s">
        <v>161</v>
      </c>
    </row>
    <row r="670" s="13" customFormat="1">
      <c r="A670" s="13"/>
      <c r="B670" s="233"/>
      <c r="C670" s="234"/>
      <c r="D670" s="235" t="s">
        <v>172</v>
      </c>
      <c r="E670" s="236" t="s">
        <v>19</v>
      </c>
      <c r="F670" s="237" t="s">
        <v>1597</v>
      </c>
      <c r="G670" s="234"/>
      <c r="H670" s="238">
        <v>10.539999999999999</v>
      </c>
      <c r="I670" s="239"/>
      <c r="J670" s="234"/>
      <c r="K670" s="234"/>
      <c r="L670" s="240"/>
      <c r="M670" s="241"/>
      <c r="N670" s="242"/>
      <c r="O670" s="242"/>
      <c r="P670" s="242"/>
      <c r="Q670" s="242"/>
      <c r="R670" s="242"/>
      <c r="S670" s="242"/>
      <c r="T670" s="243"/>
      <c r="U670" s="13"/>
      <c r="V670" s="13"/>
      <c r="W670" s="13"/>
      <c r="X670" s="13"/>
      <c r="Y670" s="13"/>
      <c r="Z670" s="13"/>
      <c r="AA670" s="13"/>
      <c r="AB670" s="13"/>
      <c r="AC670" s="13"/>
      <c r="AD670" s="13"/>
      <c r="AE670" s="13"/>
      <c r="AT670" s="244" t="s">
        <v>172</v>
      </c>
      <c r="AU670" s="244" t="s">
        <v>79</v>
      </c>
      <c r="AV670" s="13" t="s">
        <v>79</v>
      </c>
      <c r="AW670" s="13" t="s">
        <v>32</v>
      </c>
      <c r="AX670" s="13" t="s">
        <v>70</v>
      </c>
      <c r="AY670" s="244" t="s">
        <v>161</v>
      </c>
    </row>
    <row r="671" s="14" customFormat="1">
      <c r="A671" s="14"/>
      <c r="B671" s="245"/>
      <c r="C671" s="246"/>
      <c r="D671" s="235" t="s">
        <v>172</v>
      </c>
      <c r="E671" s="247" t="s">
        <v>19</v>
      </c>
      <c r="F671" s="248" t="s">
        <v>174</v>
      </c>
      <c r="G671" s="246"/>
      <c r="H671" s="249">
        <v>15.44</v>
      </c>
      <c r="I671" s="250"/>
      <c r="J671" s="246"/>
      <c r="K671" s="246"/>
      <c r="L671" s="251"/>
      <c r="M671" s="252"/>
      <c r="N671" s="253"/>
      <c r="O671" s="253"/>
      <c r="P671" s="253"/>
      <c r="Q671" s="253"/>
      <c r="R671" s="253"/>
      <c r="S671" s="253"/>
      <c r="T671" s="254"/>
      <c r="U671" s="14"/>
      <c r="V671" s="14"/>
      <c r="W671" s="14"/>
      <c r="X671" s="14"/>
      <c r="Y671" s="14"/>
      <c r="Z671" s="14"/>
      <c r="AA671" s="14"/>
      <c r="AB671" s="14"/>
      <c r="AC671" s="14"/>
      <c r="AD671" s="14"/>
      <c r="AE671" s="14"/>
      <c r="AT671" s="255" t="s">
        <v>172</v>
      </c>
      <c r="AU671" s="255" t="s">
        <v>79</v>
      </c>
      <c r="AV671" s="14" t="s">
        <v>168</v>
      </c>
      <c r="AW671" s="14" t="s">
        <v>32</v>
      </c>
      <c r="AX671" s="14" t="s">
        <v>77</v>
      </c>
      <c r="AY671" s="255" t="s">
        <v>161</v>
      </c>
    </row>
    <row r="672" s="2" customFormat="1" ht="33" customHeight="1">
      <c r="A672" s="41"/>
      <c r="B672" s="42"/>
      <c r="C672" s="215" t="s">
        <v>1598</v>
      </c>
      <c r="D672" s="215" t="s">
        <v>163</v>
      </c>
      <c r="E672" s="216" t="s">
        <v>1599</v>
      </c>
      <c r="F672" s="217" t="s">
        <v>1600</v>
      </c>
      <c r="G672" s="218" t="s">
        <v>314</v>
      </c>
      <c r="H672" s="219">
        <v>1882.76</v>
      </c>
      <c r="I672" s="220"/>
      <c r="J672" s="221">
        <f>ROUND(I672*H672,2)</f>
        <v>0</v>
      </c>
      <c r="K672" s="217" t="s">
        <v>167</v>
      </c>
      <c r="L672" s="47"/>
      <c r="M672" s="222" t="s">
        <v>19</v>
      </c>
      <c r="N672" s="223" t="s">
        <v>41</v>
      </c>
      <c r="O672" s="87"/>
      <c r="P672" s="224">
        <f>O672*H672</f>
        <v>0</v>
      </c>
      <c r="Q672" s="224">
        <v>0</v>
      </c>
      <c r="R672" s="224">
        <f>Q672*H672</f>
        <v>0</v>
      </c>
      <c r="S672" s="224">
        <v>0</v>
      </c>
      <c r="T672" s="225">
        <f>S672*H672</f>
        <v>0</v>
      </c>
      <c r="U672" s="41"/>
      <c r="V672" s="41"/>
      <c r="W672" s="41"/>
      <c r="X672" s="41"/>
      <c r="Y672" s="41"/>
      <c r="Z672" s="41"/>
      <c r="AA672" s="41"/>
      <c r="AB672" s="41"/>
      <c r="AC672" s="41"/>
      <c r="AD672" s="41"/>
      <c r="AE672" s="41"/>
      <c r="AR672" s="226" t="s">
        <v>258</v>
      </c>
      <c r="AT672" s="226" t="s">
        <v>163</v>
      </c>
      <c r="AU672" s="226" t="s">
        <v>79</v>
      </c>
      <c r="AY672" s="20" t="s">
        <v>161</v>
      </c>
      <c r="BE672" s="227">
        <f>IF(N672="základní",J672,0)</f>
        <v>0</v>
      </c>
      <c r="BF672" s="227">
        <f>IF(N672="snížená",J672,0)</f>
        <v>0</v>
      </c>
      <c r="BG672" s="227">
        <f>IF(N672="zákl. přenesená",J672,0)</f>
        <v>0</v>
      </c>
      <c r="BH672" s="227">
        <f>IF(N672="sníž. přenesená",J672,0)</f>
        <v>0</v>
      </c>
      <c r="BI672" s="227">
        <f>IF(N672="nulová",J672,0)</f>
        <v>0</v>
      </c>
      <c r="BJ672" s="20" t="s">
        <v>77</v>
      </c>
      <c r="BK672" s="227">
        <f>ROUND(I672*H672,2)</f>
        <v>0</v>
      </c>
      <c r="BL672" s="20" t="s">
        <v>258</v>
      </c>
      <c r="BM672" s="226" t="s">
        <v>1601</v>
      </c>
    </row>
    <row r="673" s="2" customFormat="1">
      <c r="A673" s="41"/>
      <c r="B673" s="42"/>
      <c r="C673" s="43"/>
      <c r="D673" s="228" t="s">
        <v>170</v>
      </c>
      <c r="E673" s="43"/>
      <c r="F673" s="229" t="s">
        <v>1602</v>
      </c>
      <c r="G673" s="43"/>
      <c r="H673" s="43"/>
      <c r="I673" s="230"/>
      <c r="J673" s="43"/>
      <c r="K673" s="43"/>
      <c r="L673" s="47"/>
      <c r="M673" s="231"/>
      <c r="N673" s="232"/>
      <c r="O673" s="87"/>
      <c r="P673" s="87"/>
      <c r="Q673" s="87"/>
      <c r="R673" s="87"/>
      <c r="S673" s="87"/>
      <c r="T673" s="88"/>
      <c r="U673" s="41"/>
      <c r="V673" s="41"/>
      <c r="W673" s="41"/>
      <c r="X673" s="41"/>
      <c r="Y673" s="41"/>
      <c r="Z673" s="41"/>
      <c r="AA673" s="41"/>
      <c r="AB673" s="41"/>
      <c r="AC673" s="41"/>
      <c r="AD673" s="41"/>
      <c r="AE673" s="41"/>
      <c r="AT673" s="20" t="s">
        <v>170</v>
      </c>
      <c r="AU673" s="20" t="s">
        <v>79</v>
      </c>
    </row>
    <row r="674" s="13" customFormat="1">
      <c r="A674" s="13"/>
      <c r="B674" s="233"/>
      <c r="C674" s="234"/>
      <c r="D674" s="235" t="s">
        <v>172</v>
      </c>
      <c r="E674" s="236" t="s">
        <v>19</v>
      </c>
      <c r="F674" s="237" t="s">
        <v>1603</v>
      </c>
      <c r="G674" s="234"/>
      <c r="H674" s="238">
        <v>1797.1800000000001</v>
      </c>
      <c r="I674" s="239"/>
      <c r="J674" s="234"/>
      <c r="K674" s="234"/>
      <c r="L674" s="240"/>
      <c r="M674" s="241"/>
      <c r="N674" s="242"/>
      <c r="O674" s="242"/>
      <c r="P674" s="242"/>
      <c r="Q674" s="242"/>
      <c r="R674" s="242"/>
      <c r="S674" s="242"/>
      <c r="T674" s="243"/>
      <c r="U674" s="13"/>
      <c r="V674" s="13"/>
      <c r="W674" s="13"/>
      <c r="X674" s="13"/>
      <c r="Y674" s="13"/>
      <c r="Z674" s="13"/>
      <c r="AA674" s="13"/>
      <c r="AB674" s="13"/>
      <c r="AC674" s="13"/>
      <c r="AD674" s="13"/>
      <c r="AE674" s="13"/>
      <c r="AT674" s="244" t="s">
        <v>172</v>
      </c>
      <c r="AU674" s="244" t="s">
        <v>79</v>
      </c>
      <c r="AV674" s="13" t="s">
        <v>79</v>
      </c>
      <c r="AW674" s="13" t="s">
        <v>32</v>
      </c>
      <c r="AX674" s="13" t="s">
        <v>70</v>
      </c>
      <c r="AY674" s="244" t="s">
        <v>161</v>
      </c>
    </row>
    <row r="675" s="13" customFormat="1">
      <c r="A675" s="13"/>
      <c r="B675" s="233"/>
      <c r="C675" s="234"/>
      <c r="D675" s="235" t="s">
        <v>172</v>
      </c>
      <c r="E675" s="236" t="s">
        <v>19</v>
      </c>
      <c r="F675" s="237" t="s">
        <v>1604</v>
      </c>
      <c r="G675" s="234"/>
      <c r="H675" s="238">
        <v>85.579999999999998</v>
      </c>
      <c r="I675" s="239"/>
      <c r="J675" s="234"/>
      <c r="K675" s="234"/>
      <c r="L675" s="240"/>
      <c r="M675" s="241"/>
      <c r="N675" s="242"/>
      <c r="O675" s="242"/>
      <c r="P675" s="242"/>
      <c r="Q675" s="242"/>
      <c r="R675" s="242"/>
      <c r="S675" s="242"/>
      <c r="T675" s="243"/>
      <c r="U675" s="13"/>
      <c r="V675" s="13"/>
      <c r="W675" s="13"/>
      <c r="X675" s="13"/>
      <c r="Y675" s="13"/>
      <c r="Z675" s="13"/>
      <c r="AA675" s="13"/>
      <c r="AB675" s="13"/>
      <c r="AC675" s="13"/>
      <c r="AD675" s="13"/>
      <c r="AE675" s="13"/>
      <c r="AT675" s="244" t="s">
        <v>172</v>
      </c>
      <c r="AU675" s="244" t="s">
        <v>79</v>
      </c>
      <c r="AV675" s="13" t="s">
        <v>79</v>
      </c>
      <c r="AW675" s="13" t="s">
        <v>32</v>
      </c>
      <c r="AX675" s="13" t="s">
        <v>70</v>
      </c>
      <c r="AY675" s="244" t="s">
        <v>161</v>
      </c>
    </row>
    <row r="676" s="14" customFormat="1">
      <c r="A676" s="14"/>
      <c r="B676" s="245"/>
      <c r="C676" s="246"/>
      <c r="D676" s="235" t="s">
        <v>172</v>
      </c>
      <c r="E676" s="247" t="s">
        <v>19</v>
      </c>
      <c r="F676" s="248" t="s">
        <v>174</v>
      </c>
      <c r="G676" s="246"/>
      <c r="H676" s="249">
        <v>1882.76</v>
      </c>
      <c r="I676" s="250"/>
      <c r="J676" s="246"/>
      <c r="K676" s="246"/>
      <c r="L676" s="251"/>
      <c r="M676" s="252"/>
      <c r="N676" s="253"/>
      <c r="O676" s="253"/>
      <c r="P676" s="253"/>
      <c r="Q676" s="253"/>
      <c r="R676" s="253"/>
      <c r="S676" s="253"/>
      <c r="T676" s="254"/>
      <c r="U676" s="14"/>
      <c r="V676" s="14"/>
      <c r="W676" s="14"/>
      <c r="X676" s="14"/>
      <c r="Y676" s="14"/>
      <c r="Z676" s="14"/>
      <c r="AA676" s="14"/>
      <c r="AB676" s="14"/>
      <c r="AC676" s="14"/>
      <c r="AD676" s="14"/>
      <c r="AE676" s="14"/>
      <c r="AT676" s="255" t="s">
        <v>172</v>
      </c>
      <c r="AU676" s="255" t="s">
        <v>79</v>
      </c>
      <c r="AV676" s="14" t="s">
        <v>168</v>
      </c>
      <c r="AW676" s="14" t="s">
        <v>32</v>
      </c>
      <c r="AX676" s="14" t="s">
        <v>77</v>
      </c>
      <c r="AY676" s="255" t="s">
        <v>161</v>
      </c>
    </row>
    <row r="677" s="2" customFormat="1" ht="16.5" customHeight="1">
      <c r="A677" s="41"/>
      <c r="B677" s="42"/>
      <c r="C677" s="285" t="s">
        <v>1605</v>
      </c>
      <c r="D677" s="285" t="s">
        <v>1027</v>
      </c>
      <c r="E677" s="286" t="s">
        <v>1606</v>
      </c>
      <c r="F677" s="287" t="s">
        <v>1607</v>
      </c>
      <c r="G677" s="288" t="s">
        <v>314</v>
      </c>
      <c r="H677" s="289">
        <v>2000</v>
      </c>
      <c r="I677" s="290"/>
      <c r="J677" s="291">
        <f>ROUND(I677*H677,2)</f>
        <v>0</v>
      </c>
      <c r="K677" s="287" t="s">
        <v>167</v>
      </c>
      <c r="L677" s="292"/>
      <c r="M677" s="293" t="s">
        <v>19</v>
      </c>
      <c r="N677" s="294" t="s">
        <v>41</v>
      </c>
      <c r="O677" s="87"/>
      <c r="P677" s="224">
        <f>O677*H677</f>
        <v>0</v>
      </c>
      <c r="Q677" s="224">
        <v>6.0000000000000002E-05</v>
      </c>
      <c r="R677" s="224">
        <f>Q677*H677</f>
        <v>0.12000000000000001</v>
      </c>
      <c r="S677" s="224">
        <v>0</v>
      </c>
      <c r="T677" s="225">
        <f>S677*H677</f>
        <v>0</v>
      </c>
      <c r="U677" s="41"/>
      <c r="V677" s="41"/>
      <c r="W677" s="41"/>
      <c r="X677" s="41"/>
      <c r="Y677" s="41"/>
      <c r="Z677" s="41"/>
      <c r="AA677" s="41"/>
      <c r="AB677" s="41"/>
      <c r="AC677" s="41"/>
      <c r="AD677" s="41"/>
      <c r="AE677" s="41"/>
      <c r="AR677" s="226" t="s">
        <v>356</v>
      </c>
      <c r="AT677" s="226" t="s">
        <v>1027</v>
      </c>
      <c r="AU677" s="226" t="s">
        <v>79</v>
      </c>
      <c r="AY677" s="20" t="s">
        <v>161</v>
      </c>
      <c r="BE677" s="227">
        <f>IF(N677="základní",J677,0)</f>
        <v>0</v>
      </c>
      <c r="BF677" s="227">
        <f>IF(N677="snížená",J677,0)</f>
        <v>0</v>
      </c>
      <c r="BG677" s="227">
        <f>IF(N677="zákl. přenesená",J677,0)</f>
        <v>0</v>
      </c>
      <c r="BH677" s="227">
        <f>IF(N677="sníž. přenesená",J677,0)</f>
        <v>0</v>
      </c>
      <c r="BI677" s="227">
        <f>IF(N677="nulová",J677,0)</f>
        <v>0</v>
      </c>
      <c r="BJ677" s="20" t="s">
        <v>77</v>
      </c>
      <c r="BK677" s="227">
        <f>ROUND(I677*H677,2)</f>
        <v>0</v>
      </c>
      <c r="BL677" s="20" t="s">
        <v>258</v>
      </c>
      <c r="BM677" s="226" t="s">
        <v>1608</v>
      </c>
    </row>
    <row r="678" s="13" customFormat="1">
      <c r="A678" s="13"/>
      <c r="B678" s="233"/>
      <c r="C678" s="234"/>
      <c r="D678" s="235" t="s">
        <v>172</v>
      </c>
      <c r="E678" s="234"/>
      <c r="F678" s="237" t="s">
        <v>1609</v>
      </c>
      <c r="G678" s="234"/>
      <c r="H678" s="238">
        <v>2000</v>
      </c>
      <c r="I678" s="239"/>
      <c r="J678" s="234"/>
      <c r="K678" s="234"/>
      <c r="L678" s="240"/>
      <c r="M678" s="241"/>
      <c r="N678" s="242"/>
      <c r="O678" s="242"/>
      <c r="P678" s="242"/>
      <c r="Q678" s="242"/>
      <c r="R678" s="242"/>
      <c r="S678" s="242"/>
      <c r="T678" s="243"/>
      <c r="U678" s="13"/>
      <c r="V678" s="13"/>
      <c r="W678" s="13"/>
      <c r="X678" s="13"/>
      <c r="Y678" s="13"/>
      <c r="Z678" s="13"/>
      <c r="AA678" s="13"/>
      <c r="AB678" s="13"/>
      <c r="AC678" s="13"/>
      <c r="AD678" s="13"/>
      <c r="AE678" s="13"/>
      <c r="AT678" s="244" t="s">
        <v>172</v>
      </c>
      <c r="AU678" s="244" t="s">
        <v>79</v>
      </c>
      <c r="AV678" s="13" t="s">
        <v>79</v>
      </c>
      <c r="AW678" s="13" t="s">
        <v>4</v>
      </c>
      <c r="AX678" s="13" t="s">
        <v>77</v>
      </c>
      <c r="AY678" s="244" t="s">
        <v>161</v>
      </c>
    </row>
    <row r="679" s="2" customFormat="1" ht="24.15" customHeight="1">
      <c r="A679" s="41"/>
      <c r="B679" s="42"/>
      <c r="C679" s="215" t="s">
        <v>1610</v>
      </c>
      <c r="D679" s="215" t="s">
        <v>163</v>
      </c>
      <c r="E679" s="216" t="s">
        <v>1611</v>
      </c>
      <c r="F679" s="217" t="s">
        <v>1612</v>
      </c>
      <c r="G679" s="218" t="s">
        <v>212</v>
      </c>
      <c r="H679" s="219">
        <v>50.799999999999997</v>
      </c>
      <c r="I679" s="220"/>
      <c r="J679" s="221">
        <f>ROUND(I679*H679,2)</f>
        <v>0</v>
      </c>
      <c r="K679" s="217" t="s">
        <v>167</v>
      </c>
      <c r="L679" s="47"/>
      <c r="M679" s="222" t="s">
        <v>19</v>
      </c>
      <c r="N679" s="223" t="s">
        <v>41</v>
      </c>
      <c r="O679" s="87"/>
      <c r="P679" s="224">
        <f>O679*H679</f>
        <v>0</v>
      </c>
      <c r="Q679" s="224">
        <v>0.00115</v>
      </c>
      <c r="R679" s="224">
        <f>Q679*H679</f>
        <v>0.058419999999999993</v>
      </c>
      <c r="S679" s="224">
        <v>0</v>
      </c>
      <c r="T679" s="225">
        <f>S679*H679</f>
        <v>0</v>
      </c>
      <c r="U679" s="41"/>
      <c r="V679" s="41"/>
      <c r="W679" s="41"/>
      <c r="X679" s="41"/>
      <c r="Y679" s="41"/>
      <c r="Z679" s="41"/>
      <c r="AA679" s="41"/>
      <c r="AB679" s="41"/>
      <c r="AC679" s="41"/>
      <c r="AD679" s="41"/>
      <c r="AE679" s="41"/>
      <c r="AR679" s="226" t="s">
        <v>258</v>
      </c>
      <c r="AT679" s="226" t="s">
        <v>163</v>
      </c>
      <c r="AU679" s="226" t="s">
        <v>79</v>
      </c>
      <c r="AY679" s="20" t="s">
        <v>161</v>
      </c>
      <c r="BE679" s="227">
        <f>IF(N679="základní",J679,0)</f>
        <v>0</v>
      </c>
      <c r="BF679" s="227">
        <f>IF(N679="snížená",J679,0)</f>
        <v>0</v>
      </c>
      <c r="BG679" s="227">
        <f>IF(N679="zákl. přenesená",J679,0)</f>
        <v>0</v>
      </c>
      <c r="BH679" s="227">
        <f>IF(N679="sníž. přenesená",J679,0)</f>
        <v>0</v>
      </c>
      <c r="BI679" s="227">
        <f>IF(N679="nulová",J679,0)</f>
        <v>0</v>
      </c>
      <c r="BJ679" s="20" t="s">
        <v>77</v>
      </c>
      <c r="BK679" s="227">
        <f>ROUND(I679*H679,2)</f>
        <v>0</v>
      </c>
      <c r="BL679" s="20" t="s">
        <v>258</v>
      </c>
      <c r="BM679" s="226" t="s">
        <v>1613</v>
      </c>
    </row>
    <row r="680" s="2" customFormat="1">
      <c r="A680" s="41"/>
      <c r="B680" s="42"/>
      <c r="C680" s="43"/>
      <c r="D680" s="228" t="s">
        <v>170</v>
      </c>
      <c r="E680" s="43"/>
      <c r="F680" s="229" t="s">
        <v>1614</v>
      </c>
      <c r="G680" s="43"/>
      <c r="H680" s="43"/>
      <c r="I680" s="230"/>
      <c r="J680" s="43"/>
      <c r="K680" s="43"/>
      <c r="L680" s="47"/>
      <c r="M680" s="231"/>
      <c r="N680" s="232"/>
      <c r="O680" s="87"/>
      <c r="P680" s="87"/>
      <c r="Q680" s="87"/>
      <c r="R680" s="87"/>
      <c r="S680" s="87"/>
      <c r="T680" s="88"/>
      <c r="U680" s="41"/>
      <c r="V680" s="41"/>
      <c r="W680" s="41"/>
      <c r="X680" s="41"/>
      <c r="Y680" s="41"/>
      <c r="Z680" s="41"/>
      <c r="AA680" s="41"/>
      <c r="AB680" s="41"/>
      <c r="AC680" s="41"/>
      <c r="AD680" s="41"/>
      <c r="AE680" s="41"/>
      <c r="AT680" s="20" t="s">
        <v>170</v>
      </c>
      <c r="AU680" s="20" t="s">
        <v>79</v>
      </c>
    </row>
    <row r="681" s="13" customFormat="1">
      <c r="A681" s="13"/>
      <c r="B681" s="233"/>
      <c r="C681" s="234"/>
      <c r="D681" s="235" t="s">
        <v>172</v>
      </c>
      <c r="E681" s="236" t="s">
        <v>19</v>
      </c>
      <c r="F681" s="237" t="s">
        <v>1615</v>
      </c>
      <c r="G681" s="234"/>
      <c r="H681" s="238">
        <v>50.799999999999997</v>
      </c>
      <c r="I681" s="239"/>
      <c r="J681" s="234"/>
      <c r="K681" s="234"/>
      <c r="L681" s="240"/>
      <c r="M681" s="241"/>
      <c r="N681" s="242"/>
      <c r="O681" s="242"/>
      <c r="P681" s="242"/>
      <c r="Q681" s="242"/>
      <c r="R681" s="242"/>
      <c r="S681" s="242"/>
      <c r="T681" s="243"/>
      <c r="U681" s="13"/>
      <c r="V681" s="13"/>
      <c r="W681" s="13"/>
      <c r="X681" s="13"/>
      <c r="Y681" s="13"/>
      <c r="Z681" s="13"/>
      <c r="AA681" s="13"/>
      <c r="AB681" s="13"/>
      <c r="AC681" s="13"/>
      <c r="AD681" s="13"/>
      <c r="AE681" s="13"/>
      <c r="AT681" s="244" t="s">
        <v>172</v>
      </c>
      <c r="AU681" s="244" t="s">
        <v>79</v>
      </c>
      <c r="AV681" s="13" t="s">
        <v>79</v>
      </c>
      <c r="AW681" s="13" t="s">
        <v>32</v>
      </c>
      <c r="AX681" s="13" t="s">
        <v>70</v>
      </c>
      <c r="AY681" s="244" t="s">
        <v>161</v>
      </c>
    </row>
    <row r="682" s="14" customFormat="1">
      <c r="A682" s="14"/>
      <c r="B682" s="245"/>
      <c r="C682" s="246"/>
      <c r="D682" s="235" t="s">
        <v>172</v>
      </c>
      <c r="E682" s="247" t="s">
        <v>19</v>
      </c>
      <c r="F682" s="248" t="s">
        <v>174</v>
      </c>
      <c r="G682" s="246"/>
      <c r="H682" s="249">
        <v>50.799999999999997</v>
      </c>
      <c r="I682" s="250"/>
      <c r="J682" s="246"/>
      <c r="K682" s="246"/>
      <c r="L682" s="251"/>
      <c r="M682" s="252"/>
      <c r="N682" s="253"/>
      <c r="O682" s="253"/>
      <c r="P682" s="253"/>
      <c r="Q682" s="253"/>
      <c r="R682" s="253"/>
      <c r="S682" s="253"/>
      <c r="T682" s="254"/>
      <c r="U682" s="14"/>
      <c r="V682" s="14"/>
      <c r="W682" s="14"/>
      <c r="X682" s="14"/>
      <c r="Y682" s="14"/>
      <c r="Z682" s="14"/>
      <c r="AA682" s="14"/>
      <c r="AB682" s="14"/>
      <c r="AC682" s="14"/>
      <c r="AD682" s="14"/>
      <c r="AE682" s="14"/>
      <c r="AT682" s="255" t="s">
        <v>172</v>
      </c>
      <c r="AU682" s="255" t="s">
        <v>79</v>
      </c>
      <c r="AV682" s="14" t="s">
        <v>168</v>
      </c>
      <c r="AW682" s="14" t="s">
        <v>32</v>
      </c>
      <c r="AX682" s="14" t="s">
        <v>77</v>
      </c>
      <c r="AY682" s="255" t="s">
        <v>161</v>
      </c>
    </row>
    <row r="683" s="2" customFormat="1" ht="24.15" customHeight="1">
      <c r="A683" s="41"/>
      <c r="B683" s="42"/>
      <c r="C683" s="215" t="s">
        <v>1616</v>
      </c>
      <c r="D683" s="215" t="s">
        <v>163</v>
      </c>
      <c r="E683" s="216" t="s">
        <v>1617</v>
      </c>
      <c r="F683" s="217" t="s">
        <v>1618</v>
      </c>
      <c r="G683" s="218" t="s">
        <v>212</v>
      </c>
      <c r="H683" s="219">
        <v>51.700000000000003</v>
      </c>
      <c r="I683" s="220"/>
      <c r="J683" s="221">
        <f>ROUND(I683*H683,2)</f>
        <v>0</v>
      </c>
      <c r="K683" s="217" t="s">
        <v>167</v>
      </c>
      <c r="L683" s="47"/>
      <c r="M683" s="222" t="s">
        <v>19</v>
      </c>
      <c r="N683" s="223" t="s">
        <v>41</v>
      </c>
      <c r="O683" s="87"/>
      <c r="P683" s="224">
        <f>O683*H683</f>
        <v>0</v>
      </c>
      <c r="Q683" s="224">
        <v>0.00063000000000000003</v>
      </c>
      <c r="R683" s="224">
        <f>Q683*H683</f>
        <v>0.032571000000000003</v>
      </c>
      <c r="S683" s="224">
        <v>0</v>
      </c>
      <c r="T683" s="225">
        <f>S683*H683</f>
        <v>0</v>
      </c>
      <c r="U683" s="41"/>
      <c r="V683" s="41"/>
      <c r="W683" s="41"/>
      <c r="X683" s="41"/>
      <c r="Y683" s="41"/>
      <c r="Z683" s="41"/>
      <c r="AA683" s="41"/>
      <c r="AB683" s="41"/>
      <c r="AC683" s="41"/>
      <c r="AD683" s="41"/>
      <c r="AE683" s="41"/>
      <c r="AR683" s="226" t="s">
        <v>258</v>
      </c>
      <c r="AT683" s="226" t="s">
        <v>163</v>
      </c>
      <c r="AU683" s="226" t="s">
        <v>79</v>
      </c>
      <c r="AY683" s="20" t="s">
        <v>161</v>
      </c>
      <c r="BE683" s="227">
        <f>IF(N683="základní",J683,0)</f>
        <v>0</v>
      </c>
      <c r="BF683" s="227">
        <f>IF(N683="snížená",J683,0)</f>
        <v>0</v>
      </c>
      <c r="BG683" s="227">
        <f>IF(N683="zákl. přenesená",J683,0)</f>
        <v>0</v>
      </c>
      <c r="BH683" s="227">
        <f>IF(N683="sníž. přenesená",J683,0)</f>
        <v>0</v>
      </c>
      <c r="BI683" s="227">
        <f>IF(N683="nulová",J683,0)</f>
        <v>0</v>
      </c>
      <c r="BJ683" s="20" t="s">
        <v>77</v>
      </c>
      <c r="BK683" s="227">
        <f>ROUND(I683*H683,2)</f>
        <v>0</v>
      </c>
      <c r="BL683" s="20" t="s">
        <v>258</v>
      </c>
      <c r="BM683" s="226" t="s">
        <v>1619</v>
      </c>
    </row>
    <row r="684" s="2" customFormat="1">
      <c r="A684" s="41"/>
      <c r="B684" s="42"/>
      <c r="C684" s="43"/>
      <c r="D684" s="228" t="s">
        <v>170</v>
      </c>
      <c r="E684" s="43"/>
      <c r="F684" s="229" t="s">
        <v>1620</v>
      </c>
      <c r="G684" s="43"/>
      <c r="H684" s="43"/>
      <c r="I684" s="230"/>
      <c r="J684" s="43"/>
      <c r="K684" s="43"/>
      <c r="L684" s="47"/>
      <c r="M684" s="231"/>
      <c r="N684" s="232"/>
      <c r="O684" s="87"/>
      <c r="P684" s="87"/>
      <c r="Q684" s="87"/>
      <c r="R684" s="87"/>
      <c r="S684" s="87"/>
      <c r="T684" s="88"/>
      <c r="U684" s="41"/>
      <c r="V684" s="41"/>
      <c r="W684" s="41"/>
      <c r="X684" s="41"/>
      <c r="Y684" s="41"/>
      <c r="Z684" s="41"/>
      <c r="AA684" s="41"/>
      <c r="AB684" s="41"/>
      <c r="AC684" s="41"/>
      <c r="AD684" s="41"/>
      <c r="AE684" s="41"/>
      <c r="AT684" s="20" t="s">
        <v>170</v>
      </c>
      <c r="AU684" s="20" t="s">
        <v>79</v>
      </c>
    </row>
    <row r="685" s="13" customFormat="1">
      <c r="A685" s="13"/>
      <c r="B685" s="233"/>
      <c r="C685" s="234"/>
      <c r="D685" s="235" t="s">
        <v>172</v>
      </c>
      <c r="E685" s="236" t="s">
        <v>19</v>
      </c>
      <c r="F685" s="237" t="s">
        <v>1621</v>
      </c>
      <c r="G685" s="234"/>
      <c r="H685" s="238">
        <v>51.700000000000003</v>
      </c>
      <c r="I685" s="239"/>
      <c r="J685" s="234"/>
      <c r="K685" s="234"/>
      <c r="L685" s="240"/>
      <c r="M685" s="241"/>
      <c r="N685" s="242"/>
      <c r="O685" s="242"/>
      <c r="P685" s="242"/>
      <c r="Q685" s="242"/>
      <c r="R685" s="242"/>
      <c r="S685" s="242"/>
      <c r="T685" s="243"/>
      <c r="U685" s="13"/>
      <c r="V685" s="13"/>
      <c r="W685" s="13"/>
      <c r="X685" s="13"/>
      <c r="Y685" s="13"/>
      <c r="Z685" s="13"/>
      <c r="AA685" s="13"/>
      <c r="AB685" s="13"/>
      <c r="AC685" s="13"/>
      <c r="AD685" s="13"/>
      <c r="AE685" s="13"/>
      <c r="AT685" s="244" t="s">
        <v>172</v>
      </c>
      <c r="AU685" s="244" t="s">
        <v>79</v>
      </c>
      <c r="AV685" s="13" t="s">
        <v>79</v>
      </c>
      <c r="AW685" s="13" t="s">
        <v>32</v>
      </c>
      <c r="AX685" s="13" t="s">
        <v>70</v>
      </c>
      <c r="AY685" s="244" t="s">
        <v>161</v>
      </c>
    </row>
    <row r="686" s="14" customFormat="1">
      <c r="A686" s="14"/>
      <c r="B686" s="245"/>
      <c r="C686" s="246"/>
      <c r="D686" s="235" t="s">
        <v>172</v>
      </c>
      <c r="E686" s="247" t="s">
        <v>19</v>
      </c>
      <c r="F686" s="248" t="s">
        <v>174</v>
      </c>
      <c r="G686" s="246"/>
      <c r="H686" s="249">
        <v>51.700000000000003</v>
      </c>
      <c r="I686" s="250"/>
      <c r="J686" s="246"/>
      <c r="K686" s="246"/>
      <c r="L686" s="251"/>
      <c r="M686" s="252"/>
      <c r="N686" s="253"/>
      <c r="O686" s="253"/>
      <c r="P686" s="253"/>
      <c r="Q686" s="253"/>
      <c r="R686" s="253"/>
      <c r="S686" s="253"/>
      <c r="T686" s="254"/>
      <c r="U686" s="14"/>
      <c r="V686" s="14"/>
      <c r="W686" s="14"/>
      <c r="X686" s="14"/>
      <c r="Y686" s="14"/>
      <c r="Z686" s="14"/>
      <c r="AA686" s="14"/>
      <c r="AB686" s="14"/>
      <c r="AC686" s="14"/>
      <c r="AD686" s="14"/>
      <c r="AE686" s="14"/>
      <c r="AT686" s="255" t="s">
        <v>172</v>
      </c>
      <c r="AU686" s="255" t="s">
        <v>79</v>
      </c>
      <c r="AV686" s="14" t="s">
        <v>168</v>
      </c>
      <c r="AW686" s="14" t="s">
        <v>32</v>
      </c>
      <c r="AX686" s="14" t="s">
        <v>77</v>
      </c>
      <c r="AY686" s="255" t="s">
        <v>161</v>
      </c>
    </row>
    <row r="687" s="2" customFormat="1" ht="21.75" customHeight="1">
      <c r="A687" s="41"/>
      <c r="B687" s="42"/>
      <c r="C687" s="215" t="s">
        <v>1622</v>
      </c>
      <c r="D687" s="215" t="s">
        <v>163</v>
      </c>
      <c r="E687" s="216" t="s">
        <v>1623</v>
      </c>
      <c r="F687" s="217" t="s">
        <v>1624</v>
      </c>
      <c r="G687" s="218" t="s">
        <v>212</v>
      </c>
      <c r="H687" s="219">
        <v>24.5</v>
      </c>
      <c r="I687" s="220"/>
      <c r="J687" s="221">
        <f>ROUND(I687*H687,2)</f>
        <v>0</v>
      </c>
      <c r="K687" s="217" t="s">
        <v>167</v>
      </c>
      <c r="L687" s="47"/>
      <c r="M687" s="222" t="s">
        <v>19</v>
      </c>
      <c r="N687" s="223" t="s">
        <v>41</v>
      </c>
      <c r="O687" s="87"/>
      <c r="P687" s="224">
        <f>O687*H687</f>
        <v>0</v>
      </c>
      <c r="Q687" s="224">
        <v>0.0028600000000000001</v>
      </c>
      <c r="R687" s="224">
        <f>Q687*H687</f>
        <v>0.070070000000000007</v>
      </c>
      <c r="S687" s="224">
        <v>0</v>
      </c>
      <c r="T687" s="225">
        <f>S687*H687</f>
        <v>0</v>
      </c>
      <c r="U687" s="41"/>
      <c r="V687" s="41"/>
      <c r="W687" s="41"/>
      <c r="X687" s="41"/>
      <c r="Y687" s="41"/>
      <c r="Z687" s="41"/>
      <c r="AA687" s="41"/>
      <c r="AB687" s="41"/>
      <c r="AC687" s="41"/>
      <c r="AD687" s="41"/>
      <c r="AE687" s="41"/>
      <c r="AR687" s="226" t="s">
        <v>258</v>
      </c>
      <c r="AT687" s="226" t="s">
        <v>163</v>
      </c>
      <c r="AU687" s="226" t="s">
        <v>79</v>
      </c>
      <c r="AY687" s="20" t="s">
        <v>161</v>
      </c>
      <c r="BE687" s="227">
        <f>IF(N687="základní",J687,0)</f>
        <v>0</v>
      </c>
      <c r="BF687" s="227">
        <f>IF(N687="snížená",J687,0)</f>
        <v>0</v>
      </c>
      <c r="BG687" s="227">
        <f>IF(N687="zákl. přenesená",J687,0)</f>
        <v>0</v>
      </c>
      <c r="BH687" s="227">
        <f>IF(N687="sníž. přenesená",J687,0)</f>
        <v>0</v>
      </c>
      <c r="BI687" s="227">
        <f>IF(N687="nulová",J687,0)</f>
        <v>0</v>
      </c>
      <c r="BJ687" s="20" t="s">
        <v>77</v>
      </c>
      <c r="BK687" s="227">
        <f>ROUND(I687*H687,2)</f>
        <v>0</v>
      </c>
      <c r="BL687" s="20" t="s">
        <v>258</v>
      </c>
      <c r="BM687" s="226" t="s">
        <v>1625</v>
      </c>
    </row>
    <row r="688" s="2" customFormat="1">
      <c r="A688" s="41"/>
      <c r="B688" s="42"/>
      <c r="C688" s="43"/>
      <c r="D688" s="228" t="s">
        <v>170</v>
      </c>
      <c r="E688" s="43"/>
      <c r="F688" s="229" t="s">
        <v>1626</v>
      </c>
      <c r="G688" s="43"/>
      <c r="H688" s="43"/>
      <c r="I688" s="230"/>
      <c r="J688" s="43"/>
      <c r="K688" s="43"/>
      <c r="L688" s="47"/>
      <c r="M688" s="231"/>
      <c r="N688" s="232"/>
      <c r="O688" s="87"/>
      <c r="P688" s="87"/>
      <c r="Q688" s="87"/>
      <c r="R688" s="87"/>
      <c r="S688" s="87"/>
      <c r="T688" s="88"/>
      <c r="U688" s="41"/>
      <c r="V688" s="41"/>
      <c r="W688" s="41"/>
      <c r="X688" s="41"/>
      <c r="Y688" s="41"/>
      <c r="Z688" s="41"/>
      <c r="AA688" s="41"/>
      <c r="AB688" s="41"/>
      <c r="AC688" s="41"/>
      <c r="AD688" s="41"/>
      <c r="AE688" s="41"/>
      <c r="AT688" s="20" t="s">
        <v>170</v>
      </c>
      <c r="AU688" s="20" t="s">
        <v>79</v>
      </c>
    </row>
    <row r="689" s="13" customFormat="1">
      <c r="A689" s="13"/>
      <c r="B689" s="233"/>
      <c r="C689" s="234"/>
      <c r="D689" s="235" t="s">
        <v>172</v>
      </c>
      <c r="E689" s="236" t="s">
        <v>19</v>
      </c>
      <c r="F689" s="237" t="s">
        <v>1627</v>
      </c>
      <c r="G689" s="234"/>
      <c r="H689" s="238">
        <v>24.5</v>
      </c>
      <c r="I689" s="239"/>
      <c r="J689" s="234"/>
      <c r="K689" s="234"/>
      <c r="L689" s="240"/>
      <c r="M689" s="241"/>
      <c r="N689" s="242"/>
      <c r="O689" s="242"/>
      <c r="P689" s="242"/>
      <c r="Q689" s="242"/>
      <c r="R689" s="242"/>
      <c r="S689" s="242"/>
      <c r="T689" s="243"/>
      <c r="U689" s="13"/>
      <c r="V689" s="13"/>
      <c r="W689" s="13"/>
      <c r="X689" s="13"/>
      <c r="Y689" s="13"/>
      <c r="Z689" s="13"/>
      <c r="AA689" s="13"/>
      <c r="AB689" s="13"/>
      <c r="AC689" s="13"/>
      <c r="AD689" s="13"/>
      <c r="AE689" s="13"/>
      <c r="AT689" s="244" t="s">
        <v>172</v>
      </c>
      <c r="AU689" s="244" t="s">
        <v>79</v>
      </c>
      <c r="AV689" s="13" t="s">
        <v>79</v>
      </c>
      <c r="AW689" s="13" t="s">
        <v>32</v>
      </c>
      <c r="AX689" s="13" t="s">
        <v>70</v>
      </c>
      <c r="AY689" s="244" t="s">
        <v>161</v>
      </c>
    </row>
    <row r="690" s="14" customFormat="1">
      <c r="A690" s="14"/>
      <c r="B690" s="245"/>
      <c r="C690" s="246"/>
      <c r="D690" s="235" t="s">
        <v>172</v>
      </c>
      <c r="E690" s="247" t="s">
        <v>19</v>
      </c>
      <c r="F690" s="248" t="s">
        <v>174</v>
      </c>
      <c r="G690" s="246"/>
      <c r="H690" s="249">
        <v>24.5</v>
      </c>
      <c r="I690" s="250"/>
      <c r="J690" s="246"/>
      <c r="K690" s="246"/>
      <c r="L690" s="251"/>
      <c r="M690" s="252"/>
      <c r="N690" s="253"/>
      <c r="O690" s="253"/>
      <c r="P690" s="253"/>
      <c r="Q690" s="253"/>
      <c r="R690" s="253"/>
      <c r="S690" s="253"/>
      <c r="T690" s="254"/>
      <c r="U690" s="14"/>
      <c r="V690" s="14"/>
      <c r="W690" s="14"/>
      <c r="X690" s="14"/>
      <c r="Y690" s="14"/>
      <c r="Z690" s="14"/>
      <c r="AA690" s="14"/>
      <c r="AB690" s="14"/>
      <c r="AC690" s="14"/>
      <c r="AD690" s="14"/>
      <c r="AE690" s="14"/>
      <c r="AT690" s="255" t="s">
        <v>172</v>
      </c>
      <c r="AU690" s="255" t="s">
        <v>79</v>
      </c>
      <c r="AV690" s="14" t="s">
        <v>168</v>
      </c>
      <c r="AW690" s="14" t="s">
        <v>32</v>
      </c>
      <c r="AX690" s="14" t="s">
        <v>77</v>
      </c>
      <c r="AY690" s="255" t="s">
        <v>161</v>
      </c>
    </row>
    <row r="691" s="2" customFormat="1" ht="21.75" customHeight="1">
      <c r="A691" s="41"/>
      <c r="B691" s="42"/>
      <c r="C691" s="215" t="s">
        <v>1628</v>
      </c>
      <c r="D691" s="215" t="s">
        <v>163</v>
      </c>
      <c r="E691" s="216" t="s">
        <v>1629</v>
      </c>
      <c r="F691" s="217" t="s">
        <v>1630</v>
      </c>
      <c r="G691" s="218" t="s">
        <v>212</v>
      </c>
      <c r="H691" s="219">
        <v>52.700000000000003</v>
      </c>
      <c r="I691" s="220"/>
      <c r="J691" s="221">
        <f>ROUND(I691*H691,2)</f>
        <v>0</v>
      </c>
      <c r="K691" s="217" t="s">
        <v>167</v>
      </c>
      <c r="L691" s="47"/>
      <c r="M691" s="222" t="s">
        <v>19</v>
      </c>
      <c r="N691" s="223" t="s">
        <v>41</v>
      </c>
      <c r="O691" s="87"/>
      <c r="P691" s="224">
        <f>O691*H691</f>
        <v>0</v>
      </c>
      <c r="Q691" s="224">
        <v>0.00165</v>
      </c>
      <c r="R691" s="224">
        <f>Q691*H691</f>
        <v>0.086955000000000005</v>
      </c>
      <c r="S691" s="224">
        <v>0</v>
      </c>
      <c r="T691" s="225">
        <f>S691*H691</f>
        <v>0</v>
      </c>
      <c r="U691" s="41"/>
      <c r="V691" s="41"/>
      <c r="W691" s="41"/>
      <c r="X691" s="41"/>
      <c r="Y691" s="41"/>
      <c r="Z691" s="41"/>
      <c r="AA691" s="41"/>
      <c r="AB691" s="41"/>
      <c r="AC691" s="41"/>
      <c r="AD691" s="41"/>
      <c r="AE691" s="41"/>
      <c r="AR691" s="226" t="s">
        <v>258</v>
      </c>
      <c r="AT691" s="226" t="s">
        <v>163</v>
      </c>
      <c r="AU691" s="226" t="s">
        <v>79</v>
      </c>
      <c r="AY691" s="20" t="s">
        <v>161</v>
      </c>
      <c r="BE691" s="227">
        <f>IF(N691="základní",J691,0)</f>
        <v>0</v>
      </c>
      <c r="BF691" s="227">
        <f>IF(N691="snížená",J691,0)</f>
        <v>0</v>
      </c>
      <c r="BG691" s="227">
        <f>IF(N691="zákl. přenesená",J691,0)</f>
        <v>0</v>
      </c>
      <c r="BH691" s="227">
        <f>IF(N691="sníž. přenesená",J691,0)</f>
        <v>0</v>
      </c>
      <c r="BI691" s="227">
        <f>IF(N691="nulová",J691,0)</f>
        <v>0</v>
      </c>
      <c r="BJ691" s="20" t="s">
        <v>77</v>
      </c>
      <c r="BK691" s="227">
        <f>ROUND(I691*H691,2)</f>
        <v>0</v>
      </c>
      <c r="BL691" s="20" t="s">
        <v>258</v>
      </c>
      <c r="BM691" s="226" t="s">
        <v>1631</v>
      </c>
    </row>
    <row r="692" s="2" customFormat="1">
      <c r="A692" s="41"/>
      <c r="B692" s="42"/>
      <c r="C692" s="43"/>
      <c r="D692" s="228" t="s">
        <v>170</v>
      </c>
      <c r="E692" s="43"/>
      <c r="F692" s="229" t="s">
        <v>1632</v>
      </c>
      <c r="G692" s="43"/>
      <c r="H692" s="43"/>
      <c r="I692" s="230"/>
      <c r="J692" s="43"/>
      <c r="K692" s="43"/>
      <c r="L692" s="47"/>
      <c r="M692" s="231"/>
      <c r="N692" s="232"/>
      <c r="O692" s="87"/>
      <c r="P692" s="87"/>
      <c r="Q692" s="87"/>
      <c r="R692" s="87"/>
      <c r="S692" s="87"/>
      <c r="T692" s="88"/>
      <c r="U692" s="41"/>
      <c r="V692" s="41"/>
      <c r="W692" s="41"/>
      <c r="X692" s="41"/>
      <c r="Y692" s="41"/>
      <c r="Z692" s="41"/>
      <c r="AA692" s="41"/>
      <c r="AB692" s="41"/>
      <c r="AC692" s="41"/>
      <c r="AD692" s="41"/>
      <c r="AE692" s="41"/>
      <c r="AT692" s="20" t="s">
        <v>170</v>
      </c>
      <c r="AU692" s="20" t="s">
        <v>79</v>
      </c>
    </row>
    <row r="693" s="13" customFormat="1">
      <c r="A693" s="13"/>
      <c r="B693" s="233"/>
      <c r="C693" s="234"/>
      <c r="D693" s="235" t="s">
        <v>172</v>
      </c>
      <c r="E693" s="236" t="s">
        <v>19</v>
      </c>
      <c r="F693" s="237" t="s">
        <v>1633</v>
      </c>
      <c r="G693" s="234"/>
      <c r="H693" s="238">
        <v>52.700000000000003</v>
      </c>
      <c r="I693" s="239"/>
      <c r="J693" s="234"/>
      <c r="K693" s="234"/>
      <c r="L693" s="240"/>
      <c r="M693" s="241"/>
      <c r="N693" s="242"/>
      <c r="O693" s="242"/>
      <c r="P693" s="242"/>
      <c r="Q693" s="242"/>
      <c r="R693" s="242"/>
      <c r="S693" s="242"/>
      <c r="T693" s="243"/>
      <c r="U693" s="13"/>
      <c r="V693" s="13"/>
      <c r="W693" s="13"/>
      <c r="X693" s="13"/>
      <c r="Y693" s="13"/>
      <c r="Z693" s="13"/>
      <c r="AA693" s="13"/>
      <c r="AB693" s="13"/>
      <c r="AC693" s="13"/>
      <c r="AD693" s="13"/>
      <c r="AE693" s="13"/>
      <c r="AT693" s="244" t="s">
        <v>172</v>
      </c>
      <c r="AU693" s="244" t="s">
        <v>79</v>
      </c>
      <c r="AV693" s="13" t="s">
        <v>79</v>
      </c>
      <c r="AW693" s="13" t="s">
        <v>32</v>
      </c>
      <c r="AX693" s="13" t="s">
        <v>70</v>
      </c>
      <c r="AY693" s="244" t="s">
        <v>161</v>
      </c>
    </row>
    <row r="694" s="14" customFormat="1">
      <c r="A694" s="14"/>
      <c r="B694" s="245"/>
      <c r="C694" s="246"/>
      <c r="D694" s="235" t="s">
        <v>172</v>
      </c>
      <c r="E694" s="247" t="s">
        <v>19</v>
      </c>
      <c r="F694" s="248" t="s">
        <v>174</v>
      </c>
      <c r="G694" s="246"/>
      <c r="H694" s="249">
        <v>52.700000000000003</v>
      </c>
      <c r="I694" s="250"/>
      <c r="J694" s="246"/>
      <c r="K694" s="246"/>
      <c r="L694" s="251"/>
      <c r="M694" s="252"/>
      <c r="N694" s="253"/>
      <c r="O694" s="253"/>
      <c r="P694" s="253"/>
      <c r="Q694" s="253"/>
      <c r="R694" s="253"/>
      <c r="S694" s="253"/>
      <c r="T694" s="254"/>
      <c r="U694" s="14"/>
      <c r="V694" s="14"/>
      <c r="W694" s="14"/>
      <c r="X694" s="14"/>
      <c r="Y694" s="14"/>
      <c r="Z694" s="14"/>
      <c r="AA694" s="14"/>
      <c r="AB694" s="14"/>
      <c r="AC694" s="14"/>
      <c r="AD694" s="14"/>
      <c r="AE694" s="14"/>
      <c r="AT694" s="255" t="s">
        <v>172</v>
      </c>
      <c r="AU694" s="255" t="s">
        <v>79</v>
      </c>
      <c r="AV694" s="14" t="s">
        <v>168</v>
      </c>
      <c r="AW694" s="14" t="s">
        <v>32</v>
      </c>
      <c r="AX694" s="14" t="s">
        <v>77</v>
      </c>
      <c r="AY694" s="255" t="s">
        <v>161</v>
      </c>
    </row>
    <row r="695" s="2" customFormat="1" ht="21.75" customHeight="1">
      <c r="A695" s="41"/>
      <c r="B695" s="42"/>
      <c r="C695" s="215" t="s">
        <v>1634</v>
      </c>
      <c r="D695" s="215" t="s">
        <v>163</v>
      </c>
      <c r="E695" s="216" t="s">
        <v>1635</v>
      </c>
      <c r="F695" s="217" t="s">
        <v>1636</v>
      </c>
      <c r="G695" s="218" t="s">
        <v>166</v>
      </c>
      <c r="H695" s="219">
        <v>408.44999999999999</v>
      </c>
      <c r="I695" s="220"/>
      <c r="J695" s="221">
        <f>ROUND(I695*H695,2)</f>
        <v>0</v>
      </c>
      <c r="K695" s="217" t="s">
        <v>167</v>
      </c>
      <c r="L695" s="47"/>
      <c r="M695" s="222" t="s">
        <v>19</v>
      </c>
      <c r="N695" s="223" t="s">
        <v>41</v>
      </c>
      <c r="O695" s="87"/>
      <c r="P695" s="224">
        <f>O695*H695</f>
        <v>0</v>
      </c>
      <c r="Q695" s="224">
        <v>0</v>
      </c>
      <c r="R695" s="224">
        <f>Q695*H695</f>
        <v>0</v>
      </c>
      <c r="S695" s="224">
        <v>0</v>
      </c>
      <c r="T695" s="225">
        <f>S695*H695</f>
        <v>0</v>
      </c>
      <c r="U695" s="41"/>
      <c r="V695" s="41"/>
      <c r="W695" s="41"/>
      <c r="X695" s="41"/>
      <c r="Y695" s="41"/>
      <c r="Z695" s="41"/>
      <c r="AA695" s="41"/>
      <c r="AB695" s="41"/>
      <c r="AC695" s="41"/>
      <c r="AD695" s="41"/>
      <c r="AE695" s="41"/>
      <c r="AR695" s="226" t="s">
        <v>258</v>
      </c>
      <c r="AT695" s="226" t="s">
        <v>163</v>
      </c>
      <c r="AU695" s="226" t="s">
        <v>79</v>
      </c>
      <c r="AY695" s="20" t="s">
        <v>161</v>
      </c>
      <c r="BE695" s="227">
        <f>IF(N695="základní",J695,0)</f>
        <v>0</v>
      </c>
      <c r="BF695" s="227">
        <f>IF(N695="snížená",J695,0)</f>
        <v>0</v>
      </c>
      <c r="BG695" s="227">
        <f>IF(N695="zákl. přenesená",J695,0)</f>
        <v>0</v>
      </c>
      <c r="BH695" s="227">
        <f>IF(N695="sníž. přenesená",J695,0)</f>
        <v>0</v>
      </c>
      <c r="BI695" s="227">
        <f>IF(N695="nulová",J695,0)</f>
        <v>0</v>
      </c>
      <c r="BJ695" s="20" t="s">
        <v>77</v>
      </c>
      <c r="BK695" s="227">
        <f>ROUND(I695*H695,2)</f>
        <v>0</v>
      </c>
      <c r="BL695" s="20" t="s">
        <v>258</v>
      </c>
      <c r="BM695" s="226" t="s">
        <v>1637</v>
      </c>
    </row>
    <row r="696" s="2" customFormat="1">
      <c r="A696" s="41"/>
      <c r="B696" s="42"/>
      <c r="C696" s="43"/>
      <c r="D696" s="228" t="s">
        <v>170</v>
      </c>
      <c r="E696" s="43"/>
      <c r="F696" s="229" t="s">
        <v>1638</v>
      </c>
      <c r="G696" s="43"/>
      <c r="H696" s="43"/>
      <c r="I696" s="230"/>
      <c r="J696" s="43"/>
      <c r="K696" s="43"/>
      <c r="L696" s="47"/>
      <c r="M696" s="231"/>
      <c r="N696" s="232"/>
      <c r="O696" s="87"/>
      <c r="P696" s="87"/>
      <c r="Q696" s="87"/>
      <c r="R696" s="87"/>
      <c r="S696" s="87"/>
      <c r="T696" s="88"/>
      <c r="U696" s="41"/>
      <c r="V696" s="41"/>
      <c r="W696" s="41"/>
      <c r="X696" s="41"/>
      <c r="Y696" s="41"/>
      <c r="Z696" s="41"/>
      <c r="AA696" s="41"/>
      <c r="AB696" s="41"/>
      <c r="AC696" s="41"/>
      <c r="AD696" s="41"/>
      <c r="AE696" s="41"/>
      <c r="AT696" s="20" t="s">
        <v>170</v>
      </c>
      <c r="AU696" s="20" t="s">
        <v>79</v>
      </c>
    </row>
    <row r="697" s="13" customFormat="1">
      <c r="A697" s="13"/>
      <c r="B697" s="233"/>
      <c r="C697" s="234"/>
      <c r="D697" s="235" t="s">
        <v>172</v>
      </c>
      <c r="E697" s="236" t="s">
        <v>19</v>
      </c>
      <c r="F697" s="237" t="s">
        <v>1552</v>
      </c>
      <c r="G697" s="234"/>
      <c r="H697" s="238">
        <v>408.44999999999999</v>
      </c>
      <c r="I697" s="239"/>
      <c r="J697" s="234"/>
      <c r="K697" s="234"/>
      <c r="L697" s="240"/>
      <c r="M697" s="241"/>
      <c r="N697" s="242"/>
      <c r="O697" s="242"/>
      <c r="P697" s="242"/>
      <c r="Q697" s="242"/>
      <c r="R697" s="242"/>
      <c r="S697" s="242"/>
      <c r="T697" s="243"/>
      <c r="U697" s="13"/>
      <c r="V697" s="13"/>
      <c r="W697" s="13"/>
      <c r="X697" s="13"/>
      <c r="Y697" s="13"/>
      <c r="Z697" s="13"/>
      <c r="AA697" s="13"/>
      <c r="AB697" s="13"/>
      <c r="AC697" s="13"/>
      <c r="AD697" s="13"/>
      <c r="AE697" s="13"/>
      <c r="AT697" s="244" t="s">
        <v>172</v>
      </c>
      <c r="AU697" s="244" t="s">
        <v>79</v>
      </c>
      <c r="AV697" s="13" t="s">
        <v>79</v>
      </c>
      <c r="AW697" s="13" t="s">
        <v>32</v>
      </c>
      <c r="AX697" s="13" t="s">
        <v>70</v>
      </c>
      <c r="AY697" s="244" t="s">
        <v>161</v>
      </c>
    </row>
    <row r="698" s="14" customFormat="1">
      <c r="A698" s="14"/>
      <c r="B698" s="245"/>
      <c r="C698" s="246"/>
      <c r="D698" s="235" t="s">
        <v>172</v>
      </c>
      <c r="E698" s="247" t="s">
        <v>19</v>
      </c>
      <c r="F698" s="248" t="s">
        <v>174</v>
      </c>
      <c r="G698" s="246"/>
      <c r="H698" s="249">
        <v>408.44999999999999</v>
      </c>
      <c r="I698" s="250"/>
      <c r="J698" s="246"/>
      <c r="K698" s="246"/>
      <c r="L698" s="251"/>
      <c r="M698" s="252"/>
      <c r="N698" s="253"/>
      <c r="O698" s="253"/>
      <c r="P698" s="253"/>
      <c r="Q698" s="253"/>
      <c r="R698" s="253"/>
      <c r="S698" s="253"/>
      <c r="T698" s="254"/>
      <c r="U698" s="14"/>
      <c r="V698" s="14"/>
      <c r="W698" s="14"/>
      <c r="X698" s="14"/>
      <c r="Y698" s="14"/>
      <c r="Z698" s="14"/>
      <c r="AA698" s="14"/>
      <c r="AB698" s="14"/>
      <c r="AC698" s="14"/>
      <c r="AD698" s="14"/>
      <c r="AE698" s="14"/>
      <c r="AT698" s="255" t="s">
        <v>172</v>
      </c>
      <c r="AU698" s="255" t="s">
        <v>79</v>
      </c>
      <c r="AV698" s="14" t="s">
        <v>168</v>
      </c>
      <c r="AW698" s="14" t="s">
        <v>32</v>
      </c>
      <c r="AX698" s="14" t="s">
        <v>77</v>
      </c>
      <c r="AY698" s="255" t="s">
        <v>161</v>
      </c>
    </row>
    <row r="699" s="2" customFormat="1" ht="16.5" customHeight="1">
      <c r="A699" s="41"/>
      <c r="B699" s="42"/>
      <c r="C699" s="285" t="s">
        <v>1639</v>
      </c>
      <c r="D699" s="285" t="s">
        <v>1027</v>
      </c>
      <c r="E699" s="286" t="s">
        <v>1640</v>
      </c>
      <c r="F699" s="287" t="s">
        <v>1641</v>
      </c>
      <c r="G699" s="288" t="s">
        <v>166</v>
      </c>
      <c r="H699" s="289">
        <v>471.75999999999999</v>
      </c>
      <c r="I699" s="290"/>
      <c r="J699" s="291">
        <f>ROUND(I699*H699,2)</f>
        <v>0</v>
      </c>
      <c r="K699" s="287" t="s">
        <v>167</v>
      </c>
      <c r="L699" s="292"/>
      <c r="M699" s="293" t="s">
        <v>19</v>
      </c>
      <c r="N699" s="294" t="s">
        <v>41</v>
      </c>
      <c r="O699" s="87"/>
      <c r="P699" s="224">
        <f>O699*H699</f>
        <v>0</v>
      </c>
      <c r="Q699" s="224">
        <v>0.00014999999999999999</v>
      </c>
      <c r="R699" s="224">
        <f>Q699*H699</f>
        <v>0.070763999999999994</v>
      </c>
      <c r="S699" s="224">
        <v>0</v>
      </c>
      <c r="T699" s="225">
        <f>S699*H699</f>
        <v>0</v>
      </c>
      <c r="U699" s="41"/>
      <c r="V699" s="41"/>
      <c r="W699" s="41"/>
      <c r="X699" s="41"/>
      <c r="Y699" s="41"/>
      <c r="Z699" s="41"/>
      <c r="AA699" s="41"/>
      <c r="AB699" s="41"/>
      <c r="AC699" s="41"/>
      <c r="AD699" s="41"/>
      <c r="AE699" s="41"/>
      <c r="AR699" s="226" t="s">
        <v>356</v>
      </c>
      <c r="AT699" s="226" t="s">
        <v>1027</v>
      </c>
      <c r="AU699" s="226" t="s">
        <v>79</v>
      </c>
      <c r="AY699" s="20" t="s">
        <v>161</v>
      </c>
      <c r="BE699" s="227">
        <f>IF(N699="základní",J699,0)</f>
        <v>0</v>
      </c>
      <c r="BF699" s="227">
        <f>IF(N699="snížená",J699,0)</f>
        <v>0</v>
      </c>
      <c r="BG699" s="227">
        <f>IF(N699="zákl. přenesená",J699,0)</f>
        <v>0</v>
      </c>
      <c r="BH699" s="227">
        <f>IF(N699="sníž. přenesená",J699,0)</f>
        <v>0</v>
      </c>
      <c r="BI699" s="227">
        <f>IF(N699="nulová",J699,0)</f>
        <v>0</v>
      </c>
      <c r="BJ699" s="20" t="s">
        <v>77</v>
      </c>
      <c r="BK699" s="227">
        <f>ROUND(I699*H699,2)</f>
        <v>0</v>
      </c>
      <c r="BL699" s="20" t="s">
        <v>258</v>
      </c>
      <c r="BM699" s="226" t="s">
        <v>1642</v>
      </c>
    </row>
    <row r="700" s="13" customFormat="1">
      <c r="A700" s="13"/>
      <c r="B700" s="233"/>
      <c r="C700" s="234"/>
      <c r="D700" s="235" t="s">
        <v>172</v>
      </c>
      <c r="E700" s="234"/>
      <c r="F700" s="237" t="s">
        <v>1643</v>
      </c>
      <c r="G700" s="234"/>
      <c r="H700" s="238">
        <v>471.75999999999999</v>
      </c>
      <c r="I700" s="239"/>
      <c r="J700" s="234"/>
      <c r="K700" s="234"/>
      <c r="L700" s="240"/>
      <c r="M700" s="241"/>
      <c r="N700" s="242"/>
      <c r="O700" s="242"/>
      <c r="P700" s="242"/>
      <c r="Q700" s="242"/>
      <c r="R700" s="242"/>
      <c r="S700" s="242"/>
      <c r="T700" s="243"/>
      <c r="U700" s="13"/>
      <c r="V700" s="13"/>
      <c r="W700" s="13"/>
      <c r="X700" s="13"/>
      <c r="Y700" s="13"/>
      <c r="Z700" s="13"/>
      <c r="AA700" s="13"/>
      <c r="AB700" s="13"/>
      <c r="AC700" s="13"/>
      <c r="AD700" s="13"/>
      <c r="AE700" s="13"/>
      <c r="AT700" s="244" t="s">
        <v>172</v>
      </c>
      <c r="AU700" s="244" t="s">
        <v>79</v>
      </c>
      <c r="AV700" s="13" t="s">
        <v>79</v>
      </c>
      <c r="AW700" s="13" t="s">
        <v>4</v>
      </c>
      <c r="AX700" s="13" t="s">
        <v>77</v>
      </c>
      <c r="AY700" s="244" t="s">
        <v>161</v>
      </c>
    </row>
    <row r="701" s="2" customFormat="1" ht="24.15" customHeight="1">
      <c r="A701" s="41"/>
      <c r="B701" s="42"/>
      <c r="C701" s="215" t="s">
        <v>1644</v>
      </c>
      <c r="D701" s="215" t="s">
        <v>163</v>
      </c>
      <c r="E701" s="216" t="s">
        <v>1645</v>
      </c>
      <c r="F701" s="217" t="s">
        <v>1646</v>
      </c>
      <c r="G701" s="218" t="s">
        <v>580</v>
      </c>
      <c r="H701" s="219">
        <v>4.1420000000000003</v>
      </c>
      <c r="I701" s="220"/>
      <c r="J701" s="221">
        <f>ROUND(I701*H701,2)</f>
        <v>0</v>
      </c>
      <c r="K701" s="217" t="s">
        <v>167</v>
      </c>
      <c r="L701" s="47"/>
      <c r="M701" s="222" t="s">
        <v>19</v>
      </c>
      <c r="N701" s="223" t="s">
        <v>41</v>
      </c>
      <c r="O701" s="87"/>
      <c r="P701" s="224">
        <f>O701*H701</f>
        <v>0</v>
      </c>
      <c r="Q701" s="224">
        <v>0</v>
      </c>
      <c r="R701" s="224">
        <f>Q701*H701</f>
        <v>0</v>
      </c>
      <c r="S701" s="224">
        <v>0</v>
      </c>
      <c r="T701" s="225">
        <f>S701*H701</f>
        <v>0</v>
      </c>
      <c r="U701" s="41"/>
      <c r="V701" s="41"/>
      <c r="W701" s="41"/>
      <c r="X701" s="41"/>
      <c r="Y701" s="41"/>
      <c r="Z701" s="41"/>
      <c r="AA701" s="41"/>
      <c r="AB701" s="41"/>
      <c r="AC701" s="41"/>
      <c r="AD701" s="41"/>
      <c r="AE701" s="41"/>
      <c r="AR701" s="226" t="s">
        <v>258</v>
      </c>
      <c r="AT701" s="226" t="s">
        <v>163</v>
      </c>
      <c r="AU701" s="226" t="s">
        <v>79</v>
      </c>
      <c r="AY701" s="20" t="s">
        <v>161</v>
      </c>
      <c r="BE701" s="227">
        <f>IF(N701="základní",J701,0)</f>
        <v>0</v>
      </c>
      <c r="BF701" s="227">
        <f>IF(N701="snížená",J701,0)</f>
        <v>0</v>
      </c>
      <c r="BG701" s="227">
        <f>IF(N701="zákl. přenesená",J701,0)</f>
        <v>0</v>
      </c>
      <c r="BH701" s="227">
        <f>IF(N701="sníž. přenesená",J701,0)</f>
        <v>0</v>
      </c>
      <c r="BI701" s="227">
        <f>IF(N701="nulová",J701,0)</f>
        <v>0</v>
      </c>
      <c r="BJ701" s="20" t="s">
        <v>77</v>
      </c>
      <c r="BK701" s="227">
        <f>ROUND(I701*H701,2)</f>
        <v>0</v>
      </c>
      <c r="BL701" s="20" t="s">
        <v>258</v>
      </c>
      <c r="BM701" s="226" t="s">
        <v>1647</v>
      </c>
    </row>
    <row r="702" s="2" customFormat="1">
      <c r="A702" s="41"/>
      <c r="B702" s="42"/>
      <c r="C702" s="43"/>
      <c r="D702" s="228" t="s">
        <v>170</v>
      </c>
      <c r="E702" s="43"/>
      <c r="F702" s="229" t="s">
        <v>1648</v>
      </c>
      <c r="G702" s="43"/>
      <c r="H702" s="43"/>
      <c r="I702" s="230"/>
      <c r="J702" s="43"/>
      <c r="K702" s="43"/>
      <c r="L702" s="47"/>
      <c r="M702" s="231"/>
      <c r="N702" s="232"/>
      <c r="O702" s="87"/>
      <c r="P702" s="87"/>
      <c r="Q702" s="87"/>
      <c r="R702" s="87"/>
      <c r="S702" s="87"/>
      <c r="T702" s="88"/>
      <c r="U702" s="41"/>
      <c r="V702" s="41"/>
      <c r="W702" s="41"/>
      <c r="X702" s="41"/>
      <c r="Y702" s="41"/>
      <c r="Z702" s="41"/>
      <c r="AA702" s="41"/>
      <c r="AB702" s="41"/>
      <c r="AC702" s="41"/>
      <c r="AD702" s="41"/>
      <c r="AE702" s="41"/>
      <c r="AT702" s="20" t="s">
        <v>170</v>
      </c>
      <c r="AU702" s="20" t="s">
        <v>79</v>
      </c>
    </row>
    <row r="703" s="12" customFormat="1" ht="22.8" customHeight="1">
      <c r="A703" s="12"/>
      <c r="B703" s="199"/>
      <c r="C703" s="200"/>
      <c r="D703" s="201" t="s">
        <v>69</v>
      </c>
      <c r="E703" s="213" t="s">
        <v>699</v>
      </c>
      <c r="F703" s="213" t="s">
        <v>700</v>
      </c>
      <c r="G703" s="200"/>
      <c r="H703" s="200"/>
      <c r="I703" s="203"/>
      <c r="J703" s="214">
        <f>BK703</f>
        <v>0</v>
      </c>
      <c r="K703" s="200"/>
      <c r="L703" s="205"/>
      <c r="M703" s="206"/>
      <c r="N703" s="207"/>
      <c r="O703" s="207"/>
      <c r="P703" s="208">
        <f>SUM(P704:P717)</f>
        <v>0</v>
      </c>
      <c r="Q703" s="207"/>
      <c r="R703" s="208">
        <f>SUM(R704:R717)</f>
        <v>3.0672650000000004</v>
      </c>
      <c r="S703" s="207"/>
      <c r="T703" s="209">
        <f>SUM(T704:T717)</f>
        <v>0</v>
      </c>
      <c r="U703" s="12"/>
      <c r="V703" s="12"/>
      <c r="W703" s="12"/>
      <c r="X703" s="12"/>
      <c r="Y703" s="12"/>
      <c r="Z703" s="12"/>
      <c r="AA703" s="12"/>
      <c r="AB703" s="12"/>
      <c r="AC703" s="12"/>
      <c r="AD703" s="12"/>
      <c r="AE703" s="12"/>
      <c r="AR703" s="210" t="s">
        <v>79</v>
      </c>
      <c r="AT703" s="211" t="s">
        <v>69</v>
      </c>
      <c r="AU703" s="211" t="s">
        <v>77</v>
      </c>
      <c r="AY703" s="210" t="s">
        <v>161</v>
      </c>
      <c r="BK703" s="212">
        <f>SUM(BK704:BK717)</f>
        <v>0</v>
      </c>
    </row>
    <row r="704" s="2" customFormat="1" ht="24.15" customHeight="1">
      <c r="A704" s="41"/>
      <c r="B704" s="42"/>
      <c r="C704" s="215" t="s">
        <v>1649</v>
      </c>
      <c r="D704" s="215" t="s">
        <v>163</v>
      </c>
      <c r="E704" s="216" t="s">
        <v>1650</v>
      </c>
      <c r="F704" s="217" t="s">
        <v>1651</v>
      </c>
      <c r="G704" s="218" t="s">
        <v>166</v>
      </c>
      <c r="H704" s="219">
        <v>389</v>
      </c>
      <c r="I704" s="220"/>
      <c r="J704" s="221">
        <f>ROUND(I704*H704,2)</f>
        <v>0</v>
      </c>
      <c r="K704" s="217" t="s">
        <v>167</v>
      </c>
      <c r="L704" s="47"/>
      <c r="M704" s="222" t="s">
        <v>19</v>
      </c>
      <c r="N704" s="223" t="s">
        <v>41</v>
      </c>
      <c r="O704" s="87"/>
      <c r="P704" s="224">
        <f>O704*H704</f>
        <v>0</v>
      </c>
      <c r="Q704" s="224">
        <v>0.00232</v>
      </c>
      <c r="R704" s="224">
        <f>Q704*H704</f>
        <v>0.90248000000000006</v>
      </c>
      <c r="S704" s="224">
        <v>0</v>
      </c>
      <c r="T704" s="225">
        <f>S704*H704</f>
        <v>0</v>
      </c>
      <c r="U704" s="41"/>
      <c r="V704" s="41"/>
      <c r="W704" s="41"/>
      <c r="X704" s="41"/>
      <c r="Y704" s="41"/>
      <c r="Z704" s="41"/>
      <c r="AA704" s="41"/>
      <c r="AB704" s="41"/>
      <c r="AC704" s="41"/>
      <c r="AD704" s="41"/>
      <c r="AE704" s="41"/>
      <c r="AR704" s="226" t="s">
        <v>258</v>
      </c>
      <c r="AT704" s="226" t="s">
        <v>163</v>
      </c>
      <c r="AU704" s="226" t="s">
        <v>79</v>
      </c>
      <c r="AY704" s="20" t="s">
        <v>161</v>
      </c>
      <c r="BE704" s="227">
        <f>IF(N704="základní",J704,0)</f>
        <v>0</v>
      </c>
      <c r="BF704" s="227">
        <f>IF(N704="snížená",J704,0)</f>
        <v>0</v>
      </c>
      <c r="BG704" s="227">
        <f>IF(N704="zákl. přenesená",J704,0)</f>
        <v>0</v>
      </c>
      <c r="BH704" s="227">
        <f>IF(N704="sníž. přenesená",J704,0)</f>
        <v>0</v>
      </c>
      <c r="BI704" s="227">
        <f>IF(N704="nulová",J704,0)</f>
        <v>0</v>
      </c>
      <c r="BJ704" s="20" t="s">
        <v>77</v>
      </c>
      <c r="BK704" s="227">
        <f>ROUND(I704*H704,2)</f>
        <v>0</v>
      </c>
      <c r="BL704" s="20" t="s">
        <v>258</v>
      </c>
      <c r="BM704" s="226" t="s">
        <v>1652</v>
      </c>
    </row>
    <row r="705" s="2" customFormat="1">
      <c r="A705" s="41"/>
      <c r="B705" s="42"/>
      <c r="C705" s="43"/>
      <c r="D705" s="228" t="s">
        <v>170</v>
      </c>
      <c r="E705" s="43"/>
      <c r="F705" s="229" t="s">
        <v>1653</v>
      </c>
      <c r="G705" s="43"/>
      <c r="H705" s="43"/>
      <c r="I705" s="230"/>
      <c r="J705" s="43"/>
      <c r="K705" s="43"/>
      <c r="L705" s="47"/>
      <c r="M705" s="231"/>
      <c r="N705" s="232"/>
      <c r="O705" s="87"/>
      <c r="P705" s="87"/>
      <c r="Q705" s="87"/>
      <c r="R705" s="87"/>
      <c r="S705" s="87"/>
      <c r="T705" s="88"/>
      <c r="U705" s="41"/>
      <c r="V705" s="41"/>
      <c r="W705" s="41"/>
      <c r="X705" s="41"/>
      <c r="Y705" s="41"/>
      <c r="Z705" s="41"/>
      <c r="AA705" s="41"/>
      <c r="AB705" s="41"/>
      <c r="AC705" s="41"/>
      <c r="AD705" s="41"/>
      <c r="AE705" s="41"/>
      <c r="AT705" s="20" t="s">
        <v>170</v>
      </c>
      <c r="AU705" s="20" t="s">
        <v>79</v>
      </c>
    </row>
    <row r="706" s="13" customFormat="1">
      <c r="A706" s="13"/>
      <c r="B706" s="233"/>
      <c r="C706" s="234"/>
      <c r="D706" s="235" t="s">
        <v>172</v>
      </c>
      <c r="E706" s="236" t="s">
        <v>19</v>
      </c>
      <c r="F706" s="237" t="s">
        <v>1654</v>
      </c>
      <c r="G706" s="234"/>
      <c r="H706" s="238">
        <v>389</v>
      </c>
      <c r="I706" s="239"/>
      <c r="J706" s="234"/>
      <c r="K706" s="234"/>
      <c r="L706" s="240"/>
      <c r="M706" s="241"/>
      <c r="N706" s="242"/>
      <c r="O706" s="242"/>
      <c r="P706" s="242"/>
      <c r="Q706" s="242"/>
      <c r="R706" s="242"/>
      <c r="S706" s="242"/>
      <c r="T706" s="243"/>
      <c r="U706" s="13"/>
      <c r="V706" s="13"/>
      <c r="W706" s="13"/>
      <c r="X706" s="13"/>
      <c r="Y706" s="13"/>
      <c r="Z706" s="13"/>
      <c r="AA706" s="13"/>
      <c r="AB706" s="13"/>
      <c r="AC706" s="13"/>
      <c r="AD706" s="13"/>
      <c r="AE706" s="13"/>
      <c r="AT706" s="244" t="s">
        <v>172</v>
      </c>
      <c r="AU706" s="244" t="s">
        <v>79</v>
      </c>
      <c r="AV706" s="13" t="s">
        <v>79</v>
      </c>
      <c r="AW706" s="13" t="s">
        <v>32</v>
      </c>
      <c r="AX706" s="13" t="s">
        <v>70</v>
      </c>
      <c r="AY706" s="244" t="s">
        <v>161</v>
      </c>
    </row>
    <row r="707" s="14" customFormat="1">
      <c r="A707" s="14"/>
      <c r="B707" s="245"/>
      <c r="C707" s="246"/>
      <c r="D707" s="235" t="s">
        <v>172</v>
      </c>
      <c r="E707" s="247" t="s">
        <v>19</v>
      </c>
      <c r="F707" s="248" t="s">
        <v>174</v>
      </c>
      <c r="G707" s="246"/>
      <c r="H707" s="249">
        <v>389</v>
      </c>
      <c r="I707" s="250"/>
      <c r="J707" s="246"/>
      <c r="K707" s="246"/>
      <c r="L707" s="251"/>
      <c r="M707" s="252"/>
      <c r="N707" s="253"/>
      <c r="O707" s="253"/>
      <c r="P707" s="253"/>
      <c r="Q707" s="253"/>
      <c r="R707" s="253"/>
      <c r="S707" s="253"/>
      <c r="T707" s="254"/>
      <c r="U707" s="14"/>
      <c r="V707" s="14"/>
      <c r="W707" s="14"/>
      <c r="X707" s="14"/>
      <c r="Y707" s="14"/>
      <c r="Z707" s="14"/>
      <c r="AA707" s="14"/>
      <c r="AB707" s="14"/>
      <c r="AC707" s="14"/>
      <c r="AD707" s="14"/>
      <c r="AE707" s="14"/>
      <c r="AT707" s="255" t="s">
        <v>172</v>
      </c>
      <c r="AU707" s="255" t="s">
        <v>79</v>
      </c>
      <c r="AV707" s="14" t="s">
        <v>168</v>
      </c>
      <c r="AW707" s="14" t="s">
        <v>32</v>
      </c>
      <c r="AX707" s="14" t="s">
        <v>77</v>
      </c>
      <c r="AY707" s="255" t="s">
        <v>161</v>
      </c>
    </row>
    <row r="708" s="2" customFormat="1" ht="16.5" customHeight="1">
      <c r="A708" s="41"/>
      <c r="B708" s="42"/>
      <c r="C708" s="285" t="s">
        <v>1655</v>
      </c>
      <c r="D708" s="285" t="s">
        <v>1027</v>
      </c>
      <c r="E708" s="286" t="s">
        <v>1656</v>
      </c>
      <c r="F708" s="287" t="s">
        <v>1657</v>
      </c>
      <c r="G708" s="288" t="s">
        <v>231</v>
      </c>
      <c r="H708" s="289">
        <v>32.676000000000002</v>
      </c>
      <c r="I708" s="290"/>
      <c r="J708" s="291">
        <f>ROUND(I708*H708,2)</f>
        <v>0</v>
      </c>
      <c r="K708" s="287" t="s">
        <v>167</v>
      </c>
      <c r="L708" s="292"/>
      <c r="M708" s="293" t="s">
        <v>19</v>
      </c>
      <c r="N708" s="294" t="s">
        <v>41</v>
      </c>
      <c r="O708" s="87"/>
      <c r="P708" s="224">
        <f>O708*H708</f>
        <v>0</v>
      </c>
      <c r="Q708" s="224">
        <v>0.029999999999999999</v>
      </c>
      <c r="R708" s="224">
        <f>Q708*H708</f>
        <v>0.98028000000000004</v>
      </c>
      <c r="S708" s="224">
        <v>0</v>
      </c>
      <c r="T708" s="225">
        <f>S708*H708</f>
        <v>0</v>
      </c>
      <c r="U708" s="41"/>
      <c r="V708" s="41"/>
      <c r="W708" s="41"/>
      <c r="X708" s="41"/>
      <c r="Y708" s="41"/>
      <c r="Z708" s="41"/>
      <c r="AA708" s="41"/>
      <c r="AB708" s="41"/>
      <c r="AC708" s="41"/>
      <c r="AD708" s="41"/>
      <c r="AE708" s="41"/>
      <c r="AR708" s="226" t="s">
        <v>356</v>
      </c>
      <c r="AT708" s="226" t="s">
        <v>1027</v>
      </c>
      <c r="AU708" s="226" t="s">
        <v>79</v>
      </c>
      <c r="AY708" s="20" t="s">
        <v>161</v>
      </c>
      <c r="BE708" s="227">
        <f>IF(N708="základní",J708,0)</f>
        <v>0</v>
      </c>
      <c r="BF708" s="227">
        <f>IF(N708="snížená",J708,0)</f>
        <v>0</v>
      </c>
      <c r="BG708" s="227">
        <f>IF(N708="zákl. přenesená",J708,0)</f>
        <v>0</v>
      </c>
      <c r="BH708" s="227">
        <f>IF(N708="sníž. přenesená",J708,0)</f>
        <v>0</v>
      </c>
      <c r="BI708" s="227">
        <f>IF(N708="nulová",J708,0)</f>
        <v>0</v>
      </c>
      <c r="BJ708" s="20" t="s">
        <v>77</v>
      </c>
      <c r="BK708" s="227">
        <f>ROUND(I708*H708,2)</f>
        <v>0</v>
      </c>
      <c r="BL708" s="20" t="s">
        <v>258</v>
      </c>
      <c r="BM708" s="226" t="s">
        <v>1658</v>
      </c>
    </row>
    <row r="709" s="13" customFormat="1">
      <c r="A709" s="13"/>
      <c r="B709" s="233"/>
      <c r="C709" s="234"/>
      <c r="D709" s="235" t="s">
        <v>172</v>
      </c>
      <c r="E709" s="236" t="s">
        <v>19</v>
      </c>
      <c r="F709" s="237" t="s">
        <v>1659</v>
      </c>
      <c r="G709" s="234"/>
      <c r="H709" s="238">
        <v>31.120000000000001</v>
      </c>
      <c r="I709" s="239"/>
      <c r="J709" s="234"/>
      <c r="K709" s="234"/>
      <c r="L709" s="240"/>
      <c r="M709" s="241"/>
      <c r="N709" s="242"/>
      <c r="O709" s="242"/>
      <c r="P709" s="242"/>
      <c r="Q709" s="242"/>
      <c r="R709" s="242"/>
      <c r="S709" s="242"/>
      <c r="T709" s="243"/>
      <c r="U709" s="13"/>
      <c r="V709" s="13"/>
      <c r="W709" s="13"/>
      <c r="X709" s="13"/>
      <c r="Y709" s="13"/>
      <c r="Z709" s="13"/>
      <c r="AA709" s="13"/>
      <c r="AB709" s="13"/>
      <c r="AC709" s="13"/>
      <c r="AD709" s="13"/>
      <c r="AE709" s="13"/>
      <c r="AT709" s="244" t="s">
        <v>172</v>
      </c>
      <c r="AU709" s="244" t="s">
        <v>79</v>
      </c>
      <c r="AV709" s="13" t="s">
        <v>79</v>
      </c>
      <c r="AW709" s="13" t="s">
        <v>32</v>
      </c>
      <c r="AX709" s="13" t="s">
        <v>70</v>
      </c>
      <c r="AY709" s="244" t="s">
        <v>161</v>
      </c>
    </row>
    <row r="710" s="14" customFormat="1">
      <c r="A710" s="14"/>
      <c r="B710" s="245"/>
      <c r="C710" s="246"/>
      <c r="D710" s="235" t="s">
        <v>172</v>
      </c>
      <c r="E710" s="247" t="s">
        <v>19</v>
      </c>
      <c r="F710" s="248" t="s">
        <v>174</v>
      </c>
      <c r="G710" s="246"/>
      <c r="H710" s="249">
        <v>31.120000000000001</v>
      </c>
      <c r="I710" s="250"/>
      <c r="J710" s="246"/>
      <c r="K710" s="246"/>
      <c r="L710" s="251"/>
      <c r="M710" s="252"/>
      <c r="N710" s="253"/>
      <c r="O710" s="253"/>
      <c r="P710" s="253"/>
      <c r="Q710" s="253"/>
      <c r="R710" s="253"/>
      <c r="S710" s="253"/>
      <c r="T710" s="254"/>
      <c r="U710" s="14"/>
      <c r="V710" s="14"/>
      <c r="W710" s="14"/>
      <c r="X710" s="14"/>
      <c r="Y710" s="14"/>
      <c r="Z710" s="14"/>
      <c r="AA710" s="14"/>
      <c r="AB710" s="14"/>
      <c r="AC710" s="14"/>
      <c r="AD710" s="14"/>
      <c r="AE710" s="14"/>
      <c r="AT710" s="255" t="s">
        <v>172</v>
      </c>
      <c r="AU710" s="255" t="s">
        <v>79</v>
      </c>
      <c r="AV710" s="14" t="s">
        <v>168</v>
      </c>
      <c r="AW710" s="14" t="s">
        <v>32</v>
      </c>
      <c r="AX710" s="14" t="s">
        <v>77</v>
      </c>
      <c r="AY710" s="255" t="s">
        <v>161</v>
      </c>
    </row>
    <row r="711" s="13" customFormat="1">
      <c r="A711" s="13"/>
      <c r="B711" s="233"/>
      <c r="C711" s="234"/>
      <c r="D711" s="235" t="s">
        <v>172</v>
      </c>
      <c r="E711" s="234"/>
      <c r="F711" s="237" t="s">
        <v>1660</v>
      </c>
      <c r="G711" s="234"/>
      <c r="H711" s="238">
        <v>32.676000000000002</v>
      </c>
      <c r="I711" s="239"/>
      <c r="J711" s="234"/>
      <c r="K711" s="234"/>
      <c r="L711" s="240"/>
      <c r="M711" s="241"/>
      <c r="N711" s="242"/>
      <c r="O711" s="242"/>
      <c r="P711" s="242"/>
      <c r="Q711" s="242"/>
      <c r="R711" s="242"/>
      <c r="S711" s="242"/>
      <c r="T711" s="243"/>
      <c r="U711" s="13"/>
      <c r="V711" s="13"/>
      <c r="W711" s="13"/>
      <c r="X711" s="13"/>
      <c r="Y711" s="13"/>
      <c r="Z711" s="13"/>
      <c r="AA711" s="13"/>
      <c r="AB711" s="13"/>
      <c r="AC711" s="13"/>
      <c r="AD711" s="13"/>
      <c r="AE711" s="13"/>
      <c r="AT711" s="244" t="s">
        <v>172</v>
      </c>
      <c r="AU711" s="244" t="s">
        <v>79</v>
      </c>
      <c r="AV711" s="13" t="s">
        <v>79</v>
      </c>
      <c r="AW711" s="13" t="s">
        <v>4</v>
      </c>
      <c r="AX711" s="13" t="s">
        <v>77</v>
      </c>
      <c r="AY711" s="244" t="s">
        <v>161</v>
      </c>
    </row>
    <row r="712" s="2" customFormat="1" ht="16.5" customHeight="1">
      <c r="A712" s="41"/>
      <c r="B712" s="42"/>
      <c r="C712" s="285" t="s">
        <v>1661</v>
      </c>
      <c r="D712" s="285" t="s">
        <v>1027</v>
      </c>
      <c r="E712" s="286" t="s">
        <v>1662</v>
      </c>
      <c r="F712" s="287" t="s">
        <v>1663</v>
      </c>
      <c r="G712" s="288" t="s">
        <v>166</v>
      </c>
      <c r="H712" s="289">
        <v>408.44999999999999</v>
      </c>
      <c r="I712" s="290"/>
      <c r="J712" s="291">
        <f>ROUND(I712*H712,2)</f>
        <v>0</v>
      </c>
      <c r="K712" s="287" t="s">
        <v>167</v>
      </c>
      <c r="L712" s="292"/>
      <c r="M712" s="293" t="s">
        <v>19</v>
      </c>
      <c r="N712" s="294" t="s">
        <v>41</v>
      </c>
      <c r="O712" s="87"/>
      <c r="P712" s="224">
        <f>O712*H712</f>
        <v>0</v>
      </c>
      <c r="Q712" s="224">
        <v>0.0028999999999999998</v>
      </c>
      <c r="R712" s="224">
        <f>Q712*H712</f>
        <v>1.1845049999999999</v>
      </c>
      <c r="S712" s="224">
        <v>0</v>
      </c>
      <c r="T712" s="225">
        <f>S712*H712</f>
        <v>0</v>
      </c>
      <c r="U712" s="41"/>
      <c r="V712" s="41"/>
      <c r="W712" s="41"/>
      <c r="X712" s="41"/>
      <c r="Y712" s="41"/>
      <c r="Z712" s="41"/>
      <c r="AA712" s="41"/>
      <c r="AB712" s="41"/>
      <c r="AC712" s="41"/>
      <c r="AD712" s="41"/>
      <c r="AE712" s="41"/>
      <c r="AR712" s="226" t="s">
        <v>356</v>
      </c>
      <c r="AT712" s="226" t="s">
        <v>1027</v>
      </c>
      <c r="AU712" s="226" t="s">
        <v>79</v>
      </c>
      <c r="AY712" s="20" t="s">
        <v>161</v>
      </c>
      <c r="BE712" s="227">
        <f>IF(N712="základní",J712,0)</f>
        <v>0</v>
      </c>
      <c r="BF712" s="227">
        <f>IF(N712="snížená",J712,0)</f>
        <v>0</v>
      </c>
      <c r="BG712" s="227">
        <f>IF(N712="zákl. přenesená",J712,0)</f>
        <v>0</v>
      </c>
      <c r="BH712" s="227">
        <f>IF(N712="sníž. přenesená",J712,0)</f>
        <v>0</v>
      </c>
      <c r="BI712" s="227">
        <f>IF(N712="nulová",J712,0)</f>
        <v>0</v>
      </c>
      <c r="BJ712" s="20" t="s">
        <v>77</v>
      </c>
      <c r="BK712" s="227">
        <f>ROUND(I712*H712,2)</f>
        <v>0</v>
      </c>
      <c r="BL712" s="20" t="s">
        <v>258</v>
      </c>
      <c r="BM712" s="226" t="s">
        <v>1664</v>
      </c>
    </row>
    <row r="713" s="13" customFormat="1">
      <c r="A713" s="13"/>
      <c r="B713" s="233"/>
      <c r="C713" s="234"/>
      <c r="D713" s="235" t="s">
        <v>172</v>
      </c>
      <c r="E713" s="236" t="s">
        <v>19</v>
      </c>
      <c r="F713" s="237" t="s">
        <v>1654</v>
      </c>
      <c r="G713" s="234"/>
      <c r="H713" s="238">
        <v>389</v>
      </c>
      <c r="I713" s="239"/>
      <c r="J713" s="234"/>
      <c r="K713" s="234"/>
      <c r="L713" s="240"/>
      <c r="M713" s="241"/>
      <c r="N713" s="242"/>
      <c r="O713" s="242"/>
      <c r="P713" s="242"/>
      <c r="Q713" s="242"/>
      <c r="R713" s="242"/>
      <c r="S713" s="242"/>
      <c r="T713" s="243"/>
      <c r="U713" s="13"/>
      <c r="V713" s="13"/>
      <c r="W713" s="13"/>
      <c r="X713" s="13"/>
      <c r="Y713" s="13"/>
      <c r="Z713" s="13"/>
      <c r="AA713" s="13"/>
      <c r="AB713" s="13"/>
      <c r="AC713" s="13"/>
      <c r="AD713" s="13"/>
      <c r="AE713" s="13"/>
      <c r="AT713" s="244" t="s">
        <v>172</v>
      </c>
      <c r="AU713" s="244" t="s">
        <v>79</v>
      </c>
      <c r="AV713" s="13" t="s">
        <v>79</v>
      </c>
      <c r="AW713" s="13" t="s">
        <v>32</v>
      </c>
      <c r="AX713" s="13" t="s">
        <v>70</v>
      </c>
      <c r="AY713" s="244" t="s">
        <v>161</v>
      </c>
    </row>
    <row r="714" s="14" customFormat="1">
      <c r="A714" s="14"/>
      <c r="B714" s="245"/>
      <c r="C714" s="246"/>
      <c r="D714" s="235" t="s">
        <v>172</v>
      </c>
      <c r="E714" s="247" t="s">
        <v>19</v>
      </c>
      <c r="F714" s="248" t="s">
        <v>174</v>
      </c>
      <c r="G714" s="246"/>
      <c r="H714" s="249">
        <v>389</v>
      </c>
      <c r="I714" s="250"/>
      <c r="J714" s="246"/>
      <c r="K714" s="246"/>
      <c r="L714" s="251"/>
      <c r="M714" s="252"/>
      <c r="N714" s="253"/>
      <c r="O714" s="253"/>
      <c r="P714" s="253"/>
      <c r="Q714" s="253"/>
      <c r="R714" s="253"/>
      <c r="S714" s="253"/>
      <c r="T714" s="254"/>
      <c r="U714" s="14"/>
      <c r="V714" s="14"/>
      <c r="W714" s="14"/>
      <c r="X714" s="14"/>
      <c r="Y714" s="14"/>
      <c r="Z714" s="14"/>
      <c r="AA714" s="14"/>
      <c r="AB714" s="14"/>
      <c r="AC714" s="14"/>
      <c r="AD714" s="14"/>
      <c r="AE714" s="14"/>
      <c r="AT714" s="255" t="s">
        <v>172</v>
      </c>
      <c r="AU714" s="255" t="s">
        <v>79</v>
      </c>
      <c r="AV714" s="14" t="s">
        <v>168</v>
      </c>
      <c r="AW714" s="14" t="s">
        <v>32</v>
      </c>
      <c r="AX714" s="14" t="s">
        <v>77</v>
      </c>
      <c r="AY714" s="255" t="s">
        <v>161</v>
      </c>
    </row>
    <row r="715" s="13" customFormat="1">
      <c r="A715" s="13"/>
      <c r="B715" s="233"/>
      <c r="C715" s="234"/>
      <c r="D715" s="235" t="s">
        <v>172</v>
      </c>
      <c r="E715" s="234"/>
      <c r="F715" s="237" t="s">
        <v>1665</v>
      </c>
      <c r="G715" s="234"/>
      <c r="H715" s="238">
        <v>408.44999999999999</v>
      </c>
      <c r="I715" s="239"/>
      <c r="J715" s="234"/>
      <c r="K715" s="234"/>
      <c r="L715" s="240"/>
      <c r="M715" s="241"/>
      <c r="N715" s="242"/>
      <c r="O715" s="242"/>
      <c r="P715" s="242"/>
      <c r="Q715" s="242"/>
      <c r="R715" s="242"/>
      <c r="S715" s="242"/>
      <c r="T715" s="243"/>
      <c r="U715" s="13"/>
      <c r="V715" s="13"/>
      <c r="W715" s="13"/>
      <c r="X715" s="13"/>
      <c r="Y715" s="13"/>
      <c r="Z715" s="13"/>
      <c r="AA715" s="13"/>
      <c r="AB715" s="13"/>
      <c r="AC715" s="13"/>
      <c r="AD715" s="13"/>
      <c r="AE715" s="13"/>
      <c r="AT715" s="244" t="s">
        <v>172</v>
      </c>
      <c r="AU715" s="244" t="s">
        <v>79</v>
      </c>
      <c r="AV715" s="13" t="s">
        <v>79</v>
      </c>
      <c r="AW715" s="13" t="s">
        <v>4</v>
      </c>
      <c r="AX715" s="13" t="s">
        <v>77</v>
      </c>
      <c r="AY715" s="244" t="s">
        <v>161</v>
      </c>
    </row>
    <row r="716" s="2" customFormat="1" ht="24.15" customHeight="1">
      <c r="A716" s="41"/>
      <c r="B716" s="42"/>
      <c r="C716" s="215" t="s">
        <v>1666</v>
      </c>
      <c r="D716" s="215" t="s">
        <v>163</v>
      </c>
      <c r="E716" s="216" t="s">
        <v>1667</v>
      </c>
      <c r="F716" s="217" t="s">
        <v>1668</v>
      </c>
      <c r="G716" s="218" t="s">
        <v>580</v>
      </c>
      <c r="H716" s="219">
        <v>3.0670000000000002</v>
      </c>
      <c r="I716" s="220"/>
      <c r="J716" s="221">
        <f>ROUND(I716*H716,2)</f>
        <v>0</v>
      </c>
      <c r="K716" s="217" t="s">
        <v>167</v>
      </c>
      <c r="L716" s="47"/>
      <c r="M716" s="222" t="s">
        <v>19</v>
      </c>
      <c r="N716" s="223" t="s">
        <v>41</v>
      </c>
      <c r="O716" s="87"/>
      <c r="P716" s="224">
        <f>O716*H716</f>
        <v>0</v>
      </c>
      <c r="Q716" s="224">
        <v>0</v>
      </c>
      <c r="R716" s="224">
        <f>Q716*H716</f>
        <v>0</v>
      </c>
      <c r="S716" s="224">
        <v>0</v>
      </c>
      <c r="T716" s="225">
        <f>S716*H716</f>
        <v>0</v>
      </c>
      <c r="U716" s="41"/>
      <c r="V716" s="41"/>
      <c r="W716" s="41"/>
      <c r="X716" s="41"/>
      <c r="Y716" s="41"/>
      <c r="Z716" s="41"/>
      <c r="AA716" s="41"/>
      <c r="AB716" s="41"/>
      <c r="AC716" s="41"/>
      <c r="AD716" s="41"/>
      <c r="AE716" s="41"/>
      <c r="AR716" s="226" t="s">
        <v>258</v>
      </c>
      <c r="AT716" s="226" t="s">
        <v>163</v>
      </c>
      <c r="AU716" s="226" t="s">
        <v>79</v>
      </c>
      <c r="AY716" s="20" t="s">
        <v>161</v>
      </c>
      <c r="BE716" s="227">
        <f>IF(N716="základní",J716,0)</f>
        <v>0</v>
      </c>
      <c r="BF716" s="227">
        <f>IF(N716="snížená",J716,0)</f>
        <v>0</v>
      </c>
      <c r="BG716" s="227">
        <f>IF(N716="zákl. přenesená",J716,0)</f>
        <v>0</v>
      </c>
      <c r="BH716" s="227">
        <f>IF(N716="sníž. přenesená",J716,0)</f>
        <v>0</v>
      </c>
      <c r="BI716" s="227">
        <f>IF(N716="nulová",J716,0)</f>
        <v>0</v>
      </c>
      <c r="BJ716" s="20" t="s">
        <v>77</v>
      </c>
      <c r="BK716" s="227">
        <f>ROUND(I716*H716,2)</f>
        <v>0</v>
      </c>
      <c r="BL716" s="20" t="s">
        <v>258</v>
      </c>
      <c r="BM716" s="226" t="s">
        <v>1669</v>
      </c>
    </row>
    <row r="717" s="2" customFormat="1">
      <c r="A717" s="41"/>
      <c r="B717" s="42"/>
      <c r="C717" s="43"/>
      <c r="D717" s="228" t="s">
        <v>170</v>
      </c>
      <c r="E717" s="43"/>
      <c r="F717" s="229" t="s">
        <v>1670</v>
      </c>
      <c r="G717" s="43"/>
      <c r="H717" s="43"/>
      <c r="I717" s="230"/>
      <c r="J717" s="43"/>
      <c r="K717" s="43"/>
      <c r="L717" s="47"/>
      <c r="M717" s="231"/>
      <c r="N717" s="232"/>
      <c r="O717" s="87"/>
      <c r="P717" s="87"/>
      <c r="Q717" s="87"/>
      <c r="R717" s="87"/>
      <c r="S717" s="87"/>
      <c r="T717" s="88"/>
      <c r="U717" s="41"/>
      <c r="V717" s="41"/>
      <c r="W717" s="41"/>
      <c r="X717" s="41"/>
      <c r="Y717" s="41"/>
      <c r="Z717" s="41"/>
      <c r="AA717" s="41"/>
      <c r="AB717" s="41"/>
      <c r="AC717" s="41"/>
      <c r="AD717" s="41"/>
      <c r="AE717" s="41"/>
      <c r="AT717" s="20" t="s">
        <v>170</v>
      </c>
      <c r="AU717" s="20" t="s">
        <v>79</v>
      </c>
    </row>
    <row r="718" s="12" customFormat="1" ht="22.8" customHeight="1">
      <c r="A718" s="12"/>
      <c r="B718" s="199"/>
      <c r="C718" s="200"/>
      <c r="D718" s="201" t="s">
        <v>69</v>
      </c>
      <c r="E718" s="213" t="s">
        <v>711</v>
      </c>
      <c r="F718" s="213" t="s">
        <v>712</v>
      </c>
      <c r="G718" s="200"/>
      <c r="H718" s="200"/>
      <c r="I718" s="203"/>
      <c r="J718" s="214">
        <f>BK718</f>
        <v>0</v>
      </c>
      <c r="K718" s="200"/>
      <c r="L718" s="205"/>
      <c r="M718" s="206"/>
      <c r="N718" s="207"/>
      <c r="O718" s="207"/>
      <c r="P718" s="208">
        <f>SUM(P719:P726)</f>
        <v>0</v>
      </c>
      <c r="Q718" s="207"/>
      <c r="R718" s="208">
        <f>SUM(R719:R726)</f>
        <v>0.00076999999999999996</v>
      </c>
      <c r="S718" s="207"/>
      <c r="T718" s="209">
        <f>SUM(T719:T726)</f>
        <v>0</v>
      </c>
      <c r="U718" s="12"/>
      <c r="V718" s="12"/>
      <c r="W718" s="12"/>
      <c r="X718" s="12"/>
      <c r="Y718" s="12"/>
      <c r="Z718" s="12"/>
      <c r="AA718" s="12"/>
      <c r="AB718" s="12"/>
      <c r="AC718" s="12"/>
      <c r="AD718" s="12"/>
      <c r="AE718" s="12"/>
      <c r="AR718" s="210" t="s">
        <v>79</v>
      </c>
      <c r="AT718" s="211" t="s">
        <v>69</v>
      </c>
      <c r="AU718" s="211" t="s">
        <v>77</v>
      </c>
      <c r="AY718" s="210" t="s">
        <v>161</v>
      </c>
      <c r="BK718" s="212">
        <f>SUM(BK719:BK726)</f>
        <v>0</v>
      </c>
    </row>
    <row r="719" s="2" customFormat="1" ht="16.5" customHeight="1">
      <c r="A719" s="41"/>
      <c r="B719" s="42"/>
      <c r="C719" s="215" t="s">
        <v>1671</v>
      </c>
      <c r="D719" s="215" t="s">
        <v>163</v>
      </c>
      <c r="E719" s="216" t="s">
        <v>1672</v>
      </c>
      <c r="F719" s="217" t="s">
        <v>1673</v>
      </c>
      <c r="G719" s="218" t="s">
        <v>314</v>
      </c>
      <c r="H719" s="219">
        <v>1</v>
      </c>
      <c r="I719" s="220"/>
      <c r="J719" s="221">
        <f>ROUND(I719*H719,2)</f>
        <v>0</v>
      </c>
      <c r="K719" s="217" t="s">
        <v>167</v>
      </c>
      <c r="L719" s="47"/>
      <c r="M719" s="222" t="s">
        <v>19</v>
      </c>
      <c r="N719" s="223" t="s">
        <v>41</v>
      </c>
      <c r="O719" s="87"/>
      <c r="P719" s="224">
        <f>O719*H719</f>
        <v>0</v>
      </c>
      <c r="Q719" s="224">
        <v>0.00076999999999999996</v>
      </c>
      <c r="R719" s="224">
        <f>Q719*H719</f>
        <v>0.00076999999999999996</v>
      </c>
      <c r="S719" s="224">
        <v>0</v>
      </c>
      <c r="T719" s="225">
        <f>S719*H719</f>
        <v>0</v>
      </c>
      <c r="U719" s="41"/>
      <c r="V719" s="41"/>
      <c r="W719" s="41"/>
      <c r="X719" s="41"/>
      <c r="Y719" s="41"/>
      <c r="Z719" s="41"/>
      <c r="AA719" s="41"/>
      <c r="AB719" s="41"/>
      <c r="AC719" s="41"/>
      <c r="AD719" s="41"/>
      <c r="AE719" s="41"/>
      <c r="AR719" s="226" t="s">
        <v>258</v>
      </c>
      <c r="AT719" s="226" t="s">
        <v>163</v>
      </c>
      <c r="AU719" s="226" t="s">
        <v>79</v>
      </c>
      <c r="AY719" s="20" t="s">
        <v>161</v>
      </c>
      <c r="BE719" s="227">
        <f>IF(N719="základní",J719,0)</f>
        <v>0</v>
      </c>
      <c r="BF719" s="227">
        <f>IF(N719="snížená",J719,0)</f>
        <v>0</v>
      </c>
      <c r="BG719" s="227">
        <f>IF(N719="zákl. přenesená",J719,0)</f>
        <v>0</v>
      </c>
      <c r="BH719" s="227">
        <f>IF(N719="sníž. přenesená",J719,0)</f>
        <v>0</v>
      </c>
      <c r="BI719" s="227">
        <f>IF(N719="nulová",J719,0)</f>
        <v>0</v>
      </c>
      <c r="BJ719" s="20" t="s">
        <v>77</v>
      </c>
      <c r="BK719" s="227">
        <f>ROUND(I719*H719,2)</f>
        <v>0</v>
      </c>
      <c r="BL719" s="20" t="s">
        <v>258</v>
      </c>
      <c r="BM719" s="226" t="s">
        <v>1674</v>
      </c>
    </row>
    <row r="720" s="2" customFormat="1">
      <c r="A720" s="41"/>
      <c r="B720" s="42"/>
      <c r="C720" s="43"/>
      <c r="D720" s="228" t="s">
        <v>170</v>
      </c>
      <c r="E720" s="43"/>
      <c r="F720" s="229" t="s">
        <v>1675</v>
      </c>
      <c r="G720" s="43"/>
      <c r="H720" s="43"/>
      <c r="I720" s="230"/>
      <c r="J720" s="43"/>
      <c r="K720" s="43"/>
      <c r="L720" s="47"/>
      <c r="M720" s="231"/>
      <c r="N720" s="232"/>
      <c r="O720" s="87"/>
      <c r="P720" s="87"/>
      <c r="Q720" s="87"/>
      <c r="R720" s="87"/>
      <c r="S720" s="87"/>
      <c r="T720" s="88"/>
      <c r="U720" s="41"/>
      <c r="V720" s="41"/>
      <c r="W720" s="41"/>
      <c r="X720" s="41"/>
      <c r="Y720" s="41"/>
      <c r="Z720" s="41"/>
      <c r="AA720" s="41"/>
      <c r="AB720" s="41"/>
      <c r="AC720" s="41"/>
      <c r="AD720" s="41"/>
      <c r="AE720" s="41"/>
      <c r="AT720" s="20" t="s">
        <v>170</v>
      </c>
      <c r="AU720" s="20" t="s">
        <v>79</v>
      </c>
    </row>
    <row r="721" s="13" customFormat="1">
      <c r="A721" s="13"/>
      <c r="B721" s="233"/>
      <c r="C721" s="234"/>
      <c r="D721" s="235" t="s">
        <v>172</v>
      </c>
      <c r="E721" s="236" t="s">
        <v>19</v>
      </c>
      <c r="F721" s="237" t="s">
        <v>1676</v>
      </c>
      <c r="G721" s="234"/>
      <c r="H721" s="238">
        <v>1</v>
      </c>
      <c r="I721" s="239"/>
      <c r="J721" s="234"/>
      <c r="K721" s="234"/>
      <c r="L721" s="240"/>
      <c r="M721" s="241"/>
      <c r="N721" s="242"/>
      <c r="O721" s="242"/>
      <c r="P721" s="242"/>
      <c r="Q721" s="242"/>
      <c r="R721" s="242"/>
      <c r="S721" s="242"/>
      <c r="T721" s="243"/>
      <c r="U721" s="13"/>
      <c r="V721" s="13"/>
      <c r="W721" s="13"/>
      <c r="X721" s="13"/>
      <c r="Y721" s="13"/>
      <c r="Z721" s="13"/>
      <c r="AA721" s="13"/>
      <c r="AB721" s="13"/>
      <c r="AC721" s="13"/>
      <c r="AD721" s="13"/>
      <c r="AE721" s="13"/>
      <c r="AT721" s="244" t="s">
        <v>172</v>
      </c>
      <c r="AU721" s="244" t="s">
        <v>79</v>
      </c>
      <c r="AV721" s="13" t="s">
        <v>79</v>
      </c>
      <c r="AW721" s="13" t="s">
        <v>32</v>
      </c>
      <c r="AX721" s="13" t="s">
        <v>70</v>
      </c>
      <c r="AY721" s="244" t="s">
        <v>161</v>
      </c>
    </row>
    <row r="722" s="14" customFormat="1">
      <c r="A722" s="14"/>
      <c r="B722" s="245"/>
      <c r="C722" s="246"/>
      <c r="D722" s="235" t="s">
        <v>172</v>
      </c>
      <c r="E722" s="247" t="s">
        <v>19</v>
      </c>
      <c r="F722" s="248" t="s">
        <v>174</v>
      </c>
      <c r="G722" s="246"/>
      <c r="H722" s="249">
        <v>1</v>
      </c>
      <c r="I722" s="250"/>
      <c r="J722" s="246"/>
      <c r="K722" s="246"/>
      <c r="L722" s="251"/>
      <c r="M722" s="252"/>
      <c r="N722" s="253"/>
      <c r="O722" s="253"/>
      <c r="P722" s="253"/>
      <c r="Q722" s="253"/>
      <c r="R722" s="253"/>
      <c r="S722" s="253"/>
      <c r="T722" s="254"/>
      <c r="U722" s="14"/>
      <c r="V722" s="14"/>
      <c r="W722" s="14"/>
      <c r="X722" s="14"/>
      <c r="Y722" s="14"/>
      <c r="Z722" s="14"/>
      <c r="AA722" s="14"/>
      <c r="AB722" s="14"/>
      <c r="AC722" s="14"/>
      <c r="AD722" s="14"/>
      <c r="AE722" s="14"/>
      <c r="AT722" s="255" t="s">
        <v>172</v>
      </c>
      <c r="AU722" s="255" t="s">
        <v>79</v>
      </c>
      <c r="AV722" s="14" t="s">
        <v>168</v>
      </c>
      <c r="AW722" s="14" t="s">
        <v>32</v>
      </c>
      <c r="AX722" s="14" t="s">
        <v>77</v>
      </c>
      <c r="AY722" s="255" t="s">
        <v>161</v>
      </c>
    </row>
    <row r="723" s="2" customFormat="1" ht="24.15" customHeight="1">
      <c r="A723" s="41"/>
      <c r="B723" s="42"/>
      <c r="C723" s="215" t="s">
        <v>1677</v>
      </c>
      <c r="D723" s="215" t="s">
        <v>163</v>
      </c>
      <c r="E723" s="216" t="s">
        <v>1678</v>
      </c>
      <c r="F723" s="217" t="s">
        <v>1679</v>
      </c>
      <c r="G723" s="218" t="s">
        <v>827</v>
      </c>
      <c r="H723" s="219">
        <v>1</v>
      </c>
      <c r="I723" s="220"/>
      <c r="J723" s="221">
        <f>ROUND(I723*H723,2)</f>
        <v>0</v>
      </c>
      <c r="K723" s="217" t="s">
        <v>19</v>
      </c>
      <c r="L723" s="47"/>
      <c r="M723" s="222" t="s">
        <v>19</v>
      </c>
      <c r="N723" s="223" t="s">
        <v>41</v>
      </c>
      <c r="O723" s="87"/>
      <c r="P723" s="224">
        <f>O723*H723</f>
        <v>0</v>
      </c>
      <c r="Q723" s="224">
        <v>0</v>
      </c>
      <c r="R723" s="224">
        <f>Q723*H723</f>
        <v>0</v>
      </c>
      <c r="S723" s="224">
        <v>0</v>
      </c>
      <c r="T723" s="225">
        <f>S723*H723</f>
        <v>0</v>
      </c>
      <c r="U723" s="41"/>
      <c r="V723" s="41"/>
      <c r="W723" s="41"/>
      <c r="X723" s="41"/>
      <c r="Y723" s="41"/>
      <c r="Z723" s="41"/>
      <c r="AA723" s="41"/>
      <c r="AB723" s="41"/>
      <c r="AC723" s="41"/>
      <c r="AD723" s="41"/>
      <c r="AE723" s="41"/>
      <c r="AR723" s="226" t="s">
        <v>258</v>
      </c>
      <c r="AT723" s="226" t="s">
        <v>163</v>
      </c>
      <c r="AU723" s="226" t="s">
        <v>79</v>
      </c>
      <c r="AY723" s="20" t="s">
        <v>161</v>
      </c>
      <c r="BE723" s="227">
        <f>IF(N723="základní",J723,0)</f>
        <v>0</v>
      </c>
      <c r="BF723" s="227">
        <f>IF(N723="snížená",J723,0)</f>
        <v>0</v>
      </c>
      <c r="BG723" s="227">
        <f>IF(N723="zákl. přenesená",J723,0)</f>
        <v>0</v>
      </c>
      <c r="BH723" s="227">
        <f>IF(N723="sníž. přenesená",J723,0)</f>
        <v>0</v>
      </c>
      <c r="BI723" s="227">
        <f>IF(N723="nulová",J723,0)</f>
        <v>0</v>
      </c>
      <c r="BJ723" s="20" t="s">
        <v>77</v>
      </c>
      <c r="BK723" s="227">
        <f>ROUND(I723*H723,2)</f>
        <v>0</v>
      </c>
      <c r="BL723" s="20" t="s">
        <v>258</v>
      </c>
      <c r="BM723" s="226" t="s">
        <v>1680</v>
      </c>
    </row>
    <row r="724" s="2" customFormat="1">
      <c r="A724" s="41"/>
      <c r="B724" s="42"/>
      <c r="C724" s="43"/>
      <c r="D724" s="235" t="s">
        <v>361</v>
      </c>
      <c r="E724" s="43"/>
      <c r="F724" s="266" t="s">
        <v>1681</v>
      </c>
      <c r="G724" s="43"/>
      <c r="H724" s="43"/>
      <c r="I724" s="230"/>
      <c r="J724" s="43"/>
      <c r="K724" s="43"/>
      <c r="L724" s="47"/>
      <c r="M724" s="231"/>
      <c r="N724" s="232"/>
      <c r="O724" s="87"/>
      <c r="P724" s="87"/>
      <c r="Q724" s="87"/>
      <c r="R724" s="87"/>
      <c r="S724" s="87"/>
      <c r="T724" s="88"/>
      <c r="U724" s="41"/>
      <c r="V724" s="41"/>
      <c r="W724" s="41"/>
      <c r="X724" s="41"/>
      <c r="Y724" s="41"/>
      <c r="Z724" s="41"/>
      <c r="AA724" s="41"/>
      <c r="AB724" s="41"/>
      <c r="AC724" s="41"/>
      <c r="AD724" s="41"/>
      <c r="AE724" s="41"/>
      <c r="AT724" s="20" t="s">
        <v>361</v>
      </c>
      <c r="AU724" s="20" t="s">
        <v>79</v>
      </c>
    </row>
    <row r="725" s="2" customFormat="1" ht="24.15" customHeight="1">
      <c r="A725" s="41"/>
      <c r="B725" s="42"/>
      <c r="C725" s="215" t="s">
        <v>1682</v>
      </c>
      <c r="D725" s="215" t="s">
        <v>163</v>
      </c>
      <c r="E725" s="216" t="s">
        <v>1683</v>
      </c>
      <c r="F725" s="217" t="s">
        <v>1684</v>
      </c>
      <c r="G725" s="218" t="s">
        <v>580</v>
      </c>
      <c r="H725" s="219">
        <v>0.001</v>
      </c>
      <c r="I725" s="220"/>
      <c r="J725" s="221">
        <f>ROUND(I725*H725,2)</f>
        <v>0</v>
      </c>
      <c r="K725" s="217" t="s">
        <v>167</v>
      </c>
      <c r="L725" s="47"/>
      <c r="M725" s="222" t="s">
        <v>19</v>
      </c>
      <c r="N725" s="223" t="s">
        <v>41</v>
      </c>
      <c r="O725" s="87"/>
      <c r="P725" s="224">
        <f>O725*H725</f>
        <v>0</v>
      </c>
      <c r="Q725" s="224">
        <v>0</v>
      </c>
      <c r="R725" s="224">
        <f>Q725*H725</f>
        <v>0</v>
      </c>
      <c r="S725" s="224">
        <v>0</v>
      </c>
      <c r="T725" s="225">
        <f>S725*H725</f>
        <v>0</v>
      </c>
      <c r="U725" s="41"/>
      <c r="V725" s="41"/>
      <c r="W725" s="41"/>
      <c r="X725" s="41"/>
      <c r="Y725" s="41"/>
      <c r="Z725" s="41"/>
      <c r="AA725" s="41"/>
      <c r="AB725" s="41"/>
      <c r="AC725" s="41"/>
      <c r="AD725" s="41"/>
      <c r="AE725" s="41"/>
      <c r="AR725" s="226" t="s">
        <v>258</v>
      </c>
      <c r="AT725" s="226" t="s">
        <v>163</v>
      </c>
      <c r="AU725" s="226" t="s">
        <v>79</v>
      </c>
      <c r="AY725" s="20" t="s">
        <v>161</v>
      </c>
      <c r="BE725" s="227">
        <f>IF(N725="základní",J725,0)</f>
        <v>0</v>
      </c>
      <c r="BF725" s="227">
        <f>IF(N725="snížená",J725,0)</f>
        <v>0</v>
      </c>
      <c r="BG725" s="227">
        <f>IF(N725="zákl. přenesená",J725,0)</f>
        <v>0</v>
      </c>
      <c r="BH725" s="227">
        <f>IF(N725="sníž. přenesená",J725,0)</f>
        <v>0</v>
      </c>
      <c r="BI725" s="227">
        <f>IF(N725="nulová",J725,0)</f>
        <v>0</v>
      </c>
      <c r="BJ725" s="20" t="s">
        <v>77</v>
      </c>
      <c r="BK725" s="227">
        <f>ROUND(I725*H725,2)</f>
        <v>0</v>
      </c>
      <c r="BL725" s="20" t="s">
        <v>258</v>
      </c>
      <c r="BM725" s="226" t="s">
        <v>1685</v>
      </c>
    </row>
    <row r="726" s="2" customFormat="1">
      <c r="A726" s="41"/>
      <c r="B726" s="42"/>
      <c r="C726" s="43"/>
      <c r="D726" s="228" t="s">
        <v>170</v>
      </c>
      <c r="E726" s="43"/>
      <c r="F726" s="229" t="s">
        <v>1686</v>
      </c>
      <c r="G726" s="43"/>
      <c r="H726" s="43"/>
      <c r="I726" s="230"/>
      <c r="J726" s="43"/>
      <c r="K726" s="43"/>
      <c r="L726" s="47"/>
      <c r="M726" s="231"/>
      <c r="N726" s="232"/>
      <c r="O726" s="87"/>
      <c r="P726" s="87"/>
      <c r="Q726" s="87"/>
      <c r="R726" s="87"/>
      <c r="S726" s="87"/>
      <c r="T726" s="88"/>
      <c r="U726" s="41"/>
      <c r="V726" s="41"/>
      <c r="W726" s="41"/>
      <c r="X726" s="41"/>
      <c r="Y726" s="41"/>
      <c r="Z726" s="41"/>
      <c r="AA726" s="41"/>
      <c r="AB726" s="41"/>
      <c r="AC726" s="41"/>
      <c r="AD726" s="41"/>
      <c r="AE726" s="41"/>
      <c r="AT726" s="20" t="s">
        <v>170</v>
      </c>
      <c r="AU726" s="20" t="s">
        <v>79</v>
      </c>
    </row>
    <row r="727" s="12" customFormat="1" ht="22.8" customHeight="1">
      <c r="A727" s="12"/>
      <c r="B727" s="199"/>
      <c r="C727" s="200"/>
      <c r="D727" s="201" t="s">
        <v>69</v>
      </c>
      <c r="E727" s="213" t="s">
        <v>731</v>
      </c>
      <c r="F727" s="213" t="s">
        <v>732</v>
      </c>
      <c r="G727" s="200"/>
      <c r="H727" s="200"/>
      <c r="I727" s="203"/>
      <c r="J727" s="214">
        <f>BK727</f>
        <v>0</v>
      </c>
      <c r="K727" s="200"/>
      <c r="L727" s="205"/>
      <c r="M727" s="206"/>
      <c r="N727" s="207"/>
      <c r="O727" s="207"/>
      <c r="P727" s="208">
        <f>SUM(P728:P739)</f>
        <v>0</v>
      </c>
      <c r="Q727" s="207"/>
      <c r="R727" s="208">
        <f>SUM(R728:R739)</f>
        <v>0.021999999999999999</v>
      </c>
      <c r="S727" s="207"/>
      <c r="T727" s="209">
        <f>SUM(T728:T739)</f>
        <v>0</v>
      </c>
      <c r="U727" s="12"/>
      <c r="V727" s="12"/>
      <c r="W727" s="12"/>
      <c r="X727" s="12"/>
      <c r="Y727" s="12"/>
      <c r="Z727" s="12"/>
      <c r="AA727" s="12"/>
      <c r="AB727" s="12"/>
      <c r="AC727" s="12"/>
      <c r="AD727" s="12"/>
      <c r="AE727" s="12"/>
      <c r="AR727" s="210" t="s">
        <v>79</v>
      </c>
      <c r="AT727" s="211" t="s">
        <v>69</v>
      </c>
      <c r="AU727" s="211" t="s">
        <v>77</v>
      </c>
      <c r="AY727" s="210" t="s">
        <v>161</v>
      </c>
      <c r="BK727" s="212">
        <f>SUM(BK728:BK739)</f>
        <v>0</v>
      </c>
    </row>
    <row r="728" s="2" customFormat="1" ht="16.5" customHeight="1">
      <c r="A728" s="41"/>
      <c r="B728" s="42"/>
      <c r="C728" s="215" t="s">
        <v>1687</v>
      </c>
      <c r="D728" s="215" t="s">
        <v>163</v>
      </c>
      <c r="E728" s="216" t="s">
        <v>1688</v>
      </c>
      <c r="F728" s="217" t="s">
        <v>1689</v>
      </c>
      <c r="G728" s="218" t="s">
        <v>314</v>
      </c>
      <c r="H728" s="219">
        <v>5</v>
      </c>
      <c r="I728" s="220"/>
      <c r="J728" s="221">
        <f>ROUND(I728*H728,2)</f>
        <v>0</v>
      </c>
      <c r="K728" s="217" t="s">
        <v>167</v>
      </c>
      <c r="L728" s="47"/>
      <c r="M728" s="222" t="s">
        <v>19</v>
      </c>
      <c r="N728" s="223" t="s">
        <v>41</v>
      </c>
      <c r="O728" s="87"/>
      <c r="P728" s="224">
        <f>O728*H728</f>
        <v>0</v>
      </c>
      <c r="Q728" s="224">
        <v>0</v>
      </c>
      <c r="R728" s="224">
        <f>Q728*H728</f>
        <v>0</v>
      </c>
      <c r="S728" s="224">
        <v>0</v>
      </c>
      <c r="T728" s="225">
        <f>S728*H728</f>
        <v>0</v>
      </c>
      <c r="U728" s="41"/>
      <c r="V728" s="41"/>
      <c r="W728" s="41"/>
      <c r="X728" s="41"/>
      <c r="Y728" s="41"/>
      <c r="Z728" s="41"/>
      <c r="AA728" s="41"/>
      <c r="AB728" s="41"/>
      <c r="AC728" s="41"/>
      <c r="AD728" s="41"/>
      <c r="AE728" s="41"/>
      <c r="AR728" s="226" t="s">
        <v>258</v>
      </c>
      <c r="AT728" s="226" t="s">
        <v>163</v>
      </c>
      <c r="AU728" s="226" t="s">
        <v>79</v>
      </c>
      <c r="AY728" s="20" t="s">
        <v>161</v>
      </c>
      <c r="BE728" s="227">
        <f>IF(N728="základní",J728,0)</f>
        <v>0</v>
      </c>
      <c r="BF728" s="227">
        <f>IF(N728="snížená",J728,0)</f>
        <v>0</v>
      </c>
      <c r="BG728" s="227">
        <f>IF(N728="zákl. přenesená",J728,0)</f>
        <v>0</v>
      </c>
      <c r="BH728" s="227">
        <f>IF(N728="sníž. přenesená",J728,0)</f>
        <v>0</v>
      </c>
      <c r="BI728" s="227">
        <f>IF(N728="nulová",J728,0)</f>
        <v>0</v>
      </c>
      <c r="BJ728" s="20" t="s">
        <v>77</v>
      </c>
      <c r="BK728" s="227">
        <f>ROUND(I728*H728,2)</f>
        <v>0</v>
      </c>
      <c r="BL728" s="20" t="s">
        <v>258</v>
      </c>
      <c r="BM728" s="226" t="s">
        <v>1690</v>
      </c>
    </row>
    <row r="729" s="2" customFormat="1">
      <c r="A729" s="41"/>
      <c r="B729" s="42"/>
      <c r="C729" s="43"/>
      <c r="D729" s="228" t="s">
        <v>170</v>
      </c>
      <c r="E729" s="43"/>
      <c r="F729" s="229" t="s">
        <v>1691</v>
      </c>
      <c r="G729" s="43"/>
      <c r="H729" s="43"/>
      <c r="I729" s="230"/>
      <c r="J729" s="43"/>
      <c r="K729" s="43"/>
      <c r="L729" s="47"/>
      <c r="M729" s="231"/>
      <c r="N729" s="232"/>
      <c r="O729" s="87"/>
      <c r="P729" s="87"/>
      <c r="Q729" s="87"/>
      <c r="R729" s="87"/>
      <c r="S729" s="87"/>
      <c r="T729" s="88"/>
      <c r="U729" s="41"/>
      <c r="V729" s="41"/>
      <c r="W729" s="41"/>
      <c r="X729" s="41"/>
      <c r="Y729" s="41"/>
      <c r="Z729" s="41"/>
      <c r="AA729" s="41"/>
      <c r="AB729" s="41"/>
      <c r="AC729" s="41"/>
      <c r="AD729" s="41"/>
      <c r="AE729" s="41"/>
      <c r="AT729" s="20" t="s">
        <v>170</v>
      </c>
      <c r="AU729" s="20" t="s">
        <v>79</v>
      </c>
    </row>
    <row r="730" s="13" customFormat="1">
      <c r="A730" s="13"/>
      <c r="B730" s="233"/>
      <c r="C730" s="234"/>
      <c r="D730" s="235" t="s">
        <v>172</v>
      </c>
      <c r="E730" s="236" t="s">
        <v>19</v>
      </c>
      <c r="F730" s="237" t="s">
        <v>1692</v>
      </c>
      <c r="G730" s="234"/>
      <c r="H730" s="238">
        <v>5</v>
      </c>
      <c r="I730" s="239"/>
      <c r="J730" s="234"/>
      <c r="K730" s="234"/>
      <c r="L730" s="240"/>
      <c r="M730" s="241"/>
      <c r="N730" s="242"/>
      <c r="O730" s="242"/>
      <c r="P730" s="242"/>
      <c r="Q730" s="242"/>
      <c r="R730" s="242"/>
      <c r="S730" s="242"/>
      <c r="T730" s="243"/>
      <c r="U730" s="13"/>
      <c r="V730" s="13"/>
      <c r="W730" s="13"/>
      <c r="X730" s="13"/>
      <c r="Y730" s="13"/>
      <c r="Z730" s="13"/>
      <c r="AA730" s="13"/>
      <c r="AB730" s="13"/>
      <c r="AC730" s="13"/>
      <c r="AD730" s="13"/>
      <c r="AE730" s="13"/>
      <c r="AT730" s="244" t="s">
        <v>172</v>
      </c>
      <c r="AU730" s="244" t="s">
        <v>79</v>
      </c>
      <c r="AV730" s="13" t="s">
        <v>79</v>
      </c>
      <c r="AW730" s="13" t="s">
        <v>32</v>
      </c>
      <c r="AX730" s="13" t="s">
        <v>70</v>
      </c>
      <c r="AY730" s="244" t="s">
        <v>161</v>
      </c>
    </row>
    <row r="731" s="14" customFormat="1">
      <c r="A731" s="14"/>
      <c r="B731" s="245"/>
      <c r="C731" s="246"/>
      <c r="D731" s="235" t="s">
        <v>172</v>
      </c>
      <c r="E731" s="247" t="s">
        <v>19</v>
      </c>
      <c r="F731" s="248" t="s">
        <v>174</v>
      </c>
      <c r="G731" s="246"/>
      <c r="H731" s="249">
        <v>5</v>
      </c>
      <c r="I731" s="250"/>
      <c r="J731" s="246"/>
      <c r="K731" s="246"/>
      <c r="L731" s="251"/>
      <c r="M731" s="252"/>
      <c r="N731" s="253"/>
      <c r="O731" s="253"/>
      <c r="P731" s="253"/>
      <c r="Q731" s="253"/>
      <c r="R731" s="253"/>
      <c r="S731" s="253"/>
      <c r="T731" s="254"/>
      <c r="U731" s="14"/>
      <c r="V731" s="14"/>
      <c r="W731" s="14"/>
      <c r="X731" s="14"/>
      <c r="Y731" s="14"/>
      <c r="Z731" s="14"/>
      <c r="AA731" s="14"/>
      <c r="AB731" s="14"/>
      <c r="AC731" s="14"/>
      <c r="AD731" s="14"/>
      <c r="AE731" s="14"/>
      <c r="AT731" s="255" t="s">
        <v>172</v>
      </c>
      <c r="AU731" s="255" t="s">
        <v>79</v>
      </c>
      <c r="AV731" s="14" t="s">
        <v>168</v>
      </c>
      <c r="AW731" s="14" t="s">
        <v>32</v>
      </c>
      <c r="AX731" s="14" t="s">
        <v>77</v>
      </c>
      <c r="AY731" s="255" t="s">
        <v>161</v>
      </c>
    </row>
    <row r="732" s="2" customFormat="1" ht="16.5" customHeight="1">
      <c r="A732" s="41"/>
      <c r="B732" s="42"/>
      <c r="C732" s="285" t="s">
        <v>1693</v>
      </c>
      <c r="D732" s="285" t="s">
        <v>1027</v>
      </c>
      <c r="E732" s="286" t="s">
        <v>1694</v>
      </c>
      <c r="F732" s="287" t="s">
        <v>1695</v>
      </c>
      <c r="G732" s="288" t="s">
        <v>314</v>
      </c>
      <c r="H732" s="289">
        <v>5</v>
      </c>
      <c r="I732" s="290"/>
      <c r="J732" s="291">
        <f>ROUND(I732*H732,2)</f>
        <v>0</v>
      </c>
      <c r="K732" s="287" t="s">
        <v>19</v>
      </c>
      <c r="L732" s="292"/>
      <c r="M732" s="293" t="s">
        <v>19</v>
      </c>
      <c r="N732" s="294" t="s">
        <v>41</v>
      </c>
      <c r="O732" s="87"/>
      <c r="P732" s="224">
        <f>O732*H732</f>
        <v>0</v>
      </c>
      <c r="Q732" s="224">
        <v>0.002</v>
      </c>
      <c r="R732" s="224">
        <f>Q732*H732</f>
        <v>0.01</v>
      </c>
      <c r="S732" s="224">
        <v>0</v>
      </c>
      <c r="T732" s="225">
        <f>S732*H732</f>
        <v>0</v>
      </c>
      <c r="U732" s="41"/>
      <c r="V732" s="41"/>
      <c r="W732" s="41"/>
      <c r="X732" s="41"/>
      <c r="Y732" s="41"/>
      <c r="Z732" s="41"/>
      <c r="AA732" s="41"/>
      <c r="AB732" s="41"/>
      <c r="AC732" s="41"/>
      <c r="AD732" s="41"/>
      <c r="AE732" s="41"/>
      <c r="AR732" s="226" t="s">
        <v>356</v>
      </c>
      <c r="AT732" s="226" t="s">
        <v>1027</v>
      </c>
      <c r="AU732" s="226" t="s">
        <v>79</v>
      </c>
      <c r="AY732" s="20" t="s">
        <v>161</v>
      </c>
      <c r="BE732" s="227">
        <f>IF(N732="základní",J732,0)</f>
        <v>0</v>
      </c>
      <c r="BF732" s="227">
        <f>IF(N732="snížená",J732,0)</f>
        <v>0</v>
      </c>
      <c r="BG732" s="227">
        <f>IF(N732="zákl. přenesená",J732,0)</f>
        <v>0</v>
      </c>
      <c r="BH732" s="227">
        <f>IF(N732="sníž. přenesená",J732,0)</f>
        <v>0</v>
      </c>
      <c r="BI732" s="227">
        <f>IF(N732="nulová",J732,0)</f>
        <v>0</v>
      </c>
      <c r="BJ732" s="20" t="s">
        <v>77</v>
      </c>
      <c r="BK732" s="227">
        <f>ROUND(I732*H732,2)</f>
        <v>0</v>
      </c>
      <c r="BL732" s="20" t="s">
        <v>258</v>
      </c>
      <c r="BM732" s="226" t="s">
        <v>1696</v>
      </c>
    </row>
    <row r="733" s="2" customFormat="1" ht="16.5" customHeight="1">
      <c r="A733" s="41"/>
      <c r="B733" s="42"/>
      <c r="C733" s="215" t="s">
        <v>1697</v>
      </c>
      <c r="D733" s="215" t="s">
        <v>163</v>
      </c>
      <c r="E733" s="216" t="s">
        <v>1698</v>
      </c>
      <c r="F733" s="217" t="s">
        <v>1699</v>
      </c>
      <c r="G733" s="218" t="s">
        <v>314</v>
      </c>
      <c r="H733" s="219">
        <v>4</v>
      </c>
      <c r="I733" s="220"/>
      <c r="J733" s="221">
        <f>ROUND(I733*H733,2)</f>
        <v>0</v>
      </c>
      <c r="K733" s="217" t="s">
        <v>167</v>
      </c>
      <c r="L733" s="47"/>
      <c r="M733" s="222" t="s">
        <v>19</v>
      </c>
      <c r="N733" s="223" t="s">
        <v>41</v>
      </c>
      <c r="O733" s="87"/>
      <c r="P733" s="224">
        <f>O733*H733</f>
        <v>0</v>
      </c>
      <c r="Q733" s="224">
        <v>0</v>
      </c>
      <c r="R733" s="224">
        <f>Q733*H733</f>
        <v>0</v>
      </c>
      <c r="S733" s="224">
        <v>0</v>
      </c>
      <c r="T733" s="225">
        <f>S733*H733</f>
        <v>0</v>
      </c>
      <c r="U733" s="41"/>
      <c r="V733" s="41"/>
      <c r="W733" s="41"/>
      <c r="X733" s="41"/>
      <c r="Y733" s="41"/>
      <c r="Z733" s="41"/>
      <c r="AA733" s="41"/>
      <c r="AB733" s="41"/>
      <c r="AC733" s="41"/>
      <c r="AD733" s="41"/>
      <c r="AE733" s="41"/>
      <c r="AR733" s="226" t="s">
        <v>258</v>
      </c>
      <c r="AT733" s="226" t="s">
        <v>163</v>
      </c>
      <c r="AU733" s="226" t="s">
        <v>79</v>
      </c>
      <c r="AY733" s="20" t="s">
        <v>161</v>
      </c>
      <c r="BE733" s="227">
        <f>IF(N733="základní",J733,0)</f>
        <v>0</v>
      </c>
      <c r="BF733" s="227">
        <f>IF(N733="snížená",J733,0)</f>
        <v>0</v>
      </c>
      <c r="BG733" s="227">
        <f>IF(N733="zákl. přenesená",J733,0)</f>
        <v>0</v>
      </c>
      <c r="BH733" s="227">
        <f>IF(N733="sníž. přenesená",J733,0)</f>
        <v>0</v>
      </c>
      <c r="BI733" s="227">
        <f>IF(N733="nulová",J733,0)</f>
        <v>0</v>
      </c>
      <c r="BJ733" s="20" t="s">
        <v>77</v>
      </c>
      <c r="BK733" s="227">
        <f>ROUND(I733*H733,2)</f>
        <v>0</v>
      </c>
      <c r="BL733" s="20" t="s">
        <v>258</v>
      </c>
      <c r="BM733" s="226" t="s">
        <v>1700</v>
      </c>
    </row>
    <row r="734" s="2" customFormat="1">
      <c r="A734" s="41"/>
      <c r="B734" s="42"/>
      <c r="C734" s="43"/>
      <c r="D734" s="228" t="s">
        <v>170</v>
      </c>
      <c r="E734" s="43"/>
      <c r="F734" s="229" t="s">
        <v>1701</v>
      </c>
      <c r="G734" s="43"/>
      <c r="H734" s="43"/>
      <c r="I734" s="230"/>
      <c r="J734" s="43"/>
      <c r="K734" s="43"/>
      <c r="L734" s="47"/>
      <c r="M734" s="231"/>
      <c r="N734" s="232"/>
      <c r="O734" s="87"/>
      <c r="P734" s="87"/>
      <c r="Q734" s="87"/>
      <c r="R734" s="87"/>
      <c r="S734" s="87"/>
      <c r="T734" s="88"/>
      <c r="U734" s="41"/>
      <c r="V734" s="41"/>
      <c r="W734" s="41"/>
      <c r="X734" s="41"/>
      <c r="Y734" s="41"/>
      <c r="Z734" s="41"/>
      <c r="AA734" s="41"/>
      <c r="AB734" s="41"/>
      <c r="AC734" s="41"/>
      <c r="AD734" s="41"/>
      <c r="AE734" s="41"/>
      <c r="AT734" s="20" t="s">
        <v>170</v>
      </c>
      <c r="AU734" s="20" t="s">
        <v>79</v>
      </c>
    </row>
    <row r="735" s="13" customFormat="1">
      <c r="A735" s="13"/>
      <c r="B735" s="233"/>
      <c r="C735" s="234"/>
      <c r="D735" s="235" t="s">
        <v>172</v>
      </c>
      <c r="E735" s="236" t="s">
        <v>19</v>
      </c>
      <c r="F735" s="237" t="s">
        <v>1702</v>
      </c>
      <c r="G735" s="234"/>
      <c r="H735" s="238">
        <v>4</v>
      </c>
      <c r="I735" s="239"/>
      <c r="J735" s="234"/>
      <c r="K735" s="234"/>
      <c r="L735" s="240"/>
      <c r="M735" s="241"/>
      <c r="N735" s="242"/>
      <c r="O735" s="242"/>
      <c r="P735" s="242"/>
      <c r="Q735" s="242"/>
      <c r="R735" s="242"/>
      <c r="S735" s="242"/>
      <c r="T735" s="243"/>
      <c r="U735" s="13"/>
      <c r="V735" s="13"/>
      <c r="W735" s="13"/>
      <c r="X735" s="13"/>
      <c r="Y735" s="13"/>
      <c r="Z735" s="13"/>
      <c r="AA735" s="13"/>
      <c r="AB735" s="13"/>
      <c r="AC735" s="13"/>
      <c r="AD735" s="13"/>
      <c r="AE735" s="13"/>
      <c r="AT735" s="244" t="s">
        <v>172</v>
      </c>
      <c r="AU735" s="244" t="s">
        <v>79</v>
      </c>
      <c r="AV735" s="13" t="s">
        <v>79</v>
      </c>
      <c r="AW735" s="13" t="s">
        <v>32</v>
      </c>
      <c r="AX735" s="13" t="s">
        <v>70</v>
      </c>
      <c r="AY735" s="244" t="s">
        <v>161</v>
      </c>
    </row>
    <row r="736" s="14" customFormat="1">
      <c r="A736" s="14"/>
      <c r="B736" s="245"/>
      <c r="C736" s="246"/>
      <c r="D736" s="235" t="s">
        <v>172</v>
      </c>
      <c r="E736" s="247" t="s">
        <v>19</v>
      </c>
      <c r="F736" s="248" t="s">
        <v>174</v>
      </c>
      <c r="G736" s="246"/>
      <c r="H736" s="249">
        <v>4</v>
      </c>
      <c r="I736" s="250"/>
      <c r="J736" s="246"/>
      <c r="K736" s="246"/>
      <c r="L736" s="251"/>
      <c r="M736" s="252"/>
      <c r="N736" s="253"/>
      <c r="O736" s="253"/>
      <c r="P736" s="253"/>
      <c r="Q736" s="253"/>
      <c r="R736" s="253"/>
      <c r="S736" s="253"/>
      <c r="T736" s="254"/>
      <c r="U736" s="14"/>
      <c r="V736" s="14"/>
      <c r="W736" s="14"/>
      <c r="X736" s="14"/>
      <c r="Y736" s="14"/>
      <c r="Z736" s="14"/>
      <c r="AA736" s="14"/>
      <c r="AB736" s="14"/>
      <c r="AC736" s="14"/>
      <c r="AD736" s="14"/>
      <c r="AE736" s="14"/>
      <c r="AT736" s="255" t="s">
        <v>172</v>
      </c>
      <c r="AU736" s="255" t="s">
        <v>79</v>
      </c>
      <c r="AV736" s="14" t="s">
        <v>168</v>
      </c>
      <c r="AW736" s="14" t="s">
        <v>32</v>
      </c>
      <c r="AX736" s="14" t="s">
        <v>77</v>
      </c>
      <c r="AY736" s="255" t="s">
        <v>161</v>
      </c>
    </row>
    <row r="737" s="2" customFormat="1" ht="16.5" customHeight="1">
      <c r="A737" s="41"/>
      <c r="B737" s="42"/>
      <c r="C737" s="285" t="s">
        <v>1703</v>
      </c>
      <c r="D737" s="285" t="s">
        <v>1027</v>
      </c>
      <c r="E737" s="286" t="s">
        <v>1704</v>
      </c>
      <c r="F737" s="287" t="s">
        <v>1705</v>
      </c>
      <c r="G737" s="288" t="s">
        <v>314</v>
      </c>
      <c r="H737" s="289">
        <v>4</v>
      </c>
      <c r="I737" s="290"/>
      <c r="J737" s="291">
        <f>ROUND(I737*H737,2)</f>
        <v>0</v>
      </c>
      <c r="K737" s="287" t="s">
        <v>19</v>
      </c>
      <c r="L737" s="292"/>
      <c r="M737" s="293" t="s">
        <v>19</v>
      </c>
      <c r="N737" s="294" t="s">
        <v>41</v>
      </c>
      <c r="O737" s="87"/>
      <c r="P737" s="224">
        <f>O737*H737</f>
        <v>0</v>
      </c>
      <c r="Q737" s="224">
        <v>0.0030000000000000001</v>
      </c>
      <c r="R737" s="224">
        <f>Q737*H737</f>
        <v>0.012</v>
      </c>
      <c r="S737" s="224">
        <v>0</v>
      </c>
      <c r="T737" s="225">
        <f>S737*H737</f>
        <v>0</v>
      </c>
      <c r="U737" s="41"/>
      <c r="V737" s="41"/>
      <c r="W737" s="41"/>
      <c r="X737" s="41"/>
      <c r="Y737" s="41"/>
      <c r="Z737" s="41"/>
      <c r="AA737" s="41"/>
      <c r="AB737" s="41"/>
      <c r="AC737" s="41"/>
      <c r="AD737" s="41"/>
      <c r="AE737" s="41"/>
      <c r="AR737" s="226" t="s">
        <v>356</v>
      </c>
      <c r="AT737" s="226" t="s">
        <v>1027</v>
      </c>
      <c r="AU737" s="226" t="s">
        <v>79</v>
      </c>
      <c r="AY737" s="20" t="s">
        <v>161</v>
      </c>
      <c r="BE737" s="227">
        <f>IF(N737="základní",J737,0)</f>
        <v>0</v>
      </c>
      <c r="BF737" s="227">
        <f>IF(N737="snížená",J737,0)</f>
        <v>0</v>
      </c>
      <c r="BG737" s="227">
        <f>IF(N737="zákl. přenesená",J737,0)</f>
        <v>0</v>
      </c>
      <c r="BH737" s="227">
        <f>IF(N737="sníž. přenesená",J737,0)</f>
        <v>0</v>
      </c>
      <c r="BI737" s="227">
        <f>IF(N737="nulová",J737,0)</f>
        <v>0</v>
      </c>
      <c r="BJ737" s="20" t="s">
        <v>77</v>
      </c>
      <c r="BK737" s="227">
        <f>ROUND(I737*H737,2)</f>
        <v>0</v>
      </c>
      <c r="BL737" s="20" t="s">
        <v>258</v>
      </c>
      <c r="BM737" s="226" t="s">
        <v>1706</v>
      </c>
    </row>
    <row r="738" s="2" customFormat="1" ht="24.15" customHeight="1">
      <c r="A738" s="41"/>
      <c r="B738" s="42"/>
      <c r="C738" s="215" t="s">
        <v>1707</v>
      </c>
      <c r="D738" s="215" t="s">
        <v>163</v>
      </c>
      <c r="E738" s="216" t="s">
        <v>1708</v>
      </c>
      <c r="F738" s="217" t="s">
        <v>1709</v>
      </c>
      <c r="G738" s="218" t="s">
        <v>580</v>
      </c>
      <c r="H738" s="219">
        <v>0.021999999999999999</v>
      </c>
      <c r="I738" s="220"/>
      <c r="J738" s="221">
        <f>ROUND(I738*H738,2)</f>
        <v>0</v>
      </c>
      <c r="K738" s="217" t="s">
        <v>167</v>
      </c>
      <c r="L738" s="47"/>
      <c r="M738" s="222" t="s">
        <v>19</v>
      </c>
      <c r="N738" s="223" t="s">
        <v>41</v>
      </c>
      <c r="O738" s="87"/>
      <c r="P738" s="224">
        <f>O738*H738</f>
        <v>0</v>
      </c>
      <c r="Q738" s="224">
        <v>0</v>
      </c>
      <c r="R738" s="224">
        <f>Q738*H738</f>
        <v>0</v>
      </c>
      <c r="S738" s="224">
        <v>0</v>
      </c>
      <c r="T738" s="225">
        <f>S738*H738</f>
        <v>0</v>
      </c>
      <c r="U738" s="41"/>
      <c r="V738" s="41"/>
      <c r="W738" s="41"/>
      <c r="X738" s="41"/>
      <c r="Y738" s="41"/>
      <c r="Z738" s="41"/>
      <c r="AA738" s="41"/>
      <c r="AB738" s="41"/>
      <c r="AC738" s="41"/>
      <c r="AD738" s="41"/>
      <c r="AE738" s="41"/>
      <c r="AR738" s="226" t="s">
        <v>258</v>
      </c>
      <c r="AT738" s="226" t="s">
        <v>163</v>
      </c>
      <c r="AU738" s="226" t="s">
        <v>79</v>
      </c>
      <c r="AY738" s="20" t="s">
        <v>161</v>
      </c>
      <c r="BE738" s="227">
        <f>IF(N738="základní",J738,0)</f>
        <v>0</v>
      </c>
      <c r="BF738" s="227">
        <f>IF(N738="snížená",J738,0)</f>
        <v>0</v>
      </c>
      <c r="BG738" s="227">
        <f>IF(N738="zákl. přenesená",J738,0)</f>
        <v>0</v>
      </c>
      <c r="BH738" s="227">
        <f>IF(N738="sníž. přenesená",J738,0)</f>
        <v>0</v>
      </c>
      <c r="BI738" s="227">
        <f>IF(N738="nulová",J738,0)</f>
        <v>0</v>
      </c>
      <c r="BJ738" s="20" t="s">
        <v>77</v>
      </c>
      <c r="BK738" s="227">
        <f>ROUND(I738*H738,2)</f>
        <v>0</v>
      </c>
      <c r="BL738" s="20" t="s">
        <v>258</v>
      </c>
      <c r="BM738" s="226" t="s">
        <v>1710</v>
      </c>
    </row>
    <row r="739" s="2" customFormat="1">
      <c r="A739" s="41"/>
      <c r="B739" s="42"/>
      <c r="C739" s="43"/>
      <c r="D739" s="228" t="s">
        <v>170</v>
      </c>
      <c r="E739" s="43"/>
      <c r="F739" s="229" t="s">
        <v>1711</v>
      </c>
      <c r="G739" s="43"/>
      <c r="H739" s="43"/>
      <c r="I739" s="230"/>
      <c r="J739" s="43"/>
      <c r="K739" s="43"/>
      <c r="L739" s="47"/>
      <c r="M739" s="231"/>
      <c r="N739" s="232"/>
      <c r="O739" s="87"/>
      <c r="P739" s="87"/>
      <c r="Q739" s="87"/>
      <c r="R739" s="87"/>
      <c r="S739" s="87"/>
      <c r="T739" s="88"/>
      <c r="U739" s="41"/>
      <c r="V739" s="41"/>
      <c r="W739" s="41"/>
      <c r="X739" s="41"/>
      <c r="Y739" s="41"/>
      <c r="Z739" s="41"/>
      <c r="AA739" s="41"/>
      <c r="AB739" s="41"/>
      <c r="AC739" s="41"/>
      <c r="AD739" s="41"/>
      <c r="AE739" s="41"/>
      <c r="AT739" s="20" t="s">
        <v>170</v>
      </c>
      <c r="AU739" s="20" t="s">
        <v>79</v>
      </c>
    </row>
    <row r="740" s="12" customFormat="1" ht="22.8" customHeight="1">
      <c r="A740" s="12"/>
      <c r="B740" s="199"/>
      <c r="C740" s="200"/>
      <c r="D740" s="201" t="s">
        <v>69</v>
      </c>
      <c r="E740" s="213" t="s">
        <v>1712</v>
      </c>
      <c r="F740" s="213" t="s">
        <v>1713</v>
      </c>
      <c r="G740" s="200"/>
      <c r="H740" s="200"/>
      <c r="I740" s="203"/>
      <c r="J740" s="214">
        <f>BK740</f>
        <v>0</v>
      </c>
      <c r="K740" s="200"/>
      <c r="L740" s="205"/>
      <c r="M740" s="206"/>
      <c r="N740" s="207"/>
      <c r="O740" s="207"/>
      <c r="P740" s="208">
        <f>SUM(P741:P746)</f>
        <v>0</v>
      </c>
      <c r="Q740" s="207"/>
      <c r="R740" s="208">
        <f>SUM(R741:R746)</f>
        <v>0.81311999999999995</v>
      </c>
      <c r="S740" s="207"/>
      <c r="T740" s="209">
        <f>SUM(T741:T746)</f>
        <v>0</v>
      </c>
      <c r="U740" s="12"/>
      <c r="V740" s="12"/>
      <c r="W740" s="12"/>
      <c r="X740" s="12"/>
      <c r="Y740" s="12"/>
      <c r="Z740" s="12"/>
      <c r="AA740" s="12"/>
      <c r="AB740" s="12"/>
      <c r="AC740" s="12"/>
      <c r="AD740" s="12"/>
      <c r="AE740" s="12"/>
      <c r="AR740" s="210" t="s">
        <v>79</v>
      </c>
      <c r="AT740" s="211" t="s">
        <v>69</v>
      </c>
      <c r="AU740" s="211" t="s">
        <v>77</v>
      </c>
      <c r="AY740" s="210" t="s">
        <v>161</v>
      </c>
      <c r="BK740" s="212">
        <f>SUM(BK741:BK746)</f>
        <v>0</v>
      </c>
    </row>
    <row r="741" s="2" customFormat="1" ht="24.15" customHeight="1">
      <c r="A741" s="41"/>
      <c r="B741" s="42"/>
      <c r="C741" s="215" t="s">
        <v>1714</v>
      </c>
      <c r="D741" s="215" t="s">
        <v>163</v>
      </c>
      <c r="E741" s="216" t="s">
        <v>1715</v>
      </c>
      <c r="F741" s="217" t="s">
        <v>1716</v>
      </c>
      <c r="G741" s="218" t="s">
        <v>166</v>
      </c>
      <c r="H741" s="219">
        <v>22</v>
      </c>
      <c r="I741" s="220"/>
      <c r="J741" s="221">
        <f>ROUND(I741*H741,2)</f>
        <v>0</v>
      </c>
      <c r="K741" s="217" t="s">
        <v>167</v>
      </c>
      <c r="L741" s="47"/>
      <c r="M741" s="222" t="s">
        <v>19</v>
      </c>
      <c r="N741" s="223" t="s">
        <v>41</v>
      </c>
      <c r="O741" s="87"/>
      <c r="P741" s="224">
        <f>O741*H741</f>
        <v>0</v>
      </c>
      <c r="Q741" s="224">
        <v>0.03696</v>
      </c>
      <c r="R741" s="224">
        <f>Q741*H741</f>
        <v>0.81311999999999995</v>
      </c>
      <c r="S741" s="224">
        <v>0</v>
      </c>
      <c r="T741" s="225">
        <f>S741*H741</f>
        <v>0</v>
      </c>
      <c r="U741" s="41"/>
      <c r="V741" s="41"/>
      <c r="W741" s="41"/>
      <c r="X741" s="41"/>
      <c r="Y741" s="41"/>
      <c r="Z741" s="41"/>
      <c r="AA741" s="41"/>
      <c r="AB741" s="41"/>
      <c r="AC741" s="41"/>
      <c r="AD741" s="41"/>
      <c r="AE741" s="41"/>
      <c r="AR741" s="226" t="s">
        <v>258</v>
      </c>
      <c r="AT741" s="226" t="s">
        <v>163</v>
      </c>
      <c r="AU741" s="226" t="s">
        <v>79</v>
      </c>
      <c r="AY741" s="20" t="s">
        <v>161</v>
      </c>
      <c r="BE741" s="227">
        <f>IF(N741="základní",J741,0)</f>
        <v>0</v>
      </c>
      <c r="BF741" s="227">
        <f>IF(N741="snížená",J741,0)</f>
        <v>0</v>
      </c>
      <c r="BG741" s="227">
        <f>IF(N741="zákl. přenesená",J741,0)</f>
        <v>0</v>
      </c>
      <c r="BH741" s="227">
        <f>IF(N741="sníž. přenesená",J741,0)</f>
        <v>0</v>
      </c>
      <c r="BI741" s="227">
        <f>IF(N741="nulová",J741,0)</f>
        <v>0</v>
      </c>
      <c r="BJ741" s="20" t="s">
        <v>77</v>
      </c>
      <c r="BK741" s="227">
        <f>ROUND(I741*H741,2)</f>
        <v>0</v>
      </c>
      <c r="BL741" s="20" t="s">
        <v>258</v>
      </c>
      <c r="BM741" s="226" t="s">
        <v>1717</v>
      </c>
    </row>
    <row r="742" s="2" customFormat="1">
      <c r="A742" s="41"/>
      <c r="B742" s="42"/>
      <c r="C742" s="43"/>
      <c r="D742" s="228" t="s">
        <v>170</v>
      </c>
      <c r="E742" s="43"/>
      <c r="F742" s="229" t="s">
        <v>1718</v>
      </c>
      <c r="G742" s="43"/>
      <c r="H742" s="43"/>
      <c r="I742" s="230"/>
      <c r="J742" s="43"/>
      <c r="K742" s="43"/>
      <c r="L742" s="47"/>
      <c r="M742" s="231"/>
      <c r="N742" s="232"/>
      <c r="O742" s="87"/>
      <c r="P742" s="87"/>
      <c r="Q742" s="87"/>
      <c r="R742" s="87"/>
      <c r="S742" s="87"/>
      <c r="T742" s="88"/>
      <c r="U742" s="41"/>
      <c r="V742" s="41"/>
      <c r="W742" s="41"/>
      <c r="X742" s="41"/>
      <c r="Y742" s="41"/>
      <c r="Z742" s="41"/>
      <c r="AA742" s="41"/>
      <c r="AB742" s="41"/>
      <c r="AC742" s="41"/>
      <c r="AD742" s="41"/>
      <c r="AE742" s="41"/>
      <c r="AT742" s="20" t="s">
        <v>170</v>
      </c>
      <c r="AU742" s="20" t="s">
        <v>79</v>
      </c>
    </row>
    <row r="743" s="13" customFormat="1">
      <c r="A743" s="13"/>
      <c r="B743" s="233"/>
      <c r="C743" s="234"/>
      <c r="D743" s="235" t="s">
        <v>172</v>
      </c>
      <c r="E743" s="236" t="s">
        <v>19</v>
      </c>
      <c r="F743" s="237" t="s">
        <v>1719</v>
      </c>
      <c r="G743" s="234"/>
      <c r="H743" s="238">
        <v>22</v>
      </c>
      <c r="I743" s="239"/>
      <c r="J743" s="234"/>
      <c r="K743" s="234"/>
      <c r="L743" s="240"/>
      <c r="M743" s="241"/>
      <c r="N743" s="242"/>
      <c r="O743" s="242"/>
      <c r="P743" s="242"/>
      <c r="Q743" s="242"/>
      <c r="R743" s="242"/>
      <c r="S743" s="242"/>
      <c r="T743" s="243"/>
      <c r="U743" s="13"/>
      <c r="V743" s="13"/>
      <c r="W743" s="13"/>
      <c r="X743" s="13"/>
      <c r="Y743" s="13"/>
      <c r="Z743" s="13"/>
      <c r="AA743" s="13"/>
      <c r="AB743" s="13"/>
      <c r="AC743" s="13"/>
      <c r="AD743" s="13"/>
      <c r="AE743" s="13"/>
      <c r="AT743" s="244" t="s">
        <v>172</v>
      </c>
      <c r="AU743" s="244" t="s">
        <v>79</v>
      </c>
      <c r="AV743" s="13" t="s">
        <v>79</v>
      </c>
      <c r="AW743" s="13" t="s">
        <v>32</v>
      </c>
      <c r="AX743" s="13" t="s">
        <v>70</v>
      </c>
      <c r="AY743" s="244" t="s">
        <v>161</v>
      </c>
    </row>
    <row r="744" s="14" customFormat="1">
      <c r="A744" s="14"/>
      <c r="B744" s="245"/>
      <c r="C744" s="246"/>
      <c r="D744" s="235" t="s">
        <v>172</v>
      </c>
      <c r="E744" s="247" t="s">
        <v>19</v>
      </c>
      <c r="F744" s="248" t="s">
        <v>174</v>
      </c>
      <c r="G744" s="246"/>
      <c r="H744" s="249">
        <v>22</v>
      </c>
      <c r="I744" s="250"/>
      <c r="J744" s="246"/>
      <c r="K744" s="246"/>
      <c r="L744" s="251"/>
      <c r="M744" s="252"/>
      <c r="N744" s="253"/>
      <c r="O744" s="253"/>
      <c r="P744" s="253"/>
      <c r="Q744" s="253"/>
      <c r="R744" s="253"/>
      <c r="S744" s="253"/>
      <c r="T744" s="254"/>
      <c r="U744" s="14"/>
      <c r="V744" s="14"/>
      <c r="W744" s="14"/>
      <c r="X744" s="14"/>
      <c r="Y744" s="14"/>
      <c r="Z744" s="14"/>
      <c r="AA744" s="14"/>
      <c r="AB744" s="14"/>
      <c r="AC744" s="14"/>
      <c r="AD744" s="14"/>
      <c r="AE744" s="14"/>
      <c r="AT744" s="255" t="s">
        <v>172</v>
      </c>
      <c r="AU744" s="255" t="s">
        <v>79</v>
      </c>
      <c r="AV744" s="14" t="s">
        <v>168</v>
      </c>
      <c r="AW744" s="14" t="s">
        <v>32</v>
      </c>
      <c r="AX744" s="14" t="s">
        <v>77</v>
      </c>
      <c r="AY744" s="255" t="s">
        <v>161</v>
      </c>
    </row>
    <row r="745" s="2" customFormat="1" ht="24.15" customHeight="1">
      <c r="A745" s="41"/>
      <c r="B745" s="42"/>
      <c r="C745" s="215" t="s">
        <v>1720</v>
      </c>
      <c r="D745" s="215" t="s">
        <v>163</v>
      </c>
      <c r="E745" s="216" t="s">
        <v>1721</v>
      </c>
      <c r="F745" s="217" t="s">
        <v>1722</v>
      </c>
      <c r="G745" s="218" t="s">
        <v>580</v>
      </c>
      <c r="H745" s="219">
        <v>0.81299999999999994</v>
      </c>
      <c r="I745" s="220"/>
      <c r="J745" s="221">
        <f>ROUND(I745*H745,2)</f>
        <v>0</v>
      </c>
      <c r="K745" s="217" t="s">
        <v>167</v>
      </c>
      <c r="L745" s="47"/>
      <c r="M745" s="222" t="s">
        <v>19</v>
      </c>
      <c r="N745" s="223" t="s">
        <v>41</v>
      </c>
      <c r="O745" s="87"/>
      <c r="P745" s="224">
        <f>O745*H745</f>
        <v>0</v>
      </c>
      <c r="Q745" s="224">
        <v>0</v>
      </c>
      <c r="R745" s="224">
        <f>Q745*H745</f>
        <v>0</v>
      </c>
      <c r="S745" s="224">
        <v>0</v>
      </c>
      <c r="T745" s="225">
        <f>S745*H745</f>
        <v>0</v>
      </c>
      <c r="U745" s="41"/>
      <c r="V745" s="41"/>
      <c r="W745" s="41"/>
      <c r="X745" s="41"/>
      <c r="Y745" s="41"/>
      <c r="Z745" s="41"/>
      <c r="AA745" s="41"/>
      <c r="AB745" s="41"/>
      <c r="AC745" s="41"/>
      <c r="AD745" s="41"/>
      <c r="AE745" s="41"/>
      <c r="AR745" s="226" t="s">
        <v>258</v>
      </c>
      <c r="AT745" s="226" t="s">
        <v>163</v>
      </c>
      <c r="AU745" s="226" t="s">
        <v>79</v>
      </c>
      <c r="AY745" s="20" t="s">
        <v>161</v>
      </c>
      <c r="BE745" s="227">
        <f>IF(N745="základní",J745,0)</f>
        <v>0</v>
      </c>
      <c r="BF745" s="227">
        <f>IF(N745="snížená",J745,0)</f>
        <v>0</v>
      </c>
      <c r="BG745" s="227">
        <f>IF(N745="zákl. přenesená",J745,0)</f>
        <v>0</v>
      </c>
      <c r="BH745" s="227">
        <f>IF(N745="sníž. přenesená",J745,0)</f>
        <v>0</v>
      </c>
      <c r="BI745" s="227">
        <f>IF(N745="nulová",J745,0)</f>
        <v>0</v>
      </c>
      <c r="BJ745" s="20" t="s">
        <v>77</v>
      </c>
      <c r="BK745" s="227">
        <f>ROUND(I745*H745,2)</f>
        <v>0</v>
      </c>
      <c r="BL745" s="20" t="s">
        <v>258</v>
      </c>
      <c r="BM745" s="226" t="s">
        <v>1723</v>
      </c>
    </row>
    <row r="746" s="2" customFormat="1">
      <c r="A746" s="41"/>
      <c r="B746" s="42"/>
      <c r="C746" s="43"/>
      <c r="D746" s="228" t="s">
        <v>170</v>
      </c>
      <c r="E746" s="43"/>
      <c r="F746" s="229" t="s">
        <v>1724</v>
      </c>
      <c r="G746" s="43"/>
      <c r="H746" s="43"/>
      <c r="I746" s="230"/>
      <c r="J746" s="43"/>
      <c r="K746" s="43"/>
      <c r="L746" s="47"/>
      <c r="M746" s="231"/>
      <c r="N746" s="232"/>
      <c r="O746" s="87"/>
      <c r="P746" s="87"/>
      <c r="Q746" s="87"/>
      <c r="R746" s="87"/>
      <c r="S746" s="87"/>
      <c r="T746" s="88"/>
      <c r="U746" s="41"/>
      <c r="V746" s="41"/>
      <c r="W746" s="41"/>
      <c r="X746" s="41"/>
      <c r="Y746" s="41"/>
      <c r="Z746" s="41"/>
      <c r="AA746" s="41"/>
      <c r="AB746" s="41"/>
      <c r="AC746" s="41"/>
      <c r="AD746" s="41"/>
      <c r="AE746" s="41"/>
      <c r="AT746" s="20" t="s">
        <v>170</v>
      </c>
      <c r="AU746" s="20" t="s">
        <v>79</v>
      </c>
    </row>
    <row r="747" s="12" customFormat="1" ht="22.8" customHeight="1">
      <c r="A747" s="12"/>
      <c r="B747" s="199"/>
      <c r="C747" s="200"/>
      <c r="D747" s="201" t="s">
        <v>69</v>
      </c>
      <c r="E747" s="213" t="s">
        <v>751</v>
      </c>
      <c r="F747" s="213" t="s">
        <v>752</v>
      </c>
      <c r="G747" s="200"/>
      <c r="H747" s="200"/>
      <c r="I747" s="203"/>
      <c r="J747" s="214">
        <f>BK747</f>
        <v>0</v>
      </c>
      <c r="K747" s="200"/>
      <c r="L747" s="205"/>
      <c r="M747" s="206"/>
      <c r="N747" s="207"/>
      <c r="O747" s="207"/>
      <c r="P747" s="208">
        <f>SUM(P748:P773)</f>
        <v>0</v>
      </c>
      <c r="Q747" s="207"/>
      <c r="R747" s="208">
        <f>SUM(R748:R773)</f>
        <v>0.13379099999999999</v>
      </c>
      <c r="S747" s="207"/>
      <c r="T747" s="209">
        <f>SUM(T748:T773)</f>
        <v>0</v>
      </c>
      <c r="U747" s="12"/>
      <c r="V747" s="12"/>
      <c r="W747" s="12"/>
      <c r="X747" s="12"/>
      <c r="Y747" s="12"/>
      <c r="Z747" s="12"/>
      <c r="AA747" s="12"/>
      <c r="AB747" s="12"/>
      <c r="AC747" s="12"/>
      <c r="AD747" s="12"/>
      <c r="AE747" s="12"/>
      <c r="AR747" s="210" t="s">
        <v>79</v>
      </c>
      <c r="AT747" s="211" t="s">
        <v>69</v>
      </c>
      <c r="AU747" s="211" t="s">
        <v>77</v>
      </c>
      <c r="AY747" s="210" t="s">
        <v>161</v>
      </c>
      <c r="BK747" s="212">
        <f>SUM(BK748:BK773)</f>
        <v>0</v>
      </c>
    </row>
    <row r="748" s="2" customFormat="1" ht="24.15" customHeight="1">
      <c r="A748" s="41"/>
      <c r="B748" s="42"/>
      <c r="C748" s="215" t="s">
        <v>1725</v>
      </c>
      <c r="D748" s="215" t="s">
        <v>163</v>
      </c>
      <c r="E748" s="216" t="s">
        <v>1726</v>
      </c>
      <c r="F748" s="217" t="s">
        <v>1727</v>
      </c>
      <c r="G748" s="218" t="s">
        <v>212</v>
      </c>
      <c r="H748" s="219">
        <v>6.5</v>
      </c>
      <c r="I748" s="220"/>
      <c r="J748" s="221">
        <f>ROUND(I748*H748,2)</f>
        <v>0</v>
      </c>
      <c r="K748" s="217" t="s">
        <v>167</v>
      </c>
      <c r="L748" s="47"/>
      <c r="M748" s="222" t="s">
        <v>19</v>
      </c>
      <c r="N748" s="223" t="s">
        <v>41</v>
      </c>
      <c r="O748" s="87"/>
      <c r="P748" s="224">
        <f>O748*H748</f>
        <v>0</v>
      </c>
      <c r="Q748" s="224">
        <v>0.0035100000000000001</v>
      </c>
      <c r="R748" s="224">
        <f>Q748*H748</f>
        <v>0.022815000000000002</v>
      </c>
      <c r="S748" s="224">
        <v>0</v>
      </c>
      <c r="T748" s="225">
        <f>S748*H748</f>
        <v>0</v>
      </c>
      <c r="U748" s="41"/>
      <c r="V748" s="41"/>
      <c r="W748" s="41"/>
      <c r="X748" s="41"/>
      <c r="Y748" s="41"/>
      <c r="Z748" s="41"/>
      <c r="AA748" s="41"/>
      <c r="AB748" s="41"/>
      <c r="AC748" s="41"/>
      <c r="AD748" s="41"/>
      <c r="AE748" s="41"/>
      <c r="AR748" s="226" t="s">
        <v>258</v>
      </c>
      <c r="AT748" s="226" t="s">
        <v>163</v>
      </c>
      <c r="AU748" s="226" t="s">
        <v>79</v>
      </c>
      <c r="AY748" s="20" t="s">
        <v>161</v>
      </c>
      <c r="BE748" s="227">
        <f>IF(N748="základní",J748,0)</f>
        <v>0</v>
      </c>
      <c r="BF748" s="227">
        <f>IF(N748="snížená",J748,0)</f>
        <v>0</v>
      </c>
      <c r="BG748" s="227">
        <f>IF(N748="zákl. přenesená",J748,0)</f>
        <v>0</v>
      </c>
      <c r="BH748" s="227">
        <f>IF(N748="sníž. přenesená",J748,0)</f>
        <v>0</v>
      </c>
      <c r="BI748" s="227">
        <f>IF(N748="nulová",J748,0)</f>
        <v>0</v>
      </c>
      <c r="BJ748" s="20" t="s">
        <v>77</v>
      </c>
      <c r="BK748" s="227">
        <f>ROUND(I748*H748,2)</f>
        <v>0</v>
      </c>
      <c r="BL748" s="20" t="s">
        <v>258</v>
      </c>
      <c r="BM748" s="226" t="s">
        <v>1728</v>
      </c>
    </row>
    <row r="749" s="2" customFormat="1">
      <c r="A749" s="41"/>
      <c r="B749" s="42"/>
      <c r="C749" s="43"/>
      <c r="D749" s="228" t="s">
        <v>170</v>
      </c>
      <c r="E749" s="43"/>
      <c r="F749" s="229" t="s">
        <v>1729</v>
      </c>
      <c r="G749" s="43"/>
      <c r="H749" s="43"/>
      <c r="I749" s="230"/>
      <c r="J749" s="43"/>
      <c r="K749" s="43"/>
      <c r="L749" s="47"/>
      <c r="M749" s="231"/>
      <c r="N749" s="232"/>
      <c r="O749" s="87"/>
      <c r="P749" s="87"/>
      <c r="Q749" s="87"/>
      <c r="R749" s="87"/>
      <c r="S749" s="87"/>
      <c r="T749" s="88"/>
      <c r="U749" s="41"/>
      <c r="V749" s="41"/>
      <c r="W749" s="41"/>
      <c r="X749" s="41"/>
      <c r="Y749" s="41"/>
      <c r="Z749" s="41"/>
      <c r="AA749" s="41"/>
      <c r="AB749" s="41"/>
      <c r="AC749" s="41"/>
      <c r="AD749" s="41"/>
      <c r="AE749" s="41"/>
      <c r="AT749" s="20" t="s">
        <v>170</v>
      </c>
      <c r="AU749" s="20" t="s">
        <v>79</v>
      </c>
    </row>
    <row r="750" s="13" customFormat="1">
      <c r="A750" s="13"/>
      <c r="B750" s="233"/>
      <c r="C750" s="234"/>
      <c r="D750" s="235" t="s">
        <v>172</v>
      </c>
      <c r="E750" s="236" t="s">
        <v>19</v>
      </c>
      <c r="F750" s="237" t="s">
        <v>1730</v>
      </c>
      <c r="G750" s="234"/>
      <c r="H750" s="238">
        <v>6.5</v>
      </c>
      <c r="I750" s="239"/>
      <c r="J750" s="234"/>
      <c r="K750" s="234"/>
      <c r="L750" s="240"/>
      <c r="M750" s="241"/>
      <c r="N750" s="242"/>
      <c r="O750" s="242"/>
      <c r="P750" s="242"/>
      <c r="Q750" s="242"/>
      <c r="R750" s="242"/>
      <c r="S750" s="242"/>
      <c r="T750" s="243"/>
      <c r="U750" s="13"/>
      <c r="V750" s="13"/>
      <c r="W750" s="13"/>
      <c r="X750" s="13"/>
      <c r="Y750" s="13"/>
      <c r="Z750" s="13"/>
      <c r="AA750" s="13"/>
      <c r="AB750" s="13"/>
      <c r="AC750" s="13"/>
      <c r="AD750" s="13"/>
      <c r="AE750" s="13"/>
      <c r="AT750" s="244" t="s">
        <v>172</v>
      </c>
      <c r="AU750" s="244" t="s">
        <v>79</v>
      </c>
      <c r="AV750" s="13" t="s">
        <v>79</v>
      </c>
      <c r="AW750" s="13" t="s">
        <v>32</v>
      </c>
      <c r="AX750" s="13" t="s">
        <v>70</v>
      </c>
      <c r="AY750" s="244" t="s">
        <v>161</v>
      </c>
    </row>
    <row r="751" s="14" customFormat="1">
      <c r="A751" s="14"/>
      <c r="B751" s="245"/>
      <c r="C751" s="246"/>
      <c r="D751" s="235" t="s">
        <v>172</v>
      </c>
      <c r="E751" s="247" t="s">
        <v>19</v>
      </c>
      <c r="F751" s="248" t="s">
        <v>174</v>
      </c>
      <c r="G751" s="246"/>
      <c r="H751" s="249">
        <v>6.5</v>
      </c>
      <c r="I751" s="250"/>
      <c r="J751" s="246"/>
      <c r="K751" s="246"/>
      <c r="L751" s="251"/>
      <c r="M751" s="252"/>
      <c r="N751" s="253"/>
      <c r="O751" s="253"/>
      <c r="P751" s="253"/>
      <c r="Q751" s="253"/>
      <c r="R751" s="253"/>
      <c r="S751" s="253"/>
      <c r="T751" s="254"/>
      <c r="U751" s="14"/>
      <c r="V751" s="14"/>
      <c r="W751" s="14"/>
      <c r="X751" s="14"/>
      <c r="Y751" s="14"/>
      <c r="Z751" s="14"/>
      <c r="AA751" s="14"/>
      <c r="AB751" s="14"/>
      <c r="AC751" s="14"/>
      <c r="AD751" s="14"/>
      <c r="AE751" s="14"/>
      <c r="AT751" s="255" t="s">
        <v>172</v>
      </c>
      <c r="AU751" s="255" t="s">
        <v>79</v>
      </c>
      <c r="AV751" s="14" t="s">
        <v>168</v>
      </c>
      <c r="AW751" s="14" t="s">
        <v>32</v>
      </c>
      <c r="AX751" s="14" t="s">
        <v>77</v>
      </c>
      <c r="AY751" s="255" t="s">
        <v>161</v>
      </c>
    </row>
    <row r="752" s="2" customFormat="1" ht="24.15" customHeight="1">
      <c r="A752" s="41"/>
      <c r="B752" s="42"/>
      <c r="C752" s="215" t="s">
        <v>1731</v>
      </c>
      <c r="D752" s="215" t="s">
        <v>163</v>
      </c>
      <c r="E752" s="216" t="s">
        <v>1732</v>
      </c>
      <c r="F752" s="217" t="s">
        <v>1733</v>
      </c>
      <c r="G752" s="218" t="s">
        <v>212</v>
      </c>
      <c r="H752" s="219">
        <v>20.800000000000001</v>
      </c>
      <c r="I752" s="220"/>
      <c r="J752" s="221">
        <f>ROUND(I752*H752,2)</f>
        <v>0</v>
      </c>
      <c r="K752" s="217" t="s">
        <v>167</v>
      </c>
      <c r="L752" s="47"/>
      <c r="M752" s="222" t="s">
        <v>19</v>
      </c>
      <c r="N752" s="223" t="s">
        <v>41</v>
      </c>
      <c r="O752" s="87"/>
      <c r="P752" s="224">
        <f>O752*H752</f>
        <v>0</v>
      </c>
      <c r="Q752" s="224">
        <v>0.00167</v>
      </c>
      <c r="R752" s="224">
        <f>Q752*H752</f>
        <v>0.034736000000000003</v>
      </c>
      <c r="S752" s="224">
        <v>0</v>
      </c>
      <c r="T752" s="225">
        <f>S752*H752</f>
        <v>0</v>
      </c>
      <c r="U752" s="41"/>
      <c r="V752" s="41"/>
      <c r="W752" s="41"/>
      <c r="X752" s="41"/>
      <c r="Y752" s="41"/>
      <c r="Z752" s="41"/>
      <c r="AA752" s="41"/>
      <c r="AB752" s="41"/>
      <c r="AC752" s="41"/>
      <c r="AD752" s="41"/>
      <c r="AE752" s="41"/>
      <c r="AR752" s="226" t="s">
        <v>258</v>
      </c>
      <c r="AT752" s="226" t="s">
        <v>163</v>
      </c>
      <c r="AU752" s="226" t="s">
        <v>79</v>
      </c>
      <c r="AY752" s="20" t="s">
        <v>161</v>
      </c>
      <c r="BE752" s="227">
        <f>IF(N752="základní",J752,0)</f>
        <v>0</v>
      </c>
      <c r="BF752" s="227">
        <f>IF(N752="snížená",J752,0)</f>
        <v>0</v>
      </c>
      <c r="BG752" s="227">
        <f>IF(N752="zákl. přenesená",J752,0)</f>
        <v>0</v>
      </c>
      <c r="BH752" s="227">
        <f>IF(N752="sníž. přenesená",J752,0)</f>
        <v>0</v>
      </c>
      <c r="BI752" s="227">
        <f>IF(N752="nulová",J752,0)</f>
        <v>0</v>
      </c>
      <c r="BJ752" s="20" t="s">
        <v>77</v>
      </c>
      <c r="BK752" s="227">
        <f>ROUND(I752*H752,2)</f>
        <v>0</v>
      </c>
      <c r="BL752" s="20" t="s">
        <v>258</v>
      </c>
      <c r="BM752" s="226" t="s">
        <v>1734</v>
      </c>
    </row>
    <row r="753" s="2" customFormat="1">
      <c r="A753" s="41"/>
      <c r="B753" s="42"/>
      <c r="C753" s="43"/>
      <c r="D753" s="228" t="s">
        <v>170</v>
      </c>
      <c r="E753" s="43"/>
      <c r="F753" s="229" t="s">
        <v>1735</v>
      </c>
      <c r="G753" s="43"/>
      <c r="H753" s="43"/>
      <c r="I753" s="230"/>
      <c r="J753" s="43"/>
      <c r="K753" s="43"/>
      <c r="L753" s="47"/>
      <c r="M753" s="231"/>
      <c r="N753" s="232"/>
      <c r="O753" s="87"/>
      <c r="P753" s="87"/>
      <c r="Q753" s="87"/>
      <c r="R753" s="87"/>
      <c r="S753" s="87"/>
      <c r="T753" s="88"/>
      <c r="U753" s="41"/>
      <c r="V753" s="41"/>
      <c r="W753" s="41"/>
      <c r="X753" s="41"/>
      <c r="Y753" s="41"/>
      <c r="Z753" s="41"/>
      <c r="AA753" s="41"/>
      <c r="AB753" s="41"/>
      <c r="AC753" s="41"/>
      <c r="AD753" s="41"/>
      <c r="AE753" s="41"/>
      <c r="AT753" s="20" t="s">
        <v>170</v>
      </c>
      <c r="AU753" s="20" t="s">
        <v>79</v>
      </c>
    </row>
    <row r="754" s="13" customFormat="1">
      <c r="A754" s="13"/>
      <c r="B754" s="233"/>
      <c r="C754" s="234"/>
      <c r="D754" s="235" t="s">
        <v>172</v>
      </c>
      <c r="E754" s="236" t="s">
        <v>19</v>
      </c>
      <c r="F754" s="237" t="s">
        <v>1736</v>
      </c>
      <c r="G754" s="234"/>
      <c r="H754" s="238">
        <v>20.800000000000001</v>
      </c>
      <c r="I754" s="239"/>
      <c r="J754" s="234"/>
      <c r="K754" s="234"/>
      <c r="L754" s="240"/>
      <c r="M754" s="241"/>
      <c r="N754" s="242"/>
      <c r="O754" s="242"/>
      <c r="P754" s="242"/>
      <c r="Q754" s="242"/>
      <c r="R754" s="242"/>
      <c r="S754" s="242"/>
      <c r="T754" s="243"/>
      <c r="U754" s="13"/>
      <c r="V754" s="13"/>
      <c r="W754" s="13"/>
      <c r="X754" s="13"/>
      <c r="Y754" s="13"/>
      <c r="Z754" s="13"/>
      <c r="AA754" s="13"/>
      <c r="AB754" s="13"/>
      <c r="AC754" s="13"/>
      <c r="AD754" s="13"/>
      <c r="AE754" s="13"/>
      <c r="AT754" s="244" t="s">
        <v>172</v>
      </c>
      <c r="AU754" s="244" t="s">
        <v>79</v>
      </c>
      <c r="AV754" s="13" t="s">
        <v>79</v>
      </c>
      <c r="AW754" s="13" t="s">
        <v>32</v>
      </c>
      <c r="AX754" s="13" t="s">
        <v>70</v>
      </c>
      <c r="AY754" s="244" t="s">
        <v>161</v>
      </c>
    </row>
    <row r="755" s="14" customFormat="1">
      <c r="A755" s="14"/>
      <c r="B755" s="245"/>
      <c r="C755" s="246"/>
      <c r="D755" s="235" t="s">
        <v>172</v>
      </c>
      <c r="E755" s="247" t="s">
        <v>19</v>
      </c>
      <c r="F755" s="248" t="s">
        <v>174</v>
      </c>
      <c r="G755" s="246"/>
      <c r="H755" s="249">
        <v>20.800000000000001</v>
      </c>
      <c r="I755" s="250"/>
      <c r="J755" s="246"/>
      <c r="K755" s="246"/>
      <c r="L755" s="251"/>
      <c r="M755" s="252"/>
      <c r="N755" s="253"/>
      <c r="O755" s="253"/>
      <c r="P755" s="253"/>
      <c r="Q755" s="253"/>
      <c r="R755" s="253"/>
      <c r="S755" s="253"/>
      <c r="T755" s="254"/>
      <c r="U755" s="14"/>
      <c r="V755" s="14"/>
      <c r="W755" s="14"/>
      <c r="X755" s="14"/>
      <c r="Y755" s="14"/>
      <c r="Z755" s="14"/>
      <c r="AA755" s="14"/>
      <c r="AB755" s="14"/>
      <c r="AC755" s="14"/>
      <c r="AD755" s="14"/>
      <c r="AE755" s="14"/>
      <c r="AT755" s="255" t="s">
        <v>172</v>
      </c>
      <c r="AU755" s="255" t="s">
        <v>79</v>
      </c>
      <c r="AV755" s="14" t="s">
        <v>168</v>
      </c>
      <c r="AW755" s="14" t="s">
        <v>32</v>
      </c>
      <c r="AX755" s="14" t="s">
        <v>77</v>
      </c>
      <c r="AY755" s="255" t="s">
        <v>161</v>
      </c>
    </row>
    <row r="756" s="2" customFormat="1" ht="16.5" customHeight="1">
      <c r="A756" s="41"/>
      <c r="B756" s="42"/>
      <c r="C756" s="215" t="s">
        <v>1737</v>
      </c>
      <c r="D756" s="215" t="s">
        <v>163</v>
      </c>
      <c r="E756" s="216" t="s">
        <v>1738</v>
      </c>
      <c r="F756" s="217" t="s">
        <v>1739</v>
      </c>
      <c r="G756" s="218" t="s">
        <v>314</v>
      </c>
      <c r="H756" s="219">
        <v>1</v>
      </c>
      <c r="I756" s="220"/>
      <c r="J756" s="221">
        <f>ROUND(I756*H756,2)</f>
        <v>0</v>
      </c>
      <c r="K756" s="217" t="s">
        <v>167</v>
      </c>
      <c r="L756" s="47"/>
      <c r="M756" s="222" t="s">
        <v>19</v>
      </c>
      <c r="N756" s="223" t="s">
        <v>41</v>
      </c>
      <c r="O756" s="87"/>
      <c r="P756" s="224">
        <f>O756*H756</f>
        <v>0</v>
      </c>
      <c r="Q756" s="224">
        <v>0</v>
      </c>
      <c r="R756" s="224">
        <f>Q756*H756</f>
        <v>0</v>
      </c>
      <c r="S756" s="224">
        <v>0</v>
      </c>
      <c r="T756" s="225">
        <f>S756*H756</f>
        <v>0</v>
      </c>
      <c r="U756" s="41"/>
      <c r="V756" s="41"/>
      <c r="W756" s="41"/>
      <c r="X756" s="41"/>
      <c r="Y756" s="41"/>
      <c r="Z756" s="41"/>
      <c r="AA756" s="41"/>
      <c r="AB756" s="41"/>
      <c r="AC756" s="41"/>
      <c r="AD756" s="41"/>
      <c r="AE756" s="41"/>
      <c r="AR756" s="226" t="s">
        <v>258</v>
      </c>
      <c r="AT756" s="226" t="s">
        <v>163</v>
      </c>
      <c r="AU756" s="226" t="s">
        <v>79</v>
      </c>
      <c r="AY756" s="20" t="s">
        <v>161</v>
      </c>
      <c r="BE756" s="227">
        <f>IF(N756="základní",J756,0)</f>
        <v>0</v>
      </c>
      <c r="BF756" s="227">
        <f>IF(N756="snížená",J756,0)</f>
        <v>0</v>
      </c>
      <c r="BG756" s="227">
        <f>IF(N756="zákl. přenesená",J756,0)</f>
        <v>0</v>
      </c>
      <c r="BH756" s="227">
        <f>IF(N756="sníž. přenesená",J756,0)</f>
        <v>0</v>
      </c>
      <c r="BI756" s="227">
        <f>IF(N756="nulová",J756,0)</f>
        <v>0</v>
      </c>
      <c r="BJ756" s="20" t="s">
        <v>77</v>
      </c>
      <c r="BK756" s="227">
        <f>ROUND(I756*H756,2)</f>
        <v>0</v>
      </c>
      <c r="BL756" s="20" t="s">
        <v>258</v>
      </c>
      <c r="BM756" s="226" t="s">
        <v>1740</v>
      </c>
    </row>
    <row r="757" s="2" customFormat="1">
      <c r="A757" s="41"/>
      <c r="B757" s="42"/>
      <c r="C757" s="43"/>
      <c r="D757" s="228" t="s">
        <v>170</v>
      </c>
      <c r="E757" s="43"/>
      <c r="F757" s="229" t="s">
        <v>1741</v>
      </c>
      <c r="G757" s="43"/>
      <c r="H757" s="43"/>
      <c r="I757" s="230"/>
      <c r="J757" s="43"/>
      <c r="K757" s="43"/>
      <c r="L757" s="47"/>
      <c r="M757" s="231"/>
      <c r="N757" s="232"/>
      <c r="O757" s="87"/>
      <c r="P757" s="87"/>
      <c r="Q757" s="87"/>
      <c r="R757" s="87"/>
      <c r="S757" s="87"/>
      <c r="T757" s="88"/>
      <c r="U757" s="41"/>
      <c r="V757" s="41"/>
      <c r="W757" s="41"/>
      <c r="X757" s="41"/>
      <c r="Y757" s="41"/>
      <c r="Z757" s="41"/>
      <c r="AA757" s="41"/>
      <c r="AB757" s="41"/>
      <c r="AC757" s="41"/>
      <c r="AD757" s="41"/>
      <c r="AE757" s="41"/>
      <c r="AT757" s="20" t="s">
        <v>170</v>
      </c>
      <c r="AU757" s="20" t="s">
        <v>79</v>
      </c>
    </row>
    <row r="758" s="13" customFormat="1">
      <c r="A758" s="13"/>
      <c r="B758" s="233"/>
      <c r="C758" s="234"/>
      <c r="D758" s="235" t="s">
        <v>172</v>
      </c>
      <c r="E758" s="236" t="s">
        <v>19</v>
      </c>
      <c r="F758" s="237" t="s">
        <v>1742</v>
      </c>
      <c r="G758" s="234"/>
      <c r="H758" s="238">
        <v>1</v>
      </c>
      <c r="I758" s="239"/>
      <c r="J758" s="234"/>
      <c r="K758" s="234"/>
      <c r="L758" s="240"/>
      <c r="M758" s="241"/>
      <c r="N758" s="242"/>
      <c r="O758" s="242"/>
      <c r="P758" s="242"/>
      <c r="Q758" s="242"/>
      <c r="R758" s="242"/>
      <c r="S758" s="242"/>
      <c r="T758" s="243"/>
      <c r="U758" s="13"/>
      <c r="V758" s="13"/>
      <c r="W758" s="13"/>
      <c r="X758" s="13"/>
      <c r="Y758" s="13"/>
      <c r="Z758" s="13"/>
      <c r="AA758" s="13"/>
      <c r="AB758" s="13"/>
      <c r="AC758" s="13"/>
      <c r="AD758" s="13"/>
      <c r="AE758" s="13"/>
      <c r="AT758" s="244" t="s">
        <v>172</v>
      </c>
      <c r="AU758" s="244" t="s">
        <v>79</v>
      </c>
      <c r="AV758" s="13" t="s">
        <v>79</v>
      </c>
      <c r="AW758" s="13" t="s">
        <v>32</v>
      </c>
      <c r="AX758" s="13" t="s">
        <v>70</v>
      </c>
      <c r="AY758" s="244" t="s">
        <v>161</v>
      </c>
    </row>
    <row r="759" s="14" customFormat="1">
      <c r="A759" s="14"/>
      <c r="B759" s="245"/>
      <c r="C759" s="246"/>
      <c r="D759" s="235" t="s">
        <v>172</v>
      </c>
      <c r="E759" s="247" t="s">
        <v>19</v>
      </c>
      <c r="F759" s="248" t="s">
        <v>174</v>
      </c>
      <c r="G759" s="246"/>
      <c r="H759" s="249">
        <v>1</v>
      </c>
      <c r="I759" s="250"/>
      <c r="J759" s="246"/>
      <c r="K759" s="246"/>
      <c r="L759" s="251"/>
      <c r="M759" s="252"/>
      <c r="N759" s="253"/>
      <c r="O759" s="253"/>
      <c r="P759" s="253"/>
      <c r="Q759" s="253"/>
      <c r="R759" s="253"/>
      <c r="S759" s="253"/>
      <c r="T759" s="254"/>
      <c r="U759" s="14"/>
      <c r="V759" s="14"/>
      <c r="W759" s="14"/>
      <c r="X759" s="14"/>
      <c r="Y759" s="14"/>
      <c r="Z759" s="14"/>
      <c r="AA759" s="14"/>
      <c r="AB759" s="14"/>
      <c r="AC759" s="14"/>
      <c r="AD759" s="14"/>
      <c r="AE759" s="14"/>
      <c r="AT759" s="255" t="s">
        <v>172</v>
      </c>
      <c r="AU759" s="255" t="s">
        <v>79</v>
      </c>
      <c r="AV759" s="14" t="s">
        <v>168</v>
      </c>
      <c r="AW759" s="14" t="s">
        <v>32</v>
      </c>
      <c r="AX759" s="14" t="s">
        <v>77</v>
      </c>
      <c r="AY759" s="255" t="s">
        <v>161</v>
      </c>
    </row>
    <row r="760" s="2" customFormat="1" ht="21.75" customHeight="1">
      <c r="A760" s="41"/>
      <c r="B760" s="42"/>
      <c r="C760" s="215" t="s">
        <v>1743</v>
      </c>
      <c r="D760" s="215" t="s">
        <v>163</v>
      </c>
      <c r="E760" s="216" t="s">
        <v>1744</v>
      </c>
      <c r="F760" s="217" t="s">
        <v>1745</v>
      </c>
      <c r="G760" s="218" t="s">
        <v>212</v>
      </c>
      <c r="H760" s="219">
        <v>26</v>
      </c>
      <c r="I760" s="220"/>
      <c r="J760" s="221">
        <f>ROUND(I760*H760,2)</f>
        <v>0</v>
      </c>
      <c r="K760" s="217" t="s">
        <v>167</v>
      </c>
      <c r="L760" s="47"/>
      <c r="M760" s="222" t="s">
        <v>19</v>
      </c>
      <c r="N760" s="223" t="s">
        <v>41</v>
      </c>
      <c r="O760" s="87"/>
      <c r="P760" s="224">
        <f>O760*H760</f>
        <v>0</v>
      </c>
      <c r="Q760" s="224">
        <v>0.0027399999999999998</v>
      </c>
      <c r="R760" s="224">
        <f>Q760*H760</f>
        <v>0.071239999999999998</v>
      </c>
      <c r="S760" s="224">
        <v>0</v>
      </c>
      <c r="T760" s="225">
        <f>S760*H760</f>
        <v>0</v>
      </c>
      <c r="U760" s="41"/>
      <c r="V760" s="41"/>
      <c r="W760" s="41"/>
      <c r="X760" s="41"/>
      <c r="Y760" s="41"/>
      <c r="Z760" s="41"/>
      <c r="AA760" s="41"/>
      <c r="AB760" s="41"/>
      <c r="AC760" s="41"/>
      <c r="AD760" s="41"/>
      <c r="AE760" s="41"/>
      <c r="AR760" s="226" t="s">
        <v>258</v>
      </c>
      <c r="AT760" s="226" t="s">
        <v>163</v>
      </c>
      <c r="AU760" s="226" t="s">
        <v>79</v>
      </c>
      <c r="AY760" s="20" t="s">
        <v>161</v>
      </c>
      <c r="BE760" s="227">
        <f>IF(N760="základní",J760,0)</f>
        <v>0</v>
      </c>
      <c r="BF760" s="227">
        <f>IF(N760="snížená",J760,0)</f>
        <v>0</v>
      </c>
      <c r="BG760" s="227">
        <f>IF(N760="zákl. přenesená",J760,0)</f>
        <v>0</v>
      </c>
      <c r="BH760" s="227">
        <f>IF(N760="sníž. přenesená",J760,0)</f>
        <v>0</v>
      </c>
      <c r="BI760" s="227">
        <f>IF(N760="nulová",J760,0)</f>
        <v>0</v>
      </c>
      <c r="BJ760" s="20" t="s">
        <v>77</v>
      </c>
      <c r="BK760" s="227">
        <f>ROUND(I760*H760,2)</f>
        <v>0</v>
      </c>
      <c r="BL760" s="20" t="s">
        <v>258</v>
      </c>
      <c r="BM760" s="226" t="s">
        <v>1746</v>
      </c>
    </row>
    <row r="761" s="2" customFormat="1">
      <c r="A761" s="41"/>
      <c r="B761" s="42"/>
      <c r="C761" s="43"/>
      <c r="D761" s="228" t="s">
        <v>170</v>
      </c>
      <c r="E761" s="43"/>
      <c r="F761" s="229" t="s">
        <v>1747</v>
      </c>
      <c r="G761" s="43"/>
      <c r="H761" s="43"/>
      <c r="I761" s="230"/>
      <c r="J761" s="43"/>
      <c r="K761" s="43"/>
      <c r="L761" s="47"/>
      <c r="M761" s="231"/>
      <c r="N761" s="232"/>
      <c r="O761" s="87"/>
      <c r="P761" s="87"/>
      <c r="Q761" s="87"/>
      <c r="R761" s="87"/>
      <c r="S761" s="87"/>
      <c r="T761" s="88"/>
      <c r="U761" s="41"/>
      <c r="V761" s="41"/>
      <c r="W761" s="41"/>
      <c r="X761" s="41"/>
      <c r="Y761" s="41"/>
      <c r="Z761" s="41"/>
      <c r="AA761" s="41"/>
      <c r="AB761" s="41"/>
      <c r="AC761" s="41"/>
      <c r="AD761" s="41"/>
      <c r="AE761" s="41"/>
      <c r="AT761" s="20" t="s">
        <v>170</v>
      </c>
      <c r="AU761" s="20" t="s">
        <v>79</v>
      </c>
    </row>
    <row r="762" s="13" customFormat="1">
      <c r="A762" s="13"/>
      <c r="B762" s="233"/>
      <c r="C762" s="234"/>
      <c r="D762" s="235" t="s">
        <v>172</v>
      </c>
      <c r="E762" s="236" t="s">
        <v>19</v>
      </c>
      <c r="F762" s="237" t="s">
        <v>1748</v>
      </c>
      <c r="G762" s="234"/>
      <c r="H762" s="238">
        <v>26</v>
      </c>
      <c r="I762" s="239"/>
      <c r="J762" s="234"/>
      <c r="K762" s="234"/>
      <c r="L762" s="240"/>
      <c r="M762" s="241"/>
      <c r="N762" s="242"/>
      <c r="O762" s="242"/>
      <c r="P762" s="242"/>
      <c r="Q762" s="242"/>
      <c r="R762" s="242"/>
      <c r="S762" s="242"/>
      <c r="T762" s="243"/>
      <c r="U762" s="13"/>
      <c r="V762" s="13"/>
      <c r="W762" s="13"/>
      <c r="X762" s="13"/>
      <c r="Y762" s="13"/>
      <c r="Z762" s="13"/>
      <c r="AA762" s="13"/>
      <c r="AB762" s="13"/>
      <c r="AC762" s="13"/>
      <c r="AD762" s="13"/>
      <c r="AE762" s="13"/>
      <c r="AT762" s="244" t="s">
        <v>172</v>
      </c>
      <c r="AU762" s="244" t="s">
        <v>79</v>
      </c>
      <c r="AV762" s="13" t="s">
        <v>79</v>
      </c>
      <c r="AW762" s="13" t="s">
        <v>32</v>
      </c>
      <c r="AX762" s="13" t="s">
        <v>70</v>
      </c>
      <c r="AY762" s="244" t="s">
        <v>161</v>
      </c>
    </row>
    <row r="763" s="14" customFormat="1">
      <c r="A763" s="14"/>
      <c r="B763" s="245"/>
      <c r="C763" s="246"/>
      <c r="D763" s="235" t="s">
        <v>172</v>
      </c>
      <c r="E763" s="247" t="s">
        <v>19</v>
      </c>
      <c r="F763" s="248" t="s">
        <v>174</v>
      </c>
      <c r="G763" s="246"/>
      <c r="H763" s="249">
        <v>26</v>
      </c>
      <c r="I763" s="250"/>
      <c r="J763" s="246"/>
      <c r="K763" s="246"/>
      <c r="L763" s="251"/>
      <c r="M763" s="252"/>
      <c r="N763" s="253"/>
      <c r="O763" s="253"/>
      <c r="P763" s="253"/>
      <c r="Q763" s="253"/>
      <c r="R763" s="253"/>
      <c r="S763" s="253"/>
      <c r="T763" s="254"/>
      <c r="U763" s="14"/>
      <c r="V763" s="14"/>
      <c r="W763" s="14"/>
      <c r="X763" s="14"/>
      <c r="Y763" s="14"/>
      <c r="Z763" s="14"/>
      <c r="AA763" s="14"/>
      <c r="AB763" s="14"/>
      <c r="AC763" s="14"/>
      <c r="AD763" s="14"/>
      <c r="AE763" s="14"/>
      <c r="AT763" s="255" t="s">
        <v>172</v>
      </c>
      <c r="AU763" s="255" t="s">
        <v>79</v>
      </c>
      <c r="AV763" s="14" t="s">
        <v>168</v>
      </c>
      <c r="AW763" s="14" t="s">
        <v>32</v>
      </c>
      <c r="AX763" s="14" t="s">
        <v>77</v>
      </c>
      <c r="AY763" s="255" t="s">
        <v>161</v>
      </c>
    </row>
    <row r="764" s="2" customFormat="1" ht="24.15" customHeight="1">
      <c r="A764" s="41"/>
      <c r="B764" s="42"/>
      <c r="C764" s="215" t="s">
        <v>1749</v>
      </c>
      <c r="D764" s="215" t="s">
        <v>163</v>
      </c>
      <c r="E764" s="216" t="s">
        <v>1750</v>
      </c>
      <c r="F764" s="217" t="s">
        <v>1751</v>
      </c>
      <c r="G764" s="218" t="s">
        <v>314</v>
      </c>
      <c r="H764" s="219">
        <v>2</v>
      </c>
      <c r="I764" s="220"/>
      <c r="J764" s="221">
        <f>ROUND(I764*H764,2)</f>
        <v>0</v>
      </c>
      <c r="K764" s="217" t="s">
        <v>167</v>
      </c>
      <c r="L764" s="47"/>
      <c r="M764" s="222" t="s">
        <v>19</v>
      </c>
      <c r="N764" s="223" t="s">
        <v>41</v>
      </c>
      <c r="O764" s="87"/>
      <c r="P764" s="224">
        <f>O764*H764</f>
        <v>0</v>
      </c>
      <c r="Q764" s="224">
        <v>0.00044000000000000002</v>
      </c>
      <c r="R764" s="224">
        <f>Q764*H764</f>
        <v>0.00088000000000000003</v>
      </c>
      <c r="S764" s="224">
        <v>0</v>
      </c>
      <c r="T764" s="225">
        <f>S764*H764</f>
        <v>0</v>
      </c>
      <c r="U764" s="41"/>
      <c r="V764" s="41"/>
      <c r="W764" s="41"/>
      <c r="X764" s="41"/>
      <c r="Y764" s="41"/>
      <c r="Z764" s="41"/>
      <c r="AA764" s="41"/>
      <c r="AB764" s="41"/>
      <c r="AC764" s="41"/>
      <c r="AD764" s="41"/>
      <c r="AE764" s="41"/>
      <c r="AR764" s="226" t="s">
        <v>258</v>
      </c>
      <c r="AT764" s="226" t="s">
        <v>163</v>
      </c>
      <c r="AU764" s="226" t="s">
        <v>79</v>
      </c>
      <c r="AY764" s="20" t="s">
        <v>161</v>
      </c>
      <c r="BE764" s="227">
        <f>IF(N764="základní",J764,0)</f>
        <v>0</v>
      </c>
      <c r="BF764" s="227">
        <f>IF(N764="snížená",J764,0)</f>
        <v>0</v>
      </c>
      <c r="BG764" s="227">
        <f>IF(N764="zákl. přenesená",J764,0)</f>
        <v>0</v>
      </c>
      <c r="BH764" s="227">
        <f>IF(N764="sníž. přenesená",J764,0)</f>
        <v>0</v>
      </c>
      <c r="BI764" s="227">
        <f>IF(N764="nulová",J764,0)</f>
        <v>0</v>
      </c>
      <c r="BJ764" s="20" t="s">
        <v>77</v>
      </c>
      <c r="BK764" s="227">
        <f>ROUND(I764*H764,2)</f>
        <v>0</v>
      </c>
      <c r="BL764" s="20" t="s">
        <v>258</v>
      </c>
      <c r="BM764" s="226" t="s">
        <v>1752</v>
      </c>
    </row>
    <row r="765" s="2" customFormat="1">
      <c r="A765" s="41"/>
      <c r="B765" s="42"/>
      <c r="C765" s="43"/>
      <c r="D765" s="228" t="s">
        <v>170</v>
      </c>
      <c r="E765" s="43"/>
      <c r="F765" s="229" t="s">
        <v>1753</v>
      </c>
      <c r="G765" s="43"/>
      <c r="H765" s="43"/>
      <c r="I765" s="230"/>
      <c r="J765" s="43"/>
      <c r="K765" s="43"/>
      <c r="L765" s="47"/>
      <c r="M765" s="231"/>
      <c r="N765" s="232"/>
      <c r="O765" s="87"/>
      <c r="P765" s="87"/>
      <c r="Q765" s="87"/>
      <c r="R765" s="87"/>
      <c r="S765" s="87"/>
      <c r="T765" s="88"/>
      <c r="U765" s="41"/>
      <c r="V765" s="41"/>
      <c r="W765" s="41"/>
      <c r="X765" s="41"/>
      <c r="Y765" s="41"/>
      <c r="Z765" s="41"/>
      <c r="AA765" s="41"/>
      <c r="AB765" s="41"/>
      <c r="AC765" s="41"/>
      <c r="AD765" s="41"/>
      <c r="AE765" s="41"/>
      <c r="AT765" s="20" t="s">
        <v>170</v>
      </c>
      <c r="AU765" s="20" t="s">
        <v>79</v>
      </c>
    </row>
    <row r="766" s="13" customFormat="1">
      <c r="A766" s="13"/>
      <c r="B766" s="233"/>
      <c r="C766" s="234"/>
      <c r="D766" s="235" t="s">
        <v>172</v>
      </c>
      <c r="E766" s="236" t="s">
        <v>19</v>
      </c>
      <c r="F766" s="237" t="s">
        <v>1754</v>
      </c>
      <c r="G766" s="234"/>
      <c r="H766" s="238">
        <v>2</v>
      </c>
      <c r="I766" s="239"/>
      <c r="J766" s="234"/>
      <c r="K766" s="234"/>
      <c r="L766" s="240"/>
      <c r="M766" s="241"/>
      <c r="N766" s="242"/>
      <c r="O766" s="242"/>
      <c r="P766" s="242"/>
      <c r="Q766" s="242"/>
      <c r="R766" s="242"/>
      <c r="S766" s="242"/>
      <c r="T766" s="243"/>
      <c r="U766" s="13"/>
      <c r="V766" s="13"/>
      <c r="W766" s="13"/>
      <c r="X766" s="13"/>
      <c r="Y766" s="13"/>
      <c r="Z766" s="13"/>
      <c r="AA766" s="13"/>
      <c r="AB766" s="13"/>
      <c r="AC766" s="13"/>
      <c r="AD766" s="13"/>
      <c r="AE766" s="13"/>
      <c r="AT766" s="244" t="s">
        <v>172</v>
      </c>
      <c r="AU766" s="244" t="s">
        <v>79</v>
      </c>
      <c r="AV766" s="13" t="s">
        <v>79</v>
      </c>
      <c r="AW766" s="13" t="s">
        <v>32</v>
      </c>
      <c r="AX766" s="13" t="s">
        <v>70</v>
      </c>
      <c r="AY766" s="244" t="s">
        <v>161</v>
      </c>
    </row>
    <row r="767" s="14" customFormat="1">
      <c r="A767" s="14"/>
      <c r="B767" s="245"/>
      <c r="C767" s="246"/>
      <c r="D767" s="235" t="s">
        <v>172</v>
      </c>
      <c r="E767" s="247" t="s">
        <v>19</v>
      </c>
      <c r="F767" s="248" t="s">
        <v>174</v>
      </c>
      <c r="G767" s="246"/>
      <c r="H767" s="249">
        <v>2</v>
      </c>
      <c r="I767" s="250"/>
      <c r="J767" s="246"/>
      <c r="K767" s="246"/>
      <c r="L767" s="251"/>
      <c r="M767" s="252"/>
      <c r="N767" s="253"/>
      <c r="O767" s="253"/>
      <c r="P767" s="253"/>
      <c r="Q767" s="253"/>
      <c r="R767" s="253"/>
      <c r="S767" s="253"/>
      <c r="T767" s="254"/>
      <c r="U767" s="14"/>
      <c r="V767" s="14"/>
      <c r="W767" s="14"/>
      <c r="X767" s="14"/>
      <c r="Y767" s="14"/>
      <c r="Z767" s="14"/>
      <c r="AA767" s="14"/>
      <c r="AB767" s="14"/>
      <c r="AC767" s="14"/>
      <c r="AD767" s="14"/>
      <c r="AE767" s="14"/>
      <c r="AT767" s="255" t="s">
        <v>172</v>
      </c>
      <c r="AU767" s="255" t="s">
        <v>79</v>
      </c>
      <c r="AV767" s="14" t="s">
        <v>168</v>
      </c>
      <c r="AW767" s="14" t="s">
        <v>32</v>
      </c>
      <c r="AX767" s="14" t="s">
        <v>77</v>
      </c>
      <c r="AY767" s="255" t="s">
        <v>161</v>
      </c>
    </row>
    <row r="768" s="2" customFormat="1" ht="24.15" customHeight="1">
      <c r="A768" s="41"/>
      <c r="B768" s="42"/>
      <c r="C768" s="215" t="s">
        <v>1755</v>
      </c>
      <c r="D768" s="215" t="s">
        <v>163</v>
      </c>
      <c r="E768" s="216" t="s">
        <v>1756</v>
      </c>
      <c r="F768" s="217" t="s">
        <v>1757</v>
      </c>
      <c r="G768" s="218" t="s">
        <v>212</v>
      </c>
      <c r="H768" s="219">
        <v>2</v>
      </c>
      <c r="I768" s="220"/>
      <c r="J768" s="221">
        <f>ROUND(I768*H768,2)</f>
        <v>0</v>
      </c>
      <c r="K768" s="217" t="s">
        <v>167</v>
      </c>
      <c r="L768" s="47"/>
      <c r="M768" s="222" t="s">
        <v>19</v>
      </c>
      <c r="N768" s="223" t="s">
        <v>41</v>
      </c>
      <c r="O768" s="87"/>
      <c r="P768" s="224">
        <f>O768*H768</f>
        <v>0</v>
      </c>
      <c r="Q768" s="224">
        <v>0.0020600000000000002</v>
      </c>
      <c r="R768" s="224">
        <f>Q768*H768</f>
        <v>0.0041200000000000004</v>
      </c>
      <c r="S768" s="224">
        <v>0</v>
      </c>
      <c r="T768" s="225">
        <f>S768*H768</f>
        <v>0</v>
      </c>
      <c r="U768" s="41"/>
      <c r="V768" s="41"/>
      <c r="W768" s="41"/>
      <c r="X768" s="41"/>
      <c r="Y768" s="41"/>
      <c r="Z768" s="41"/>
      <c r="AA768" s="41"/>
      <c r="AB768" s="41"/>
      <c r="AC768" s="41"/>
      <c r="AD768" s="41"/>
      <c r="AE768" s="41"/>
      <c r="AR768" s="226" t="s">
        <v>258</v>
      </c>
      <c r="AT768" s="226" t="s">
        <v>163</v>
      </c>
      <c r="AU768" s="226" t="s">
        <v>79</v>
      </c>
      <c r="AY768" s="20" t="s">
        <v>161</v>
      </c>
      <c r="BE768" s="227">
        <f>IF(N768="základní",J768,0)</f>
        <v>0</v>
      </c>
      <c r="BF768" s="227">
        <f>IF(N768="snížená",J768,0)</f>
        <v>0</v>
      </c>
      <c r="BG768" s="227">
        <f>IF(N768="zákl. přenesená",J768,0)</f>
        <v>0</v>
      </c>
      <c r="BH768" s="227">
        <f>IF(N768="sníž. přenesená",J768,0)</f>
        <v>0</v>
      </c>
      <c r="BI768" s="227">
        <f>IF(N768="nulová",J768,0)</f>
        <v>0</v>
      </c>
      <c r="BJ768" s="20" t="s">
        <v>77</v>
      </c>
      <c r="BK768" s="227">
        <f>ROUND(I768*H768,2)</f>
        <v>0</v>
      </c>
      <c r="BL768" s="20" t="s">
        <v>258</v>
      </c>
      <c r="BM768" s="226" t="s">
        <v>1758</v>
      </c>
    </row>
    <row r="769" s="2" customFormat="1">
      <c r="A769" s="41"/>
      <c r="B769" s="42"/>
      <c r="C769" s="43"/>
      <c r="D769" s="228" t="s">
        <v>170</v>
      </c>
      <c r="E769" s="43"/>
      <c r="F769" s="229" t="s">
        <v>1759</v>
      </c>
      <c r="G769" s="43"/>
      <c r="H769" s="43"/>
      <c r="I769" s="230"/>
      <c r="J769" s="43"/>
      <c r="K769" s="43"/>
      <c r="L769" s="47"/>
      <c r="M769" s="231"/>
      <c r="N769" s="232"/>
      <c r="O769" s="87"/>
      <c r="P769" s="87"/>
      <c r="Q769" s="87"/>
      <c r="R769" s="87"/>
      <c r="S769" s="87"/>
      <c r="T769" s="88"/>
      <c r="U769" s="41"/>
      <c r="V769" s="41"/>
      <c r="W769" s="41"/>
      <c r="X769" s="41"/>
      <c r="Y769" s="41"/>
      <c r="Z769" s="41"/>
      <c r="AA769" s="41"/>
      <c r="AB769" s="41"/>
      <c r="AC769" s="41"/>
      <c r="AD769" s="41"/>
      <c r="AE769" s="41"/>
      <c r="AT769" s="20" t="s">
        <v>170</v>
      </c>
      <c r="AU769" s="20" t="s">
        <v>79</v>
      </c>
    </row>
    <row r="770" s="13" customFormat="1">
      <c r="A770" s="13"/>
      <c r="B770" s="233"/>
      <c r="C770" s="234"/>
      <c r="D770" s="235" t="s">
        <v>172</v>
      </c>
      <c r="E770" s="236" t="s">
        <v>19</v>
      </c>
      <c r="F770" s="237" t="s">
        <v>1760</v>
      </c>
      <c r="G770" s="234"/>
      <c r="H770" s="238">
        <v>2</v>
      </c>
      <c r="I770" s="239"/>
      <c r="J770" s="234"/>
      <c r="K770" s="234"/>
      <c r="L770" s="240"/>
      <c r="M770" s="241"/>
      <c r="N770" s="242"/>
      <c r="O770" s="242"/>
      <c r="P770" s="242"/>
      <c r="Q770" s="242"/>
      <c r="R770" s="242"/>
      <c r="S770" s="242"/>
      <c r="T770" s="243"/>
      <c r="U770" s="13"/>
      <c r="V770" s="13"/>
      <c r="W770" s="13"/>
      <c r="X770" s="13"/>
      <c r="Y770" s="13"/>
      <c r="Z770" s="13"/>
      <c r="AA770" s="13"/>
      <c r="AB770" s="13"/>
      <c r="AC770" s="13"/>
      <c r="AD770" s="13"/>
      <c r="AE770" s="13"/>
      <c r="AT770" s="244" t="s">
        <v>172</v>
      </c>
      <c r="AU770" s="244" t="s">
        <v>79</v>
      </c>
      <c r="AV770" s="13" t="s">
        <v>79</v>
      </c>
      <c r="AW770" s="13" t="s">
        <v>32</v>
      </c>
      <c r="AX770" s="13" t="s">
        <v>70</v>
      </c>
      <c r="AY770" s="244" t="s">
        <v>161</v>
      </c>
    </row>
    <row r="771" s="14" customFormat="1">
      <c r="A771" s="14"/>
      <c r="B771" s="245"/>
      <c r="C771" s="246"/>
      <c r="D771" s="235" t="s">
        <v>172</v>
      </c>
      <c r="E771" s="247" t="s">
        <v>19</v>
      </c>
      <c r="F771" s="248" t="s">
        <v>174</v>
      </c>
      <c r="G771" s="246"/>
      <c r="H771" s="249">
        <v>2</v>
      </c>
      <c r="I771" s="250"/>
      <c r="J771" s="246"/>
      <c r="K771" s="246"/>
      <c r="L771" s="251"/>
      <c r="M771" s="252"/>
      <c r="N771" s="253"/>
      <c r="O771" s="253"/>
      <c r="P771" s="253"/>
      <c r="Q771" s="253"/>
      <c r="R771" s="253"/>
      <c r="S771" s="253"/>
      <c r="T771" s="254"/>
      <c r="U771" s="14"/>
      <c r="V771" s="14"/>
      <c r="W771" s="14"/>
      <c r="X771" s="14"/>
      <c r="Y771" s="14"/>
      <c r="Z771" s="14"/>
      <c r="AA771" s="14"/>
      <c r="AB771" s="14"/>
      <c r="AC771" s="14"/>
      <c r="AD771" s="14"/>
      <c r="AE771" s="14"/>
      <c r="AT771" s="255" t="s">
        <v>172</v>
      </c>
      <c r="AU771" s="255" t="s">
        <v>79</v>
      </c>
      <c r="AV771" s="14" t="s">
        <v>168</v>
      </c>
      <c r="AW771" s="14" t="s">
        <v>32</v>
      </c>
      <c r="AX771" s="14" t="s">
        <v>77</v>
      </c>
      <c r="AY771" s="255" t="s">
        <v>161</v>
      </c>
    </row>
    <row r="772" s="2" customFormat="1" ht="33" customHeight="1">
      <c r="A772" s="41"/>
      <c r="B772" s="42"/>
      <c r="C772" s="215" t="s">
        <v>1761</v>
      </c>
      <c r="D772" s="215" t="s">
        <v>163</v>
      </c>
      <c r="E772" s="216" t="s">
        <v>1762</v>
      </c>
      <c r="F772" s="217" t="s">
        <v>1763</v>
      </c>
      <c r="G772" s="218" t="s">
        <v>580</v>
      </c>
      <c r="H772" s="219">
        <v>0.13400000000000001</v>
      </c>
      <c r="I772" s="220"/>
      <c r="J772" s="221">
        <f>ROUND(I772*H772,2)</f>
        <v>0</v>
      </c>
      <c r="K772" s="217" t="s">
        <v>167</v>
      </c>
      <c r="L772" s="47"/>
      <c r="M772" s="222" t="s">
        <v>19</v>
      </c>
      <c r="N772" s="223" t="s">
        <v>41</v>
      </c>
      <c r="O772" s="87"/>
      <c r="P772" s="224">
        <f>O772*H772</f>
        <v>0</v>
      </c>
      <c r="Q772" s="224">
        <v>0</v>
      </c>
      <c r="R772" s="224">
        <f>Q772*H772</f>
        <v>0</v>
      </c>
      <c r="S772" s="224">
        <v>0</v>
      </c>
      <c r="T772" s="225">
        <f>S772*H772</f>
        <v>0</v>
      </c>
      <c r="U772" s="41"/>
      <c r="V772" s="41"/>
      <c r="W772" s="41"/>
      <c r="X772" s="41"/>
      <c r="Y772" s="41"/>
      <c r="Z772" s="41"/>
      <c r="AA772" s="41"/>
      <c r="AB772" s="41"/>
      <c r="AC772" s="41"/>
      <c r="AD772" s="41"/>
      <c r="AE772" s="41"/>
      <c r="AR772" s="226" t="s">
        <v>258</v>
      </c>
      <c r="AT772" s="226" t="s">
        <v>163</v>
      </c>
      <c r="AU772" s="226" t="s">
        <v>79</v>
      </c>
      <c r="AY772" s="20" t="s">
        <v>161</v>
      </c>
      <c r="BE772" s="227">
        <f>IF(N772="základní",J772,0)</f>
        <v>0</v>
      </c>
      <c r="BF772" s="227">
        <f>IF(N772="snížená",J772,0)</f>
        <v>0</v>
      </c>
      <c r="BG772" s="227">
        <f>IF(N772="zákl. přenesená",J772,0)</f>
        <v>0</v>
      </c>
      <c r="BH772" s="227">
        <f>IF(N772="sníž. přenesená",J772,0)</f>
        <v>0</v>
      </c>
      <c r="BI772" s="227">
        <f>IF(N772="nulová",J772,0)</f>
        <v>0</v>
      </c>
      <c r="BJ772" s="20" t="s">
        <v>77</v>
      </c>
      <c r="BK772" s="227">
        <f>ROUND(I772*H772,2)</f>
        <v>0</v>
      </c>
      <c r="BL772" s="20" t="s">
        <v>258</v>
      </c>
      <c r="BM772" s="226" t="s">
        <v>1764</v>
      </c>
    </row>
    <row r="773" s="2" customFormat="1">
      <c r="A773" s="41"/>
      <c r="B773" s="42"/>
      <c r="C773" s="43"/>
      <c r="D773" s="228" t="s">
        <v>170</v>
      </c>
      <c r="E773" s="43"/>
      <c r="F773" s="229" t="s">
        <v>1765</v>
      </c>
      <c r="G773" s="43"/>
      <c r="H773" s="43"/>
      <c r="I773" s="230"/>
      <c r="J773" s="43"/>
      <c r="K773" s="43"/>
      <c r="L773" s="47"/>
      <c r="M773" s="231"/>
      <c r="N773" s="232"/>
      <c r="O773" s="87"/>
      <c r="P773" s="87"/>
      <c r="Q773" s="87"/>
      <c r="R773" s="87"/>
      <c r="S773" s="87"/>
      <c r="T773" s="88"/>
      <c r="U773" s="41"/>
      <c r="V773" s="41"/>
      <c r="W773" s="41"/>
      <c r="X773" s="41"/>
      <c r="Y773" s="41"/>
      <c r="Z773" s="41"/>
      <c r="AA773" s="41"/>
      <c r="AB773" s="41"/>
      <c r="AC773" s="41"/>
      <c r="AD773" s="41"/>
      <c r="AE773" s="41"/>
      <c r="AT773" s="20" t="s">
        <v>170</v>
      </c>
      <c r="AU773" s="20" t="s">
        <v>79</v>
      </c>
    </row>
    <row r="774" s="12" customFormat="1" ht="22.8" customHeight="1">
      <c r="A774" s="12"/>
      <c r="B774" s="199"/>
      <c r="C774" s="200"/>
      <c r="D774" s="201" t="s">
        <v>69</v>
      </c>
      <c r="E774" s="213" t="s">
        <v>794</v>
      </c>
      <c r="F774" s="213" t="s">
        <v>795</v>
      </c>
      <c r="G774" s="200"/>
      <c r="H774" s="200"/>
      <c r="I774" s="203"/>
      <c r="J774" s="214">
        <f>BK774</f>
        <v>0</v>
      </c>
      <c r="K774" s="200"/>
      <c r="L774" s="205"/>
      <c r="M774" s="206"/>
      <c r="N774" s="207"/>
      <c r="O774" s="207"/>
      <c r="P774" s="208">
        <f>SUM(P775:P808)</f>
        <v>0</v>
      </c>
      <c r="Q774" s="207"/>
      <c r="R774" s="208">
        <f>SUM(R775:R808)</f>
        <v>0</v>
      </c>
      <c r="S774" s="207"/>
      <c r="T774" s="209">
        <f>SUM(T775:T808)</f>
        <v>0</v>
      </c>
      <c r="U774" s="12"/>
      <c r="V774" s="12"/>
      <c r="W774" s="12"/>
      <c r="X774" s="12"/>
      <c r="Y774" s="12"/>
      <c r="Z774" s="12"/>
      <c r="AA774" s="12"/>
      <c r="AB774" s="12"/>
      <c r="AC774" s="12"/>
      <c r="AD774" s="12"/>
      <c r="AE774" s="12"/>
      <c r="AR774" s="210" t="s">
        <v>79</v>
      </c>
      <c r="AT774" s="211" t="s">
        <v>69</v>
      </c>
      <c r="AU774" s="211" t="s">
        <v>77</v>
      </c>
      <c r="AY774" s="210" t="s">
        <v>161</v>
      </c>
      <c r="BK774" s="212">
        <f>SUM(BK775:BK808)</f>
        <v>0</v>
      </c>
    </row>
    <row r="775" s="2" customFormat="1" ht="24.15" customHeight="1">
      <c r="A775" s="41"/>
      <c r="B775" s="42"/>
      <c r="C775" s="215" t="s">
        <v>1766</v>
      </c>
      <c r="D775" s="215" t="s">
        <v>163</v>
      </c>
      <c r="E775" s="216" t="s">
        <v>1767</v>
      </c>
      <c r="F775" s="217" t="s">
        <v>1768</v>
      </c>
      <c r="G775" s="218" t="s">
        <v>827</v>
      </c>
      <c r="H775" s="219">
        <v>1</v>
      </c>
      <c r="I775" s="220"/>
      <c r="J775" s="221">
        <f>ROUND(I775*H775,2)</f>
        <v>0</v>
      </c>
      <c r="K775" s="217" t="s">
        <v>19</v>
      </c>
      <c r="L775" s="47"/>
      <c r="M775" s="222" t="s">
        <v>19</v>
      </c>
      <c r="N775" s="223" t="s">
        <v>41</v>
      </c>
      <c r="O775" s="87"/>
      <c r="P775" s="224">
        <f>O775*H775</f>
        <v>0</v>
      </c>
      <c r="Q775" s="224">
        <v>0</v>
      </c>
      <c r="R775" s="224">
        <f>Q775*H775</f>
        <v>0</v>
      </c>
      <c r="S775" s="224">
        <v>0</v>
      </c>
      <c r="T775" s="225">
        <f>S775*H775</f>
        <v>0</v>
      </c>
      <c r="U775" s="41"/>
      <c r="V775" s="41"/>
      <c r="W775" s="41"/>
      <c r="X775" s="41"/>
      <c r="Y775" s="41"/>
      <c r="Z775" s="41"/>
      <c r="AA775" s="41"/>
      <c r="AB775" s="41"/>
      <c r="AC775" s="41"/>
      <c r="AD775" s="41"/>
      <c r="AE775" s="41"/>
      <c r="AR775" s="226" t="s">
        <v>258</v>
      </c>
      <c r="AT775" s="226" t="s">
        <v>163</v>
      </c>
      <c r="AU775" s="226" t="s">
        <v>79</v>
      </c>
      <c r="AY775" s="20" t="s">
        <v>161</v>
      </c>
      <c r="BE775" s="227">
        <f>IF(N775="základní",J775,0)</f>
        <v>0</v>
      </c>
      <c r="BF775" s="227">
        <f>IF(N775="snížená",J775,0)</f>
        <v>0</v>
      </c>
      <c r="BG775" s="227">
        <f>IF(N775="zákl. přenesená",J775,0)</f>
        <v>0</v>
      </c>
      <c r="BH775" s="227">
        <f>IF(N775="sníž. přenesená",J775,0)</f>
        <v>0</v>
      </c>
      <c r="BI775" s="227">
        <f>IF(N775="nulová",J775,0)</f>
        <v>0</v>
      </c>
      <c r="BJ775" s="20" t="s">
        <v>77</v>
      </c>
      <c r="BK775" s="227">
        <f>ROUND(I775*H775,2)</f>
        <v>0</v>
      </c>
      <c r="BL775" s="20" t="s">
        <v>258</v>
      </c>
      <c r="BM775" s="226" t="s">
        <v>1769</v>
      </c>
    </row>
    <row r="776" s="2" customFormat="1">
      <c r="A776" s="41"/>
      <c r="B776" s="42"/>
      <c r="C776" s="43"/>
      <c r="D776" s="235" t="s">
        <v>361</v>
      </c>
      <c r="E776" s="43"/>
      <c r="F776" s="266" t="s">
        <v>1770</v>
      </c>
      <c r="G776" s="43"/>
      <c r="H776" s="43"/>
      <c r="I776" s="230"/>
      <c r="J776" s="43"/>
      <c r="K776" s="43"/>
      <c r="L776" s="47"/>
      <c r="M776" s="231"/>
      <c r="N776" s="232"/>
      <c r="O776" s="87"/>
      <c r="P776" s="87"/>
      <c r="Q776" s="87"/>
      <c r="R776" s="87"/>
      <c r="S776" s="87"/>
      <c r="T776" s="88"/>
      <c r="U776" s="41"/>
      <c r="V776" s="41"/>
      <c r="W776" s="41"/>
      <c r="X776" s="41"/>
      <c r="Y776" s="41"/>
      <c r="Z776" s="41"/>
      <c r="AA776" s="41"/>
      <c r="AB776" s="41"/>
      <c r="AC776" s="41"/>
      <c r="AD776" s="41"/>
      <c r="AE776" s="41"/>
      <c r="AT776" s="20" t="s">
        <v>361</v>
      </c>
      <c r="AU776" s="20" t="s">
        <v>79</v>
      </c>
    </row>
    <row r="777" s="2" customFormat="1" ht="24.15" customHeight="1">
      <c r="A777" s="41"/>
      <c r="B777" s="42"/>
      <c r="C777" s="215" t="s">
        <v>1771</v>
      </c>
      <c r="D777" s="215" t="s">
        <v>163</v>
      </c>
      <c r="E777" s="216" t="s">
        <v>1772</v>
      </c>
      <c r="F777" s="217" t="s">
        <v>1773</v>
      </c>
      <c r="G777" s="218" t="s">
        <v>827</v>
      </c>
      <c r="H777" s="219">
        <v>1</v>
      </c>
      <c r="I777" s="220"/>
      <c r="J777" s="221">
        <f>ROUND(I777*H777,2)</f>
        <v>0</v>
      </c>
      <c r="K777" s="217" t="s">
        <v>19</v>
      </c>
      <c r="L777" s="47"/>
      <c r="M777" s="222" t="s">
        <v>19</v>
      </c>
      <c r="N777" s="223" t="s">
        <v>41</v>
      </c>
      <c r="O777" s="87"/>
      <c r="P777" s="224">
        <f>O777*H777</f>
        <v>0</v>
      </c>
      <c r="Q777" s="224">
        <v>0</v>
      </c>
      <c r="R777" s="224">
        <f>Q777*H777</f>
        <v>0</v>
      </c>
      <c r="S777" s="224">
        <v>0</v>
      </c>
      <c r="T777" s="225">
        <f>S777*H777</f>
        <v>0</v>
      </c>
      <c r="U777" s="41"/>
      <c r="V777" s="41"/>
      <c r="W777" s="41"/>
      <c r="X777" s="41"/>
      <c r="Y777" s="41"/>
      <c r="Z777" s="41"/>
      <c r="AA777" s="41"/>
      <c r="AB777" s="41"/>
      <c r="AC777" s="41"/>
      <c r="AD777" s="41"/>
      <c r="AE777" s="41"/>
      <c r="AR777" s="226" t="s">
        <v>258</v>
      </c>
      <c r="AT777" s="226" t="s">
        <v>163</v>
      </c>
      <c r="AU777" s="226" t="s">
        <v>79</v>
      </c>
      <c r="AY777" s="20" t="s">
        <v>161</v>
      </c>
      <c r="BE777" s="227">
        <f>IF(N777="základní",J777,0)</f>
        <v>0</v>
      </c>
      <c r="BF777" s="227">
        <f>IF(N777="snížená",J777,0)</f>
        <v>0</v>
      </c>
      <c r="BG777" s="227">
        <f>IF(N777="zákl. přenesená",J777,0)</f>
        <v>0</v>
      </c>
      <c r="BH777" s="227">
        <f>IF(N777="sníž. přenesená",J777,0)</f>
        <v>0</v>
      </c>
      <c r="BI777" s="227">
        <f>IF(N777="nulová",J777,0)</f>
        <v>0</v>
      </c>
      <c r="BJ777" s="20" t="s">
        <v>77</v>
      </c>
      <c r="BK777" s="227">
        <f>ROUND(I777*H777,2)</f>
        <v>0</v>
      </c>
      <c r="BL777" s="20" t="s">
        <v>258</v>
      </c>
      <c r="BM777" s="226" t="s">
        <v>1774</v>
      </c>
    </row>
    <row r="778" s="2" customFormat="1">
      <c r="A778" s="41"/>
      <c r="B778" s="42"/>
      <c r="C778" s="43"/>
      <c r="D778" s="235" t="s">
        <v>361</v>
      </c>
      <c r="E778" s="43"/>
      <c r="F778" s="266" t="s">
        <v>1775</v>
      </c>
      <c r="G778" s="43"/>
      <c r="H778" s="43"/>
      <c r="I778" s="230"/>
      <c r="J778" s="43"/>
      <c r="K778" s="43"/>
      <c r="L778" s="47"/>
      <c r="M778" s="231"/>
      <c r="N778" s="232"/>
      <c r="O778" s="87"/>
      <c r="P778" s="87"/>
      <c r="Q778" s="87"/>
      <c r="R778" s="87"/>
      <c r="S778" s="87"/>
      <c r="T778" s="88"/>
      <c r="U778" s="41"/>
      <c r="V778" s="41"/>
      <c r="W778" s="41"/>
      <c r="X778" s="41"/>
      <c r="Y778" s="41"/>
      <c r="Z778" s="41"/>
      <c r="AA778" s="41"/>
      <c r="AB778" s="41"/>
      <c r="AC778" s="41"/>
      <c r="AD778" s="41"/>
      <c r="AE778" s="41"/>
      <c r="AT778" s="20" t="s">
        <v>361</v>
      </c>
      <c r="AU778" s="20" t="s">
        <v>79</v>
      </c>
    </row>
    <row r="779" s="2" customFormat="1" ht="24.15" customHeight="1">
      <c r="A779" s="41"/>
      <c r="B779" s="42"/>
      <c r="C779" s="215" t="s">
        <v>1776</v>
      </c>
      <c r="D779" s="215" t="s">
        <v>163</v>
      </c>
      <c r="E779" s="216" t="s">
        <v>1777</v>
      </c>
      <c r="F779" s="217" t="s">
        <v>1778</v>
      </c>
      <c r="G779" s="218" t="s">
        <v>827</v>
      </c>
      <c r="H779" s="219">
        <v>1</v>
      </c>
      <c r="I779" s="220"/>
      <c r="J779" s="221">
        <f>ROUND(I779*H779,2)</f>
        <v>0</v>
      </c>
      <c r="K779" s="217" t="s">
        <v>19</v>
      </c>
      <c r="L779" s="47"/>
      <c r="M779" s="222" t="s">
        <v>19</v>
      </c>
      <c r="N779" s="223" t="s">
        <v>41</v>
      </c>
      <c r="O779" s="87"/>
      <c r="P779" s="224">
        <f>O779*H779</f>
        <v>0</v>
      </c>
      <c r="Q779" s="224">
        <v>0</v>
      </c>
      <c r="R779" s="224">
        <f>Q779*H779</f>
        <v>0</v>
      </c>
      <c r="S779" s="224">
        <v>0</v>
      </c>
      <c r="T779" s="225">
        <f>S779*H779</f>
        <v>0</v>
      </c>
      <c r="U779" s="41"/>
      <c r="V779" s="41"/>
      <c r="W779" s="41"/>
      <c r="X779" s="41"/>
      <c r="Y779" s="41"/>
      <c r="Z779" s="41"/>
      <c r="AA779" s="41"/>
      <c r="AB779" s="41"/>
      <c r="AC779" s="41"/>
      <c r="AD779" s="41"/>
      <c r="AE779" s="41"/>
      <c r="AR779" s="226" t="s">
        <v>258</v>
      </c>
      <c r="AT779" s="226" t="s">
        <v>163</v>
      </c>
      <c r="AU779" s="226" t="s">
        <v>79</v>
      </c>
      <c r="AY779" s="20" t="s">
        <v>161</v>
      </c>
      <c r="BE779" s="227">
        <f>IF(N779="základní",J779,0)</f>
        <v>0</v>
      </c>
      <c r="BF779" s="227">
        <f>IF(N779="snížená",J779,0)</f>
        <v>0</v>
      </c>
      <c r="BG779" s="227">
        <f>IF(N779="zákl. přenesená",J779,0)</f>
        <v>0</v>
      </c>
      <c r="BH779" s="227">
        <f>IF(N779="sníž. přenesená",J779,0)</f>
        <v>0</v>
      </c>
      <c r="BI779" s="227">
        <f>IF(N779="nulová",J779,0)</f>
        <v>0</v>
      </c>
      <c r="BJ779" s="20" t="s">
        <v>77</v>
      </c>
      <c r="BK779" s="227">
        <f>ROUND(I779*H779,2)</f>
        <v>0</v>
      </c>
      <c r="BL779" s="20" t="s">
        <v>258</v>
      </c>
      <c r="BM779" s="226" t="s">
        <v>1779</v>
      </c>
    </row>
    <row r="780" s="2" customFormat="1">
      <c r="A780" s="41"/>
      <c r="B780" s="42"/>
      <c r="C780" s="43"/>
      <c r="D780" s="235" t="s">
        <v>361</v>
      </c>
      <c r="E780" s="43"/>
      <c r="F780" s="266" t="s">
        <v>1780</v>
      </c>
      <c r="G780" s="43"/>
      <c r="H780" s="43"/>
      <c r="I780" s="230"/>
      <c r="J780" s="43"/>
      <c r="K780" s="43"/>
      <c r="L780" s="47"/>
      <c r="M780" s="231"/>
      <c r="N780" s="232"/>
      <c r="O780" s="87"/>
      <c r="P780" s="87"/>
      <c r="Q780" s="87"/>
      <c r="R780" s="87"/>
      <c r="S780" s="87"/>
      <c r="T780" s="88"/>
      <c r="U780" s="41"/>
      <c r="V780" s="41"/>
      <c r="W780" s="41"/>
      <c r="X780" s="41"/>
      <c r="Y780" s="41"/>
      <c r="Z780" s="41"/>
      <c r="AA780" s="41"/>
      <c r="AB780" s="41"/>
      <c r="AC780" s="41"/>
      <c r="AD780" s="41"/>
      <c r="AE780" s="41"/>
      <c r="AT780" s="20" t="s">
        <v>361</v>
      </c>
      <c r="AU780" s="20" t="s">
        <v>79</v>
      </c>
    </row>
    <row r="781" s="2" customFormat="1" ht="33" customHeight="1">
      <c r="A781" s="41"/>
      <c r="B781" s="42"/>
      <c r="C781" s="215" t="s">
        <v>1781</v>
      </c>
      <c r="D781" s="215" t="s">
        <v>163</v>
      </c>
      <c r="E781" s="216" t="s">
        <v>1782</v>
      </c>
      <c r="F781" s="217" t="s">
        <v>1783</v>
      </c>
      <c r="G781" s="218" t="s">
        <v>827</v>
      </c>
      <c r="H781" s="219">
        <v>1</v>
      </c>
      <c r="I781" s="220"/>
      <c r="J781" s="221">
        <f>ROUND(I781*H781,2)</f>
        <v>0</v>
      </c>
      <c r="K781" s="217" t="s">
        <v>19</v>
      </c>
      <c r="L781" s="47"/>
      <c r="M781" s="222" t="s">
        <v>19</v>
      </c>
      <c r="N781" s="223" t="s">
        <v>41</v>
      </c>
      <c r="O781" s="87"/>
      <c r="P781" s="224">
        <f>O781*H781</f>
        <v>0</v>
      </c>
      <c r="Q781" s="224">
        <v>0</v>
      </c>
      <c r="R781" s="224">
        <f>Q781*H781</f>
        <v>0</v>
      </c>
      <c r="S781" s="224">
        <v>0</v>
      </c>
      <c r="T781" s="225">
        <f>S781*H781</f>
        <v>0</v>
      </c>
      <c r="U781" s="41"/>
      <c r="V781" s="41"/>
      <c r="W781" s="41"/>
      <c r="X781" s="41"/>
      <c r="Y781" s="41"/>
      <c r="Z781" s="41"/>
      <c r="AA781" s="41"/>
      <c r="AB781" s="41"/>
      <c r="AC781" s="41"/>
      <c r="AD781" s="41"/>
      <c r="AE781" s="41"/>
      <c r="AR781" s="226" t="s">
        <v>258</v>
      </c>
      <c r="AT781" s="226" t="s">
        <v>163</v>
      </c>
      <c r="AU781" s="226" t="s">
        <v>79</v>
      </c>
      <c r="AY781" s="20" t="s">
        <v>161</v>
      </c>
      <c r="BE781" s="227">
        <f>IF(N781="základní",J781,0)</f>
        <v>0</v>
      </c>
      <c r="BF781" s="227">
        <f>IF(N781="snížená",J781,0)</f>
        <v>0</v>
      </c>
      <c r="BG781" s="227">
        <f>IF(N781="zákl. přenesená",J781,0)</f>
        <v>0</v>
      </c>
      <c r="BH781" s="227">
        <f>IF(N781="sníž. přenesená",J781,0)</f>
        <v>0</v>
      </c>
      <c r="BI781" s="227">
        <f>IF(N781="nulová",J781,0)</f>
        <v>0</v>
      </c>
      <c r="BJ781" s="20" t="s">
        <v>77</v>
      </c>
      <c r="BK781" s="227">
        <f>ROUND(I781*H781,2)</f>
        <v>0</v>
      </c>
      <c r="BL781" s="20" t="s">
        <v>258</v>
      </c>
      <c r="BM781" s="226" t="s">
        <v>1784</v>
      </c>
    </row>
    <row r="782" s="2" customFormat="1">
      <c r="A782" s="41"/>
      <c r="B782" s="42"/>
      <c r="C782" s="43"/>
      <c r="D782" s="235" t="s">
        <v>361</v>
      </c>
      <c r="E782" s="43"/>
      <c r="F782" s="266" t="s">
        <v>1785</v>
      </c>
      <c r="G782" s="43"/>
      <c r="H782" s="43"/>
      <c r="I782" s="230"/>
      <c r="J782" s="43"/>
      <c r="K782" s="43"/>
      <c r="L782" s="47"/>
      <c r="M782" s="231"/>
      <c r="N782" s="232"/>
      <c r="O782" s="87"/>
      <c r="P782" s="87"/>
      <c r="Q782" s="87"/>
      <c r="R782" s="87"/>
      <c r="S782" s="87"/>
      <c r="T782" s="88"/>
      <c r="U782" s="41"/>
      <c r="V782" s="41"/>
      <c r="W782" s="41"/>
      <c r="X782" s="41"/>
      <c r="Y782" s="41"/>
      <c r="Z782" s="41"/>
      <c r="AA782" s="41"/>
      <c r="AB782" s="41"/>
      <c r="AC782" s="41"/>
      <c r="AD782" s="41"/>
      <c r="AE782" s="41"/>
      <c r="AT782" s="20" t="s">
        <v>361</v>
      </c>
      <c r="AU782" s="20" t="s">
        <v>79</v>
      </c>
    </row>
    <row r="783" s="2" customFormat="1" ht="24.15" customHeight="1">
      <c r="A783" s="41"/>
      <c r="B783" s="42"/>
      <c r="C783" s="215" t="s">
        <v>1786</v>
      </c>
      <c r="D783" s="215" t="s">
        <v>163</v>
      </c>
      <c r="E783" s="216" t="s">
        <v>1787</v>
      </c>
      <c r="F783" s="217" t="s">
        <v>1788</v>
      </c>
      <c r="G783" s="218" t="s">
        <v>827</v>
      </c>
      <c r="H783" s="219">
        <v>2</v>
      </c>
      <c r="I783" s="220"/>
      <c r="J783" s="221">
        <f>ROUND(I783*H783,2)</f>
        <v>0</v>
      </c>
      <c r="K783" s="217" t="s">
        <v>19</v>
      </c>
      <c r="L783" s="47"/>
      <c r="M783" s="222" t="s">
        <v>19</v>
      </c>
      <c r="N783" s="223" t="s">
        <v>41</v>
      </c>
      <c r="O783" s="87"/>
      <c r="P783" s="224">
        <f>O783*H783</f>
        <v>0</v>
      </c>
      <c r="Q783" s="224">
        <v>0</v>
      </c>
      <c r="R783" s="224">
        <f>Q783*H783</f>
        <v>0</v>
      </c>
      <c r="S783" s="224">
        <v>0</v>
      </c>
      <c r="T783" s="225">
        <f>S783*H783</f>
        <v>0</v>
      </c>
      <c r="U783" s="41"/>
      <c r="V783" s="41"/>
      <c r="W783" s="41"/>
      <c r="X783" s="41"/>
      <c r="Y783" s="41"/>
      <c r="Z783" s="41"/>
      <c r="AA783" s="41"/>
      <c r="AB783" s="41"/>
      <c r="AC783" s="41"/>
      <c r="AD783" s="41"/>
      <c r="AE783" s="41"/>
      <c r="AR783" s="226" t="s">
        <v>258</v>
      </c>
      <c r="AT783" s="226" t="s">
        <v>163</v>
      </c>
      <c r="AU783" s="226" t="s">
        <v>79</v>
      </c>
      <c r="AY783" s="20" t="s">
        <v>161</v>
      </c>
      <c r="BE783" s="227">
        <f>IF(N783="základní",J783,0)</f>
        <v>0</v>
      </c>
      <c r="BF783" s="227">
        <f>IF(N783="snížená",J783,0)</f>
        <v>0</v>
      </c>
      <c r="BG783" s="227">
        <f>IF(N783="zákl. přenesená",J783,0)</f>
        <v>0</v>
      </c>
      <c r="BH783" s="227">
        <f>IF(N783="sníž. přenesená",J783,0)</f>
        <v>0</v>
      </c>
      <c r="BI783" s="227">
        <f>IF(N783="nulová",J783,0)</f>
        <v>0</v>
      </c>
      <c r="BJ783" s="20" t="s">
        <v>77</v>
      </c>
      <c r="BK783" s="227">
        <f>ROUND(I783*H783,2)</f>
        <v>0</v>
      </c>
      <c r="BL783" s="20" t="s">
        <v>258</v>
      </c>
      <c r="BM783" s="226" t="s">
        <v>1789</v>
      </c>
    </row>
    <row r="784" s="2" customFormat="1">
      <c r="A784" s="41"/>
      <c r="B784" s="42"/>
      <c r="C784" s="43"/>
      <c r="D784" s="235" t="s">
        <v>361</v>
      </c>
      <c r="E784" s="43"/>
      <c r="F784" s="266" t="s">
        <v>1790</v>
      </c>
      <c r="G784" s="43"/>
      <c r="H784" s="43"/>
      <c r="I784" s="230"/>
      <c r="J784" s="43"/>
      <c r="K784" s="43"/>
      <c r="L784" s="47"/>
      <c r="M784" s="231"/>
      <c r="N784" s="232"/>
      <c r="O784" s="87"/>
      <c r="P784" s="87"/>
      <c r="Q784" s="87"/>
      <c r="R784" s="87"/>
      <c r="S784" s="87"/>
      <c r="T784" s="88"/>
      <c r="U784" s="41"/>
      <c r="V784" s="41"/>
      <c r="W784" s="41"/>
      <c r="X784" s="41"/>
      <c r="Y784" s="41"/>
      <c r="Z784" s="41"/>
      <c r="AA784" s="41"/>
      <c r="AB784" s="41"/>
      <c r="AC784" s="41"/>
      <c r="AD784" s="41"/>
      <c r="AE784" s="41"/>
      <c r="AT784" s="20" t="s">
        <v>361</v>
      </c>
      <c r="AU784" s="20" t="s">
        <v>79</v>
      </c>
    </row>
    <row r="785" s="2" customFormat="1" ht="24.15" customHeight="1">
      <c r="A785" s="41"/>
      <c r="B785" s="42"/>
      <c r="C785" s="215" t="s">
        <v>1791</v>
      </c>
      <c r="D785" s="215" t="s">
        <v>163</v>
      </c>
      <c r="E785" s="216" t="s">
        <v>1792</v>
      </c>
      <c r="F785" s="217" t="s">
        <v>1793</v>
      </c>
      <c r="G785" s="218" t="s">
        <v>827</v>
      </c>
      <c r="H785" s="219">
        <v>1</v>
      </c>
      <c r="I785" s="220"/>
      <c r="J785" s="221">
        <f>ROUND(I785*H785,2)</f>
        <v>0</v>
      </c>
      <c r="K785" s="217" t="s">
        <v>19</v>
      </c>
      <c r="L785" s="47"/>
      <c r="M785" s="222" t="s">
        <v>19</v>
      </c>
      <c r="N785" s="223" t="s">
        <v>41</v>
      </c>
      <c r="O785" s="87"/>
      <c r="P785" s="224">
        <f>O785*H785</f>
        <v>0</v>
      </c>
      <c r="Q785" s="224">
        <v>0</v>
      </c>
      <c r="R785" s="224">
        <f>Q785*H785</f>
        <v>0</v>
      </c>
      <c r="S785" s="224">
        <v>0</v>
      </c>
      <c r="T785" s="225">
        <f>S785*H785</f>
        <v>0</v>
      </c>
      <c r="U785" s="41"/>
      <c r="V785" s="41"/>
      <c r="W785" s="41"/>
      <c r="X785" s="41"/>
      <c r="Y785" s="41"/>
      <c r="Z785" s="41"/>
      <c r="AA785" s="41"/>
      <c r="AB785" s="41"/>
      <c r="AC785" s="41"/>
      <c r="AD785" s="41"/>
      <c r="AE785" s="41"/>
      <c r="AR785" s="226" t="s">
        <v>258</v>
      </c>
      <c r="AT785" s="226" t="s">
        <v>163</v>
      </c>
      <c r="AU785" s="226" t="s">
        <v>79</v>
      </c>
      <c r="AY785" s="20" t="s">
        <v>161</v>
      </c>
      <c r="BE785" s="227">
        <f>IF(N785="základní",J785,0)</f>
        <v>0</v>
      </c>
      <c r="BF785" s="227">
        <f>IF(N785="snížená",J785,0)</f>
        <v>0</v>
      </c>
      <c r="BG785" s="227">
        <f>IF(N785="zákl. přenesená",J785,0)</f>
        <v>0</v>
      </c>
      <c r="BH785" s="227">
        <f>IF(N785="sníž. přenesená",J785,0)</f>
        <v>0</v>
      </c>
      <c r="BI785" s="227">
        <f>IF(N785="nulová",J785,0)</f>
        <v>0</v>
      </c>
      <c r="BJ785" s="20" t="s">
        <v>77</v>
      </c>
      <c r="BK785" s="227">
        <f>ROUND(I785*H785,2)</f>
        <v>0</v>
      </c>
      <c r="BL785" s="20" t="s">
        <v>258</v>
      </c>
      <c r="BM785" s="226" t="s">
        <v>1794</v>
      </c>
    </row>
    <row r="786" s="2" customFormat="1">
      <c r="A786" s="41"/>
      <c r="B786" s="42"/>
      <c r="C786" s="43"/>
      <c r="D786" s="235" t="s">
        <v>361</v>
      </c>
      <c r="E786" s="43"/>
      <c r="F786" s="266" t="s">
        <v>1795</v>
      </c>
      <c r="G786" s="43"/>
      <c r="H786" s="43"/>
      <c r="I786" s="230"/>
      <c r="J786" s="43"/>
      <c r="K786" s="43"/>
      <c r="L786" s="47"/>
      <c r="M786" s="231"/>
      <c r="N786" s="232"/>
      <c r="O786" s="87"/>
      <c r="P786" s="87"/>
      <c r="Q786" s="87"/>
      <c r="R786" s="87"/>
      <c r="S786" s="87"/>
      <c r="T786" s="88"/>
      <c r="U786" s="41"/>
      <c r="V786" s="41"/>
      <c r="W786" s="41"/>
      <c r="X786" s="41"/>
      <c r="Y786" s="41"/>
      <c r="Z786" s="41"/>
      <c r="AA786" s="41"/>
      <c r="AB786" s="41"/>
      <c r="AC786" s="41"/>
      <c r="AD786" s="41"/>
      <c r="AE786" s="41"/>
      <c r="AT786" s="20" t="s">
        <v>361</v>
      </c>
      <c r="AU786" s="20" t="s">
        <v>79</v>
      </c>
    </row>
    <row r="787" s="2" customFormat="1" ht="24.15" customHeight="1">
      <c r="A787" s="41"/>
      <c r="B787" s="42"/>
      <c r="C787" s="215" t="s">
        <v>1796</v>
      </c>
      <c r="D787" s="215" t="s">
        <v>163</v>
      </c>
      <c r="E787" s="216" t="s">
        <v>1797</v>
      </c>
      <c r="F787" s="217" t="s">
        <v>1798</v>
      </c>
      <c r="G787" s="218" t="s">
        <v>827</v>
      </c>
      <c r="H787" s="219">
        <v>1</v>
      </c>
      <c r="I787" s="220"/>
      <c r="J787" s="221">
        <f>ROUND(I787*H787,2)</f>
        <v>0</v>
      </c>
      <c r="K787" s="217" t="s">
        <v>19</v>
      </c>
      <c r="L787" s="47"/>
      <c r="M787" s="222" t="s">
        <v>19</v>
      </c>
      <c r="N787" s="223" t="s">
        <v>41</v>
      </c>
      <c r="O787" s="87"/>
      <c r="P787" s="224">
        <f>O787*H787</f>
        <v>0</v>
      </c>
      <c r="Q787" s="224">
        <v>0</v>
      </c>
      <c r="R787" s="224">
        <f>Q787*H787</f>
        <v>0</v>
      </c>
      <c r="S787" s="224">
        <v>0</v>
      </c>
      <c r="T787" s="225">
        <f>S787*H787</f>
        <v>0</v>
      </c>
      <c r="U787" s="41"/>
      <c r="V787" s="41"/>
      <c r="W787" s="41"/>
      <c r="X787" s="41"/>
      <c r="Y787" s="41"/>
      <c r="Z787" s="41"/>
      <c r="AA787" s="41"/>
      <c r="AB787" s="41"/>
      <c r="AC787" s="41"/>
      <c r="AD787" s="41"/>
      <c r="AE787" s="41"/>
      <c r="AR787" s="226" t="s">
        <v>258</v>
      </c>
      <c r="AT787" s="226" t="s">
        <v>163</v>
      </c>
      <c r="AU787" s="226" t="s">
        <v>79</v>
      </c>
      <c r="AY787" s="20" t="s">
        <v>161</v>
      </c>
      <c r="BE787" s="227">
        <f>IF(N787="základní",J787,0)</f>
        <v>0</v>
      </c>
      <c r="BF787" s="227">
        <f>IF(N787="snížená",J787,0)</f>
        <v>0</v>
      </c>
      <c r="BG787" s="227">
        <f>IF(N787="zákl. přenesená",J787,0)</f>
        <v>0</v>
      </c>
      <c r="BH787" s="227">
        <f>IF(N787="sníž. přenesená",J787,0)</f>
        <v>0</v>
      </c>
      <c r="BI787" s="227">
        <f>IF(N787="nulová",J787,0)</f>
        <v>0</v>
      </c>
      <c r="BJ787" s="20" t="s">
        <v>77</v>
      </c>
      <c r="BK787" s="227">
        <f>ROUND(I787*H787,2)</f>
        <v>0</v>
      </c>
      <c r="BL787" s="20" t="s">
        <v>258</v>
      </c>
      <c r="BM787" s="226" t="s">
        <v>1799</v>
      </c>
    </row>
    <row r="788" s="2" customFormat="1">
      <c r="A788" s="41"/>
      <c r="B788" s="42"/>
      <c r="C788" s="43"/>
      <c r="D788" s="235" t="s">
        <v>361</v>
      </c>
      <c r="E788" s="43"/>
      <c r="F788" s="266" t="s">
        <v>1800</v>
      </c>
      <c r="G788" s="43"/>
      <c r="H788" s="43"/>
      <c r="I788" s="230"/>
      <c r="J788" s="43"/>
      <c r="K788" s="43"/>
      <c r="L788" s="47"/>
      <c r="M788" s="231"/>
      <c r="N788" s="232"/>
      <c r="O788" s="87"/>
      <c r="P788" s="87"/>
      <c r="Q788" s="87"/>
      <c r="R788" s="87"/>
      <c r="S788" s="87"/>
      <c r="T788" s="88"/>
      <c r="U788" s="41"/>
      <c r="V788" s="41"/>
      <c r="W788" s="41"/>
      <c r="X788" s="41"/>
      <c r="Y788" s="41"/>
      <c r="Z788" s="41"/>
      <c r="AA788" s="41"/>
      <c r="AB788" s="41"/>
      <c r="AC788" s="41"/>
      <c r="AD788" s="41"/>
      <c r="AE788" s="41"/>
      <c r="AT788" s="20" t="s">
        <v>361</v>
      </c>
      <c r="AU788" s="20" t="s">
        <v>79</v>
      </c>
    </row>
    <row r="789" s="2" customFormat="1" ht="37.8" customHeight="1">
      <c r="A789" s="41"/>
      <c r="B789" s="42"/>
      <c r="C789" s="215" t="s">
        <v>1801</v>
      </c>
      <c r="D789" s="215" t="s">
        <v>163</v>
      </c>
      <c r="E789" s="216" t="s">
        <v>1802</v>
      </c>
      <c r="F789" s="217" t="s">
        <v>1803</v>
      </c>
      <c r="G789" s="218" t="s">
        <v>827</v>
      </c>
      <c r="H789" s="219">
        <v>1</v>
      </c>
      <c r="I789" s="220"/>
      <c r="J789" s="221">
        <f>ROUND(I789*H789,2)</f>
        <v>0</v>
      </c>
      <c r="K789" s="217" t="s">
        <v>19</v>
      </c>
      <c r="L789" s="47"/>
      <c r="M789" s="222" t="s">
        <v>19</v>
      </c>
      <c r="N789" s="223" t="s">
        <v>41</v>
      </c>
      <c r="O789" s="87"/>
      <c r="P789" s="224">
        <f>O789*H789</f>
        <v>0</v>
      </c>
      <c r="Q789" s="224">
        <v>0</v>
      </c>
      <c r="R789" s="224">
        <f>Q789*H789</f>
        <v>0</v>
      </c>
      <c r="S789" s="224">
        <v>0</v>
      </c>
      <c r="T789" s="225">
        <f>S789*H789</f>
        <v>0</v>
      </c>
      <c r="U789" s="41"/>
      <c r="V789" s="41"/>
      <c r="W789" s="41"/>
      <c r="X789" s="41"/>
      <c r="Y789" s="41"/>
      <c r="Z789" s="41"/>
      <c r="AA789" s="41"/>
      <c r="AB789" s="41"/>
      <c r="AC789" s="41"/>
      <c r="AD789" s="41"/>
      <c r="AE789" s="41"/>
      <c r="AR789" s="226" t="s">
        <v>258</v>
      </c>
      <c r="AT789" s="226" t="s">
        <v>163</v>
      </c>
      <c r="AU789" s="226" t="s">
        <v>79</v>
      </c>
      <c r="AY789" s="20" t="s">
        <v>161</v>
      </c>
      <c r="BE789" s="227">
        <f>IF(N789="základní",J789,0)</f>
        <v>0</v>
      </c>
      <c r="BF789" s="227">
        <f>IF(N789="snížená",J789,0)</f>
        <v>0</v>
      </c>
      <c r="BG789" s="227">
        <f>IF(N789="zákl. přenesená",J789,0)</f>
        <v>0</v>
      </c>
      <c r="BH789" s="227">
        <f>IF(N789="sníž. přenesená",J789,0)</f>
        <v>0</v>
      </c>
      <c r="BI789" s="227">
        <f>IF(N789="nulová",J789,0)</f>
        <v>0</v>
      </c>
      <c r="BJ789" s="20" t="s">
        <v>77</v>
      </c>
      <c r="BK789" s="227">
        <f>ROUND(I789*H789,2)</f>
        <v>0</v>
      </c>
      <c r="BL789" s="20" t="s">
        <v>258</v>
      </c>
      <c r="BM789" s="226" t="s">
        <v>1804</v>
      </c>
    </row>
    <row r="790" s="2" customFormat="1">
      <c r="A790" s="41"/>
      <c r="B790" s="42"/>
      <c r="C790" s="43"/>
      <c r="D790" s="235" t="s">
        <v>361</v>
      </c>
      <c r="E790" s="43"/>
      <c r="F790" s="266" t="s">
        <v>1805</v>
      </c>
      <c r="G790" s="43"/>
      <c r="H790" s="43"/>
      <c r="I790" s="230"/>
      <c r="J790" s="43"/>
      <c r="K790" s="43"/>
      <c r="L790" s="47"/>
      <c r="M790" s="231"/>
      <c r="N790" s="232"/>
      <c r="O790" s="87"/>
      <c r="P790" s="87"/>
      <c r="Q790" s="87"/>
      <c r="R790" s="87"/>
      <c r="S790" s="87"/>
      <c r="T790" s="88"/>
      <c r="U790" s="41"/>
      <c r="V790" s="41"/>
      <c r="W790" s="41"/>
      <c r="X790" s="41"/>
      <c r="Y790" s="41"/>
      <c r="Z790" s="41"/>
      <c r="AA790" s="41"/>
      <c r="AB790" s="41"/>
      <c r="AC790" s="41"/>
      <c r="AD790" s="41"/>
      <c r="AE790" s="41"/>
      <c r="AT790" s="20" t="s">
        <v>361</v>
      </c>
      <c r="AU790" s="20" t="s">
        <v>79</v>
      </c>
    </row>
    <row r="791" s="2" customFormat="1" ht="21.75" customHeight="1">
      <c r="A791" s="41"/>
      <c r="B791" s="42"/>
      <c r="C791" s="215" t="s">
        <v>1806</v>
      </c>
      <c r="D791" s="215" t="s">
        <v>163</v>
      </c>
      <c r="E791" s="216" t="s">
        <v>1807</v>
      </c>
      <c r="F791" s="217" t="s">
        <v>1808</v>
      </c>
      <c r="G791" s="218" t="s">
        <v>827</v>
      </c>
      <c r="H791" s="219">
        <v>1</v>
      </c>
      <c r="I791" s="220"/>
      <c r="J791" s="221">
        <f>ROUND(I791*H791,2)</f>
        <v>0</v>
      </c>
      <c r="K791" s="217" t="s">
        <v>19</v>
      </c>
      <c r="L791" s="47"/>
      <c r="M791" s="222" t="s">
        <v>19</v>
      </c>
      <c r="N791" s="223" t="s">
        <v>41</v>
      </c>
      <c r="O791" s="87"/>
      <c r="P791" s="224">
        <f>O791*H791</f>
        <v>0</v>
      </c>
      <c r="Q791" s="224">
        <v>0</v>
      </c>
      <c r="R791" s="224">
        <f>Q791*H791</f>
        <v>0</v>
      </c>
      <c r="S791" s="224">
        <v>0</v>
      </c>
      <c r="T791" s="225">
        <f>S791*H791</f>
        <v>0</v>
      </c>
      <c r="U791" s="41"/>
      <c r="V791" s="41"/>
      <c r="W791" s="41"/>
      <c r="X791" s="41"/>
      <c r="Y791" s="41"/>
      <c r="Z791" s="41"/>
      <c r="AA791" s="41"/>
      <c r="AB791" s="41"/>
      <c r="AC791" s="41"/>
      <c r="AD791" s="41"/>
      <c r="AE791" s="41"/>
      <c r="AR791" s="226" t="s">
        <v>258</v>
      </c>
      <c r="AT791" s="226" t="s">
        <v>163</v>
      </c>
      <c r="AU791" s="226" t="s">
        <v>79</v>
      </c>
      <c r="AY791" s="20" t="s">
        <v>161</v>
      </c>
      <c r="BE791" s="227">
        <f>IF(N791="základní",J791,0)</f>
        <v>0</v>
      </c>
      <c r="BF791" s="227">
        <f>IF(N791="snížená",J791,0)</f>
        <v>0</v>
      </c>
      <c r="BG791" s="227">
        <f>IF(N791="zákl. přenesená",J791,0)</f>
        <v>0</v>
      </c>
      <c r="BH791" s="227">
        <f>IF(N791="sníž. přenesená",J791,0)</f>
        <v>0</v>
      </c>
      <c r="BI791" s="227">
        <f>IF(N791="nulová",J791,0)</f>
        <v>0</v>
      </c>
      <c r="BJ791" s="20" t="s">
        <v>77</v>
      </c>
      <c r="BK791" s="227">
        <f>ROUND(I791*H791,2)</f>
        <v>0</v>
      </c>
      <c r="BL791" s="20" t="s">
        <v>258</v>
      </c>
      <c r="BM791" s="226" t="s">
        <v>1809</v>
      </c>
    </row>
    <row r="792" s="2" customFormat="1">
      <c r="A792" s="41"/>
      <c r="B792" s="42"/>
      <c r="C792" s="43"/>
      <c r="D792" s="235" t="s">
        <v>361</v>
      </c>
      <c r="E792" s="43"/>
      <c r="F792" s="266" t="s">
        <v>1810</v>
      </c>
      <c r="G792" s="43"/>
      <c r="H792" s="43"/>
      <c r="I792" s="230"/>
      <c r="J792" s="43"/>
      <c r="K792" s="43"/>
      <c r="L792" s="47"/>
      <c r="M792" s="231"/>
      <c r="N792" s="232"/>
      <c r="O792" s="87"/>
      <c r="P792" s="87"/>
      <c r="Q792" s="87"/>
      <c r="R792" s="87"/>
      <c r="S792" s="87"/>
      <c r="T792" s="88"/>
      <c r="U792" s="41"/>
      <c r="V792" s="41"/>
      <c r="W792" s="41"/>
      <c r="X792" s="41"/>
      <c r="Y792" s="41"/>
      <c r="Z792" s="41"/>
      <c r="AA792" s="41"/>
      <c r="AB792" s="41"/>
      <c r="AC792" s="41"/>
      <c r="AD792" s="41"/>
      <c r="AE792" s="41"/>
      <c r="AT792" s="20" t="s">
        <v>361</v>
      </c>
      <c r="AU792" s="20" t="s">
        <v>79</v>
      </c>
    </row>
    <row r="793" s="2" customFormat="1" ht="24.15" customHeight="1">
      <c r="A793" s="41"/>
      <c r="B793" s="42"/>
      <c r="C793" s="215" t="s">
        <v>1811</v>
      </c>
      <c r="D793" s="215" t="s">
        <v>163</v>
      </c>
      <c r="E793" s="216" t="s">
        <v>1812</v>
      </c>
      <c r="F793" s="217" t="s">
        <v>1813</v>
      </c>
      <c r="G793" s="218" t="s">
        <v>827</v>
      </c>
      <c r="H793" s="219">
        <v>1</v>
      </c>
      <c r="I793" s="220"/>
      <c r="J793" s="221">
        <f>ROUND(I793*H793,2)</f>
        <v>0</v>
      </c>
      <c r="K793" s="217" t="s">
        <v>19</v>
      </c>
      <c r="L793" s="47"/>
      <c r="M793" s="222" t="s">
        <v>19</v>
      </c>
      <c r="N793" s="223" t="s">
        <v>41</v>
      </c>
      <c r="O793" s="87"/>
      <c r="P793" s="224">
        <f>O793*H793</f>
        <v>0</v>
      </c>
      <c r="Q793" s="224">
        <v>0</v>
      </c>
      <c r="R793" s="224">
        <f>Q793*H793</f>
        <v>0</v>
      </c>
      <c r="S793" s="224">
        <v>0</v>
      </c>
      <c r="T793" s="225">
        <f>S793*H793</f>
        <v>0</v>
      </c>
      <c r="U793" s="41"/>
      <c r="V793" s="41"/>
      <c r="W793" s="41"/>
      <c r="X793" s="41"/>
      <c r="Y793" s="41"/>
      <c r="Z793" s="41"/>
      <c r="AA793" s="41"/>
      <c r="AB793" s="41"/>
      <c r="AC793" s="41"/>
      <c r="AD793" s="41"/>
      <c r="AE793" s="41"/>
      <c r="AR793" s="226" t="s">
        <v>258</v>
      </c>
      <c r="AT793" s="226" t="s">
        <v>163</v>
      </c>
      <c r="AU793" s="226" t="s">
        <v>79</v>
      </c>
      <c r="AY793" s="20" t="s">
        <v>161</v>
      </c>
      <c r="BE793" s="227">
        <f>IF(N793="základní",J793,0)</f>
        <v>0</v>
      </c>
      <c r="BF793" s="227">
        <f>IF(N793="snížená",J793,0)</f>
        <v>0</v>
      </c>
      <c r="BG793" s="227">
        <f>IF(N793="zákl. přenesená",J793,0)</f>
        <v>0</v>
      </c>
      <c r="BH793" s="227">
        <f>IF(N793="sníž. přenesená",J793,0)</f>
        <v>0</v>
      </c>
      <c r="BI793" s="227">
        <f>IF(N793="nulová",J793,0)</f>
        <v>0</v>
      </c>
      <c r="BJ793" s="20" t="s">
        <v>77</v>
      </c>
      <c r="BK793" s="227">
        <f>ROUND(I793*H793,2)</f>
        <v>0</v>
      </c>
      <c r="BL793" s="20" t="s">
        <v>258</v>
      </c>
      <c r="BM793" s="226" t="s">
        <v>1814</v>
      </c>
    </row>
    <row r="794" s="2" customFormat="1">
      <c r="A794" s="41"/>
      <c r="B794" s="42"/>
      <c r="C794" s="43"/>
      <c r="D794" s="235" t="s">
        <v>361</v>
      </c>
      <c r="E794" s="43"/>
      <c r="F794" s="266" t="s">
        <v>1815</v>
      </c>
      <c r="G794" s="43"/>
      <c r="H794" s="43"/>
      <c r="I794" s="230"/>
      <c r="J794" s="43"/>
      <c r="K794" s="43"/>
      <c r="L794" s="47"/>
      <c r="M794" s="231"/>
      <c r="N794" s="232"/>
      <c r="O794" s="87"/>
      <c r="P794" s="87"/>
      <c r="Q794" s="87"/>
      <c r="R794" s="87"/>
      <c r="S794" s="87"/>
      <c r="T794" s="88"/>
      <c r="U794" s="41"/>
      <c r="V794" s="41"/>
      <c r="W794" s="41"/>
      <c r="X794" s="41"/>
      <c r="Y794" s="41"/>
      <c r="Z794" s="41"/>
      <c r="AA794" s="41"/>
      <c r="AB794" s="41"/>
      <c r="AC794" s="41"/>
      <c r="AD794" s="41"/>
      <c r="AE794" s="41"/>
      <c r="AT794" s="20" t="s">
        <v>361</v>
      </c>
      <c r="AU794" s="20" t="s">
        <v>79</v>
      </c>
    </row>
    <row r="795" s="2" customFormat="1" ht="24.15" customHeight="1">
      <c r="A795" s="41"/>
      <c r="B795" s="42"/>
      <c r="C795" s="215" t="s">
        <v>1816</v>
      </c>
      <c r="D795" s="215" t="s">
        <v>163</v>
      </c>
      <c r="E795" s="216" t="s">
        <v>1817</v>
      </c>
      <c r="F795" s="217" t="s">
        <v>1818</v>
      </c>
      <c r="G795" s="218" t="s">
        <v>827</v>
      </c>
      <c r="H795" s="219">
        <v>4</v>
      </c>
      <c r="I795" s="220"/>
      <c r="J795" s="221">
        <f>ROUND(I795*H795,2)</f>
        <v>0</v>
      </c>
      <c r="K795" s="217" t="s">
        <v>19</v>
      </c>
      <c r="L795" s="47"/>
      <c r="M795" s="222" t="s">
        <v>19</v>
      </c>
      <c r="N795" s="223" t="s">
        <v>41</v>
      </c>
      <c r="O795" s="87"/>
      <c r="P795" s="224">
        <f>O795*H795</f>
        <v>0</v>
      </c>
      <c r="Q795" s="224">
        <v>0</v>
      </c>
      <c r="R795" s="224">
        <f>Q795*H795</f>
        <v>0</v>
      </c>
      <c r="S795" s="224">
        <v>0</v>
      </c>
      <c r="T795" s="225">
        <f>S795*H795</f>
        <v>0</v>
      </c>
      <c r="U795" s="41"/>
      <c r="V795" s="41"/>
      <c r="W795" s="41"/>
      <c r="X795" s="41"/>
      <c r="Y795" s="41"/>
      <c r="Z795" s="41"/>
      <c r="AA795" s="41"/>
      <c r="AB795" s="41"/>
      <c r="AC795" s="41"/>
      <c r="AD795" s="41"/>
      <c r="AE795" s="41"/>
      <c r="AR795" s="226" t="s">
        <v>258</v>
      </c>
      <c r="AT795" s="226" t="s">
        <v>163</v>
      </c>
      <c r="AU795" s="226" t="s">
        <v>79</v>
      </c>
      <c r="AY795" s="20" t="s">
        <v>161</v>
      </c>
      <c r="BE795" s="227">
        <f>IF(N795="základní",J795,0)</f>
        <v>0</v>
      </c>
      <c r="BF795" s="227">
        <f>IF(N795="snížená",J795,0)</f>
        <v>0</v>
      </c>
      <c r="BG795" s="227">
        <f>IF(N795="zákl. přenesená",J795,0)</f>
        <v>0</v>
      </c>
      <c r="BH795" s="227">
        <f>IF(N795="sníž. přenesená",J795,0)</f>
        <v>0</v>
      </c>
      <c r="BI795" s="227">
        <f>IF(N795="nulová",J795,0)</f>
        <v>0</v>
      </c>
      <c r="BJ795" s="20" t="s">
        <v>77</v>
      </c>
      <c r="BK795" s="227">
        <f>ROUND(I795*H795,2)</f>
        <v>0</v>
      </c>
      <c r="BL795" s="20" t="s">
        <v>258</v>
      </c>
      <c r="BM795" s="226" t="s">
        <v>1819</v>
      </c>
    </row>
    <row r="796" s="2" customFormat="1">
      <c r="A796" s="41"/>
      <c r="B796" s="42"/>
      <c r="C796" s="43"/>
      <c r="D796" s="235" t="s">
        <v>361</v>
      </c>
      <c r="E796" s="43"/>
      <c r="F796" s="266" t="s">
        <v>1820</v>
      </c>
      <c r="G796" s="43"/>
      <c r="H796" s="43"/>
      <c r="I796" s="230"/>
      <c r="J796" s="43"/>
      <c r="K796" s="43"/>
      <c r="L796" s="47"/>
      <c r="M796" s="231"/>
      <c r="N796" s="232"/>
      <c r="O796" s="87"/>
      <c r="P796" s="87"/>
      <c r="Q796" s="87"/>
      <c r="R796" s="87"/>
      <c r="S796" s="87"/>
      <c r="T796" s="88"/>
      <c r="U796" s="41"/>
      <c r="V796" s="41"/>
      <c r="W796" s="41"/>
      <c r="X796" s="41"/>
      <c r="Y796" s="41"/>
      <c r="Z796" s="41"/>
      <c r="AA796" s="41"/>
      <c r="AB796" s="41"/>
      <c r="AC796" s="41"/>
      <c r="AD796" s="41"/>
      <c r="AE796" s="41"/>
      <c r="AT796" s="20" t="s">
        <v>361</v>
      </c>
      <c r="AU796" s="20" t="s">
        <v>79</v>
      </c>
    </row>
    <row r="797" s="2" customFormat="1" ht="33" customHeight="1">
      <c r="A797" s="41"/>
      <c r="B797" s="42"/>
      <c r="C797" s="215" t="s">
        <v>1821</v>
      </c>
      <c r="D797" s="215" t="s">
        <v>163</v>
      </c>
      <c r="E797" s="216" t="s">
        <v>1822</v>
      </c>
      <c r="F797" s="217" t="s">
        <v>1823</v>
      </c>
      <c r="G797" s="218" t="s">
        <v>827</v>
      </c>
      <c r="H797" s="219">
        <v>1</v>
      </c>
      <c r="I797" s="220"/>
      <c r="J797" s="221">
        <f>ROUND(I797*H797,2)</f>
        <v>0</v>
      </c>
      <c r="K797" s="217" t="s">
        <v>19</v>
      </c>
      <c r="L797" s="47"/>
      <c r="M797" s="222" t="s">
        <v>19</v>
      </c>
      <c r="N797" s="223" t="s">
        <v>41</v>
      </c>
      <c r="O797" s="87"/>
      <c r="P797" s="224">
        <f>O797*H797</f>
        <v>0</v>
      </c>
      <c r="Q797" s="224">
        <v>0</v>
      </c>
      <c r="R797" s="224">
        <f>Q797*H797</f>
        <v>0</v>
      </c>
      <c r="S797" s="224">
        <v>0</v>
      </c>
      <c r="T797" s="225">
        <f>S797*H797</f>
        <v>0</v>
      </c>
      <c r="U797" s="41"/>
      <c r="V797" s="41"/>
      <c r="W797" s="41"/>
      <c r="X797" s="41"/>
      <c r="Y797" s="41"/>
      <c r="Z797" s="41"/>
      <c r="AA797" s="41"/>
      <c r="AB797" s="41"/>
      <c r="AC797" s="41"/>
      <c r="AD797" s="41"/>
      <c r="AE797" s="41"/>
      <c r="AR797" s="226" t="s">
        <v>258</v>
      </c>
      <c r="AT797" s="226" t="s">
        <v>163</v>
      </c>
      <c r="AU797" s="226" t="s">
        <v>79</v>
      </c>
      <c r="AY797" s="20" t="s">
        <v>161</v>
      </c>
      <c r="BE797" s="227">
        <f>IF(N797="základní",J797,0)</f>
        <v>0</v>
      </c>
      <c r="BF797" s="227">
        <f>IF(N797="snížená",J797,0)</f>
        <v>0</v>
      </c>
      <c r="BG797" s="227">
        <f>IF(N797="zákl. přenesená",J797,0)</f>
        <v>0</v>
      </c>
      <c r="BH797" s="227">
        <f>IF(N797="sníž. přenesená",J797,0)</f>
        <v>0</v>
      </c>
      <c r="BI797" s="227">
        <f>IF(N797="nulová",J797,0)</f>
        <v>0</v>
      </c>
      <c r="BJ797" s="20" t="s">
        <v>77</v>
      </c>
      <c r="BK797" s="227">
        <f>ROUND(I797*H797,2)</f>
        <v>0</v>
      </c>
      <c r="BL797" s="20" t="s">
        <v>258</v>
      </c>
      <c r="BM797" s="226" t="s">
        <v>1824</v>
      </c>
    </row>
    <row r="798" s="2" customFormat="1">
      <c r="A798" s="41"/>
      <c r="B798" s="42"/>
      <c r="C798" s="43"/>
      <c r="D798" s="235" t="s">
        <v>361</v>
      </c>
      <c r="E798" s="43"/>
      <c r="F798" s="266" t="s">
        <v>1825</v>
      </c>
      <c r="G798" s="43"/>
      <c r="H798" s="43"/>
      <c r="I798" s="230"/>
      <c r="J798" s="43"/>
      <c r="K798" s="43"/>
      <c r="L798" s="47"/>
      <c r="M798" s="231"/>
      <c r="N798" s="232"/>
      <c r="O798" s="87"/>
      <c r="P798" s="87"/>
      <c r="Q798" s="87"/>
      <c r="R798" s="87"/>
      <c r="S798" s="87"/>
      <c r="T798" s="88"/>
      <c r="U798" s="41"/>
      <c r="V798" s="41"/>
      <c r="W798" s="41"/>
      <c r="X798" s="41"/>
      <c r="Y798" s="41"/>
      <c r="Z798" s="41"/>
      <c r="AA798" s="41"/>
      <c r="AB798" s="41"/>
      <c r="AC798" s="41"/>
      <c r="AD798" s="41"/>
      <c r="AE798" s="41"/>
      <c r="AT798" s="20" t="s">
        <v>361</v>
      </c>
      <c r="AU798" s="20" t="s">
        <v>79</v>
      </c>
    </row>
    <row r="799" s="2" customFormat="1" ht="37.8" customHeight="1">
      <c r="A799" s="41"/>
      <c r="B799" s="42"/>
      <c r="C799" s="215" t="s">
        <v>1826</v>
      </c>
      <c r="D799" s="215" t="s">
        <v>163</v>
      </c>
      <c r="E799" s="216" t="s">
        <v>1827</v>
      </c>
      <c r="F799" s="217" t="s">
        <v>1828</v>
      </c>
      <c r="G799" s="218" t="s">
        <v>827</v>
      </c>
      <c r="H799" s="219">
        <v>1</v>
      </c>
      <c r="I799" s="220"/>
      <c r="J799" s="221">
        <f>ROUND(I799*H799,2)</f>
        <v>0</v>
      </c>
      <c r="K799" s="217" t="s">
        <v>19</v>
      </c>
      <c r="L799" s="47"/>
      <c r="M799" s="222" t="s">
        <v>19</v>
      </c>
      <c r="N799" s="223" t="s">
        <v>41</v>
      </c>
      <c r="O799" s="87"/>
      <c r="P799" s="224">
        <f>O799*H799</f>
        <v>0</v>
      </c>
      <c r="Q799" s="224">
        <v>0</v>
      </c>
      <c r="R799" s="224">
        <f>Q799*H799</f>
        <v>0</v>
      </c>
      <c r="S799" s="224">
        <v>0</v>
      </c>
      <c r="T799" s="225">
        <f>S799*H799</f>
        <v>0</v>
      </c>
      <c r="U799" s="41"/>
      <c r="V799" s="41"/>
      <c r="W799" s="41"/>
      <c r="X799" s="41"/>
      <c r="Y799" s="41"/>
      <c r="Z799" s="41"/>
      <c r="AA799" s="41"/>
      <c r="AB799" s="41"/>
      <c r="AC799" s="41"/>
      <c r="AD799" s="41"/>
      <c r="AE799" s="41"/>
      <c r="AR799" s="226" t="s">
        <v>258</v>
      </c>
      <c r="AT799" s="226" t="s">
        <v>163</v>
      </c>
      <c r="AU799" s="226" t="s">
        <v>79</v>
      </c>
      <c r="AY799" s="20" t="s">
        <v>161</v>
      </c>
      <c r="BE799" s="227">
        <f>IF(N799="základní",J799,0)</f>
        <v>0</v>
      </c>
      <c r="BF799" s="227">
        <f>IF(N799="snížená",J799,0)</f>
        <v>0</v>
      </c>
      <c r="BG799" s="227">
        <f>IF(N799="zákl. přenesená",J799,0)</f>
        <v>0</v>
      </c>
      <c r="BH799" s="227">
        <f>IF(N799="sníž. přenesená",J799,0)</f>
        <v>0</v>
      </c>
      <c r="BI799" s="227">
        <f>IF(N799="nulová",J799,0)</f>
        <v>0</v>
      </c>
      <c r="BJ799" s="20" t="s">
        <v>77</v>
      </c>
      <c r="BK799" s="227">
        <f>ROUND(I799*H799,2)</f>
        <v>0</v>
      </c>
      <c r="BL799" s="20" t="s">
        <v>258</v>
      </c>
      <c r="BM799" s="226" t="s">
        <v>1829</v>
      </c>
    </row>
    <row r="800" s="2" customFormat="1">
      <c r="A800" s="41"/>
      <c r="B800" s="42"/>
      <c r="C800" s="43"/>
      <c r="D800" s="235" t="s">
        <v>361</v>
      </c>
      <c r="E800" s="43"/>
      <c r="F800" s="266" t="s">
        <v>1830</v>
      </c>
      <c r="G800" s="43"/>
      <c r="H800" s="43"/>
      <c r="I800" s="230"/>
      <c r="J800" s="43"/>
      <c r="K800" s="43"/>
      <c r="L800" s="47"/>
      <c r="M800" s="231"/>
      <c r="N800" s="232"/>
      <c r="O800" s="87"/>
      <c r="P800" s="87"/>
      <c r="Q800" s="87"/>
      <c r="R800" s="87"/>
      <c r="S800" s="87"/>
      <c r="T800" s="88"/>
      <c r="U800" s="41"/>
      <c r="V800" s="41"/>
      <c r="W800" s="41"/>
      <c r="X800" s="41"/>
      <c r="Y800" s="41"/>
      <c r="Z800" s="41"/>
      <c r="AA800" s="41"/>
      <c r="AB800" s="41"/>
      <c r="AC800" s="41"/>
      <c r="AD800" s="41"/>
      <c r="AE800" s="41"/>
      <c r="AT800" s="20" t="s">
        <v>361</v>
      </c>
      <c r="AU800" s="20" t="s">
        <v>79</v>
      </c>
    </row>
    <row r="801" s="2" customFormat="1" ht="24.15" customHeight="1">
      <c r="A801" s="41"/>
      <c r="B801" s="42"/>
      <c r="C801" s="215" t="s">
        <v>1831</v>
      </c>
      <c r="D801" s="215" t="s">
        <v>163</v>
      </c>
      <c r="E801" s="216" t="s">
        <v>1832</v>
      </c>
      <c r="F801" s="217" t="s">
        <v>1833</v>
      </c>
      <c r="G801" s="218" t="s">
        <v>827</v>
      </c>
      <c r="H801" s="219">
        <v>1</v>
      </c>
      <c r="I801" s="220"/>
      <c r="J801" s="221">
        <f>ROUND(I801*H801,2)</f>
        <v>0</v>
      </c>
      <c r="K801" s="217" t="s">
        <v>19</v>
      </c>
      <c r="L801" s="47"/>
      <c r="M801" s="222" t="s">
        <v>19</v>
      </c>
      <c r="N801" s="223" t="s">
        <v>41</v>
      </c>
      <c r="O801" s="87"/>
      <c r="P801" s="224">
        <f>O801*H801</f>
        <v>0</v>
      </c>
      <c r="Q801" s="224">
        <v>0</v>
      </c>
      <c r="R801" s="224">
        <f>Q801*H801</f>
        <v>0</v>
      </c>
      <c r="S801" s="224">
        <v>0</v>
      </c>
      <c r="T801" s="225">
        <f>S801*H801</f>
        <v>0</v>
      </c>
      <c r="U801" s="41"/>
      <c r="V801" s="41"/>
      <c r="W801" s="41"/>
      <c r="X801" s="41"/>
      <c r="Y801" s="41"/>
      <c r="Z801" s="41"/>
      <c r="AA801" s="41"/>
      <c r="AB801" s="41"/>
      <c r="AC801" s="41"/>
      <c r="AD801" s="41"/>
      <c r="AE801" s="41"/>
      <c r="AR801" s="226" t="s">
        <v>258</v>
      </c>
      <c r="AT801" s="226" t="s">
        <v>163</v>
      </c>
      <c r="AU801" s="226" t="s">
        <v>79</v>
      </c>
      <c r="AY801" s="20" t="s">
        <v>161</v>
      </c>
      <c r="BE801" s="227">
        <f>IF(N801="základní",J801,0)</f>
        <v>0</v>
      </c>
      <c r="BF801" s="227">
        <f>IF(N801="snížená",J801,0)</f>
        <v>0</v>
      </c>
      <c r="BG801" s="227">
        <f>IF(N801="zákl. přenesená",J801,0)</f>
        <v>0</v>
      </c>
      <c r="BH801" s="227">
        <f>IF(N801="sníž. přenesená",J801,0)</f>
        <v>0</v>
      </c>
      <c r="BI801" s="227">
        <f>IF(N801="nulová",J801,0)</f>
        <v>0</v>
      </c>
      <c r="BJ801" s="20" t="s">
        <v>77</v>
      </c>
      <c r="BK801" s="227">
        <f>ROUND(I801*H801,2)</f>
        <v>0</v>
      </c>
      <c r="BL801" s="20" t="s">
        <v>258</v>
      </c>
      <c r="BM801" s="226" t="s">
        <v>1834</v>
      </c>
    </row>
    <row r="802" s="2" customFormat="1">
      <c r="A802" s="41"/>
      <c r="B802" s="42"/>
      <c r="C802" s="43"/>
      <c r="D802" s="235" t="s">
        <v>361</v>
      </c>
      <c r="E802" s="43"/>
      <c r="F802" s="266" t="s">
        <v>1835</v>
      </c>
      <c r="G802" s="43"/>
      <c r="H802" s="43"/>
      <c r="I802" s="230"/>
      <c r="J802" s="43"/>
      <c r="K802" s="43"/>
      <c r="L802" s="47"/>
      <c r="M802" s="231"/>
      <c r="N802" s="232"/>
      <c r="O802" s="87"/>
      <c r="P802" s="87"/>
      <c r="Q802" s="87"/>
      <c r="R802" s="87"/>
      <c r="S802" s="87"/>
      <c r="T802" s="88"/>
      <c r="U802" s="41"/>
      <c r="V802" s="41"/>
      <c r="W802" s="41"/>
      <c r="X802" s="41"/>
      <c r="Y802" s="41"/>
      <c r="Z802" s="41"/>
      <c r="AA802" s="41"/>
      <c r="AB802" s="41"/>
      <c r="AC802" s="41"/>
      <c r="AD802" s="41"/>
      <c r="AE802" s="41"/>
      <c r="AT802" s="20" t="s">
        <v>361</v>
      </c>
      <c r="AU802" s="20" t="s">
        <v>79</v>
      </c>
    </row>
    <row r="803" s="2" customFormat="1" ht="24.15" customHeight="1">
      <c r="A803" s="41"/>
      <c r="B803" s="42"/>
      <c r="C803" s="215" t="s">
        <v>1836</v>
      </c>
      <c r="D803" s="215" t="s">
        <v>163</v>
      </c>
      <c r="E803" s="216" t="s">
        <v>1837</v>
      </c>
      <c r="F803" s="217" t="s">
        <v>1838</v>
      </c>
      <c r="G803" s="218" t="s">
        <v>827</v>
      </c>
      <c r="H803" s="219">
        <v>1</v>
      </c>
      <c r="I803" s="220"/>
      <c r="J803" s="221">
        <f>ROUND(I803*H803,2)</f>
        <v>0</v>
      </c>
      <c r="K803" s="217" t="s">
        <v>19</v>
      </c>
      <c r="L803" s="47"/>
      <c r="M803" s="222" t="s">
        <v>19</v>
      </c>
      <c r="N803" s="223" t="s">
        <v>41</v>
      </c>
      <c r="O803" s="87"/>
      <c r="P803" s="224">
        <f>O803*H803</f>
        <v>0</v>
      </c>
      <c r="Q803" s="224">
        <v>0</v>
      </c>
      <c r="R803" s="224">
        <f>Q803*H803</f>
        <v>0</v>
      </c>
      <c r="S803" s="224">
        <v>0</v>
      </c>
      <c r="T803" s="225">
        <f>S803*H803</f>
        <v>0</v>
      </c>
      <c r="U803" s="41"/>
      <c r="V803" s="41"/>
      <c r="W803" s="41"/>
      <c r="X803" s="41"/>
      <c r="Y803" s="41"/>
      <c r="Z803" s="41"/>
      <c r="AA803" s="41"/>
      <c r="AB803" s="41"/>
      <c r="AC803" s="41"/>
      <c r="AD803" s="41"/>
      <c r="AE803" s="41"/>
      <c r="AR803" s="226" t="s">
        <v>258</v>
      </c>
      <c r="AT803" s="226" t="s">
        <v>163</v>
      </c>
      <c r="AU803" s="226" t="s">
        <v>79</v>
      </c>
      <c r="AY803" s="20" t="s">
        <v>161</v>
      </c>
      <c r="BE803" s="227">
        <f>IF(N803="základní",J803,0)</f>
        <v>0</v>
      </c>
      <c r="BF803" s="227">
        <f>IF(N803="snížená",J803,0)</f>
        <v>0</v>
      </c>
      <c r="BG803" s="227">
        <f>IF(N803="zákl. přenesená",J803,0)</f>
        <v>0</v>
      </c>
      <c r="BH803" s="227">
        <f>IF(N803="sníž. přenesená",J803,0)</f>
        <v>0</v>
      </c>
      <c r="BI803" s="227">
        <f>IF(N803="nulová",J803,0)</f>
        <v>0</v>
      </c>
      <c r="BJ803" s="20" t="s">
        <v>77</v>
      </c>
      <c r="BK803" s="227">
        <f>ROUND(I803*H803,2)</f>
        <v>0</v>
      </c>
      <c r="BL803" s="20" t="s">
        <v>258</v>
      </c>
      <c r="BM803" s="226" t="s">
        <v>1839</v>
      </c>
    </row>
    <row r="804" s="2" customFormat="1">
      <c r="A804" s="41"/>
      <c r="B804" s="42"/>
      <c r="C804" s="43"/>
      <c r="D804" s="235" t="s">
        <v>361</v>
      </c>
      <c r="E804" s="43"/>
      <c r="F804" s="266" t="s">
        <v>1840</v>
      </c>
      <c r="G804" s="43"/>
      <c r="H804" s="43"/>
      <c r="I804" s="230"/>
      <c r="J804" s="43"/>
      <c r="K804" s="43"/>
      <c r="L804" s="47"/>
      <c r="M804" s="231"/>
      <c r="N804" s="232"/>
      <c r="O804" s="87"/>
      <c r="P804" s="87"/>
      <c r="Q804" s="87"/>
      <c r="R804" s="87"/>
      <c r="S804" s="87"/>
      <c r="T804" s="88"/>
      <c r="U804" s="41"/>
      <c r="V804" s="41"/>
      <c r="W804" s="41"/>
      <c r="X804" s="41"/>
      <c r="Y804" s="41"/>
      <c r="Z804" s="41"/>
      <c r="AA804" s="41"/>
      <c r="AB804" s="41"/>
      <c r="AC804" s="41"/>
      <c r="AD804" s="41"/>
      <c r="AE804" s="41"/>
      <c r="AT804" s="20" t="s">
        <v>361</v>
      </c>
      <c r="AU804" s="20" t="s">
        <v>79</v>
      </c>
    </row>
    <row r="805" s="2" customFormat="1" ht="24.15" customHeight="1">
      <c r="A805" s="41"/>
      <c r="B805" s="42"/>
      <c r="C805" s="215" t="s">
        <v>1841</v>
      </c>
      <c r="D805" s="215" t="s">
        <v>163</v>
      </c>
      <c r="E805" s="216" t="s">
        <v>1842</v>
      </c>
      <c r="F805" s="217" t="s">
        <v>1843</v>
      </c>
      <c r="G805" s="218" t="s">
        <v>827</v>
      </c>
      <c r="H805" s="219">
        <v>1</v>
      </c>
      <c r="I805" s="220"/>
      <c r="J805" s="221">
        <f>ROUND(I805*H805,2)</f>
        <v>0</v>
      </c>
      <c r="K805" s="217" t="s">
        <v>19</v>
      </c>
      <c r="L805" s="47"/>
      <c r="M805" s="222" t="s">
        <v>19</v>
      </c>
      <c r="N805" s="223" t="s">
        <v>41</v>
      </c>
      <c r="O805" s="87"/>
      <c r="P805" s="224">
        <f>O805*H805</f>
        <v>0</v>
      </c>
      <c r="Q805" s="224">
        <v>0</v>
      </c>
      <c r="R805" s="224">
        <f>Q805*H805</f>
        <v>0</v>
      </c>
      <c r="S805" s="224">
        <v>0</v>
      </c>
      <c r="T805" s="225">
        <f>S805*H805</f>
        <v>0</v>
      </c>
      <c r="U805" s="41"/>
      <c r="V805" s="41"/>
      <c r="W805" s="41"/>
      <c r="X805" s="41"/>
      <c r="Y805" s="41"/>
      <c r="Z805" s="41"/>
      <c r="AA805" s="41"/>
      <c r="AB805" s="41"/>
      <c r="AC805" s="41"/>
      <c r="AD805" s="41"/>
      <c r="AE805" s="41"/>
      <c r="AR805" s="226" t="s">
        <v>258</v>
      </c>
      <c r="AT805" s="226" t="s">
        <v>163</v>
      </c>
      <c r="AU805" s="226" t="s">
        <v>79</v>
      </c>
      <c r="AY805" s="20" t="s">
        <v>161</v>
      </c>
      <c r="BE805" s="227">
        <f>IF(N805="základní",J805,0)</f>
        <v>0</v>
      </c>
      <c r="BF805" s="227">
        <f>IF(N805="snížená",J805,0)</f>
        <v>0</v>
      </c>
      <c r="BG805" s="227">
        <f>IF(N805="zákl. přenesená",J805,0)</f>
        <v>0</v>
      </c>
      <c r="BH805" s="227">
        <f>IF(N805="sníž. přenesená",J805,0)</f>
        <v>0</v>
      </c>
      <c r="BI805" s="227">
        <f>IF(N805="nulová",J805,0)</f>
        <v>0</v>
      </c>
      <c r="BJ805" s="20" t="s">
        <v>77</v>
      </c>
      <c r="BK805" s="227">
        <f>ROUND(I805*H805,2)</f>
        <v>0</v>
      </c>
      <c r="BL805" s="20" t="s">
        <v>258</v>
      </c>
      <c r="BM805" s="226" t="s">
        <v>1844</v>
      </c>
    </row>
    <row r="806" s="2" customFormat="1">
      <c r="A806" s="41"/>
      <c r="B806" s="42"/>
      <c r="C806" s="43"/>
      <c r="D806" s="235" t="s">
        <v>361</v>
      </c>
      <c r="E806" s="43"/>
      <c r="F806" s="266" t="s">
        <v>1845</v>
      </c>
      <c r="G806" s="43"/>
      <c r="H806" s="43"/>
      <c r="I806" s="230"/>
      <c r="J806" s="43"/>
      <c r="K806" s="43"/>
      <c r="L806" s="47"/>
      <c r="M806" s="231"/>
      <c r="N806" s="232"/>
      <c r="O806" s="87"/>
      <c r="P806" s="87"/>
      <c r="Q806" s="87"/>
      <c r="R806" s="87"/>
      <c r="S806" s="87"/>
      <c r="T806" s="88"/>
      <c r="U806" s="41"/>
      <c r="V806" s="41"/>
      <c r="W806" s="41"/>
      <c r="X806" s="41"/>
      <c r="Y806" s="41"/>
      <c r="Z806" s="41"/>
      <c r="AA806" s="41"/>
      <c r="AB806" s="41"/>
      <c r="AC806" s="41"/>
      <c r="AD806" s="41"/>
      <c r="AE806" s="41"/>
      <c r="AT806" s="20" t="s">
        <v>361</v>
      </c>
      <c r="AU806" s="20" t="s">
        <v>79</v>
      </c>
    </row>
    <row r="807" s="2" customFormat="1" ht="24.15" customHeight="1">
      <c r="A807" s="41"/>
      <c r="B807" s="42"/>
      <c r="C807" s="215" t="s">
        <v>1846</v>
      </c>
      <c r="D807" s="215" t="s">
        <v>163</v>
      </c>
      <c r="E807" s="216" t="s">
        <v>1847</v>
      </c>
      <c r="F807" s="217" t="s">
        <v>1848</v>
      </c>
      <c r="G807" s="218" t="s">
        <v>827</v>
      </c>
      <c r="H807" s="219">
        <v>1</v>
      </c>
      <c r="I807" s="220"/>
      <c r="J807" s="221">
        <f>ROUND(I807*H807,2)</f>
        <v>0</v>
      </c>
      <c r="K807" s="217" t="s">
        <v>19</v>
      </c>
      <c r="L807" s="47"/>
      <c r="M807" s="222" t="s">
        <v>19</v>
      </c>
      <c r="N807" s="223" t="s">
        <v>41</v>
      </c>
      <c r="O807" s="87"/>
      <c r="P807" s="224">
        <f>O807*H807</f>
        <v>0</v>
      </c>
      <c r="Q807" s="224">
        <v>0</v>
      </c>
      <c r="R807" s="224">
        <f>Q807*H807</f>
        <v>0</v>
      </c>
      <c r="S807" s="224">
        <v>0</v>
      </c>
      <c r="T807" s="225">
        <f>S807*H807</f>
        <v>0</v>
      </c>
      <c r="U807" s="41"/>
      <c r="V807" s="41"/>
      <c r="W807" s="41"/>
      <c r="X807" s="41"/>
      <c r="Y807" s="41"/>
      <c r="Z807" s="41"/>
      <c r="AA807" s="41"/>
      <c r="AB807" s="41"/>
      <c r="AC807" s="41"/>
      <c r="AD807" s="41"/>
      <c r="AE807" s="41"/>
      <c r="AR807" s="226" t="s">
        <v>258</v>
      </c>
      <c r="AT807" s="226" t="s">
        <v>163</v>
      </c>
      <c r="AU807" s="226" t="s">
        <v>79</v>
      </c>
      <c r="AY807" s="20" t="s">
        <v>161</v>
      </c>
      <c r="BE807" s="227">
        <f>IF(N807="základní",J807,0)</f>
        <v>0</v>
      </c>
      <c r="BF807" s="227">
        <f>IF(N807="snížená",J807,0)</f>
        <v>0</v>
      </c>
      <c r="BG807" s="227">
        <f>IF(N807="zákl. přenesená",J807,0)</f>
        <v>0</v>
      </c>
      <c r="BH807" s="227">
        <f>IF(N807="sníž. přenesená",J807,0)</f>
        <v>0</v>
      </c>
      <c r="BI807" s="227">
        <f>IF(N807="nulová",J807,0)</f>
        <v>0</v>
      </c>
      <c r="BJ807" s="20" t="s">
        <v>77</v>
      </c>
      <c r="BK807" s="227">
        <f>ROUND(I807*H807,2)</f>
        <v>0</v>
      </c>
      <c r="BL807" s="20" t="s">
        <v>258</v>
      </c>
      <c r="BM807" s="226" t="s">
        <v>1849</v>
      </c>
    </row>
    <row r="808" s="2" customFormat="1">
      <c r="A808" s="41"/>
      <c r="B808" s="42"/>
      <c r="C808" s="43"/>
      <c r="D808" s="235" t="s">
        <v>361</v>
      </c>
      <c r="E808" s="43"/>
      <c r="F808" s="266" t="s">
        <v>1850</v>
      </c>
      <c r="G808" s="43"/>
      <c r="H808" s="43"/>
      <c r="I808" s="230"/>
      <c r="J808" s="43"/>
      <c r="K808" s="43"/>
      <c r="L808" s="47"/>
      <c r="M808" s="231"/>
      <c r="N808" s="232"/>
      <c r="O808" s="87"/>
      <c r="P808" s="87"/>
      <c r="Q808" s="87"/>
      <c r="R808" s="87"/>
      <c r="S808" s="87"/>
      <c r="T808" s="88"/>
      <c r="U808" s="41"/>
      <c r="V808" s="41"/>
      <c r="W808" s="41"/>
      <c r="X808" s="41"/>
      <c r="Y808" s="41"/>
      <c r="Z808" s="41"/>
      <c r="AA808" s="41"/>
      <c r="AB808" s="41"/>
      <c r="AC808" s="41"/>
      <c r="AD808" s="41"/>
      <c r="AE808" s="41"/>
      <c r="AT808" s="20" t="s">
        <v>361</v>
      </c>
      <c r="AU808" s="20" t="s">
        <v>79</v>
      </c>
    </row>
    <row r="809" s="12" customFormat="1" ht="22.8" customHeight="1">
      <c r="A809" s="12"/>
      <c r="B809" s="199"/>
      <c r="C809" s="200"/>
      <c r="D809" s="201" t="s">
        <v>69</v>
      </c>
      <c r="E809" s="213" t="s">
        <v>1851</v>
      </c>
      <c r="F809" s="213" t="s">
        <v>1852</v>
      </c>
      <c r="G809" s="200"/>
      <c r="H809" s="200"/>
      <c r="I809" s="203"/>
      <c r="J809" s="214">
        <f>BK809</f>
        <v>0</v>
      </c>
      <c r="K809" s="200"/>
      <c r="L809" s="205"/>
      <c r="M809" s="206"/>
      <c r="N809" s="207"/>
      <c r="O809" s="207"/>
      <c r="P809" s="208">
        <f>SUM(P810:P841)</f>
        <v>0</v>
      </c>
      <c r="Q809" s="207"/>
      <c r="R809" s="208">
        <f>SUM(R810:R841)</f>
        <v>4.1726381599999991</v>
      </c>
      <c r="S809" s="207"/>
      <c r="T809" s="209">
        <f>SUM(T810:T841)</f>
        <v>0</v>
      </c>
      <c r="U809" s="12"/>
      <c r="V809" s="12"/>
      <c r="W809" s="12"/>
      <c r="X809" s="12"/>
      <c r="Y809" s="12"/>
      <c r="Z809" s="12"/>
      <c r="AA809" s="12"/>
      <c r="AB809" s="12"/>
      <c r="AC809" s="12"/>
      <c r="AD809" s="12"/>
      <c r="AE809" s="12"/>
      <c r="AR809" s="210" t="s">
        <v>79</v>
      </c>
      <c r="AT809" s="211" t="s">
        <v>69</v>
      </c>
      <c r="AU809" s="211" t="s">
        <v>77</v>
      </c>
      <c r="AY809" s="210" t="s">
        <v>161</v>
      </c>
      <c r="BK809" s="212">
        <f>SUM(BK810:BK841)</f>
        <v>0</v>
      </c>
    </row>
    <row r="810" s="2" customFormat="1" ht="16.5" customHeight="1">
      <c r="A810" s="41"/>
      <c r="B810" s="42"/>
      <c r="C810" s="215" t="s">
        <v>1853</v>
      </c>
      <c r="D810" s="215" t="s">
        <v>163</v>
      </c>
      <c r="E810" s="216" t="s">
        <v>1854</v>
      </c>
      <c r="F810" s="217" t="s">
        <v>1855</v>
      </c>
      <c r="G810" s="218" t="s">
        <v>166</v>
      </c>
      <c r="H810" s="219">
        <v>130</v>
      </c>
      <c r="I810" s="220"/>
      <c r="J810" s="221">
        <f>ROUND(I810*H810,2)</f>
        <v>0</v>
      </c>
      <c r="K810" s="217" t="s">
        <v>167</v>
      </c>
      <c r="L810" s="47"/>
      <c r="M810" s="222" t="s">
        <v>19</v>
      </c>
      <c r="N810" s="223" t="s">
        <v>41</v>
      </c>
      <c r="O810" s="87"/>
      <c r="P810" s="224">
        <f>O810*H810</f>
        <v>0</v>
      </c>
      <c r="Q810" s="224">
        <v>0</v>
      </c>
      <c r="R810" s="224">
        <f>Q810*H810</f>
        <v>0</v>
      </c>
      <c r="S810" s="224">
        <v>0</v>
      </c>
      <c r="T810" s="225">
        <f>S810*H810</f>
        <v>0</v>
      </c>
      <c r="U810" s="41"/>
      <c r="V810" s="41"/>
      <c r="W810" s="41"/>
      <c r="X810" s="41"/>
      <c r="Y810" s="41"/>
      <c r="Z810" s="41"/>
      <c r="AA810" s="41"/>
      <c r="AB810" s="41"/>
      <c r="AC810" s="41"/>
      <c r="AD810" s="41"/>
      <c r="AE810" s="41"/>
      <c r="AR810" s="226" t="s">
        <v>258</v>
      </c>
      <c r="AT810" s="226" t="s">
        <v>163</v>
      </c>
      <c r="AU810" s="226" t="s">
        <v>79</v>
      </c>
      <c r="AY810" s="20" t="s">
        <v>161</v>
      </c>
      <c r="BE810" s="227">
        <f>IF(N810="základní",J810,0)</f>
        <v>0</v>
      </c>
      <c r="BF810" s="227">
        <f>IF(N810="snížená",J810,0)</f>
        <v>0</v>
      </c>
      <c r="BG810" s="227">
        <f>IF(N810="zákl. přenesená",J810,0)</f>
        <v>0</v>
      </c>
      <c r="BH810" s="227">
        <f>IF(N810="sníž. přenesená",J810,0)</f>
        <v>0</v>
      </c>
      <c r="BI810" s="227">
        <f>IF(N810="nulová",J810,0)</f>
        <v>0</v>
      </c>
      <c r="BJ810" s="20" t="s">
        <v>77</v>
      </c>
      <c r="BK810" s="227">
        <f>ROUND(I810*H810,2)</f>
        <v>0</v>
      </c>
      <c r="BL810" s="20" t="s">
        <v>258</v>
      </c>
      <c r="BM810" s="226" t="s">
        <v>1856</v>
      </c>
    </row>
    <row r="811" s="2" customFormat="1">
      <c r="A811" s="41"/>
      <c r="B811" s="42"/>
      <c r="C811" s="43"/>
      <c r="D811" s="228" t="s">
        <v>170</v>
      </c>
      <c r="E811" s="43"/>
      <c r="F811" s="229" t="s">
        <v>1857</v>
      </c>
      <c r="G811" s="43"/>
      <c r="H811" s="43"/>
      <c r="I811" s="230"/>
      <c r="J811" s="43"/>
      <c r="K811" s="43"/>
      <c r="L811" s="47"/>
      <c r="M811" s="231"/>
      <c r="N811" s="232"/>
      <c r="O811" s="87"/>
      <c r="P811" s="87"/>
      <c r="Q811" s="87"/>
      <c r="R811" s="87"/>
      <c r="S811" s="87"/>
      <c r="T811" s="88"/>
      <c r="U811" s="41"/>
      <c r="V811" s="41"/>
      <c r="W811" s="41"/>
      <c r="X811" s="41"/>
      <c r="Y811" s="41"/>
      <c r="Z811" s="41"/>
      <c r="AA811" s="41"/>
      <c r="AB811" s="41"/>
      <c r="AC811" s="41"/>
      <c r="AD811" s="41"/>
      <c r="AE811" s="41"/>
      <c r="AT811" s="20" t="s">
        <v>170</v>
      </c>
      <c r="AU811" s="20" t="s">
        <v>79</v>
      </c>
    </row>
    <row r="812" s="13" customFormat="1">
      <c r="A812" s="13"/>
      <c r="B812" s="233"/>
      <c r="C812" s="234"/>
      <c r="D812" s="235" t="s">
        <v>172</v>
      </c>
      <c r="E812" s="236" t="s">
        <v>19</v>
      </c>
      <c r="F812" s="237" t="s">
        <v>1858</v>
      </c>
      <c r="G812" s="234"/>
      <c r="H812" s="238">
        <v>83</v>
      </c>
      <c r="I812" s="239"/>
      <c r="J812" s="234"/>
      <c r="K812" s="234"/>
      <c r="L812" s="240"/>
      <c r="M812" s="241"/>
      <c r="N812" s="242"/>
      <c r="O812" s="242"/>
      <c r="P812" s="242"/>
      <c r="Q812" s="242"/>
      <c r="R812" s="242"/>
      <c r="S812" s="242"/>
      <c r="T812" s="243"/>
      <c r="U812" s="13"/>
      <c r="V812" s="13"/>
      <c r="W812" s="13"/>
      <c r="X812" s="13"/>
      <c r="Y812" s="13"/>
      <c r="Z812" s="13"/>
      <c r="AA812" s="13"/>
      <c r="AB812" s="13"/>
      <c r="AC812" s="13"/>
      <c r="AD812" s="13"/>
      <c r="AE812" s="13"/>
      <c r="AT812" s="244" t="s">
        <v>172</v>
      </c>
      <c r="AU812" s="244" t="s">
        <v>79</v>
      </c>
      <c r="AV812" s="13" t="s">
        <v>79</v>
      </c>
      <c r="AW812" s="13" t="s">
        <v>32</v>
      </c>
      <c r="AX812" s="13" t="s">
        <v>70</v>
      </c>
      <c r="AY812" s="244" t="s">
        <v>161</v>
      </c>
    </row>
    <row r="813" s="13" customFormat="1">
      <c r="A813" s="13"/>
      <c r="B813" s="233"/>
      <c r="C813" s="234"/>
      <c r="D813" s="235" t="s">
        <v>172</v>
      </c>
      <c r="E813" s="236" t="s">
        <v>19</v>
      </c>
      <c r="F813" s="237" t="s">
        <v>1859</v>
      </c>
      <c r="G813" s="234"/>
      <c r="H813" s="238">
        <v>17</v>
      </c>
      <c r="I813" s="239"/>
      <c r="J813" s="234"/>
      <c r="K813" s="234"/>
      <c r="L813" s="240"/>
      <c r="M813" s="241"/>
      <c r="N813" s="242"/>
      <c r="O813" s="242"/>
      <c r="P813" s="242"/>
      <c r="Q813" s="242"/>
      <c r="R813" s="242"/>
      <c r="S813" s="242"/>
      <c r="T813" s="243"/>
      <c r="U813" s="13"/>
      <c r="V813" s="13"/>
      <c r="W813" s="13"/>
      <c r="X813" s="13"/>
      <c r="Y813" s="13"/>
      <c r="Z813" s="13"/>
      <c r="AA813" s="13"/>
      <c r="AB813" s="13"/>
      <c r="AC813" s="13"/>
      <c r="AD813" s="13"/>
      <c r="AE813" s="13"/>
      <c r="AT813" s="244" t="s">
        <v>172</v>
      </c>
      <c r="AU813" s="244" t="s">
        <v>79</v>
      </c>
      <c r="AV813" s="13" t="s">
        <v>79</v>
      </c>
      <c r="AW813" s="13" t="s">
        <v>32</v>
      </c>
      <c r="AX813" s="13" t="s">
        <v>70</v>
      </c>
      <c r="AY813" s="244" t="s">
        <v>161</v>
      </c>
    </row>
    <row r="814" s="13" customFormat="1">
      <c r="A814" s="13"/>
      <c r="B814" s="233"/>
      <c r="C814" s="234"/>
      <c r="D814" s="235" t="s">
        <v>172</v>
      </c>
      <c r="E814" s="236" t="s">
        <v>19</v>
      </c>
      <c r="F814" s="237" t="s">
        <v>1860</v>
      </c>
      <c r="G814" s="234"/>
      <c r="H814" s="238">
        <v>30</v>
      </c>
      <c r="I814" s="239"/>
      <c r="J814" s="234"/>
      <c r="K814" s="234"/>
      <c r="L814" s="240"/>
      <c r="M814" s="241"/>
      <c r="N814" s="242"/>
      <c r="O814" s="242"/>
      <c r="P814" s="242"/>
      <c r="Q814" s="242"/>
      <c r="R814" s="242"/>
      <c r="S814" s="242"/>
      <c r="T814" s="243"/>
      <c r="U814" s="13"/>
      <c r="V814" s="13"/>
      <c r="W814" s="13"/>
      <c r="X814" s="13"/>
      <c r="Y814" s="13"/>
      <c r="Z814" s="13"/>
      <c r="AA814" s="13"/>
      <c r="AB814" s="13"/>
      <c r="AC814" s="13"/>
      <c r="AD814" s="13"/>
      <c r="AE814" s="13"/>
      <c r="AT814" s="244" t="s">
        <v>172</v>
      </c>
      <c r="AU814" s="244" t="s">
        <v>79</v>
      </c>
      <c r="AV814" s="13" t="s">
        <v>79</v>
      </c>
      <c r="AW814" s="13" t="s">
        <v>32</v>
      </c>
      <c r="AX814" s="13" t="s">
        <v>70</v>
      </c>
      <c r="AY814" s="244" t="s">
        <v>161</v>
      </c>
    </row>
    <row r="815" s="14" customFormat="1">
      <c r="A815" s="14"/>
      <c r="B815" s="245"/>
      <c r="C815" s="246"/>
      <c r="D815" s="235" t="s">
        <v>172</v>
      </c>
      <c r="E815" s="247" t="s">
        <v>19</v>
      </c>
      <c r="F815" s="248" t="s">
        <v>174</v>
      </c>
      <c r="G815" s="246"/>
      <c r="H815" s="249">
        <v>130</v>
      </c>
      <c r="I815" s="250"/>
      <c r="J815" s="246"/>
      <c r="K815" s="246"/>
      <c r="L815" s="251"/>
      <c r="M815" s="252"/>
      <c r="N815" s="253"/>
      <c r="O815" s="253"/>
      <c r="P815" s="253"/>
      <c r="Q815" s="253"/>
      <c r="R815" s="253"/>
      <c r="S815" s="253"/>
      <c r="T815" s="254"/>
      <c r="U815" s="14"/>
      <c r="V815" s="14"/>
      <c r="W815" s="14"/>
      <c r="X815" s="14"/>
      <c r="Y815" s="14"/>
      <c r="Z815" s="14"/>
      <c r="AA815" s="14"/>
      <c r="AB815" s="14"/>
      <c r="AC815" s="14"/>
      <c r="AD815" s="14"/>
      <c r="AE815" s="14"/>
      <c r="AT815" s="255" t="s">
        <v>172</v>
      </c>
      <c r="AU815" s="255" t="s">
        <v>79</v>
      </c>
      <c r="AV815" s="14" t="s">
        <v>168</v>
      </c>
      <c r="AW815" s="14" t="s">
        <v>32</v>
      </c>
      <c r="AX815" s="14" t="s">
        <v>77</v>
      </c>
      <c r="AY815" s="255" t="s">
        <v>161</v>
      </c>
    </row>
    <row r="816" s="2" customFormat="1" ht="16.5" customHeight="1">
      <c r="A816" s="41"/>
      <c r="B816" s="42"/>
      <c r="C816" s="215" t="s">
        <v>1861</v>
      </c>
      <c r="D816" s="215" t="s">
        <v>163</v>
      </c>
      <c r="E816" s="216" t="s">
        <v>1862</v>
      </c>
      <c r="F816" s="217" t="s">
        <v>1863</v>
      </c>
      <c r="G816" s="218" t="s">
        <v>166</v>
      </c>
      <c r="H816" s="219">
        <v>130</v>
      </c>
      <c r="I816" s="220"/>
      <c r="J816" s="221">
        <f>ROUND(I816*H816,2)</f>
        <v>0</v>
      </c>
      <c r="K816" s="217" t="s">
        <v>167</v>
      </c>
      <c r="L816" s="47"/>
      <c r="M816" s="222" t="s">
        <v>19</v>
      </c>
      <c r="N816" s="223" t="s">
        <v>41</v>
      </c>
      <c r="O816" s="87"/>
      <c r="P816" s="224">
        <f>O816*H816</f>
        <v>0</v>
      </c>
      <c r="Q816" s="224">
        <v>0.00029999999999999997</v>
      </c>
      <c r="R816" s="224">
        <f>Q816*H816</f>
        <v>0.039</v>
      </c>
      <c r="S816" s="224">
        <v>0</v>
      </c>
      <c r="T816" s="225">
        <f>S816*H816</f>
        <v>0</v>
      </c>
      <c r="U816" s="41"/>
      <c r="V816" s="41"/>
      <c r="W816" s="41"/>
      <c r="X816" s="41"/>
      <c r="Y816" s="41"/>
      <c r="Z816" s="41"/>
      <c r="AA816" s="41"/>
      <c r="AB816" s="41"/>
      <c r="AC816" s="41"/>
      <c r="AD816" s="41"/>
      <c r="AE816" s="41"/>
      <c r="AR816" s="226" t="s">
        <v>258</v>
      </c>
      <c r="AT816" s="226" t="s">
        <v>163</v>
      </c>
      <c r="AU816" s="226" t="s">
        <v>79</v>
      </c>
      <c r="AY816" s="20" t="s">
        <v>161</v>
      </c>
      <c r="BE816" s="227">
        <f>IF(N816="základní",J816,0)</f>
        <v>0</v>
      </c>
      <c r="BF816" s="227">
        <f>IF(N816="snížená",J816,0)</f>
        <v>0</v>
      </c>
      <c r="BG816" s="227">
        <f>IF(N816="zákl. přenesená",J816,0)</f>
        <v>0</v>
      </c>
      <c r="BH816" s="227">
        <f>IF(N816="sníž. přenesená",J816,0)</f>
        <v>0</v>
      </c>
      <c r="BI816" s="227">
        <f>IF(N816="nulová",J816,0)</f>
        <v>0</v>
      </c>
      <c r="BJ816" s="20" t="s">
        <v>77</v>
      </c>
      <c r="BK816" s="227">
        <f>ROUND(I816*H816,2)</f>
        <v>0</v>
      </c>
      <c r="BL816" s="20" t="s">
        <v>258</v>
      </c>
      <c r="BM816" s="226" t="s">
        <v>1864</v>
      </c>
    </row>
    <row r="817" s="2" customFormat="1">
      <c r="A817" s="41"/>
      <c r="B817" s="42"/>
      <c r="C817" s="43"/>
      <c r="D817" s="228" t="s">
        <v>170</v>
      </c>
      <c r="E817" s="43"/>
      <c r="F817" s="229" t="s">
        <v>1865</v>
      </c>
      <c r="G817" s="43"/>
      <c r="H817" s="43"/>
      <c r="I817" s="230"/>
      <c r="J817" s="43"/>
      <c r="K817" s="43"/>
      <c r="L817" s="47"/>
      <c r="M817" s="231"/>
      <c r="N817" s="232"/>
      <c r="O817" s="87"/>
      <c r="P817" s="87"/>
      <c r="Q817" s="87"/>
      <c r="R817" s="87"/>
      <c r="S817" s="87"/>
      <c r="T817" s="88"/>
      <c r="U817" s="41"/>
      <c r="V817" s="41"/>
      <c r="W817" s="41"/>
      <c r="X817" s="41"/>
      <c r="Y817" s="41"/>
      <c r="Z817" s="41"/>
      <c r="AA817" s="41"/>
      <c r="AB817" s="41"/>
      <c r="AC817" s="41"/>
      <c r="AD817" s="41"/>
      <c r="AE817" s="41"/>
      <c r="AT817" s="20" t="s">
        <v>170</v>
      </c>
      <c r="AU817" s="20" t="s">
        <v>79</v>
      </c>
    </row>
    <row r="818" s="13" customFormat="1">
      <c r="A818" s="13"/>
      <c r="B818" s="233"/>
      <c r="C818" s="234"/>
      <c r="D818" s="235" t="s">
        <v>172</v>
      </c>
      <c r="E818" s="236" t="s">
        <v>19</v>
      </c>
      <c r="F818" s="237" t="s">
        <v>1858</v>
      </c>
      <c r="G818" s="234"/>
      <c r="H818" s="238">
        <v>83</v>
      </c>
      <c r="I818" s="239"/>
      <c r="J818" s="234"/>
      <c r="K818" s="234"/>
      <c r="L818" s="240"/>
      <c r="M818" s="241"/>
      <c r="N818" s="242"/>
      <c r="O818" s="242"/>
      <c r="P818" s="242"/>
      <c r="Q818" s="242"/>
      <c r="R818" s="242"/>
      <c r="S818" s="242"/>
      <c r="T818" s="243"/>
      <c r="U818" s="13"/>
      <c r="V818" s="13"/>
      <c r="W818" s="13"/>
      <c r="X818" s="13"/>
      <c r="Y818" s="13"/>
      <c r="Z818" s="13"/>
      <c r="AA818" s="13"/>
      <c r="AB818" s="13"/>
      <c r="AC818" s="13"/>
      <c r="AD818" s="13"/>
      <c r="AE818" s="13"/>
      <c r="AT818" s="244" t="s">
        <v>172</v>
      </c>
      <c r="AU818" s="244" t="s">
        <v>79</v>
      </c>
      <c r="AV818" s="13" t="s">
        <v>79</v>
      </c>
      <c r="AW818" s="13" t="s">
        <v>32</v>
      </c>
      <c r="AX818" s="13" t="s">
        <v>70</v>
      </c>
      <c r="AY818" s="244" t="s">
        <v>161</v>
      </c>
    </row>
    <row r="819" s="13" customFormat="1">
      <c r="A819" s="13"/>
      <c r="B819" s="233"/>
      <c r="C819" s="234"/>
      <c r="D819" s="235" t="s">
        <v>172</v>
      </c>
      <c r="E819" s="236" t="s">
        <v>19</v>
      </c>
      <c r="F819" s="237" t="s">
        <v>1859</v>
      </c>
      <c r="G819" s="234"/>
      <c r="H819" s="238">
        <v>17</v>
      </c>
      <c r="I819" s="239"/>
      <c r="J819" s="234"/>
      <c r="K819" s="234"/>
      <c r="L819" s="240"/>
      <c r="M819" s="241"/>
      <c r="N819" s="242"/>
      <c r="O819" s="242"/>
      <c r="P819" s="242"/>
      <c r="Q819" s="242"/>
      <c r="R819" s="242"/>
      <c r="S819" s="242"/>
      <c r="T819" s="243"/>
      <c r="U819" s="13"/>
      <c r="V819" s="13"/>
      <c r="W819" s="13"/>
      <c r="X819" s="13"/>
      <c r="Y819" s="13"/>
      <c r="Z819" s="13"/>
      <c r="AA819" s="13"/>
      <c r="AB819" s="13"/>
      <c r="AC819" s="13"/>
      <c r="AD819" s="13"/>
      <c r="AE819" s="13"/>
      <c r="AT819" s="244" t="s">
        <v>172</v>
      </c>
      <c r="AU819" s="244" t="s">
        <v>79</v>
      </c>
      <c r="AV819" s="13" t="s">
        <v>79</v>
      </c>
      <c r="AW819" s="13" t="s">
        <v>32</v>
      </c>
      <c r="AX819" s="13" t="s">
        <v>70</v>
      </c>
      <c r="AY819" s="244" t="s">
        <v>161</v>
      </c>
    </row>
    <row r="820" s="13" customFormat="1">
      <c r="A820" s="13"/>
      <c r="B820" s="233"/>
      <c r="C820" s="234"/>
      <c r="D820" s="235" t="s">
        <v>172</v>
      </c>
      <c r="E820" s="236" t="s">
        <v>19</v>
      </c>
      <c r="F820" s="237" t="s">
        <v>1860</v>
      </c>
      <c r="G820" s="234"/>
      <c r="H820" s="238">
        <v>30</v>
      </c>
      <c r="I820" s="239"/>
      <c r="J820" s="234"/>
      <c r="K820" s="234"/>
      <c r="L820" s="240"/>
      <c r="M820" s="241"/>
      <c r="N820" s="242"/>
      <c r="O820" s="242"/>
      <c r="P820" s="242"/>
      <c r="Q820" s="242"/>
      <c r="R820" s="242"/>
      <c r="S820" s="242"/>
      <c r="T820" s="243"/>
      <c r="U820" s="13"/>
      <c r="V820" s="13"/>
      <c r="W820" s="13"/>
      <c r="X820" s="13"/>
      <c r="Y820" s="13"/>
      <c r="Z820" s="13"/>
      <c r="AA820" s="13"/>
      <c r="AB820" s="13"/>
      <c r="AC820" s="13"/>
      <c r="AD820" s="13"/>
      <c r="AE820" s="13"/>
      <c r="AT820" s="244" t="s">
        <v>172</v>
      </c>
      <c r="AU820" s="244" t="s">
        <v>79</v>
      </c>
      <c r="AV820" s="13" t="s">
        <v>79</v>
      </c>
      <c r="AW820" s="13" t="s">
        <v>32</v>
      </c>
      <c r="AX820" s="13" t="s">
        <v>70</v>
      </c>
      <c r="AY820" s="244" t="s">
        <v>161</v>
      </c>
    </row>
    <row r="821" s="14" customFormat="1">
      <c r="A821" s="14"/>
      <c r="B821" s="245"/>
      <c r="C821" s="246"/>
      <c r="D821" s="235" t="s">
        <v>172</v>
      </c>
      <c r="E821" s="247" t="s">
        <v>19</v>
      </c>
      <c r="F821" s="248" t="s">
        <v>174</v>
      </c>
      <c r="G821" s="246"/>
      <c r="H821" s="249">
        <v>130</v>
      </c>
      <c r="I821" s="250"/>
      <c r="J821" s="246"/>
      <c r="K821" s="246"/>
      <c r="L821" s="251"/>
      <c r="M821" s="252"/>
      <c r="N821" s="253"/>
      <c r="O821" s="253"/>
      <c r="P821" s="253"/>
      <c r="Q821" s="253"/>
      <c r="R821" s="253"/>
      <c r="S821" s="253"/>
      <c r="T821" s="254"/>
      <c r="U821" s="14"/>
      <c r="V821" s="14"/>
      <c r="W821" s="14"/>
      <c r="X821" s="14"/>
      <c r="Y821" s="14"/>
      <c r="Z821" s="14"/>
      <c r="AA821" s="14"/>
      <c r="AB821" s="14"/>
      <c r="AC821" s="14"/>
      <c r="AD821" s="14"/>
      <c r="AE821" s="14"/>
      <c r="AT821" s="255" t="s">
        <v>172</v>
      </c>
      <c r="AU821" s="255" t="s">
        <v>79</v>
      </c>
      <c r="AV821" s="14" t="s">
        <v>168</v>
      </c>
      <c r="AW821" s="14" t="s">
        <v>32</v>
      </c>
      <c r="AX821" s="14" t="s">
        <v>77</v>
      </c>
      <c r="AY821" s="255" t="s">
        <v>161</v>
      </c>
    </row>
    <row r="822" s="2" customFormat="1" ht="24.15" customHeight="1">
      <c r="A822" s="41"/>
      <c r="B822" s="42"/>
      <c r="C822" s="215" t="s">
        <v>1866</v>
      </c>
      <c r="D822" s="215" t="s">
        <v>163</v>
      </c>
      <c r="E822" s="216" t="s">
        <v>1867</v>
      </c>
      <c r="F822" s="217" t="s">
        <v>1868</v>
      </c>
      <c r="G822" s="218" t="s">
        <v>212</v>
      </c>
      <c r="H822" s="219">
        <v>77.209999999999994</v>
      </c>
      <c r="I822" s="220"/>
      <c r="J822" s="221">
        <f>ROUND(I822*H822,2)</f>
        <v>0</v>
      </c>
      <c r="K822" s="217" t="s">
        <v>167</v>
      </c>
      <c r="L822" s="47"/>
      <c r="M822" s="222" t="s">
        <v>19</v>
      </c>
      <c r="N822" s="223" t="s">
        <v>41</v>
      </c>
      <c r="O822" s="87"/>
      <c r="P822" s="224">
        <f>O822*H822</f>
        <v>0</v>
      </c>
      <c r="Q822" s="224">
        <v>0.000428</v>
      </c>
      <c r="R822" s="224">
        <f>Q822*H822</f>
        <v>0.03304588</v>
      </c>
      <c r="S822" s="224">
        <v>0</v>
      </c>
      <c r="T822" s="225">
        <f>S822*H822</f>
        <v>0</v>
      </c>
      <c r="U822" s="41"/>
      <c r="V822" s="41"/>
      <c r="W822" s="41"/>
      <c r="X822" s="41"/>
      <c r="Y822" s="41"/>
      <c r="Z822" s="41"/>
      <c r="AA822" s="41"/>
      <c r="AB822" s="41"/>
      <c r="AC822" s="41"/>
      <c r="AD822" s="41"/>
      <c r="AE822" s="41"/>
      <c r="AR822" s="226" t="s">
        <v>258</v>
      </c>
      <c r="AT822" s="226" t="s">
        <v>163</v>
      </c>
      <c r="AU822" s="226" t="s">
        <v>79</v>
      </c>
      <c r="AY822" s="20" t="s">
        <v>161</v>
      </c>
      <c r="BE822" s="227">
        <f>IF(N822="základní",J822,0)</f>
        <v>0</v>
      </c>
      <c r="BF822" s="227">
        <f>IF(N822="snížená",J822,0)</f>
        <v>0</v>
      </c>
      <c r="BG822" s="227">
        <f>IF(N822="zákl. přenesená",J822,0)</f>
        <v>0</v>
      </c>
      <c r="BH822" s="227">
        <f>IF(N822="sníž. přenesená",J822,0)</f>
        <v>0</v>
      </c>
      <c r="BI822" s="227">
        <f>IF(N822="nulová",J822,0)</f>
        <v>0</v>
      </c>
      <c r="BJ822" s="20" t="s">
        <v>77</v>
      </c>
      <c r="BK822" s="227">
        <f>ROUND(I822*H822,2)</f>
        <v>0</v>
      </c>
      <c r="BL822" s="20" t="s">
        <v>258</v>
      </c>
      <c r="BM822" s="226" t="s">
        <v>1869</v>
      </c>
    </row>
    <row r="823" s="2" customFormat="1">
      <c r="A823" s="41"/>
      <c r="B823" s="42"/>
      <c r="C823" s="43"/>
      <c r="D823" s="228" t="s">
        <v>170</v>
      </c>
      <c r="E823" s="43"/>
      <c r="F823" s="229" t="s">
        <v>1870</v>
      </c>
      <c r="G823" s="43"/>
      <c r="H823" s="43"/>
      <c r="I823" s="230"/>
      <c r="J823" s="43"/>
      <c r="K823" s="43"/>
      <c r="L823" s="47"/>
      <c r="M823" s="231"/>
      <c r="N823" s="232"/>
      <c r="O823" s="87"/>
      <c r="P823" s="87"/>
      <c r="Q823" s="87"/>
      <c r="R823" s="87"/>
      <c r="S823" s="87"/>
      <c r="T823" s="88"/>
      <c r="U823" s="41"/>
      <c r="V823" s="41"/>
      <c r="W823" s="41"/>
      <c r="X823" s="41"/>
      <c r="Y823" s="41"/>
      <c r="Z823" s="41"/>
      <c r="AA823" s="41"/>
      <c r="AB823" s="41"/>
      <c r="AC823" s="41"/>
      <c r="AD823" s="41"/>
      <c r="AE823" s="41"/>
      <c r="AT823" s="20" t="s">
        <v>170</v>
      </c>
      <c r="AU823" s="20" t="s">
        <v>79</v>
      </c>
    </row>
    <row r="824" s="13" customFormat="1">
      <c r="A824" s="13"/>
      <c r="B824" s="233"/>
      <c r="C824" s="234"/>
      <c r="D824" s="235" t="s">
        <v>172</v>
      </c>
      <c r="E824" s="236" t="s">
        <v>19</v>
      </c>
      <c r="F824" s="237" t="s">
        <v>1871</v>
      </c>
      <c r="G824" s="234"/>
      <c r="H824" s="238">
        <v>39.659999999999997</v>
      </c>
      <c r="I824" s="239"/>
      <c r="J824" s="234"/>
      <c r="K824" s="234"/>
      <c r="L824" s="240"/>
      <c r="M824" s="241"/>
      <c r="N824" s="242"/>
      <c r="O824" s="242"/>
      <c r="P824" s="242"/>
      <c r="Q824" s="242"/>
      <c r="R824" s="242"/>
      <c r="S824" s="242"/>
      <c r="T824" s="243"/>
      <c r="U824" s="13"/>
      <c r="V824" s="13"/>
      <c r="W824" s="13"/>
      <c r="X824" s="13"/>
      <c r="Y824" s="13"/>
      <c r="Z824" s="13"/>
      <c r="AA824" s="13"/>
      <c r="AB824" s="13"/>
      <c r="AC824" s="13"/>
      <c r="AD824" s="13"/>
      <c r="AE824" s="13"/>
      <c r="AT824" s="244" t="s">
        <v>172</v>
      </c>
      <c r="AU824" s="244" t="s">
        <v>79</v>
      </c>
      <c r="AV824" s="13" t="s">
        <v>79</v>
      </c>
      <c r="AW824" s="13" t="s">
        <v>32</v>
      </c>
      <c r="AX824" s="13" t="s">
        <v>70</v>
      </c>
      <c r="AY824" s="244" t="s">
        <v>161</v>
      </c>
    </row>
    <row r="825" s="13" customFormat="1">
      <c r="A825" s="13"/>
      <c r="B825" s="233"/>
      <c r="C825" s="234"/>
      <c r="D825" s="235" t="s">
        <v>172</v>
      </c>
      <c r="E825" s="236" t="s">
        <v>19</v>
      </c>
      <c r="F825" s="237" t="s">
        <v>1872</v>
      </c>
      <c r="G825" s="234"/>
      <c r="H825" s="238">
        <v>14.5</v>
      </c>
      <c r="I825" s="239"/>
      <c r="J825" s="234"/>
      <c r="K825" s="234"/>
      <c r="L825" s="240"/>
      <c r="M825" s="241"/>
      <c r="N825" s="242"/>
      <c r="O825" s="242"/>
      <c r="P825" s="242"/>
      <c r="Q825" s="242"/>
      <c r="R825" s="242"/>
      <c r="S825" s="242"/>
      <c r="T825" s="243"/>
      <c r="U825" s="13"/>
      <c r="V825" s="13"/>
      <c r="W825" s="13"/>
      <c r="X825" s="13"/>
      <c r="Y825" s="13"/>
      <c r="Z825" s="13"/>
      <c r="AA825" s="13"/>
      <c r="AB825" s="13"/>
      <c r="AC825" s="13"/>
      <c r="AD825" s="13"/>
      <c r="AE825" s="13"/>
      <c r="AT825" s="244" t="s">
        <v>172</v>
      </c>
      <c r="AU825" s="244" t="s">
        <v>79</v>
      </c>
      <c r="AV825" s="13" t="s">
        <v>79</v>
      </c>
      <c r="AW825" s="13" t="s">
        <v>32</v>
      </c>
      <c r="AX825" s="13" t="s">
        <v>70</v>
      </c>
      <c r="AY825" s="244" t="s">
        <v>161</v>
      </c>
    </row>
    <row r="826" s="13" customFormat="1">
      <c r="A826" s="13"/>
      <c r="B826" s="233"/>
      <c r="C826" s="234"/>
      <c r="D826" s="235" t="s">
        <v>172</v>
      </c>
      <c r="E826" s="236" t="s">
        <v>19</v>
      </c>
      <c r="F826" s="237" t="s">
        <v>1873</v>
      </c>
      <c r="G826" s="234"/>
      <c r="H826" s="238">
        <v>23.050000000000001</v>
      </c>
      <c r="I826" s="239"/>
      <c r="J826" s="234"/>
      <c r="K826" s="234"/>
      <c r="L826" s="240"/>
      <c r="M826" s="241"/>
      <c r="N826" s="242"/>
      <c r="O826" s="242"/>
      <c r="P826" s="242"/>
      <c r="Q826" s="242"/>
      <c r="R826" s="242"/>
      <c r="S826" s="242"/>
      <c r="T826" s="243"/>
      <c r="U826" s="13"/>
      <c r="V826" s="13"/>
      <c r="W826" s="13"/>
      <c r="X826" s="13"/>
      <c r="Y826" s="13"/>
      <c r="Z826" s="13"/>
      <c r="AA826" s="13"/>
      <c r="AB826" s="13"/>
      <c r="AC826" s="13"/>
      <c r="AD826" s="13"/>
      <c r="AE826" s="13"/>
      <c r="AT826" s="244" t="s">
        <v>172</v>
      </c>
      <c r="AU826" s="244" t="s">
        <v>79</v>
      </c>
      <c r="AV826" s="13" t="s">
        <v>79</v>
      </c>
      <c r="AW826" s="13" t="s">
        <v>32</v>
      </c>
      <c r="AX826" s="13" t="s">
        <v>70</v>
      </c>
      <c r="AY826" s="244" t="s">
        <v>161</v>
      </c>
    </row>
    <row r="827" s="14" customFormat="1">
      <c r="A827" s="14"/>
      <c r="B827" s="245"/>
      <c r="C827" s="246"/>
      <c r="D827" s="235" t="s">
        <v>172</v>
      </c>
      <c r="E827" s="247" t="s">
        <v>19</v>
      </c>
      <c r="F827" s="248" t="s">
        <v>174</v>
      </c>
      <c r="G827" s="246"/>
      <c r="H827" s="249">
        <v>77.209999999999994</v>
      </c>
      <c r="I827" s="250"/>
      <c r="J827" s="246"/>
      <c r="K827" s="246"/>
      <c r="L827" s="251"/>
      <c r="M827" s="252"/>
      <c r="N827" s="253"/>
      <c r="O827" s="253"/>
      <c r="P827" s="253"/>
      <c r="Q827" s="253"/>
      <c r="R827" s="253"/>
      <c r="S827" s="253"/>
      <c r="T827" s="254"/>
      <c r="U827" s="14"/>
      <c r="V827" s="14"/>
      <c r="W827" s="14"/>
      <c r="X827" s="14"/>
      <c r="Y827" s="14"/>
      <c r="Z827" s="14"/>
      <c r="AA827" s="14"/>
      <c r="AB827" s="14"/>
      <c r="AC827" s="14"/>
      <c r="AD827" s="14"/>
      <c r="AE827" s="14"/>
      <c r="AT827" s="255" t="s">
        <v>172</v>
      </c>
      <c r="AU827" s="255" t="s">
        <v>79</v>
      </c>
      <c r="AV827" s="14" t="s">
        <v>168</v>
      </c>
      <c r="AW827" s="14" t="s">
        <v>32</v>
      </c>
      <c r="AX827" s="14" t="s">
        <v>77</v>
      </c>
      <c r="AY827" s="255" t="s">
        <v>161</v>
      </c>
    </row>
    <row r="828" s="2" customFormat="1" ht="21.75" customHeight="1">
      <c r="A828" s="41"/>
      <c r="B828" s="42"/>
      <c r="C828" s="285" t="s">
        <v>1874</v>
      </c>
      <c r="D828" s="285" t="s">
        <v>1027</v>
      </c>
      <c r="E828" s="286" t="s">
        <v>1875</v>
      </c>
      <c r="F828" s="287" t="s">
        <v>1876</v>
      </c>
      <c r="G828" s="288" t="s">
        <v>212</v>
      </c>
      <c r="H828" s="289">
        <v>84.930999999999997</v>
      </c>
      <c r="I828" s="290"/>
      <c r="J828" s="291">
        <f>ROUND(I828*H828,2)</f>
        <v>0</v>
      </c>
      <c r="K828" s="287" t="s">
        <v>167</v>
      </c>
      <c r="L828" s="292"/>
      <c r="M828" s="293" t="s">
        <v>19</v>
      </c>
      <c r="N828" s="294" t="s">
        <v>41</v>
      </c>
      <c r="O828" s="87"/>
      <c r="P828" s="224">
        <f>O828*H828</f>
        <v>0</v>
      </c>
      <c r="Q828" s="224">
        <v>0.00198</v>
      </c>
      <c r="R828" s="224">
        <f>Q828*H828</f>
        <v>0.16816338</v>
      </c>
      <c r="S828" s="224">
        <v>0</v>
      </c>
      <c r="T828" s="225">
        <f>S828*H828</f>
        <v>0</v>
      </c>
      <c r="U828" s="41"/>
      <c r="V828" s="41"/>
      <c r="W828" s="41"/>
      <c r="X828" s="41"/>
      <c r="Y828" s="41"/>
      <c r="Z828" s="41"/>
      <c r="AA828" s="41"/>
      <c r="AB828" s="41"/>
      <c r="AC828" s="41"/>
      <c r="AD828" s="41"/>
      <c r="AE828" s="41"/>
      <c r="AR828" s="226" t="s">
        <v>356</v>
      </c>
      <c r="AT828" s="226" t="s">
        <v>1027</v>
      </c>
      <c r="AU828" s="226" t="s">
        <v>79</v>
      </c>
      <c r="AY828" s="20" t="s">
        <v>161</v>
      </c>
      <c r="BE828" s="227">
        <f>IF(N828="základní",J828,0)</f>
        <v>0</v>
      </c>
      <c r="BF828" s="227">
        <f>IF(N828="snížená",J828,0)</f>
        <v>0</v>
      </c>
      <c r="BG828" s="227">
        <f>IF(N828="zákl. přenesená",J828,0)</f>
        <v>0</v>
      </c>
      <c r="BH828" s="227">
        <f>IF(N828="sníž. přenesená",J828,0)</f>
        <v>0</v>
      </c>
      <c r="BI828" s="227">
        <f>IF(N828="nulová",J828,0)</f>
        <v>0</v>
      </c>
      <c r="BJ828" s="20" t="s">
        <v>77</v>
      </c>
      <c r="BK828" s="227">
        <f>ROUND(I828*H828,2)</f>
        <v>0</v>
      </c>
      <c r="BL828" s="20" t="s">
        <v>258</v>
      </c>
      <c r="BM828" s="226" t="s">
        <v>1877</v>
      </c>
    </row>
    <row r="829" s="13" customFormat="1">
      <c r="A829" s="13"/>
      <c r="B829" s="233"/>
      <c r="C829" s="234"/>
      <c r="D829" s="235" t="s">
        <v>172</v>
      </c>
      <c r="E829" s="234"/>
      <c r="F829" s="237" t="s">
        <v>1878</v>
      </c>
      <c r="G829" s="234"/>
      <c r="H829" s="238">
        <v>84.930999999999997</v>
      </c>
      <c r="I829" s="239"/>
      <c r="J829" s="234"/>
      <c r="K829" s="234"/>
      <c r="L829" s="240"/>
      <c r="M829" s="241"/>
      <c r="N829" s="242"/>
      <c r="O829" s="242"/>
      <c r="P829" s="242"/>
      <c r="Q829" s="242"/>
      <c r="R829" s="242"/>
      <c r="S829" s="242"/>
      <c r="T829" s="243"/>
      <c r="U829" s="13"/>
      <c r="V829" s="13"/>
      <c r="W829" s="13"/>
      <c r="X829" s="13"/>
      <c r="Y829" s="13"/>
      <c r="Z829" s="13"/>
      <c r="AA829" s="13"/>
      <c r="AB829" s="13"/>
      <c r="AC829" s="13"/>
      <c r="AD829" s="13"/>
      <c r="AE829" s="13"/>
      <c r="AT829" s="244" t="s">
        <v>172</v>
      </c>
      <c r="AU829" s="244" t="s">
        <v>79</v>
      </c>
      <c r="AV829" s="13" t="s">
        <v>79</v>
      </c>
      <c r="AW829" s="13" t="s">
        <v>4</v>
      </c>
      <c r="AX829" s="13" t="s">
        <v>77</v>
      </c>
      <c r="AY829" s="244" t="s">
        <v>161</v>
      </c>
    </row>
    <row r="830" s="2" customFormat="1" ht="24.15" customHeight="1">
      <c r="A830" s="41"/>
      <c r="B830" s="42"/>
      <c r="C830" s="215" t="s">
        <v>1879</v>
      </c>
      <c r="D830" s="215" t="s">
        <v>163</v>
      </c>
      <c r="E830" s="216" t="s">
        <v>1880</v>
      </c>
      <c r="F830" s="217" t="s">
        <v>1881</v>
      </c>
      <c r="G830" s="218" t="s">
        <v>166</v>
      </c>
      <c r="H830" s="219">
        <v>130</v>
      </c>
      <c r="I830" s="220"/>
      <c r="J830" s="221">
        <f>ROUND(I830*H830,2)</f>
        <v>0</v>
      </c>
      <c r="K830" s="217" t="s">
        <v>167</v>
      </c>
      <c r="L830" s="47"/>
      <c r="M830" s="222" t="s">
        <v>19</v>
      </c>
      <c r="N830" s="223" t="s">
        <v>41</v>
      </c>
      <c r="O830" s="87"/>
      <c r="P830" s="224">
        <f>O830*H830</f>
        <v>0</v>
      </c>
      <c r="Q830" s="224">
        <v>0.0059959999999999996</v>
      </c>
      <c r="R830" s="224">
        <f>Q830*H830</f>
        <v>0.77947999999999995</v>
      </c>
      <c r="S830" s="224">
        <v>0</v>
      </c>
      <c r="T830" s="225">
        <f>S830*H830</f>
        <v>0</v>
      </c>
      <c r="U830" s="41"/>
      <c r="V830" s="41"/>
      <c r="W830" s="41"/>
      <c r="X830" s="41"/>
      <c r="Y830" s="41"/>
      <c r="Z830" s="41"/>
      <c r="AA830" s="41"/>
      <c r="AB830" s="41"/>
      <c r="AC830" s="41"/>
      <c r="AD830" s="41"/>
      <c r="AE830" s="41"/>
      <c r="AR830" s="226" t="s">
        <v>258</v>
      </c>
      <c r="AT830" s="226" t="s">
        <v>163</v>
      </c>
      <c r="AU830" s="226" t="s">
        <v>79</v>
      </c>
      <c r="AY830" s="20" t="s">
        <v>161</v>
      </c>
      <c r="BE830" s="227">
        <f>IF(N830="základní",J830,0)</f>
        <v>0</v>
      </c>
      <c r="BF830" s="227">
        <f>IF(N830="snížená",J830,0)</f>
        <v>0</v>
      </c>
      <c r="BG830" s="227">
        <f>IF(N830="zákl. přenesená",J830,0)</f>
        <v>0</v>
      </c>
      <c r="BH830" s="227">
        <f>IF(N830="sníž. přenesená",J830,0)</f>
        <v>0</v>
      </c>
      <c r="BI830" s="227">
        <f>IF(N830="nulová",J830,0)</f>
        <v>0</v>
      </c>
      <c r="BJ830" s="20" t="s">
        <v>77</v>
      </c>
      <c r="BK830" s="227">
        <f>ROUND(I830*H830,2)</f>
        <v>0</v>
      </c>
      <c r="BL830" s="20" t="s">
        <v>258</v>
      </c>
      <c r="BM830" s="226" t="s">
        <v>1882</v>
      </c>
    </row>
    <row r="831" s="2" customFormat="1">
      <c r="A831" s="41"/>
      <c r="B831" s="42"/>
      <c r="C831" s="43"/>
      <c r="D831" s="228" t="s">
        <v>170</v>
      </c>
      <c r="E831" s="43"/>
      <c r="F831" s="229" t="s">
        <v>1883</v>
      </c>
      <c r="G831" s="43"/>
      <c r="H831" s="43"/>
      <c r="I831" s="230"/>
      <c r="J831" s="43"/>
      <c r="K831" s="43"/>
      <c r="L831" s="47"/>
      <c r="M831" s="231"/>
      <c r="N831" s="232"/>
      <c r="O831" s="87"/>
      <c r="P831" s="87"/>
      <c r="Q831" s="87"/>
      <c r="R831" s="87"/>
      <c r="S831" s="87"/>
      <c r="T831" s="88"/>
      <c r="U831" s="41"/>
      <c r="V831" s="41"/>
      <c r="W831" s="41"/>
      <c r="X831" s="41"/>
      <c r="Y831" s="41"/>
      <c r="Z831" s="41"/>
      <c r="AA831" s="41"/>
      <c r="AB831" s="41"/>
      <c r="AC831" s="41"/>
      <c r="AD831" s="41"/>
      <c r="AE831" s="41"/>
      <c r="AT831" s="20" t="s">
        <v>170</v>
      </c>
      <c r="AU831" s="20" t="s">
        <v>79</v>
      </c>
    </row>
    <row r="832" s="13" customFormat="1">
      <c r="A832" s="13"/>
      <c r="B832" s="233"/>
      <c r="C832" s="234"/>
      <c r="D832" s="235" t="s">
        <v>172</v>
      </c>
      <c r="E832" s="236" t="s">
        <v>19</v>
      </c>
      <c r="F832" s="237" t="s">
        <v>1858</v>
      </c>
      <c r="G832" s="234"/>
      <c r="H832" s="238">
        <v>83</v>
      </c>
      <c r="I832" s="239"/>
      <c r="J832" s="234"/>
      <c r="K832" s="234"/>
      <c r="L832" s="240"/>
      <c r="M832" s="241"/>
      <c r="N832" s="242"/>
      <c r="O832" s="242"/>
      <c r="P832" s="242"/>
      <c r="Q832" s="242"/>
      <c r="R832" s="242"/>
      <c r="S832" s="242"/>
      <c r="T832" s="243"/>
      <c r="U832" s="13"/>
      <c r="V832" s="13"/>
      <c r="W832" s="13"/>
      <c r="X832" s="13"/>
      <c r="Y832" s="13"/>
      <c r="Z832" s="13"/>
      <c r="AA832" s="13"/>
      <c r="AB832" s="13"/>
      <c r="AC832" s="13"/>
      <c r="AD832" s="13"/>
      <c r="AE832" s="13"/>
      <c r="AT832" s="244" t="s">
        <v>172</v>
      </c>
      <c r="AU832" s="244" t="s">
        <v>79</v>
      </c>
      <c r="AV832" s="13" t="s">
        <v>79</v>
      </c>
      <c r="AW832" s="13" t="s">
        <v>32</v>
      </c>
      <c r="AX832" s="13" t="s">
        <v>70</v>
      </c>
      <c r="AY832" s="244" t="s">
        <v>161</v>
      </c>
    </row>
    <row r="833" s="13" customFormat="1">
      <c r="A833" s="13"/>
      <c r="B833" s="233"/>
      <c r="C833" s="234"/>
      <c r="D833" s="235" t="s">
        <v>172</v>
      </c>
      <c r="E833" s="236" t="s">
        <v>19</v>
      </c>
      <c r="F833" s="237" t="s">
        <v>1859</v>
      </c>
      <c r="G833" s="234"/>
      <c r="H833" s="238">
        <v>17</v>
      </c>
      <c r="I833" s="239"/>
      <c r="J833" s="234"/>
      <c r="K833" s="234"/>
      <c r="L833" s="240"/>
      <c r="M833" s="241"/>
      <c r="N833" s="242"/>
      <c r="O833" s="242"/>
      <c r="P833" s="242"/>
      <c r="Q833" s="242"/>
      <c r="R833" s="242"/>
      <c r="S833" s="242"/>
      <c r="T833" s="243"/>
      <c r="U833" s="13"/>
      <c r="V833" s="13"/>
      <c r="W833" s="13"/>
      <c r="X833" s="13"/>
      <c r="Y833" s="13"/>
      <c r="Z833" s="13"/>
      <c r="AA833" s="13"/>
      <c r="AB833" s="13"/>
      <c r="AC833" s="13"/>
      <c r="AD833" s="13"/>
      <c r="AE833" s="13"/>
      <c r="AT833" s="244" t="s">
        <v>172</v>
      </c>
      <c r="AU833" s="244" t="s">
        <v>79</v>
      </c>
      <c r="AV833" s="13" t="s">
        <v>79</v>
      </c>
      <c r="AW833" s="13" t="s">
        <v>32</v>
      </c>
      <c r="AX833" s="13" t="s">
        <v>70</v>
      </c>
      <c r="AY833" s="244" t="s">
        <v>161</v>
      </c>
    </row>
    <row r="834" s="13" customFormat="1">
      <c r="A834" s="13"/>
      <c r="B834" s="233"/>
      <c r="C834" s="234"/>
      <c r="D834" s="235" t="s">
        <v>172</v>
      </c>
      <c r="E834" s="236" t="s">
        <v>19</v>
      </c>
      <c r="F834" s="237" t="s">
        <v>1860</v>
      </c>
      <c r="G834" s="234"/>
      <c r="H834" s="238">
        <v>30</v>
      </c>
      <c r="I834" s="239"/>
      <c r="J834" s="234"/>
      <c r="K834" s="234"/>
      <c r="L834" s="240"/>
      <c r="M834" s="241"/>
      <c r="N834" s="242"/>
      <c r="O834" s="242"/>
      <c r="P834" s="242"/>
      <c r="Q834" s="242"/>
      <c r="R834" s="242"/>
      <c r="S834" s="242"/>
      <c r="T834" s="243"/>
      <c r="U834" s="13"/>
      <c r="V834" s="13"/>
      <c r="W834" s="13"/>
      <c r="X834" s="13"/>
      <c r="Y834" s="13"/>
      <c r="Z834" s="13"/>
      <c r="AA834" s="13"/>
      <c r="AB834" s="13"/>
      <c r="AC834" s="13"/>
      <c r="AD834" s="13"/>
      <c r="AE834" s="13"/>
      <c r="AT834" s="244" t="s">
        <v>172</v>
      </c>
      <c r="AU834" s="244" t="s">
        <v>79</v>
      </c>
      <c r="AV834" s="13" t="s">
        <v>79</v>
      </c>
      <c r="AW834" s="13" t="s">
        <v>32</v>
      </c>
      <c r="AX834" s="13" t="s">
        <v>70</v>
      </c>
      <c r="AY834" s="244" t="s">
        <v>161</v>
      </c>
    </row>
    <row r="835" s="14" customFormat="1">
      <c r="A835" s="14"/>
      <c r="B835" s="245"/>
      <c r="C835" s="246"/>
      <c r="D835" s="235" t="s">
        <v>172</v>
      </c>
      <c r="E835" s="247" t="s">
        <v>19</v>
      </c>
      <c r="F835" s="248" t="s">
        <v>174</v>
      </c>
      <c r="G835" s="246"/>
      <c r="H835" s="249">
        <v>130</v>
      </c>
      <c r="I835" s="250"/>
      <c r="J835" s="246"/>
      <c r="K835" s="246"/>
      <c r="L835" s="251"/>
      <c r="M835" s="252"/>
      <c r="N835" s="253"/>
      <c r="O835" s="253"/>
      <c r="P835" s="253"/>
      <c r="Q835" s="253"/>
      <c r="R835" s="253"/>
      <c r="S835" s="253"/>
      <c r="T835" s="254"/>
      <c r="U835" s="14"/>
      <c r="V835" s="14"/>
      <c r="W835" s="14"/>
      <c r="X835" s="14"/>
      <c r="Y835" s="14"/>
      <c r="Z835" s="14"/>
      <c r="AA835" s="14"/>
      <c r="AB835" s="14"/>
      <c r="AC835" s="14"/>
      <c r="AD835" s="14"/>
      <c r="AE835" s="14"/>
      <c r="AT835" s="255" t="s">
        <v>172</v>
      </c>
      <c r="AU835" s="255" t="s">
        <v>79</v>
      </c>
      <c r="AV835" s="14" t="s">
        <v>168</v>
      </c>
      <c r="AW835" s="14" t="s">
        <v>32</v>
      </c>
      <c r="AX835" s="14" t="s">
        <v>77</v>
      </c>
      <c r="AY835" s="255" t="s">
        <v>161</v>
      </c>
    </row>
    <row r="836" s="2" customFormat="1" ht="21.75" customHeight="1">
      <c r="A836" s="41"/>
      <c r="B836" s="42"/>
      <c r="C836" s="285" t="s">
        <v>1884</v>
      </c>
      <c r="D836" s="285" t="s">
        <v>1027</v>
      </c>
      <c r="E836" s="286" t="s">
        <v>1885</v>
      </c>
      <c r="F836" s="287" t="s">
        <v>1886</v>
      </c>
      <c r="G836" s="288" t="s">
        <v>166</v>
      </c>
      <c r="H836" s="289">
        <v>143</v>
      </c>
      <c r="I836" s="290"/>
      <c r="J836" s="291">
        <f>ROUND(I836*H836,2)</f>
        <v>0</v>
      </c>
      <c r="K836" s="287" t="s">
        <v>167</v>
      </c>
      <c r="L836" s="292"/>
      <c r="M836" s="293" t="s">
        <v>19</v>
      </c>
      <c r="N836" s="294" t="s">
        <v>41</v>
      </c>
      <c r="O836" s="87"/>
      <c r="P836" s="224">
        <f>O836*H836</f>
        <v>0</v>
      </c>
      <c r="Q836" s="224">
        <v>0.021999999999999999</v>
      </c>
      <c r="R836" s="224">
        <f>Q836*H836</f>
        <v>3.1459999999999999</v>
      </c>
      <c r="S836" s="224">
        <v>0</v>
      </c>
      <c r="T836" s="225">
        <f>S836*H836</f>
        <v>0</v>
      </c>
      <c r="U836" s="41"/>
      <c r="V836" s="41"/>
      <c r="W836" s="41"/>
      <c r="X836" s="41"/>
      <c r="Y836" s="41"/>
      <c r="Z836" s="41"/>
      <c r="AA836" s="41"/>
      <c r="AB836" s="41"/>
      <c r="AC836" s="41"/>
      <c r="AD836" s="41"/>
      <c r="AE836" s="41"/>
      <c r="AR836" s="226" t="s">
        <v>356</v>
      </c>
      <c r="AT836" s="226" t="s">
        <v>1027</v>
      </c>
      <c r="AU836" s="226" t="s">
        <v>79</v>
      </c>
      <c r="AY836" s="20" t="s">
        <v>161</v>
      </c>
      <c r="BE836" s="227">
        <f>IF(N836="základní",J836,0)</f>
        <v>0</v>
      </c>
      <c r="BF836" s="227">
        <f>IF(N836="snížená",J836,0)</f>
        <v>0</v>
      </c>
      <c r="BG836" s="227">
        <f>IF(N836="zákl. přenesená",J836,0)</f>
        <v>0</v>
      </c>
      <c r="BH836" s="227">
        <f>IF(N836="sníž. přenesená",J836,0)</f>
        <v>0</v>
      </c>
      <c r="BI836" s="227">
        <f>IF(N836="nulová",J836,0)</f>
        <v>0</v>
      </c>
      <c r="BJ836" s="20" t="s">
        <v>77</v>
      </c>
      <c r="BK836" s="227">
        <f>ROUND(I836*H836,2)</f>
        <v>0</v>
      </c>
      <c r="BL836" s="20" t="s">
        <v>258</v>
      </c>
      <c r="BM836" s="226" t="s">
        <v>1887</v>
      </c>
    </row>
    <row r="837" s="13" customFormat="1">
      <c r="A837" s="13"/>
      <c r="B837" s="233"/>
      <c r="C837" s="234"/>
      <c r="D837" s="235" t="s">
        <v>172</v>
      </c>
      <c r="E837" s="234"/>
      <c r="F837" s="237" t="s">
        <v>1888</v>
      </c>
      <c r="G837" s="234"/>
      <c r="H837" s="238">
        <v>143</v>
      </c>
      <c r="I837" s="239"/>
      <c r="J837" s="234"/>
      <c r="K837" s="234"/>
      <c r="L837" s="240"/>
      <c r="M837" s="241"/>
      <c r="N837" s="242"/>
      <c r="O837" s="242"/>
      <c r="P837" s="242"/>
      <c r="Q837" s="242"/>
      <c r="R837" s="242"/>
      <c r="S837" s="242"/>
      <c r="T837" s="243"/>
      <c r="U837" s="13"/>
      <c r="V837" s="13"/>
      <c r="W837" s="13"/>
      <c r="X837" s="13"/>
      <c r="Y837" s="13"/>
      <c r="Z837" s="13"/>
      <c r="AA837" s="13"/>
      <c r="AB837" s="13"/>
      <c r="AC837" s="13"/>
      <c r="AD837" s="13"/>
      <c r="AE837" s="13"/>
      <c r="AT837" s="244" t="s">
        <v>172</v>
      </c>
      <c r="AU837" s="244" t="s">
        <v>79</v>
      </c>
      <c r="AV837" s="13" t="s">
        <v>79</v>
      </c>
      <c r="AW837" s="13" t="s">
        <v>4</v>
      </c>
      <c r="AX837" s="13" t="s">
        <v>77</v>
      </c>
      <c r="AY837" s="244" t="s">
        <v>161</v>
      </c>
    </row>
    <row r="838" s="2" customFormat="1" ht="16.5" customHeight="1">
      <c r="A838" s="41"/>
      <c r="B838" s="42"/>
      <c r="C838" s="215" t="s">
        <v>1889</v>
      </c>
      <c r="D838" s="215" t="s">
        <v>163</v>
      </c>
      <c r="E838" s="216" t="s">
        <v>1890</v>
      </c>
      <c r="F838" s="217" t="s">
        <v>1891</v>
      </c>
      <c r="G838" s="218" t="s">
        <v>212</v>
      </c>
      <c r="H838" s="219">
        <v>77.209999999999994</v>
      </c>
      <c r="I838" s="220"/>
      <c r="J838" s="221">
        <f>ROUND(I838*H838,2)</f>
        <v>0</v>
      </c>
      <c r="K838" s="217" t="s">
        <v>167</v>
      </c>
      <c r="L838" s="47"/>
      <c r="M838" s="222" t="s">
        <v>19</v>
      </c>
      <c r="N838" s="223" t="s">
        <v>41</v>
      </c>
      <c r="O838" s="87"/>
      <c r="P838" s="224">
        <f>O838*H838</f>
        <v>0</v>
      </c>
      <c r="Q838" s="224">
        <v>9.0000000000000006E-05</v>
      </c>
      <c r="R838" s="224">
        <f>Q838*H838</f>
        <v>0.0069489</v>
      </c>
      <c r="S838" s="224">
        <v>0</v>
      </c>
      <c r="T838" s="225">
        <f>S838*H838</f>
        <v>0</v>
      </c>
      <c r="U838" s="41"/>
      <c r="V838" s="41"/>
      <c r="W838" s="41"/>
      <c r="X838" s="41"/>
      <c r="Y838" s="41"/>
      <c r="Z838" s="41"/>
      <c r="AA838" s="41"/>
      <c r="AB838" s="41"/>
      <c r="AC838" s="41"/>
      <c r="AD838" s="41"/>
      <c r="AE838" s="41"/>
      <c r="AR838" s="226" t="s">
        <v>258</v>
      </c>
      <c r="AT838" s="226" t="s">
        <v>163</v>
      </c>
      <c r="AU838" s="226" t="s">
        <v>79</v>
      </c>
      <c r="AY838" s="20" t="s">
        <v>161</v>
      </c>
      <c r="BE838" s="227">
        <f>IF(N838="základní",J838,0)</f>
        <v>0</v>
      </c>
      <c r="BF838" s="227">
        <f>IF(N838="snížená",J838,0)</f>
        <v>0</v>
      </c>
      <c r="BG838" s="227">
        <f>IF(N838="zákl. přenesená",J838,0)</f>
        <v>0</v>
      </c>
      <c r="BH838" s="227">
        <f>IF(N838="sníž. přenesená",J838,0)</f>
        <v>0</v>
      </c>
      <c r="BI838" s="227">
        <f>IF(N838="nulová",J838,0)</f>
        <v>0</v>
      </c>
      <c r="BJ838" s="20" t="s">
        <v>77</v>
      </c>
      <c r="BK838" s="227">
        <f>ROUND(I838*H838,2)</f>
        <v>0</v>
      </c>
      <c r="BL838" s="20" t="s">
        <v>258</v>
      </c>
      <c r="BM838" s="226" t="s">
        <v>1892</v>
      </c>
    </row>
    <row r="839" s="2" customFormat="1">
      <c r="A839" s="41"/>
      <c r="B839" s="42"/>
      <c r="C839" s="43"/>
      <c r="D839" s="228" t="s">
        <v>170</v>
      </c>
      <c r="E839" s="43"/>
      <c r="F839" s="229" t="s">
        <v>1893</v>
      </c>
      <c r="G839" s="43"/>
      <c r="H839" s="43"/>
      <c r="I839" s="230"/>
      <c r="J839" s="43"/>
      <c r="K839" s="43"/>
      <c r="L839" s="47"/>
      <c r="M839" s="231"/>
      <c r="N839" s="232"/>
      <c r="O839" s="87"/>
      <c r="P839" s="87"/>
      <c r="Q839" s="87"/>
      <c r="R839" s="87"/>
      <c r="S839" s="87"/>
      <c r="T839" s="88"/>
      <c r="U839" s="41"/>
      <c r="V839" s="41"/>
      <c r="W839" s="41"/>
      <c r="X839" s="41"/>
      <c r="Y839" s="41"/>
      <c r="Z839" s="41"/>
      <c r="AA839" s="41"/>
      <c r="AB839" s="41"/>
      <c r="AC839" s="41"/>
      <c r="AD839" s="41"/>
      <c r="AE839" s="41"/>
      <c r="AT839" s="20" t="s">
        <v>170</v>
      </c>
      <c r="AU839" s="20" t="s">
        <v>79</v>
      </c>
    </row>
    <row r="840" s="2" customFormat="1" ht="24.15" customHeight="1">
      <c r="A840" s="41"/>
      <c r="B840" s="42"/>
      <c r="C840" s="215" t="s">
        <v>1894</v>
      </c>
      <c r="D840" s="215" t="s">
        <v>163</v>
      </c>
      <c r="E840" s="216" t="s">
        <v>1895</v>
      </c>
      <c r="F840" s="217" t="s">
        <v>1896</v>
      </c>
      <c r="G840" s="218" t="s">
        <v>580</v>
      </c>
      <c r="H840" s="219">
        <v>4.173</v>
      </c>
      <c r="I840" s="220"/>
      <c r="J840" s="221">
        <f>ROUND(I840*H840,2)</f>
        <v>0</v>
      </c>
      <c r="K840" s="217" t="s">
        <v>167</v>
      </c>
      <c r="L840" s="47"/>
      <c r="M840" s="222" t="s">
        <v>19</v>
      </c>
      <c r="N840" s="223" t="s">
        <v>41</v>
      </c>
      <c r="O840" s="87"/>
      <c r="P840" s="224">
        <f>O840*H840</f>
        <v>0</v>
      </c>
      <c r="Q840" s="224">
        <v>0</v>
      </c>
      <c r="R840" s="224">
        <f>Q840*H840</f>
        <v>0</v>
      </c>
      <c r="S840" s="224">
        <v>0</v>
      </c>
      <c r="T840" s="225">
        <f>S840*H840</f>
        <v>0</v>
      </c>
      <c r="U840" s="41"/>
      <c r="V840" s="41"/>
      <c r="W840" s="41"/>
      <c r="X840" s="41"/>
      <c r="Y840" s="41"/>
      <c r="Z840" s="41"/>
      <c r="AA840" s="41"/>
      <c r="AB840" s="41"/>
      <c r="AC840" s="41"/>
      <c r="AD840" s="41"/>
      <c r="AE840" s="41"/>
      <c r="AR840" s="226" t="s">
        <v>258</v>
      </c>
      <c r="AT840" s="226" t="s">
        <v>163</v>
      </c>
      <c r="AU840" s="226" t="s">
        <v>79</v>
      </c>
      <c r="AY840" s="20" t="s">
        <v>161</v>
      </c>
      <c r="BE840" s="227">
        <f>IF(N840="základní",J840,0)</f>
        <v>0</v>
      </c>
      <c r="BF840" s="227">
        <f>IF(N840="snížená",J840,0)</f>
        <v>0</v>
      </c>
      <c r="BG840" s="227">
        <f>IF(N840="zákl. přenesená",J840,0)</f>
        <v>0</v>
      </c>
      <c r="BH840" s="227">
        <f>IF(N840="sníž. přenesená",J840,0)</f>
        <v>0</v>
      </c>
      <c r="BI840" s="227">
        <f>IF(N840="nulová",J840,0)</f>
        <v>0</v>
      </c>
      <c r="BJ840" s="20" t="s">
        <v>77</v>
      </c>
      <c r="BK840" s="227">
        <f>ROUND(I840*H840,2)</f>
        <v>0</v>
      </c>
      <c r="BL840" s="20" t="s">
        <v>258</v>
      </c>
      <c r="BM840" s="226" t="s">
        <v>1897</v>
      </c>
    </row>
    <row r="841" s="2" customFormat="1">
      <c r="A841" s="41"/>
      <c r="B841" s="42"/>
      <c r="C841" s="43"/>
      <c r="D841" s="228" t="s">
        <v>170</v>
      </c>
      <c r="E841" s="43"/>
      <c r="F841" s="229" t="s">
        <v>1898</v>
      </c>
      <c r="G841" s="43"/>
      <c r="H841" s="43"/>
      <c r="I841" s="230"/>
      <c r="J841" s="43"/>
      <c r="K841" s="43"/>
      <c r="L841" s="47"/>
      <c r="M841" s="231"/>
      <c r="N841" s="232"/>
      <c r="O841" s="87"/>
      <c r="P841" s="87"/>
      <c r="Q841" s="87"/>
      <c r="R841" s="87"/>
      <c r="S841" s="87"/>
      <c r="T841" s="88"/>
      <c r="U841" s="41"/>
      <c r="V841" s="41"/>
      <c r="W841" s="41"/>
      <c r="X841" s="41"/>
      <c r="Y841" s="41"/>
      <c r="Z841" s="41"/>
      <c r="AA841" s="41"/>
      <c r="AB841" s="41"/>
      <c r="AC841" s="41"/>
      <c r="AD841" s="41"/>
      <c r="AE841" s="41"/>
      <c r="AT841" s="20" t="s">
        <v>170</v>
      </c>
      <c r="AU841" s="20" t="s">
        <v>79</v>
      </c>
    </row>
    <row r="842" s="12" customFormat="1" ht="22.8" customHeight="1">
      <c r="A842" s="12"/>
      <c r="B842" s="199"/>
      <c r="C842" s="200"/>
      <c r="D842" s="201" t="s">
        <v>69</v>
      </c>
      <c r="E842" s="213" t="s">
        <v>862</v>
      </c>
      <c r="F842" s="213" t="s">
        <v>863</v>
      </c>
      <c r="G842" s="200"/>
      <c r="H842" s="200"/>
      <c r="I842" s="203"/>
      <c r="J842" s="214">
        <f>BK842</f>
        <v>0</v>
      </c>
      <c r="K842" s="200"/>
      <c r="L842" s="205"/>
      <c r="M842" s="206"/>
      <c r="N842" s="207"/>
      <c r="O842" s="207"/>
      <c r="P842" s="208">
        <f>SUM(P843:P853)</f>
        <v>0</v>
      </c>
      <c r="Q842" s="207"/>
      <c r="R842" s="208">
        <f>SUM(R843:R853)</f>
        <v>2.5667999999999997</v>
      </c>
      <c r="S842" s="207"/>
      <c r="T842" s="209">
        <f>SUM(T843:T853)</f>
        <v>0</v>
      </c>
      <c r="U842" s="12"/>
      <c r="V842" s="12"/>
      <c r="W842" s="12"/>
      <c r="X842" s="12"/>
      <c r="Y842" s="12"/>
      <c r="Z842" s="12"/>
      <c r="AA842" s="12"/>
      <c r="AB842" s="12"/>
      <c r="AC842" s="12"/>
      <c r="AD842" s="12"/>
      <c r="AE842" s="12"/>
      <c r="AR842" s="210" t="s">
        <v>79</v>
      </c>
      <c r="AT842" s="211" t="s">
        <v>69</v>
      </c>
      <c r="AU842" s="211" t="s">
        <v>77</v>
      </c>
      <c r="AY842" s="210" t="s">
        <v>161</v>
      </c>
      <c r="BK842" s="212">
        <f>SUM(BK843:BK853)</f>
        <v>0</v>
      </c>
    </row>
    <row r="843" s="2" customFormat="1" ht="16.5" customHeight="1">
      <c r="A843" s="41"/>
      <c r="B843" s="42"/>
      <c r="C843" s="215" t="s">
        <v>1899</v>
      </c>
      <c r="D843" s="215" t="s">
        <v>163</v>
      </c>
      <c r="E843" s="216" t="s">
        <v>1900</v>
      </c>
      <c r="F843" s="217" t="s">
        <v>1901</v>
      </c>
      <c r="G843" s="218" t="s">
        <v>166</v>
      </c>
      <c r="H843" s="219">
        <v>69</v>
      </c>
      <c r="I843" s="220"/>
      <c r="J843" s="221">
        <f>ROUND(I843*H843,2)</f>
        <v>0</v>
      </c>
      <c r="K843" s="217" t="s">
        <v>167</v>
      </c>
      <c r="L843" s="47"/>
      <c r="M843" s="222" t="s">
        <v>19</v>
      </c>
      <c r="N843" s="223" t="s">
        <v>41</v>
      </c>
      <c r="O843" s="87"/>
      <c r="P843" s="224">
        <f>O843*H843</f>
        <v>0</v>
      </c>
      <c r="Q843" s="224">
        <v>0.00029999999999999997</v>
      </c>
      <c r="R843" s="224">
        <f>Q843*H843</f>
        <v>0.0207</v>
      </c>
      <c r="S843" s="224">
        <v>0</v>
      </c>
      <c r="T843" s="225">
        <f>S843*H843</f>
        <v>0</v>
      </c>
      <c r="U843" s="41"/>
      <c r="V843" s="41"/>
      <c r="W843" s="41"/>
      <c r="X843" s="41"/>
      <c r="Y843" s="41"/>
      <c r="Z843" s="41"/>
      <c r="AA843" s="41"/>
      <c r="AB843" s="41"/>
      <c r="AC843" s="41"/>
      <c r="AD843" s="41"/>
      <c r="AE843" s="41"/>
      <c r="AR843" s="226" t="s">
        <v>258</v>
      </c>
      <c r="AT843" s="226" t="s">
        <v>163</v>
      </c>
      <c r="AU843" s="226" t="s">
        <v>79</v>
      </c>
      <c r="AY843" s="20" t="s">
        <v>161</v>
      </c>
      <c r="BE843" s="227">
        <f>IF(N843="základní",J843,0)</f>
        <v>0</v>
      </c>
      <c r="BF843" s="227">
        <f>IF(N843="snížená",J843,0)</f>
        <v>0</v>
      </c>
      <c r="BG843" s="227">
        <f>IF(N843="zákl. přenesená",J843,0)</f>
        <v>0</v>
      </c>
      <c r="BH843" s="227">
        <f>IF(N843="sníž. přenesená",J843,0)</f>
        <v>0</v>
      </c>
      <c r="BI843" s="227">
        <f>IF(N843="nulová",J843,0)</f>
        <v>0</v>
      </c>
      <c r="BJ843" s="20" t="s">
        <v>77</v>
      </c>
      <c r="BK843" s="227">
        <f>ROUND(I843*H843,2)</f>
        <v>0</v>
      </c>
      <c r="BL843" s="20" t="s">
        <v>258</v>
      </c>
      <c r="BM843" s="226" t="s">
        <v>1902</v>
      </c>
    </row>
    <row r="844" s="2" customFormat="1">
      <c r="A844" s="41"/>
      <c r="B844" s="42"/>
      <c r="C844" s="43"/>
      <c r="D844" s="228" t="s">
        <v>170</v>
      </c>
      <c r="E844" s="43"/>
      <c r="F844" s="229" t="s">
        <v>1903</v>
      </c>
      <c r="G844" s="43"/>
      <c r="H844" s="43"/>
      <c r="I844" s="230"/>
      <c r="J844" s="43"/>
      <c r="K844" s="43"/>
      <c r="L844" s="47"/>
      <c r="M844" s="231"/>
      <c r="N844" s="232"/>
      <c r="O844" s="87"/>
      <c r="P844" s="87"/>
      <c r="Q844" s="87"/>
      <c r="R844" s="87"/>
      <c r="S844" s="87"/>
      <c r="T844" s="88"/>
      <c r="U844" s="41"/>
      <c r="V844" s="41"/>
      <c r="W844" s="41"/>
      <c r="X844" s="41"/>
      <c r="Y844" s="41"/>
      <c r="Z844" s="41"/>
      <c r="AA844" s="41"/>
      <c r="AB844" s="41"/>
      <c r="AC844" s="41"/>
      <c r="AD844" s="41"/>
      <c r="AE844" s="41"/>
      <c r="AT844" s="20" t="s">
        <v>170</v>
      </c>
      <c r="AU844" s="20" t="s">
        <v>79</v>
      </c>
    </row>
    <row r="845" s="2" customFormat="1" ht="24.15" customHeight="1">
      <c r="A845" s="41"/>
      <c r="B845" s="42"/>
      <c r="C845" s="215" t="s">
        <v>1904</v>
      </c>
      <c r="D845" s="215" t="s">
        <v>163</v>
      </c>
      <c r="E845" s="216" t="s">
        <v>1905</v>
      </c>
      <c r="F845" s="217" t="s">
        <v>1906</v>
      </c>
      <c r="G845" s="218" t="s">
        <v>166</v>
      </c>
      <c r="H845" s="219">
        <v>69</v>
      </c>
      <c r="I845" s="220"/>
      <c r="J845" s="221">
        <f>ROUND(I845*H845,2)</f>
        <v>0</v>
      </c>
      <c r="K845" s="217" t="s">
        <v>167</v>
      </c>
      <c r="L845" s="47"/>
      <c r="M845" s="222" t="s">
        <v>19</v>
      </c>
      <c r="N845" s="223" t="s">
        <v>41</v>
      </c>
      <c r="O845" s="87"/>
      <c r="P845" s="224">
        <f>O845*H845</f>
        <v>0</v>
      </c>
      <c r="Q845" s="224">
        <v>0.0050000000000000001</v>
      </c>
      <c r="R845" s="224">
        <f>Q845*H845</f>
        <v>0.34500000000000003</v>
      </c>
      <c r="S845" s="224">
        <v>0</v>
      </c>
      <c r="T845" s="225">
        <f>S845*H845</f>
        <v>0</v>
      </c>
      <c r="U845" s="41"/>
      <c r="V845" s="41"/>
      <c r="W845" s="41"/>
      <c r="X845" s="41"/>
      <c r="Y845" s="41"/>
      <c r="Z845" s="41"/>
      <c r="AA845" s="41"/>
      <c r="AB845" s="41"/>
      <c r="AC845" s="41"/>
      <c r="AD845" s="41"/>
      <c r="AE845" s="41"/>
      <c r="AR845" s="226" t="s">
        <v>258</v>
      </c>
      <c r="AT845" s="226" t="s">
        <v>163</v>
      </c>
      <c r="AU845" s="226" t="s">
        <v>79</v>
      </c>
      <c r="AY845" s="20" t="s">
        <v>161</v>
      </c>
      <c r="BE845" s="227">
        <f>IF(N845="základní",J845,0)</f>
        <v>0</v>
      </c>
      <c r="BF845" s="227">
        <f>IF(N845="snížená",J845,0)</f>
        <v>0</v>
      </c>
      <c r="BG845" s="227">
        <f>IF(N845="zákl. přenesená",J845,0)</f>
        <v>0</v>
      </c>
      <c r="BH845" s="227">
        <f>IF(N845="sníž. přenesená",J845,0)</f>
        <v>0</v>
      </c>
      <c r="BI845" s="227">
        <f>IF(N845="nulová",J845,0)</f>
        <v>0</v>
      </c>
      <c r="BJ845" s="20" t="s">
        <v>77</v>
      </c>
      <c r="BK845" s="227">
        <f>ROUND(I845*H845,2)</f>
        <v>0</v>
      </c>
      <c r="BL845" s="20" t="s">
        <v>258</v>
      </c>
      <c r="BM845" s="226" t="s">
        <v>1907</v>
      </c>
    </row>
    <row r="846" s="2" customFormat="1">
      <c r="A846" s="41"/>
      <c r="B846" s="42"/>
      <c r="C846" s="43"/>
      <c r="D846" s="228" t="s">
        <v>170</v>
      </c>
      <c r="E846" s="43"/>
      <c r="F846" s="229" t="s">
        <v>1908</v>
      </c>
      <c r="G846" s="43"/>
      <c r="H846" s="43"/>
      <c r="I846" s="230"/>
      <c r="J846" s="43"/>
      <c r="K846" s="43"/>
      <c r="L846" s="47"/>
      <c r="M846" s="231"/>
      <c r="N846" s="232"/>
      <c r="O846" s="87"/>
      <c r="P846" s="87"/>
      <c r="Q846" s="87"/>
      <c r="R846" s="87"/>
      <c r="S846" s="87"/>
      <c r="T846" s="88"/>
      <c r="U846" s="41"/>
      <c r="V846" s="41"/>
      <c r="W846" s="41"/>
      <c r="X846" s="41"/>
      <c r="Y846" s="41"/>
      <c r="Z846" s="41"/>
      <c r="AA846" s="41"/>
      <c r="AB846" s="41"/>
      <c r="AC846" s="41"/>
      <c r="AD846" s="41"/>
      <c r="AE846" s="41"/>
      <c r="AT846" s="20" t="s">
        <v>170</v>
      </c>
      <c r="AU846" s="20" t="s">
        <v>79</v>
      </c>
    </row>
    <row r="847" s="13" customFormat="1">
      <c r="A847" s="13"/>
      <c r="B847" s="233"/>
      <c r="C847" s="234"/>
      <c r="D847" s="235" t="s">
        <v>172</v>
      </c>
      <c r="E847" s="236" t="s">
        <v>19</v>
      </c>
      <c r="F847" s="237" t="s">
        <v>1909</v>
      </c>
      <c r="G847" s="234"/>
      <c r="H847" s="238">
        <v>41</v>
      </c>
      <c r="I847" s="239"/>
      <c r="J847" s="234"/>
      <c r="K847" s="234"/>
      <c r="L847" s="240"/>
      <c r="M847" s="241"/>
      <c r="N847" s="242"/>
      <c r="O847" s="242"/>
      <c r="P847" s="242"/>
      <c r="Q847" s="242"/>
      <c r="R847" s="242"/>
      <c r="S847" s="242"/>
      <c r="T847" s="243"/>
      <c r="U847" s="13"/>
      <c r="V847" s="13"/>
      <c r="W847" s="13"/>
      <c r="X847" s="13"/>
      <c r="Y847" s="13"/>
      <c r="Z847" s="13"/>
      <c r="AA847" s="13"/>
      <c r="AB847" s="13"/>
      <c r="AC847" s="13"/>
      <c r="AD847" s="13"/>
      <c r="AE847" s="13"/>
      <c r="AT847" s="244" t="s">
        <v>172</v>
      </c>
      <c r="AU847" s="244" t="s">
        <v>79</v>
      </c>
      <c r="AV847" s="13" t="s">
        <v>79</v>
      </c>
      <c r="AW847" s="13" t="s">
        <v>32</v>
      </c>
      <c r="AX847" s="13" t="s">
        <v>70</v>
      </c>
      <c r="AY847" s="244" t="s">
        <v>161</v>
      </c>
    </row>
    <row r="848" s="13" customFormat="1">
      <c r="A848" s="13"/>
      <c r="B848" s="233"/>
      <c r="C848" s="234"/>
      <c r="D848" s="235" t="s">
        <v>172</v>
      </c>
      <c r="E848" s="236" t="s">
        <v>19</v>
      </c>
      <c r="F848" s="237" t="s">
        <v>1302</v>
      </c>
      <c r="G848" s="234"/>
      <c r="H848" s="238">
        <v>28</v>
      </c>
      <c r="I848" s="239"/>
      <c r="J848" s="234"/>
      <c r="K848" s="234"/>
      <c r="L848" s="240"/>
      <c r="M848" s="241"/>
      <c r="N848" s="242"/>
      <c r="O848" s="242"/>
      <c r="P848" s="242"/>
      <c r="Q848" s="242"/>
      <c r="R848" s="242"/>
      <c r="S848" s="242"/>
      <c r="T848" s="243"/>
      <c r="U848" s="13"/>
      <c r="V848" s="13"/>
      <c r="W848" s="13"/>
      <c r="X848" s="13"/>
      <c r="Y848" s="13"/>
      <c r="Z848" s="13"/>
      <c r="AA848" s="13"/>
      <c r="AB848" s="13"/>
      <c r="AC848" s="13"/>
      <c r="AD848" s="13"/>
      <c r="AE848" s="13"/>
      <c r="AT848" s="244" t="s">
        <v>172</v>
      </c>
      <c r="AU848" s="244" t="s">
        <v>79</v>
      </c>
      <c r="AV848" s="13" t="s">
        <v>79</v>
      </c>
      <c r="AW848" s="13" t="s">
        <v>32</v>
      </c>
      <c r="AX848" s="13" t="s">
        <v>70</v>
      </c>
      <c r="AY848" s="244" t="s">
        <v>161</v>
      </c>
    </row>
    <row r="849" s="14" customFormat="1">
      <c r="A849" s="14"/>
      <c r="B849" s="245"/>
      <c r="C849" s="246"/>
      <c r="D849" s="235" t="s">
        <v>172</v>
      </c>
      <c r="E849" s="247" t="s">
        <v>19</v>
      </c>
      <c r="F849" s="248" t="s">
        <v>174</v>
      </c>
      <c r="G849" s="246"/>
      <c r="H849" s="249">
        <v>69</v>
      </c>
      <c r="I849" s="250"/>
      <c r="J849" s="246"/>
      <c r="K849" s="246"/>
      <c r="L849" s="251"/>
      <c r="M849" s="252"/>
      <c r="N849" s="253"/>
      <c r="O849" s="253"/>
      <c r="P849" s="253"/>
      <c r="Q849" s="253"/>
      <c r="R849" s="253"/>
      <c r="S849" s="253"/>
      <c r="T849" s="254"/>
      <c r="U849" s="14"/>
      <c r="V849" s="14"/>
      <c r="W849" s="14"/>
      <c r="X849" s="14"/>
      <c r="Y849" s="14"/>
      <c r="Z849" s="14"/>
      <c r="AA849" s="14"/>
      <c r="AB849" s="14"/>
      <c r="AC849" s="14"/>
      <c r="AD849" s="14"/>
      <c r="AE849" s="14"/>
      <c r="AT849" s="255" t="s">
        <v>172</v>
      </c>
      <c r="AU849" s="255" t="s">
        <v>79</v>
      </c>
      <c r="AV849" s="14" t="s">
        <v>168</v>
      </c>
      <c r="AW849" s="14" t="s">
        <v>32</v>
      </c>
      <c r="AX849" s="14" t="s">
        <v>77</v>
      </c>
      <c r="AY849" s="255" t="s">
        <v>161</v>
      </c>
    </row>
    <row r="850" s="2" customFormat="1" ht="16.5" customHeight="1">
      <c r="A850" s="41"/>
      <c r="B850" s="42"/>
      <c r="C850" s="285" t="s">
        <v>1910</v>
      </c>
      <c r="D850" s="285" t="s">
        <v>1027</v>
      </c>
      <c r="E850" s="286" t="s">
        <v>1911</v>
      </c>
      <c r="F850" s="287" t="s">
        <v>1912</v>
      </c>
      <c r="G850" s="288" t="s">
        <v>314</v>
      </c>
      <c r="H850" s="289">
        <v>4402.1999999999998</v>
      </c>
      <c r="I850" s="290"/>
      <c r="J850" s="291">
        <f>ROUND(I850*H850,2)</f>
        <v>0</v>
      </c>
      <c r="K850" s="287" t="s">
        <v>167</v>
      </c>
      <c r="L850" s="292"/>
      <c r="M850" s="293" t="s">
        <v>19</v>
      </c>
      <c r="N850" s="294" t="s">
        <v>41</v>
      </c>
      <c r="O850" s="87"/>
      <c r="P850" s="224">
        <f>O850*H850</f>
        <v>0</v>
      </c>
      <c r="Q850" s="224">
        <v>0.00050000000000000001</v>
      </c>
      <c r="R850" s="224">
        <f>Q850*H850</f>
        <v>2.2010999999999998</v>
      </c>
      <c r="S850" s="224">
        <v>0</v>
      </c>
      <c r="T850" s="225">
        <f>S850*H850</f>
        <v>0</v>
      </c>
      <c r="U850" s="41"/>
      <c r="V850" s="41"/>
      <c r="W850" s="41"/>
      <c r="X850" s="41"/>
      <c r="Y850" s="41"/>
      <c r="Z850" s="41"/>
      <c r="AA850" s="41"/>
      <c r="AB850" s="41"/>
      <c r="AC850" s="41"/>
      <c r="AD850" s="41"/>
      <c r="AE850" s="41"/>
      <c r="AR850" s="226" t="s">
        <v>356</v>
      </c>
      <c r="AT850" s="226" t="s">
        <v>1027</v>
      </c>
      <c r="AU850" s="226" t="s">
        <v>79</v>
      </c>
      <c r="AY850" s="20" t="s">
        <v>161</v>
      </c>
      <c r="BE850" s="227">
        <f>IF(N850="základní",J850,0)</f>
        <v>0</v>
      </c>
      <c r="BF850" s="227">
        <f>IF(N850="snížená",J850,0)</f>
        <v>0</v>
      </c>
      <c r="BG850" s="227">
        <f>IF(N850="zákl. přenesená",J850,0)</f>
        <v>0</v>
      </c>
      <c r="BH850" s="227">
        <f>IF(N850="sníž. přenesená",J850,0)</f>
        <v>0</v>
      </c>
      <c r="BI850" s="227">
        <f>IF(N850="nulová",J850,0)</f>
        <v>0</v>
      </c>
      <c r="BJ850" s="20" t="s">
        <v>77</v>
      </c>
      <c r="BK850" s="227">
        <f>ROUND(I850*H850,2)</f>
        <v>0</v>
      </c>
      <c r="BL850" s="20" t="s">
        <v>258</v>
      </c>
      <c r="BM850" s="226" t="s">
        <v>1913</v>
      </c>
    </row>
    <row r="851" s="13" customFormat="1">
      <c r="A851" s="13"/>
      <c r="B851" s="233"/>
      <c r="C851" s="234"/>
      <c r="D851" s="235" t="s">
        <v>172</v>
      </c>
      <c r="E851" s="234"/>
      <c r="F851" s="237" t="s">
        <v>1914</v>
      </c>
      <c r="G851" s="234"/>
      <c r="H851" s="238">
        <v>4402.1999999999998</v>
      </c>
      <c r="I851" s="239"/>
      <c r="J851" s="234"/>
      <c r="K851" s="234"/>
      <c r="L851" s="240"/>
      <c r="M851" s="241"/>
      <c r="N851" s="242"/>
      <c r="O851" s="242"/>
      <c r="P851" s="242"/>
      <c r="Q851" s="242"/>
      <c r="R851" s="242"/>
      <c r="S851" s="242"/>
      <c r="T851" s="243"/>
      <c r="U851" s="13"/>
      <c r="V851" s="13"/>
      <c r="W851" s="13"/>
      <c r="X851" s="13"/>
      <c r="Y851" s="13"/>
      <c r="Z851" s="13"/>
      <c r="AA851" s="13"/>
      <c r="AB851" s="13"/>
      <c r="AC851" s="13"/>
      <c r="AD851" s="13"/>
      <c r="AE851" s="13"/>
      <c r="AT851" s="244" t="s">
        <v>172</v>
      </c>
      <c r="AU851" s="244" t="s">
        <v>79</v>
      </c>
      <c r="AV851" s="13" t="s">
        <v>79</v>
      </c>
      <c r="AW851" s="13" t="s">
        <v>4</v>
      </c>
      <c r="AX851" s="13" t="s">
        <v>77</v>
      </c>
      <c r="AY851" s="244" t="s">
        <v>161</v>
      </c>
    </row>
    <row r="852" s="2" customFormat="1" ht="24.15" customHeight="1">
      <c r="A852" s="41"/>
      <c r="B852" s="42"/>
      <c r="C852" s="215" t="s">
        <v>1915</v>
      </c>
      <c r="D852" s="215" t="s">
        <v>163</v>
      </c>
      <c r="E852" s="216" t="s">
        <v>1916</v>
      </c>
      <c r="F852" s="217" t="s">
        <v>1917</v>
      </c>
      <c r="G852" s="218" t="s">
        <v>580</v>
      </c>
      <c r="H852" s="219">
        <v>2.5670000000000002</v>
      </c>
      <c r="I852" s="220"/>
      <c r="J852" s="221">
        <f>ROUND(I852*H852,2)</f>
        <v>0</v>
      </c>
      <c r="K852" s="217" t="s">
        <v>167</v>
      </c>
      <c r="L852" s="47"/>
      <c r="M852" s="222" t="s">
        <v>19</v>
      </c>
      <c r="N852" s="223" t="s">
        <v>41</v>
      </c>
      <c r="O852" s="87"/>
      <c r="P852" s="224">
        <f>O852*H852</f>
        <v>0</v>
      </c>
      <c r="Q852" s="224">
        <v>0</v>
      </c>
      <c r="R852" s="224">
        <f>Q852*H852</f>
        <v>0</v>
      </c>
      <c r="S852" s="224">
        <v>0</v>
      </c>
      <c r="T852" s="225">
        <f>S852*H852</f>
        <v>0</v>
      </c>
      <c r="U852" s="41"/>
      <c r="V852" s="41"/>
      <c r="W852" s="41"/>
      <c r="X852" s="41"/>
      <c r="Y852" s="41"/>
      <c r="Z852" s="41"/>
      <c r="AA852" s="41"/>
      <c r="AB852" s="41"/>
      <c r="AC852" s="41"/>
      <c r="AD852" s="41"/>
      <c r="AE852" s="41"/>
      <c r="AR852" s="226" t="s">
        <v>258</v>
      </c>
      <c r="AT852" s="226" t="s">
        <v>163</v>
      </c>
      <c r="AU852" s="226" t="s">
        <v>79</v>
      </c>
      <c r="AY852" s="20" t="s">
        <v>161</v>
      </c>
      <c r="BE852" s="227">
        <f>IF(N852="základní",J852,0)</f>
        <v>0</v>
      </c>
      <c r="BF852" s="227">
        <f>IF(N852="snížená",J852,0)</f>
        <v>0</v>
      </c>
      <c r="BG852" s="227">
        <f>IF(N852="zákl. přenesená",J852,0)</f>
        <v>0</v>
      </c>
      <c r="BH852" s="227">
        <f>IF(N852="sníž. přenesená",J852,0)</f>
        <v>0</v>
      </c>
      <c r="BI852" s="227">
        <f>IF(N852="nulová",J852,0)</f>
        <v>0</v>
      </c>
      <c r="BJ852" s="20" t="s">
        <v>77</v>
      </c>
      <c r="BK852" s="227">
        <f>ROUND(I852*H852,2)</f>
        <v>0</v>
      </c>
      <c r="BL852" s="20" t="s">
        <v>258</v>
      </c>
      <c r="BM852" s="226" t="s">
        <v>1918</v>
      </c>
    </row>
    <row r="853" s="2" customFormat="1">
      <c r="A853" s="41"/>
      <c r="B853" s="42"/>
      <c r="C853" s="43"/>
      <c r="D853" s="228" t="s">
        <v>170</v>
      </c>
      <c r="E853" s="43"/>
      <c r="F853" s="229" t="s">
        <v>1919</v>
      </c>
      <c r="G853" s="43"/>
      <c r="H853" s="43"/>
      <c r="I853" s="230"/>
      <c r="J853" s="43"/>
      <c r="K853" s="43"/>
      <c r="L853" s="47"/>
      <c r="M853" s="231"/>
      <c r="N853" s="232"/>
      <c r="O853" s="87"/>
      <c r="P853" s="87"/>
      <c r="Q853" s="87"/>
      <c r="R853" s="87"/>
      <c r="S853" s="87"/>
      <c r="T853" s="88"/>
      <c r="U853" s="41"/>
      <c r="V853" s="41"/>
      <c r="W853" s="41"/>
      <c r="X853" s="41"/>
      <c r="Y853" s="41"/>
      <c r="Z853" s="41"/>
      <c r="AA853" s="41"/>
      <c r="AB853" s="41"/>
      <c r="AC853" s="41"/>
      <c r="AD853" s="41"/>
      <c r="AE853" s="41"/>
      <c r="AT853" s="20" t="s">
        <v>170</v>
      </c>
      <c r="AU853" s="20" t="s">
        <v>79</v>
      </c>
    </row>
    <row r="854" s="12" customFormat="1" ht="22.8" customHeight="1">
      <c r="A854" s="12"/>
      <c r="B854" s="199"/>
      <c r="C854" s="200"/>
      <c r="D854" s="201" t="s">
        <v>69</v>
      </c>
      <c r="E854" s="213" t="s">
        <v>869</v>
      </c>
      <c r="F854" s="213" t="s">
        <v>870</v>
      </c>
      <c r="G854" s="200"/>
      <c r="H854" s="200"/>
      <c r="I854" s="203"/>
      <c r="J854" s="214">
        <f>BK854</f>
        <v>0</v>
      </c>
      <c r="K854" s="200"/>
      <c r="L854" s="205"/>
      <c r="M854" s="206"/>
      <c r="N854" s="207"/>
      <c r="O854" s="207"/>
      <c r="P854" s="208">
        <f>SUM(P855:P876)</f>
        <v>0</v>
      </c>
      <c r="Q854" s="207"/>
      <c r="R854" s="208">
        <f>SUM(R855:R876)</f>
        <v>0.17547959999999999</v>
      </c>
      <c r="S854" s="207"/>
      <c r="T854" s="209">
        <f>SUM(T855:T876)</f>
        <v>0</v>
      </c>
      <c r="U854" s="12"/>
      <c r="V854" s="12"/>
      <c r="W854" s="12"/>
      <c r="X854" s="12"/>
      <c r="Y854" s="12"/>
      <c r="Z854" s="12"/>
      <c r="AA854" s="12"/>
      <c r="AB854" s="12"/>
      <c r="AC854" s="12"/>
      <c r="AD854" s="12"/>
      <c r="AE854" s="12"/>
      <c r="AR854" s="210" t="s">
        <v>79</v>
      </c>
      <c r="AT854" s="211" t="s">
        <v>69</v>
      </c>
      <c r="AU854" s="211" t="s">
        <v>77</v>
      </c>
      <c r="AY854" s="210" t="s">
        <v>161</v>
      </c>
      <c r="BK854" s="212">
        <f>SUM(BK855:BK876)</f>
        <v>0</v>
      </c>
    </row>
    <row r="855" s="2" customFormat="1" ht="16.5" customHeight="1">
      <c r="A855" s="41"/>
      <c r="B855" s="42"/>
      <c r="C855" s="215" t="s">
        <v>1920</v>
      </c>
      <c r="D855" s="215" t="s">
        <v>163</v>
      </c>
      <c r="E855" s="216" t="s">
        <v>1921</v>
      </c>
      <c r="F855" s="217" t="s">
        <v>1922</v>
      </c>
      <c r="G855" s="218" t="s">
        <v>166</v>
      </c>
      <c r="H855" s="219">
        <v>124.92</v>
      </c>
      <c r="I855" s="220"/>
      <c r="J855" s="221">
        <f>ROUND(I855*H855,2)</f>
        <v>0</v>
      </c>
      <c r="K855" s="217" t="s">
        <v>167</v>
      </c>
      <c r="L855" s="47"/>
      <c r="M855" s="222" t="s">
        <v>19</v>
      </c>
      <c r="N855" s="223" t="s">
        <v>41</v>
      </c>
      <c r="O855" s="87"/>
      <c r="P855" s="224">
        <f>O855*H855</f>
        <v>0</v>
      </c>
      <c r="Q855" s="224">
        <v>0.00013999999999999999</v>
      </c>
      <c r="R855" s="224">
        <f>Q855*H855</f>
        <v>0.017488799999999999</v>
      </c>
      <c r="S855" s="224">
        <v>0</v>
      </c>
      <c r="T855" s="225">
        <f>S855*H855</f>
        <v>0</v>
      </c>
      <c r="U855" s="41"/>
      <c r="V855" s="41"/>
      <c r="W855" s="41"/>
      <c r="X855" s="41"/>
      <c r="Y855" s="41"/>
      <c r="Z855" s="41"/>
      <c r="AA855" s="41"/>
      <c r="AB855" s="41"/>
      <c r="AC855" s="41"/>
      <c r="AD855" s="41"/>
      <c r="AE855" s="41"/>
      <c r="AR855" s="226" t="s">
        <v>258</v>
      </c>
      <c r="AT855" s="226" t="s">
        <v>163</v>
      </c>
      <c r="AU855" s="226" t="s">
        <v>79</v>
      </c>
      <c r="AY855" s="20" t="s">
        <v>161</v>
      </c>
      <c r="BE855" s="227">
        <f>IF(N855="základní",J855,0)</f>
        <v>0</v>
      </c>
      <c r="BF855" s="227">
        <f>IF(N855="snížená",J855,0)</f>
        <v>0</v>
      </c>
      <c r="BG855" s="227">
        <f>IF(N855="zákl. přenesená",J855,0)</f>
        <v>0</v>
      </c>
      <c r="BH855" s="227">
        <f>IF(N855="sníž. přenesená",J855,0)</f>
        <v>0</v>
      </c>
      <c r="BI855" s="227">
        <f>IF(N855="nulová",J855,0)</f>
        <v>0</v>
      </c>
      <c r="BJ855" s="20" t="s">
        <v>77</v>
      </c>
      <c r="BK855" s="227">
        <f>ROUND(I855*H855,2)</f>
        <v>0</v>
      </c>
      <c r="BL855" s="20" t="s">
        <v>258</v>
      </c>
      <c r="BM855" s="226" t="s">
        <v>1923</v>
      </c>
    </row>
    <row r="856" s="2" customFormat="1">
      <c r="A856" s="41"/>
      <c r="B856" s="42"/>
      <c r="C856" s="43"/>
      <c r="D856" s="228" t="s">
        <v>170</v>
      </c>
      <c r="E856" s="43"/>
      <c r="F856" s="229" t="s">
        <v>1924</v>
      </c>
      <c r="G856" s="43"/>
      <c r="H856" s="43"/>
      <c r="I856" s="230"/>
      <c r="J856" s="43"/>
      <c r="K856" s="43"/>
      <c r="L856" s="47"/>
      <c r="M856" s="231"/>
      <c r="N856" s="232"/>
      <c r="O856" s="87"/>
      <c r="P856" s="87"/>
      <c r="Q856" s="87"/>
      <c r="R856" s="87"/>
      <c r="S856" s="87"/>
      <c r="T856" s="88"/>
      <c r="U856" s="41"/>
      <c r="V856" s="41"/>
      <c r="W856" s="41"/>
      <c r="X856" s="41"/>
      <c r="Y856" s="41"/>
      <c r="Z856" s="41"/>
      <c r="AA856" s="41"/>
      <c r="AB856" s="41"/>
      <c r="AC856" s="41"/>
      <c r="AD856" s="41"/>
      <c r="AE856" s="41"/>
      <c r="AT856" s="20" t="s">
        <v>170</v>
      </c>
      <c r="AU856" s="20" t="s">
        <v>79</v>
      </c>
    </row>
    <row r="857" s="13" customFormat="1">
      <c r="A857" s="13"/>
      <c r="B857" s="233"/>
      <c r="C857" s="234"/>
      <c r="D857" s="235" t="s">
        <v>172</v>
      </c>
      <c r="E857" s="236" t="s">
        <v>19</v>
      </c>
      <c r="F857" s="237" t="s">
        <v>1925</v>
      </c>
      <c r="G857" s="234"/>
      <c r="H857" s="238">
        <v>9.7200000000000006</v>
      </c>
      <c r="I857" s="239"/>
      <c r="J857" s="234"/>
      <c r="K857" s="234"/>
      <c r="L857" s="240"/>
      <c r="M857" s="241"/>
      <c r="N857" s="242"/>
      <c r="O857" s="242"/>
      <c r="P857" s="242"/>
      <c r="Q857" s="242"/>
      <c r="R857" s="242"/>
      <c r="S857" s="242"/>
      <c r="T857" s="243"/>
      <c r="U857" s="13"/>
      <c r="V857" s="13"/>
      <c r="W857" s="13"/>
      <c r="X857" s="13"/>
      <c r="Y857" s="13"/>
      <c r="Z857" s="13"/>
      <c r="AA857" s="13"/>
      <c r="AB857" s="13"/>
      <c r="AC857" s="13"/>
      <c r="AD857" s="13"/>
      <c r="AE857" s="13"/>
      <c r="AT857" s="244" t="s">
        <v>172</v>
      </c>
      <c r="AU857" s="244" t="s">
        <v>79</v>
      </c>
      <c r="AV857" s="13" t="s">
        <v>79</v>
      </c>
      <c r="AW857" s="13" t="s">
        <v>32</v>
      </c>
      <c r="AX857" s="13" t="s">
        <v>70</v>
      </c>
      <c r="AY857" s="244" t="s">
        <v>161</v>
      </c>
    </row>
    <row r="858" s="13" customFormat="1">
      <c r="A858" s="13"/>
      <c r="B858" s="233"/>
      <c r="C858" s="234"/>
      <c r="D858" s="235" t="s">
        <v>172</v>
      </c>
      <c r="E858" s="236" t="s">
        <v>19</v>
      </c>
      <c r="F858" s="237" t="s">
        <v>1926</v>
      </c>
      <c r="G858" s="234"/>
      <c r="H858" s="238">
        <v>9</v>
      </c>
      <c r="I858" s="239"/>
      <c r="J858" s="234"/>
      <c r="K858" s="234"/>
      <c r="L858" s="240"/>
      <c r="M858" s="241"/>
      <c r="N858" s="242"/>
      <c r="O858" s="242"/>
      <c r="P858" s="242"/>
      <c r="Q858" s="242"/>
      <c r="R858" s="242"/>
      <c r="S858" s="242"/>
      <c r="T858" s="243"/>
      <c r="U858" s="13"/>
      <c r="V858" s="13"/>
      <c r="W858" s="13"/>
      <c r="X858" s="13"/>
      <c r="Y858" s="13"/>
      <c r="Z858" s="13"/>
      <c r="AA858" s="13"/>
      <c r="AB858" s="13"/>
      <c r="AC858" s="13"/>
      <c r="AD858" s="13"/>
      <c r="AE858" s="13"/>
      <c r="AT858" s="244" t="s">
        <v>172</v>
      </c>
      <c r="AU858" s="244" t="s">
        <v>79</v>
      </c>
      <c r="AV858" s="13" t="s">
        <v>79</v>
      </c>
      <c r="AW858" s="13" t="s">
        <v>32</v>
      </c>
      <c r="AX858" s="13" t="s">
        <v>70</v>
      </c>
      <c r="AY858" s="244" t="s">
        <v>161</v>
      </c>
    </row>
    <row r="859" s="13" customFormat="1">
      <c r="A859" s="13"/>
      <c r="B859" s="233"/>
      <c r="C859" s="234"/>
      <c r="D859" s="235" t="s">
        <v>172</v>
      </c>
      <c r="E859" s="236" t="s">
        <v>19</v>
      </c>
      <c r="F859" s="237" t="s">
        <v>1927</v>
      </c>
      <c r="G859" s="234"/>
      <c r="H859" s="238">
        <v>106.2</v>
      </c>
      <c r="I859" s="239"/>
      <c r="J859" s="234"/>
      <c r="K859" s="234"/>
      <c r="L859" s="240"/>
      <c r="M859" s="241"/>
      <c r="N859" s="242"/>
      <c r="O859" s="242"/>
      <c r="P859" s="242"/>
      <c r="Q859" s="242"/>
      <c r="R859" s="242"/>
      <c r="S859" s="242"/>
      <c r="T859" s="243"/>
      <c r="U859" s="13"/>
      <c r="V859" s="13"/>
      <c r="W859" s="13"/>
      <c r="X859" s="13"/>
      <c r="Y859" s="13"/>
      <c r="Z859" s="13"/>
      <c r="AA859" s="13"/>
      <c r="AB859" s="13"/>
      <c r="AC859" s="13"/>
      <c r="AD859" s="13"/>
      <c r="AE859" s="13"/>
      <c r="AT859" s="244" t="s">
        <v>172</v>
      </c>
      <c r="AU859" s="244" t="s">
        <v>79</v>
      </c>
      <c r="AV859" s="13" t="s">
        <v>79</v>
      </c>
      <c r="AW859" s="13" t="s">
        <v>32</v>
      </c>
      <c r="AX859" s="13" t="s">
        <v>70</v>
      </c>
      <c r="AY859" s="244" t="s">
        <v>161</v>
      </c>
    </row>
    <row r="860" s="14" customFormat="1">
      <c r="A860" s="14"/>
      <c r="B860" s="245"/>
      <c r="C860" s="246"/>
      <c r="D860" s="235" t="s">
        <v>172</v>
      </c>
      <c r="E860" s="247" t="s">
        <v>19</v>
      </c>
      <c r="F860" s="248" t="s">
        <v>174</v>
      </c>
      <c r="G860" s="246"/>
      <c r="H860" s="249">
        <v>124.92</v>
      </c>
      <c r="I860" s="250"/>
      <c r="J860" s="246"/>
      <c r="K860" s="246"/>
      <c r="L860" s="251"/>
      <c r="M860" s="252"/>
      <c r="N860" s="253"/>
      <c r="O860" s="253"/>
      <c r="P860" s="253"/>
      <c r="Q860" s="253"/>
      <c r="R860" s="253"/>
      <c r="S860" s="253"/>
      <c r="T860" s="254"/>
      <c r="U860" s="14"/>
      <c r="V860" s="14"/>
      <c r="W860" s="14"/>
      <c r="X860" s="14"/>
      <c r="Y860" s="14"/>
      <c r="Z860" s="14"/>
      <c r="AA860" s="14"/>
      <c r="AB860" s="14"/>
      <c r="AC860" s="14"/>
      <c r="AD860" s="14"/>
      <c r="AE860" s="14"/>
      <c r="AT860" s="255" t="s">
        <v>172</v>
      </c>
      <c r="AU860" s="255" t="s">
        <v>79</v>
      </c>
      <c r="AV860" s="14" t="s">
        <v>168</v>
      </c>
      <c r="AW860" s="14" t="s">
        <v>32</v>
      </c>
      <c r="AX860" s="14" t="s">
        <v>77</v>
      </c>
      <c r="AY860" s="255" t="s">
        <v>161</v>
      </c>
    </row>
    <row r="861" s="2" customFormat="1" ht="16.5" customHeight="1">
      <c r="A861" s="41"/>
      <c r="B861" s="42"/>
      <c r="C861" s="215" t="s">
        <v>1928</v>
      </c>
      <c r="D861" s="215" t="s">
        <v>163</v>
      </c>
      <c r="E861" s="216" t="s">
        <v>1929</v>
      </c>
      <c r="F861" s="217" t="s">
        <v>1930</v>
      </c>
      <c r="G861" s="218" t="s">
        <v>166</v>
      </c>
      <c r="H861" s="219">
        <v>249.84</v>
      </c>
      <c r="I861" s="220"/>
      <c r="J861" s="221">
        <f>ROUND(I861*H861,2)</f>
        <v>0</v>
      </c>
      <c r="K861" s="217" t="s">
        <v>167</v>
      </c>
      <c r="L861" s="47"/>
      <c r="M861" s="222" t="s">
        <v>19</v>
      </c>
      <c r="N861" s="223" t="s">
        <v>41</v>
      </c>
      <c r="O861" s="87"/>
      <c r="P861" s="224">
        <f>O861*H861</f>
        <v>0</v>
      </c>
      <c r="Q861" s="224">
        <v>0.00012</v>
      </c>
      <c r="R861" s="224">
        <f>Q861*H861</f>
        <v>0.029980800000000002</v>
      </c>
      <c r="S861" s="224">
        <v>0</v>
      </c>
      <c r="T861" s="225">
        <f>S861*H861</f>
        <v>0</v>
      </c>
      <c r="U861" s="41"/>
      <c r="V861" s="41"/>
      <c r="W861" s="41"/>
      <c r="X861" s="41"/>
      <c r="Y861" s="41"/>
      <c r="Z861" s="41"/>
      <c r="AA861" s="41"/>
      <c r="AB861" s="41"/>
      <c r="AC861" s="41"/>
      <c r="AD861" s="41"/>
      <c r="AE861" s="41"/>
      <c r="AR861" s="226" t="s">
        <v>258</v>
      </c>
      <c r="AT861" s="226" t="s">
        <v>163</v>
      </c>
      <c r="AU861" s="226" t="s">
        <v>79</v>
      </c>
      <c r="AY861" s="20" t="s">
        <v>161</v>
      </c>
      <c r="BE861" s="227">
        <f>IF(N861="základní",J861,0)</f>
        <v>0</v>
      </c>
      <c r="BF861" s="227">
        <f>IF(N861="snížená",J861,0)</f>
        <v>0</v>
      </c>
      <c r="BG861" s="227">
        <f>IF(N861="zákl. přenesená",J861,0)</f>
        <v>0</v>
      </c>
      <c r="BH861" s="227">
        <f>IF(N861="sníž. přenesená",J861,0)</f>
        <v>0</v>
      </c>
      <c r="BI861" s="227">
        <f>IF(N861="nulová",J861,0)</f>
        <v>0</v>
      </c>
      <c r="BJ861" s="20" t="s">
        <v>77</v>
      </c>
      <c r="BK861" s="227">
        <f>ROUND(I861*H861,2)</f>
        <v>0</v>
      </c>
      <c r="BL861" s="20" t="s">
        <v>258</v>
      </c>
      <c r="BM861" s="226" t="s">
        <v>1931</v>
      </c>
    </row>
    <row r="862" s="2" customFormat="1">
      <c r="A862" s="41"/>
      <c r="B862" s="42"/>
      <c r="C862" s="43"/>
      <c r="D862" s="228" t="s">
        <v>170</v>
      </c>
      <c r="E862" s="43"/>
      <c r="F862" s="229" t="s">
        <v>1932</v>
      </c>
      <c r="G862" s="43"/>
      <c r="H862" s="43"/>
      <c r="I862" s="230"/>
      <c r="J862" s="43"/>
      <c r="K862" s="43"/>
      <c r="L862" s="47"/>
      <c r="M862" s="231"/>
      <c r="N862" s="232"/>
      <c r="O862" s="87"/>
      <c r="P862" s="87"/>
      <c r="Q862" s="87"/>
      <c r="R862" s="87"/>
      <c r="S862" s="87"/>
      <c r="T862" s="88"/>
      <c r="U862" s="41"/>
      <c r="V862" s="41"/>
      <c r="W862" s="41"/>
      <c r="X862" s="41"/>
      <c r="Y862" s="41"/>
      <c r="Z862" s="41"/>
      <c r="AA862" s="41"/>
      <c r="AB862" s="41"/>
      <c r="AC862" s="41"/>
      <c r="AD862" s="41"/>
      <c r="AE862" s="41"/>
      <c r="AT862" s="20" t="s">
        <v>170</v>
      </c>
      <c r="AU862" s="20" t="s">
        <v>79</v>
      </c>
    </row>
    <row r="863" s="13" customFormat="1">
      <c r="A863" s="13"/>
      <c r="B863" s="233"/>
      <c r="C863" s="234"/>
      <c r="D863" s="235" t="s">
        <v>172</v>
      </c>
      <c r="E863" s="236" t="s">
        <v>19</v>
      </c>
      <c r="F863" s="237" t="s">
        <v>1933</v>
      </c>
      <c r="G863" s="234"/>
      <c r="H863" s="238">
        <v>19.440000000000001</v>
      </c>
      <c r="I863" s="239"/>
      <c r="J863" s="234"/>
      <c r="K863" s="234"/>
      <c r="L863" s="240"/>
      <c r="M863" s="241"/>
      <c r="N863" s="242"/>
      <c r="O863" s="242"/>
      <c r="P863" s="242"/>
      <c r="Q863" s="242"/>
      <c r="R863" s="242"/>
      <c r="S863" s="242"/>
      <c r="T863" s="243"/>
      <c r="U863" s="13"/>
      <c r="V863" s="13"/>
      <c r="W863" s="13"/>
      <c r="X863" s="13"/>
      <c r="Y863" s="13"/>
      <c r="Z863" s="13"/>
      <c r="AA863" s="13"/>
      <c r="AB863" s="13"/>
      <c r="AC863" s="13"/>
      <c r="AD863" s="13"/>
      <c r="AE863" s="13"/>
      <c r="AT863" s="244" t="s">
        <v>172</v>
      </c>
      <c r="AU863" s="244" t="s">
        <v>79</v>
      </c>
      <c r="AV863" s="13" t="s">
        <v>79</v>
      </c>
      <c r="AW863" s="13" t="s">
        <v>32</v>
      </c>
      <c r="AX863" s="13" t="s">
        <v>70</v>
      </c>
      <c r="AY863" s="244" t="s">
        <v>161</v>
      </c>
    </row>
    <row r="864" s="13" customFormat="1">
      <c r="A864" s="13"/>
      <c r="B864" s="233"/>
      <c r="C864" s="234"/>
      <c r="D864" s="235" t="s">
        <v>172</v>
      </c>
      <c r="E864" s="236" t="s">
        <v>19</v>
      </c>
      <c r="F864" s="237" t="s">
        <v>1934</v>
      </c>
      <c r="G864" s="234"/>
      <c r="H864" s="238">
        <v>18</v>
      </c>
      <c r="I864" s="239"/>
      <c r="J864" s="234"/>
      <c r="K864" s="234"/>
      <c r="L864" s="240"/>
      <c r="M864" s="241"/>
      <c r="N864" s="242"/>
      <c r="O864" s="242"/>
      <c r="P864" s="242"/>
      <c r="Q864" s="242"/>
      <c r="R864" s="242"/>
      <c r="S864" s="242"/>
      <c r="T864" s="243"/>
      <c r="U864" s="13"/>
      <c r="V864" s="13"/>
      <c r="W864" s="13"/>
      <c r="X864" s="13"/>
      <c r="Y864" s="13"/>
      <c r="Z864" s="13"/>
      <c r="AA864" s="13"/>
      <c r="AB864" s="13"/>
      <c r="AC864" s="13"/>
      <c r="AD864" s="13"/>
      <c r="AE864" s="13"/>
      <c r="AT864" s="244" t="s">
        <v>172</v>
      </c>
      <c r="AU864" s="244" t="s">
        <v>79</v>
      </c>
      <c r="AV864" s="13" t="s">
        <v>79</v>
      </c>
      <c r="AW864" s="13" t="s">
        <v>32</v>
      </c>
      <c r="AX864" s="13" t="s">
        <v>70</v>
      </c>
      <c r="AY864" s="244" t="s">
        <v>161</v>
      </c>
    </row>
    <row r="865" s="13" customFormat="1">
      <c r="A865" s="13"/>
      <c r="B865" s="233"/>
      <c r="C865" s="234"/>
      <c r="D865" s="235" t="s">
        <v>172</v>
      </c>
      <c r="E865" s="236" t="s">
        <v>19</v>
      </c>
      <c r="F865" s="237" t="s">
        <v>1935</v>
      </c>
      <c r="G865" s="234"/>
      <c r="H865" s="238">
        <v>212.40000000000001</v>
      </c>
      <c r="I865" s="239"/>
      <c r="J865" s="234"/>
      <c r="K865" s="234"/>
      <c r="L865" s="240"/>
      <c r="M865" s="241"/>
      <c r="N865" s="242"/>
      <c r="O865" s="242"/>
      <c r="P865" s="242"/>
      <c r="Q865" s="242"/>
      <c r="R865" s="242"/>
      <c r="S865" s="242"/>
      <c r="T865" s="243"/>
      <c r="U865" s="13"/>
      <c r="V865" s="13"/>
      <c r="W865" s="13"/>
      <c r="X865" s="13"/>
      <c r="Y865" s="13"/>
      <c r="Z865" s="13"/>
      <c r="AA865" s="13"/>
      <c r="AB865" s="13"/>
      <c r="AC865" s="13"/>
      <c r="AD865" s="13"/>
      <c r="AE865" s="13"/>
      <c r="AT865" s="244" t="s">
        <v>172</v>
      </c>
      <c r="AU865" s="244" t="s">
        <v>79</v>
      </c>
      <c r="AV865" s="13" t="s">
        <v>79</v>
      </c>
      <c r="AW865" s="13" t="s">
        <v>32</v>
      </c>
      <c r="AX865" s="13" t="s">
        <v>70</v>
      </c>
      <c r="AY865" s="244" t="s">
        <v>161</v>
      </c>
    </row>
    <row r="866" s="14" customFormat="1">
      <c r="A866" s="14"/>
      <c r="B866" s="245"/>
      <c r="C866" s="246"/>
      <c r="D866" s="235" t="s">
        <v>172</v>
      </c>
      <c r="E866" s="247" t="s">
        <v>19</v>
      </c>
      <c r="F866" s="248" t="s">
        <v>174</v>
      </c>
      <c r="G866" s="246"/>
      <c r="H866" s="249">
        <v>249.84</v>
      </c>
      <c r="I866" s="250"/>
      <c r="J866" s="246"/>
      <c r="K866" s="246"/>
      <c r="L866" s="251"/>
      <c r="M866" s="252"/>
      <c r="N866" s="253"/>
      <c r="O866" s="253"/>
      <c r="P866" s="253"/>
      <c r="Q866" s="253"/>
      <c r="R866" s="253"/>
      <c r="S866" s="253"/>
      <c r="T866" s="254"/>
      <c r="U866" s="14"/>
      <c r="V866" s="14"/>
      <c r="W866" s="14"/>
      <c r="X866" s="14"/>
      <c r="Y866" s="14"/>
      <c r="Z866" s="14"/>
      <c r="AA866" s="14"/>
      <c r="AB866" s="14"/>
      <c r="AC866" s="14"/>
      <c r="AD866" s="14"/>
      <c r="AE866" s="14"/>
      <c r="AT866" s="255" t="s">
        <v>172</v>
      </c>
      <c r="AU866" s="255" t="s">
        <v>79</v>
      </c>
      <c r="AV866" s="14" t="s">
        <v>168</v>
      </c>
      <c r="AW866" s="14" t="s">
        <v>32</v>
      </c>
      <c r="AX866" s="14" t="s">
        <v>77</v>
      </c>
      <c r="AY866" s="255" t="s">
        <v>161</v>
      </c>
    </row>
    <row r="867" s="2" customFormat="1" ht="16.5" customHeight="1">
      <c r="A867" s="41"/>
      <c r="B867" s="42"/>
      <c r="C867" s="215" t="s">
        <v>1936</v>
      </c>
      <c r="D867" s="215" t="s">
        <v>163</v>
      </c>
      <c r="E867" s="216" t="s">
        <v>1937</v>
      </c>
      <c r="F867" s="217" t="s">
        <v>1938</v>
      </c>
      <c r="G867" s="218" t="s">
        <v>166</v>
      </c>
      <c r="H867" s="219">
        <v>69</v>
      </c>
      <c r="I867" s="220"/>
      <c r="J867" s="221">
        <f>ROUND(I867*H867,2)</f>
        <v>0</v>
      </c>
      <c r="K867" s="217" t="s">
        <v>167</v>
      </c>
      <c r="L867" s="47"/>
      <c r="M867" s="222" t="s">
        <v>19</v>
      </c>
      <c r="N867" s="223" t="s">
        <v>41</v>
      </c>
      <c r="O867" s="87"/>
      <c r="P867" s="224">
        <f>O867*H867</f>
        <v>0</v>
      </c>
      <c r="Q867" s="224">
        <v>0.00021000000000000001</v>
      </c>
      <c r="R867" s="224">
        <f>Q867*H867</f>
        <v>0.014490000000000001</v>
      </c>
      <c r="S867" s="224">
        <v>0</v>
      </c>
      <c r="T867" s="225">
        <f>S867*H867</f>
        <v>0</v>
      </c>
      <c r="U867" s="41"/>
      <c r="V867" s="41"/>
      <c r="W867" s="41"/>
      <c r="X867" s="41"/>
      <c r="Y867" s="41"/>
      <c r="Z867" s="41"/>
      <c r="AA867" s="41"/>
      <c r="AB867" s="41"/>
      <c r="AC867" s="41"/>
      <c r="AD867" s="41"/>
      <c r="AE867" s="41"/>
      <c r="AR867" s="226" t="s">
        <v>258</v>
      </c>
      <c r="AT867" s="226" t="s">
        <v>163</v>
      </c>
      <c r="AU867" s="226" t="s">
        <v>79</v>
      </c>
      <c r="AY867" s="20" t="s">
        <v>161</v>
      </c>
      <c r="BE867" s="227">
        <f>IF(N867="základní",J867,0)</f>
        <v>0</v>
      </c>
      <c r="BF867" s="227">
        <f>IF(N867="snížená",J867,0)</f>
        <v>0</v>
      </c>
      <c r="BG867" s="227">
        <f>IF(N867="zákl. přenesená",J867,0)</f>
        <v>0</v>
      </c>
      <c r="BH867" s="227">
        <f>IF(N867="sníž. přenesená",J867,0)</f>
        <v>0</v>
      </c>
      <c r="BI867" s="227">
        <f>IF(N867="nulová",J867,0)</f>
        <v>0</v>
      </c>
      <c r="BJ867" s="20" t="s">
        <v>77</v>
      </c>
      <c r="BK867" s="227">
        <f>ROUND(I867*H867,2)</f>
        <v>0</v>
      </c>
      <c r="BL867" s="20" t="s">
        <v>258</v>
      </c>
      <c r="BM867" s="226" t="s">
        <v>1939</v>
      </c>
    </row>
    <row r="868" s="2" customFormat="1">
      <c r="A868" s="41"/>
      <c r="B868" s="42"/>
      <c r="C868" s="43"/>
      <c r="D868" s="228" t="s">
        <v>170</v>
      </c>
      <c r="E868" s="43"/>
      <c r="F868" s="229" t="s">
        <v>1940</v>
      </c>
      <c r="G868" s="43"/>
      <c r="H868" s="43"/>
      <c r="I868" s="230"/>
      <c r="J868" s="43"/>
      <c r="K868" s="43"/>
      <c r="L868" s="47"/>
      <c r="M868" s="231"/>
      <c r="N868" s="232"/>
      <c r="O868" s="87"/>
      <c r="P868" s="87"/>
      <c r="Q868" s="87"/>
      <c r="R868" s="87"/>
      <c r="S868" s="87"/>
      <c r="T868" s="88"/>
      <c r="U868" s="41"/>
      <c r="V868" s="41"/>
      <c r="W868" s="41"/>
      <c r="X868" s="41"/>
      <c r="Y868" s="41"/>
      <c r="Z868" s="41"/>
      <c r="AA868" s="41"/>
      <c r="AB868" s="41"/>
      <c r="AC868" s="41"/>
      <c r="AD868" s="41"/>
      <c r="AE868" s="41"/>
      <c r="AT868" s="20" t="s">
        <v>170</v>
      </c>
      <c r="AU868" s="20" t="s">
        <v>79</v>
      </c>
    </row>
    <row r="869" s="13" customFormat="1">
      <c r="A869" s="13"/>
      <c r="B869" s="233"/>
      <c r="C869" s="234"/>
      <c r="D869" s="235" t="s">
        <v>172</v>
      </c>
      <c r="E869" s="236" t="s">
        <v>19</v>
      </c>
      <c r="F869" s="237" t="s">
        <v>1909</v>
      </c>
      <c r="G869" s="234"/>
      <c r="H869" s="238">
        <v>41</v>
      </c>
      <c r="I869" s="239"/>
      <c r="J869" s="234"/>
      <c r="K869" s="234"/>
      <c r="L869" s="240"/>
      <c r="M869" s="241"/>
      <c r="N869" s="242"/>
      <c r="O869" s="242"/>
      <c r="P869" s="242"/>
      <c r="Q869" s="242"/>
      <c r="R869" s="242"/>
      <c r="S869" s="242"/>
      <c r="T869" s="243"/>
      <c r="U869" s="13"/>
      <c r="V869" s="13"/>
      <c r="W869" s="13"/>
      <c r="X869" s="13"/>
      <c r="Y869" s="13"/>
      <c r="Z869" s="13"/>
      <c r="AA869" s="13"/>
      <c r="AB869" s="13"/>
      <c r="AC869" s="13"/>
      <c r="AD869" s="13"/>
      <c r="AE869" s="13"/>
      <c r="AT869" s="244" t="s">
        <v>172</v>
      </c>
      <c r="AU869" s="244" t="s">
        <v>79</v>
      </c>
      <c r="AV869" s="13" t="s">
        <v>79</v>
      </c>
      <c r="AW869" s="13" t="s">
        <v>32</v>
      </c>
      <c r="AX869" s="13" t="s">
        <v>70</v>
      </c>
      <c r="AY869" s="244" t="s">
        <v>161</v>
      </c>
    </row>
    <row r="870" s="13" customFormat="1">
      <c r="A870" s="13"/>
      <c r="B870" s="233"/>
      <c r="C870" s="234"/>
      <c r="D870" s="235" t="s">
        <v>172</v>
      </c>
      <c r="E870" s="236" t="s">
        <v>19</v>
      </c>
      <c r="F870" s="237" t="s">
        <v>1302</v>
      </c>
      <c r="G870" s="234"/>
      <c r="H870" s="238">
        <v>28</v>
      </c>
      <c r="I870" s="239"/>
      <c r="J870" s="234"/>
      <c r="K870" s="234"/>
      <c r="L870" s="240"/>
      <c r="M870" s="241"/>
      <c r="N870" s="242"/>
      <c r="O870" s="242"/>
      <c r="P870" s="242"/>
      <c r="Q870" s="242"/>
      <c r="R870" s="242"/>
      <c r="S870" s="242"/>
      <c r="T870" s="243"/>
      <c r="U870" s="13"/>
      <c r="V870" s="13"/>
      <c r="W870" s="13"/>
      <c r="X870" s="13"/>
      <c r="Y870" s="13"/>
      <c r="Z870" s="13"/>
      <c r="AA870" s="13"/>
      <c r="AB870" s="13"/>
      <c r="AC870" s="13"/>
      <c r="AD870" s="13"/>
      <c r="AE870" s="13"/>
      <c r="AT870" s="244" t="s">
        <v>172</v>
      </c>
      <c r="AU870" s="244" t="s">
        <v>79</v>
      </c>
      <c r="AV870" s="13" t="s">
        <v>79</v>
      </c>
      <c r="AW870" s="13" t="s">
        <v>32</v>
      </c>
      <c r="AX870" s="13" t="s">
        <v>70</v>
      </c>
      <c r="AY870" s="244" t="s">
        <v>161</v>
      </c>
    </row>
    <row r="871" s="14" customFormat="1">
      <c r="A871" s="14"/>
      <c r="B871" s="245"/>
      <c r="C871" s="246"/>
      <c r="D871" s="235" t="s">
        <v>172</v>
      </c>
      <c r="E871" s="247" t="s">
        <v>19</v>
      </c>
      <c r="F871" s="248" t="s">
        <v>174</v>
      </c>
      <c r="G871" s="246"/>
      <c r="H871" s="249">
        <v>69</v>
      </c>
      <c r="I871" s="250"/>
      <c r="J871" s="246"/>
      <c r="K871" s="246"/>
      <c r="L871" s="251"/>
      <c r="M871" s="252"/>
      <c r="N871" s="253"/>
      <c r="O871" s="253"/>
      <c r="P871" s="253"/>
      <c r="Q871" s="253"/>
      <c r="R871" s="253"/>
      <c r="S871" s="253"/>
      <c r="T871" s="254"/>
      <c r="U871" s="14"/>
      <c r="V871" s="14"/>
      <c r="W871" s="14"/>
      <c r="X871" s="14"/>
      <c r="Y871" s="14"/>
      <c r="Z871" s="14"/>
      <c r="AA871" s="14"/>
      <c r="AB871" s="14"/>
      <c r="AC871" s="14"/>
      <c r="AD871" s="14"/>
      <c r="AE871" s="14"/>
      <c r="AT871" s="255" t="s">
        <v>172</v>
      </c>
      <c r="AU871" s="255" t="s">
        <v>79</v>
      </c>
      <c r="AV871" s="14" t="s">
        <v>168</v>
      </c>
      <c r="AW871" s="14" t="s">
        <v>32</v>
      </c>
      <c r="AX871" s="14" t="s">
        <v>77</v>
      </c>
      <c r="AY871" s="255" t="s">
        <v>161</v>
      </c>
    </row>
    <row r="872" s="2" customFormat="1" ht="24.15" customHeight="1">
      <c r="A872" s="41"/>
      <c r="B872" s="42"/>
      <c r="C872" s="215" t="s">
        <v>1941</v>
      </c>
      <c r="D872" s="215" t="s">
        <v>163</v>
      </c>
      <c r="E872" s="216" t="s">
        <v>1942</v>
      </c>
      <c r="F872" s="217" t="s">
        <v>1943</v>
      </c>
      <c r="G872" s="218" t="s">
        <v>166</v>
      </c>
      <c r="H872" s="219">
        <v>344</v>
      </c>
      <c r="I872" s="220"/>
      <c r="J872" s="221">
        <f>ROUND(I872*H872,2)</f>
        <v>0</v>
      </c>
      <c r="K872" s="217" t="s">
        <v>167</v>
      </c>
      <c r="L872" s="47"/>
      <c r="M872" s="222" t="s">
        <v>19</v>
      </c>
      <c r="N872" s="223" t="s">
        <v>41</v>
      </c>
      <c r="O872" s="87"/>
      <c r="P872" s="224">
        <f>O872*H872</f>
        <v>0</v>
      </c>
      <c r="Q872" s="224">
        <v>0.00033</v>
      </c>
      <c r="R872" s="224">
        <f>Q872*H872</f>
        <v>0.11352</v>
      </c>
      <c r="S872" s="224">
        <v>0</v>
      </c>
      <c r="T872" s="225">
        <f>S872*H872</f>
        <v>0</v>
      </c>
      <c r="U872" s="41"/>
      <c r="V872" s="41"/>
      <c r="W872" s="41"/>
      <c r="X872" s="41"/>
      <c r="Y872" s="41"/>
      <c r="Z872" s="41"/>
      <c r="AA872" s="41"/>
      <c r="AB872" s="41"/>
      <c r="AC872" s="41"/>
      <c r="AD872" s="41"/>
      <c r="AE872" s="41"/>
      <c r="AR872" s="226" t="s">
        <v>258</v>
      </c>
      <c r="AT872" s="226" t="s">
        <v>163</v>
      </c>
      <c r="AU872" s="226" t="s">
        <v>79</v>
      </c>
      <c r="AY872" s="20" t="s">
        <v>161</v>
      </c>
      <c r="BE872" s="227">
        <f>IF(N872="základní",J872,0)</f>
        <v>0</v>
      </c>
      <c r="BF872" s="227">
        <f>IF(N872="snížená",J872,0)</f>
        <v>0</v>
      </c>
      <c r="BG872" s="227">
        <f>IF(N872="zákl. přenesená",J872,0)</f>
        <v>0</v>
      </c>
      <c r="BH872" s="227">
        <f>IF(N872="sníž. přenesená",J872,0)</f>
        <v>0</v>
      </c>
      <c r="BI872" s="227">
        <f>IF(N872="nulová",J872,0)</f>
        <v>0</v>
      </c>
      <c r="BJ872" s="20" t="s">
        <v>77</v>
      </c>
      <c r="BK872" s="227">
        <f>ROUND(I872*H872,2)</f>
        <v>0</v>
      </c>
      <c r="BL872" s="20" t="s">
        <v>258</v>
      </c>
      <c r="BM872" s="226" t="s">
        <v>1944</v>
      </c>
    </row>
    <row r="873" s="2" customFormat="1">
      <c r="A873" s="41"/>
      <c r="B873" s="42"/>
      <c r="C873" s="43"/>
      <c r="D873" s="228" t="s">
        <v>170</v>
      </c>
      <c r="E873" s="43"/>
      <c r="F873" s="229" t="s">
        <v>1945</v>
      </c>
      <c r="G873" s="43"/>
      <c r="H873" s="43"/>
      <c r="I873" s="230"/>
      <c r="J873" s="43"/>
      <c r="K873" s="43"/>
      <c r="L873" s="47"/>
      <c r="M873" s="231"/>
      <c r="N873" s="232"/>
      <c r="O873" s="87"/>
      <c r="P873" s="87"/>
      <c r="Q873" s="87"/>
      <c r="R873" s="87"/>
      <c r="S873" s="87"/>
      <c r="T873" s="88"/>
      <c r="U873" s="41"/>
      <c r="V873" s="41"/>
      <c r="W873" s="41"/>
      <c r="X873" s="41"/>
      <c r="Y873" s="41"/>
      <c r="Z873" s="41"/>
      <c r="AA873" s="41"/>
      <c r="AB873" s="41"/>
      <c r="AC873" s="41"/>
      <c r="AD873" s="41"/>
      <c r="AE873" s="41"/>
      <c r="AT873" s="20" t="s">
        <v>170</v>
      </c>
      <c r="AU873" s="20" t="s">
        <v>79</v>
      </c>
    </row>
    <row r="874" s="13" customFormat="1">
      <c r="A874" s="13"/>
      <c r="B874" s="233"/>
      <c r="C874" s="234"/>
      <c r="D874" s="235" t="s">
        <v>172</v>
      </c>
      <c r="E874" s="236" t="s">
        <v>19</v>
      </c>
      <c r="F874" s="237" t="s">
        <v>1314</v>
      </c>
      <c r="G874" s="234"/>
      <c r="H874" s="238">
        <v>344</v>
      </c>
      <c r="I874" s="239"/>
      <c r="J874" s="234"/>
      <c r="K874" s="234"/>
      <c r="L874" s="240"/>
      <c r="M874" s="241"/>
      <c r="N874" s="242"/>
      <c r="O874" s="242"/>
      <c r="P874" s="242"/>
      <c r="Q874" s="242"/>
      <c r="R874" s="242"/>
      <c r="S874" s="242"/>
      <c r="T874" s="243"/>
      <c r="U874" s="13"/>
      <c r="V874" s="13"/>
      <c r="W874" s="13"/>
      <c r="X874" s="13"/>
      <c r="Y874" s="13"/>
      <c r="Z874" s="13"/>
      <c r="AA874" s="13"/>
      <c r="AB874" s="13"/>
      <c r="AC874" s="13"/>
      <c r="AD874" s="13"/>
      <c r="AE874" s="13"/>
      <c r="AT874" s="244" t="s">
        <v>172</v>
      </c>
      <c r="AU874" s="244" t="s">
        <v>79</v>
      </c>
      <c r="AV874" s="13" t="s">
        <v>79</v>
      </c>
      <c r="AW874" s="13" t="s">
        <v>32</v>
      </c>
      <c r="AX874" s="13" t="s">
        <v>70</v>
      </c>
      <c r="AY874" s="244" t="s">
        <v>161</v>
      </c>
    </row>
    <row r="875" s="13" customFormat="1">
      <c r="A875" s="13"/>
      <c r="B875" s="233"/>
      <c r="C875" s="234"/>
      <c r="D875" s="235" t="s">
        <v>172</v>
      </c>
      <c r="E875" s="236" t="s">
        <v>19</v>
      </c>
      <c r="F875" s="237" t="s">
        <v>1315</v>
      </c>
      <c r="G875" s="234"/>
      <c r="H875" s="238">
        <v>0</v>
      </c>
      <c r="I875" s="239"/>
      <c r="J875" s="234"/>
      <c r="K875" s="234"/>
      <c r="L875" s="240"/>
      <c r="M875" s="241"/>
      <c r="N875" s="242"/>
      <c r="O875" s="242"/>
      <c r="P875" s="242"/>
      <c r="Q875" s="242"/>
      <c r="R875" s="242"/>
      <c r="S875" s="242"/>
      <c r="T875" s="243"/>
      <c r="U875" s="13"/>
      <c r="V875" s="13"/>
      <c r="W875" s="13"/>
      <c r="X875" s="13"/>
      <c r="Y875" s="13"/>
      <c r="Z875" s="13"/>
      <c r="AA875" s="13"/>
      <c r="AB875" s="13"/>
      <c r="AC875" s="13"/>
      <c r="AD875" s="13"/>
      <c r="AE875" s="13"/>
      <c r="AT875" s="244" t="s">
        <v>172</v>
      </c>
      <c r="AU875" s="244" t="s">
        <v>79</v>
      </c>
      <c r="AV875" s="13" t="s">
        <v>79</v>
      </c>
      <c r="AW875" s="13" t="s">
        <v>32</v>
      </c>
      <c r="AX875" s="13" t="s">
        <v>70</v>
      </c>
      <c r="AY875" s="244" t="s">
        <v>161</v>
      </c>
    </row>
    <row r="876" s="14" customFormat="1">
      <c r="A876" s="14"/>
      <c r="B876" s="245"/>
      <c r="C876" s="246"/>
      <c r="D876" s="235" t="s">
        <v>172</v>
      </c>
      <c r="E876" s="247" t="s">
        <v>19</v>
      </c>
      <c r="F876" s="248" t="s">
        <v>174</v>
      </c>
      <c r="G876" s="246"/>
      <c r="H876" s="249">
        <v>344</v>
      </c>
      <c r="I876" s="250"/>
      <c r="J876" s="246"/>
      <c r="K876" s="246"/>
      <c r="L876" s="251"/>
      <c r="M876" s="252"/>
      <c r="N876" s="253"/>
      <c r="O876" s="253"/>
      <c r="P876" s="253"/>
      <c r="Q876" s="253"/>
      <c r="R876" s="253"/>
      <c r="S876" s="253"/>
      <c r="T876" s="254"/>
      <c r="U876" s="14"/>
      <c r="V876" s="14"/>
      <c r="W876" s="14"/>
      <c r="X876" s="14"/>
      <c r="Y876" s="14"/>
      <c r="Z876" s="14"/>
      <c r="AA876" s="14"/>
      <c r="AB876" s="14"/>
      <c r="AC876" s="14"/>
      <c r="AD876" s="14"/>
      <c r="AE876" s="14"/>
      <c r="AT876" s="255" t="s">
        <v>172</v>
      </c>
      <c r="AU876" s="255" t="s">
        <v>79</v>
      </c>
      <c r="AV876" s="14" t="s">
        <v>168</v>
      </c>
      <c r="AW876" s="14" t="s">
        <v>32</v>
      </c>
      <c r="AX876" s="14" t="s">
        <v>77</v>
      </c>
      <c r="AY876" s="255" t="s">
        <v>161</v>
      </c>
    </row>
    <row r="877" s="12" customFormat="1" ht="22.8" customHeight="1">
      <c r="A877" s="12"/>
      <c r="B877" s="199"/>
      <c r="C877" s="200"/>
      <c r="D877" s="201" t="s">
        <v>69</v>
      </c>
      <c r="E877" s="213" t="s">
        <v>894</v>
      </c>
      <c r="F877" s="213" t="s">
        <v>895</v>
      </c>
      <c r="G877" s="200"/>
      <c r="H877" s="200"/>
      <c r="I877" s="203"/>
      <c r="J877" s="214">
        <f>BK877</f>
        <v>0</v>
      </c>
      <c r="K877" s="200"/>
      <c r="L877" s="205"/>
      <c r="M877" s="206"/>
      <c r="N877" s="207"/>
      <c r="O877" s="207"/>
      <c r="P877" s="208">
        <f>SUM(P878:P893)</f>
        <v>0</v>
      </c>
      <c r="Q877" s="207"/>
      <c r="R877" s="208">
        <f>SUM(R878:R893)</f>
        <v>1.0914000000000002</v>
      </c>
      <c r="S877" s="207"/>
      <c r="T877" s="209">
        <f>SUM(T878:T893)</f>
        <v>0</v>
      </c>
      <c r="U877" s="12"/>
      <c r="V877" s="12"/>
      <c r="W877" s="12"/>
      <c r="X877" s="12"/>
      <c r="Y877" s="12"/>
      <c r="Z877" s="12"/>
      <c r="AA877" s="12"/>
      <c r="AB877" s="12"/>
      <c r="AC877" s="12"/>
      <c r="AD877" s="12"/>
      <c r="AE877" s="12"/>
      <c r="AR877" s="210" t="s">
        <v>79</v>
      </c>
      <c r="AT877" s="211" t="s">
        <v>69</v>
      </c>
      <c r="AU877" s="211" t="s">
        <v>77</v>
      </c>
      <c r="AY877" s="210" t="s">
        <v>161</v>
      </c>
      <c r="BK877" s="212">
        <f>SUM(BK878:BK893)</f>
        <v>0</v>
      </c>
    </row>
    <row r="878" s="2" customFormat="1" ht="16.5" customHeight="1">
      <c r="A878" s="41"/>
      <c r="B878" s="42"/>
      <c r="C878" s="215" t="s">
        <v>1946</v>
      </c>
      <c r="D878" s="215" t="s">
        <v>163</v>
      </c>
      <c r="E878" s="216" t="s">
        <v>1947</v>
      </c>
      <c r="F878" s="217" t="s">
        <v>1948</v>
      </c>
      <c r="G878" s="218" t="s">
        <v>166</v>
      </c>
      <c r="H878" s="219">
        <v>203</v>
      </c>
      <c r="I878" s="220"/>
      <c r="J878" s="221">
        <f>ROUND(I878*H878,2)</f>
        <v>0</v>
      </c>
      <c r="K878" s="217" t="s">
        <v>167</v>
      </c>
      <c r="L878" s="47"/>
      <c r="M878" s="222" t="s">
        <v>19</v>
      </c>
      <c r="N878" s="223" t="s">
        <v>41</v>
      </c>
      <c r="O878" s="87"/>
      <c r="P878" s="224">
        <f>O878*H878</f>
        <v>0</v>
      </c>
      <c r="Q878" s="224">
        <v>0.00073999999999999999</v>
      </c>
      <c r="R878" s="224">
        <f>Q878*H878</f>
        <v>0.15021999999999999</v>
      </c>
      <c r="S878" s="224">
        <v>0</v>
      </c>
      <c r="T878" s="225">
        <f>S878*H878</f>
        <v>0</v>
      </c>
      <c r="U878" s="41"/>
      <c r="V878" s="41"/>
      <c r="W878" s="41"/>
      <c r="X878" s="41"/>
      <c r="Y878" s="41"/>
      <c r="Z878" s="41"/>
      <c r="AA878" s="41"/>
      <c r="AB878" s="41"/>
      <c r="AC878" s="41"/>
      <c r="AD878" s="41"/>
      <c r="AE878" s="41"/>
      <c r="AR878" s="226" t="s">
        <v>258</v>
      </c>
      <c r="AT878" s="226" t="s">
        <v>163</v>
      </c>
      <c r="AU878" s="226" t="s">
        <v>79</v>
      </c>
      <c r="AY878" s="20" t="s">
        <v>161</v>
      </c>
      <c r="BE878" s="227">
        <f>IF(N878="základní",J878,0)</f>
        <v>0</v>
      </c>
      <c r="BF878" s="227">
        <f>IF(N878="snížená",J878,0)</f>
        <v>0</v>
      </c>
      <c r="BG878" s="227">
        <f>IF(N878="zákl. přenesená",J878,0)</f>
        <v>0</v>
      </c>
      <c r="BH878" s="227">
        <f>IF(N878="sníž. přenesená",J878,0)</f>
        <v>0</v>
      </c>
      <c r="BI878" s="227">
        <f>IF(N878="nulová",J878,0)</f>
        <v>0</v>
      </c>
      <c r="BJ878" s="20" t="s">
        <v>77</v>
      </c>
      <c r="BK878" s="227">
        <f>ROUND(I878*H878,2)</f>
        <v>0</v>
      </c>
      <c r="BL878" s="20" t="s">
        <v>258</v>
      </c>
      <c r="BM878" s="226" t="s">
        <v>1949</v>
      </c>
    </row>
    <row r="879" s="2" customFormat="1">
      <c r="A879" s="41"/>
      <c r="B879" s="42"/>
      <c r="C879" s="43"/>
      <c r="D879" s="228" t="s">
        <v>170</v>
      </c>
      <c r="E879" s="43"/>
      <c r="F879" s="229" t="s">
        <v>1950</v>
      </c>
      <c r="G879" s="43"/>
      <c r="H879" s="43"/>
      <c r="I879" s="230"/>
      <c r="J879" s="43"/>
      <c r="K879" s="43"/>
      <c r="L879" s="47"/>
      <c r="M879" s="231"/>
      <c r="N879" s="232"/>
      <c r="O879" s="87"/>
      <c r="P879" s="87"/>
      <c r="Q879" s="87"/>
      <c r="R879" s="87"/>
      <c r="S879" s="87"/>
      <c r="T879" s="88"/>
      <c r="U879" s="41"/>
      <c r="V879" s="41"/>
      <c r="W879" s="41"/>
      <c r="X879" s="41"/>
      <c r="Y879" s="41"/>
      <c r="Z879" s="41"/>
      <c r="AA879" s="41"/>
      <c r="AB879" s="41"/>
      <c r="AC879" s="41"/>
      <c r="AD879" s="41"/>
      <c r="AE879" s="41"/>
      <c r="AT879" s="20" t="s">
        <v>170</v>
      </c>
      <c r="AU879" s="20" t="s">
        <v>79</v>
      </c>
    </row>
    <row r="880" s="13" customFormat="1">
      <c r="A880" s="13"/>
      <c r="B880" s="233"/>
      <c r="C880" s="234"/>
      <c r="D880" s="235" t="s">
        <v>172</v>
      </c>
      <c r="E880" s="236" t="s">
        <v>19</v>
      </c>
      <c r="F880" s="237" t="s">
        <v>1951</v>
      </c>
      <c r="G880" s="234"/>
      <c r="H880" s="238">
        <v>203</v>
      </c>
      <c r="I880" s="239"/>
      <c r="J880" s="234"/>
      <c r="K880" s="234"/>
      <c r="L880" s="240"/>
      <c r="M880" s="241"/>
      <c r="N880" s="242"/>
      <c r="O880" s="242"/>
      <c r="P880" s="242"/>
      <c r="Q880" s="242"/>
      <c r="R880" s="242"/>
      <c r="S880" s="242"/>
      <c r="T880" s="243"/>
      <c r="U880" s="13"/>
      <c r="V880" s="13"/>
      <c r="W880" s="13"/>
      <c r="X880" s="13"/>
      <c r="Y880" s="13"/>
      <c r="Z880" s="13"/>
      <c r="AA880" s="13"/>
      <c r="AB880" s="13"/>
      <c r="AC880" s="13"/>
      <c r="AD880" s="13"/>
      <c r="AE880" s="13"/>
      <c r="AT880" s="244" t="s">
        <v>172</v>
      </c>
      <c r="AU880" s="244" t="s">
        <v>79</v>
      </c>
      <c r="AV880" s="13" t="s">
        <v>79</v>
      </c>
      <c r="AW880" s="13" t="s">
        <v>32</v>
      </c>
      <c r="AX880" s="13" t="s">
        <v>70</v>
      </c>
      <c r="AY880" s="244" t="s">
        <v>161</v>
      </c>
    </row>
    <row r="881" s="14" customFormat="1">
      <c r="A881" s="14"/>
      <c r="B881" s="245"/>
      <c r="C881" s="246"/>
      <c r="D881" s="235" t="s">
        <v>172</v>
      </c>
      <c r="E881" s="247" t="s">
        <v>19</v>
      </c>
      <c r="F881" s="248" t="s">
        <v>174</v>
      </c>
      <c r="G881" s="246"/>
      <c r="H881" s="249">
        <v>203</v>
      </c>
      <c r="I881" s="250"/>
      <c r="J881" s="246"/>
      <c r="K881" s="246"/>
      <c r="L881" s="251"/>
      <c r="M881" s="252"/>
      <c r="N881" s="253"/>
      <c r="O881" s="253"/>
      <c r="P881" s="253"/>
      <c r="Q881" s="253"/>
      <c r="R881" s="253"/>
      <c r="S881" s="253"/>
      <c r="T881" s="254"/>
      <c r="U881" s="14"/>
      <c r="V881" s="14"/>
      <c r="W881" s="14"/>
      <c r="X881" s="14"/>
      <c r="Y881" s="14"/>
      <c r="Z881" s="14"/>
      <c r="AA881" s="14"/>
      <c r="AB881" s="14"/>
      <c r="AC881" s="14"/>
      <c r="AD881" s="14"/>
      <c r="AE881" s="14"/>
      <c r="AT881" s="255" t="s">
        <v>172</v>
      </c>
      <c r="AU881" s="255" t="s">
        <v>79</v>
      </c>
      <c r="AV881" s="14" t="s">
        <v>168</v>
      </c>
      <c r="AW881" s="14" t="s">
        <v>32</v>
      </c>
      <c r="AX881" s="14" t="s">
        <v>77</v>
      </c>
      <c r="AY881" s="255" t="s">
        <v>161</v>
      </c>
    </row>
    <row r="882" s="2" customFormat="1" ht="16.5" customHeight="1">
      <c r="A882" s="41"/>
      <c r="B882" s="42"/>
      <c r="C882" s="215" t="s">
        <v>1952</v>
      </c>
      <c r="D882" s="215" t="s">
        <v>163</v>
      </c>
      <c r="E882" s="216" t="s">
        <v>1953</v>
      </c>
      <c r="F882" s="217" t="s">
        <v>1954</v>
      </c>
      <c r="G882" s="218" t="s">
        <v>166</v>
      </c>
      <c r="H882" s="219">
        <v>867</v>
      </c>
      <c r="I882" s="220"/>
      <c r="J882" s="221">
        <f>ROUND(I882*H882,2)</f>
        <v>0</v>
      </c>
      <c r="K882" s="217" t="s">
        <v>167</v>
      </c>
      <c r="L882" s="47"/>
      <c r="M882" s="222" t="s">
        <v>19</v>
      </c>
      <c r="N882" s="223" t="s">
        <v>41</v>
      </c>
      <c r="O882" s="87"/>
      <c r="P882" s="224">
        <f>O882*H882</f>
        <v>0</v>
      </c>
      <c r="Q882" s="224">
        <v>0.00073999999999999999</v>
      </c>
      <c r="R882" s="224">
        <f>Q882*H882</f>
        <v>0.64158000000000004</v>
      </c>
      <c r="S882" s="224">
        <v>0</v>
      </c>
      <c r="T882" s="225">
        <f>S882*H882</f>
        <v>0</v>
      </c>
      <c r="U882" s="41"/>
      <c r="V882" s="41"/>
      <c r="W882" s="41"/>
      <c r="X882" s="41"/>
      <c r="Y882" s="41"/>
      <c r="Z882" s="41"/>
      <c r="AA882" s="41"/>
      <c r="AB882" s="41"/>
      <c r="AC882" s="41"/>
      <c r="AD882" s="41"/>
      <c r="AE882" s="41"/>
      <c r="AR882" s="226" t="s">
        <v>258</v>
      </c>
      <c r="AT882" s="226" t="s">
        <v>163</v>
      </c>
      <c r="AU882" s="226" t="s">
        <v>79</v>
      </c>
      <c r="AY882" s="20" t="s">
        <v>161</v>
      </c>
      <c r="BE882" s="227">
        <f>IF(N882="základní",J882,0)</f>
        <v>0</v>
      </c>
      <c r="BF882" s="227">
        <f>IF(N882="snížená",J882,0)</f>
        <v>0</v>
      </c>
      <c r="BG882" s="227">
        <f>IF(N882="zákl. přenesená",J882,0)</f>
        <v>0</v>
      </c>
      <c r="BH882" s="227">
        <f>IF(N882="sníž. přenesená",J882,0)</f>
        <v>0</v>
      </c>
      <c r="BI882" s="227">
        <f>IF(N882="nulová",J882,0)</f>
        <v>0</v>
      </c>
      <c r="BJ882" s="20" t="s">
        <v>77</v>
      </c>
      <c r="BK882" s="227">
        <f>ROUND(I882*H882,2)</f>
        <v>0</v>
      </c>
      <c r="BL882" s="20" t="s">
        <v>258</v>
      </c>
      <c r="BM882" s="226" t="s">
        <v>1955</v>
      </c>
    </row>
    <row r="883" s="2" customFormat="1">
      <c r="A883" s="41"/>
      <c r="B883" s="42"/>
      <c r="C883" s="43"/>
      <c r="D883" s="228" t="s">
        <v>170</v>
      </c>
      <c r="E883" s="43"/>
      <c r="F883" s="229" t="s">
        <v>1956</v>
      </c>
      <c r="G883" s="43"/>
      <c r="H883" s="43"/>
      <c r="I883" s="230"/>
      <c r="J883" s="43"/>
      <c r="K883" s="43"/>
      <c r="L883" s="47"/>
      <c r="M883" s="231"/>
      <c r="N883" s="232"/>
      <c r="O883" s="87"/>
      <c r="P883" s="87"/>
      <c r="Q883" s="87"/>
      <c r="R883" s="87"/>
      <c r="S883" s="87"/>
      <c r="T883" s="88"/>
      <c r="U883" s="41"/>
      <c r="V883" s="41"/>
      <c r="W883" s="41"/>
      <c r="X883" s="41"/>
      <c r="Y883" s="41"/>
      <c r="Z883" s="41"/>
      <c r="AA883" s="41"/>
      <c r="AB883" s="41"/>
      <c r="AC883" s="41"/>
      <c r="AD883" s="41"/>
      <c r="AE883" s="41"/>
      <c r="AT883" s="20" t="s">
        <v>170</v>
      </c>
      <c r="AU883" s="20" t="s">
        <v>79</v>
      </c>
    </row>
    <row r="884" s="13" customFormat="1">
      <c r="A884" s="13"/>
      <c r="B884" s="233"/>
      <c r="C884" s="234"/>
      <c r="D884" s="235" t="s">
        <v>172</v>
      </c>
      <c r="E884" s="236" t="s">
        <v>19</v>
      </c>
      <c r="F884" s="237" t="s">
        <v>1957</v>
      </c>
      <c r="G884" s="234"/>
      <c r="H884" s="238">
        <v>867</v>
      </c>
      <c r="I884" s="239"/>
      <c r="J884" s="234"/>
      <c r="K884" s="234"/>
      <c r="L884" s="240"/>
      <c r="M884" s="241"/>
      <c r="N884" s="242"/>
      <c r="O884" s="242"/>
      <c r="P884" s="242"/>
      <c r="Q884" s="242"/>
      <c r="R884" s="242"/>
      <c r="S884" s="242"/>
      <c r="T884" s="243"/>
      <c r="U884" s="13"/>
      <c r="V884" s="13"/>
      <c r="W884" s="13"/>
      <c r="X884" s="13"/>
      <c r="Y884" s="13"/>
      <c r="Z884" s="13"/>
      <c r="AA884" s="13"/>
      <c r="AB884" s="13"/>
      <c r="AC884" s="13"/>
      <c r="AD884" s="13"/>
      <c r="AE884" s="13"/>
      <c r="AT884" s="244" t="s">
        <v>172</v>
      </c>
      <c r="AU884" s="244" t="s">
        <v>79</v>
      </c>
      <c r="AV884" s="13" t="s">
        <v>79</v>
      </c>
      <c r="AW884" s="13" t="s">
        <v>32</v>
      </c>
      <c r="AX884" s="13" t="s">
        <v>70</v>
      </c>
      <c r="AY884" s="244" t="s">
        <v>161</v>
      </c>
    </row>
    <row r="885" s="14" customFormat="1">
      <c r="A885" s="14"/>
      <c r="B885" s="245"/>
      <c r="C885" s="246"/>
      <c r="D885" s="235" t="s">
        <v>172</v>
      </c>
      <c r="E885" s="247" t="s">
        <v>19</v>
      </c>
      <c r="F885" s="248" t="s">
        <v>174</v>
      </c>
      <c r="G885" s="246"/>
      <c r="H885" s="249">
        <v>867</v>
      </c>
      <c r="I885" s="250"/>
      <c r="J885" s="246"/>
      <c r="K885" s="246"/>
      <c r="L885" s="251"/>
      <c r="M885" s="252"/>
      <c r="N885" s="253"/>
      <c r="O885" s="253"/>
      <c r="P885" s="253"/>
      <c r="Q885" s="253"/>
      <c r="R885" s="253"/>
      <c r="S885" s="253"/>
      <c r="T885" s="254"/>
      <c r="U885" s="14"/>
      <c r="V885" s="14"/>
      <c r="W885" s="14"/>
      <c r="X885" s="14"/>
      <c r="Y885" s="14"/>
      <c r="Z885" s="14"/>
      <c r="AA885" s="14"/>
      <c r="AB885" s="14"/>
      <c r="AC885" s="14"/>
      <c r="AD885" s="14"/>
      <c r="AE885" s="14"/>
      <c r="AT885" s="255" t="s">
        <v>172</v>
      </c>
      <c r="AU885" s="255" t="s">
        <v>79</v>
      </c>
      <c r="AV885" s="14" t="s">
        <v>168</v>
      </c>
      <c r="AW885" s="14" t="s">
        <v>32</v>
      </c>
      <c r="AX885" s="14" t="s">
        <v>77</v>
      </c>
      <c r="AY885" s="255" t="s">
        <v>161</v>
      </c>
    </row>
    <row r="886" s="2" customFormat="1" ht="16.5" customHeight="1">
      <c r="A886" s="41"/>
      <c r="B886" s="42"/>
      <c r="C886" s="215" t="s">
        <v>1958</v>
      </c>
      <c r="D886" s="215" t="s">
        <v>163</v>
      </c>
      <c r="E886" s="216" t="s">
        <v>1959</v>
      </c>
      <c r="F886" s="217" t="s">
        <v>1960</v>
      </c>
      <c r="G886" s="218" t="s">
        <v>166</v>
      </c>
      <c r="H886" s="219">
        <v>203</v>
      </c>
      <c r="I886" s="220"/>
      <c r="J886" s="221">
        <f>ROUND(I886*H886,2)</f>
        <v>0</v>
      </c>
      <c r="K886" s="217" t="s">
        <v>167</v>
      </c>
      <c r="L886" s="47"/>
      <c r="M886" s="222" t="s">
        <v>19</v>
      </c>
      <c r="N886" s="223" t="s">
        <v>41</v>
      </c>
      <c r="O886" s="87"/>
      <c r="P886" s="224">
        <f>O886*H886</f>
        <v>0</v>
      </c>
      <c r="Q886" s="224">
        <v>0.00027999999999999998</v>
      </c>
      <c r="R886" s="224">
        <f>Q886*H886</f>
        <v>0.056839999999999995</v>
      </c>
      <c r="S886" s="224">
        <v>0</v>
      </c>
      <c r="T886" s="225">
        <f>S886*H886</f>
        <v>0</v>
      </c>
      <c r="U886" s="41"/>
      <c r="V886" s="41"/>
      <c r="W886" s="41"/>
      <c r="X886" s="41"/>
      <c r="Y886" s="41"/>
      <c r="Z886" s="41"/>
      <c r="AA886" s="41"/>
      <c r="AB886" s="41"/>
      <c r="AC886" s="41"/>
      <c r="AD886" s="41"/>
      <c r="AE886" s="41"/>
      <c r="AR886" s="226" t="s">
        <v>258</v>
      </c>
      <c r="AT886" s="226" t="s">
        <v>163</v>
      </c>
      <c r="AU886" s="226" t="s">
        <v>79</v>
      </c>
      <c r="AY886" s="20" t="s">
        <v>161</v>
      </c>
      <c r="BE886" s="227">
        <f>IF(N886="základní",J886,0)</f>
        <v>0</v>
      </c>
      <c r="BF886" s="227">
        <f>IF(N886="snížená",J886,0)</f>
        <v>0</v>
      </c>
      <c r="BG886" s="227">
        <f>IF(N886="zákl. přenesená",J886,0)</f>
        <v>0</v>
      </c>
      <c r="BH886" s="227">
        <f>IF(N886="sníž. přenesená",J886,0)</f>
        <v>0</v>
      </c>
      <c r="BI886" s="227">
        <f>IF(N886="nulová",J886,0)</f>
        <v>0</v>
      </c>
      <c r="BJ886" s="20" t="s">
        <v>77</v>
      </c>
      <c r="BK886" s="227">
        <f>ROUND(I886*H886,2)</f>
        <v>0</v>
      </c>
      <c r="BL886" s="20" t="s">
        <v>258</v>
      </c>
      <c r="BM886" s="226" t="s">
        <v>1961</v>
      </c>
    </row>
    <row r="887" s="2" customFormat="1">
      <c r="A887" s="41"/>
      <c r="B887" s="42"/>
      <c r="C887" s="43"/>
      <c r="D887" s="228" t="s">
        <v>170</v>
      </c>
      <c r="E887" s="43"/>
      <c r="F887" s="229" t="s">
        <v>1962</v>
      </c>
      <c r="G887" s="43"/>
      <c r="H887" s="43"/>
      <c r="I887" s="230"/>
      <c r="J887" s="43"/>
      <c r="K887" s="43"/>
      <c r="L887" s="47"/>
      <c r="M887" s="231"/>
      <c r="N887" s="232"/>
      <c r="O887" s="87"/>
      <c r="P887" s="87"/>
      <c r="Q887" s="87"/>
      <c r="R887" s="87"/>
      <c r="S887" s="87"/>
      <c r="T887" s="88"/>
      <c r="U887" s="41"/>
      <c r="V887" s="41"/>
      <c r="W887" s="41"/>
      <c r="X887" s="41"/>
      <c r="Y887" s="41"/>
      <c r="Z887" s="41"/>
      <c r="AA887" s="41"/>
      <c r="AB887" s="41"/>
      <c r="AC887" s="41"/>
      <c r="AD887" s="41"/>
      <c r="AE887" s="41"/>
      <c r="AT887" s="20" t="s">
        <v>170</v>
      </c>
      <c r="AU887" s="20" t="s">
        <v>79</v>
      </c>
    </row>
    <row r="888" s="13" customFormat="1">
      <c r="A888" s="13"/>
      <c r="B888" s="233"/>
      <c r="C888" s="234"/>
      <c r="D888" s="235" t="s">
        <v>172</v>
      </c>
      <c r="E888" s="236" t="s">
        <v>19</v>
      </c>
      <c r="F888" s="237" t="s">
        <v>1951</v>
      </c>
      <c r="G888" s="234"/>
      <c r="H888" s="238">
        <v>203</v>
      </c>
      <c r="I888" s="239"/>
      <c r="J888" s="234"/>
      <c r="K888" s="234"/>
      <c r="L888" s="240"/>
      <c r="M888" s="241"/>
      <c r="N888" s="242"/>
      <c r="O888" s="242"/>
      <c r="P888" s="242"/>
      <c r="Q888" s="242"/>
      <c r="R888" s="242"/>
      <c r="S888" s="242"/>
      <c r="T888" s="243"/>
      <c r="U888" s="13"/>
      <c r="V888" s="13"/>
      <c r="W888" s="13"/>
      <c r="X888" s="13"/>
      <c r="Y888" s="13"/>
      <c r="Z888" s="13"/>
      <c r="AA888" s="13"/>
      <c r="AB888" s="13"/>
      <c r="AC888" s="13"/>
      <c r="AD888" s="13"/>
      <c r="AE888" s="13"/>
      <c r="AT888" s="244" t="s">
        <v>172</v>
      </c>
      <c r="AU888" s="244" t="s">
        <v>79</v>
      </c>
      <c r="AV888" s="13" t="s">
        <v>79</v>
      </c>
      <c r="AW888" s="13" t="s">
        <v>32</v>
      </c>
      <c r="AX888" s="13" t="s">
        <v>70</v>
      </c>
      <c r="AY888" s="244" t="s">
        <v>161</v>
      </c>
    </row>
    <row r="889" s="14" customFormat="1">
      <c r="A889" s="14"/>
      <c r="B889" s="245"/>
      <c r="C889" s="246"/>
      <c r="D889" s="235" t="s">
        <v>172</v>
      </c>
      <c r="E889" s="247" t="s">
        <v>19</v>
      </c>
      <c r="F889" s="248" t="s">
        <v>174</v>
      </c>
      <c r="G889" s="246"/>
      <c r="H889" s="249">
        <v>203</v>
      </c>
      <c r="I889" s="250"/>
      <c r="J889" s="246"/>
      <c r="K889" s="246"/>
      <c r="L889" s="251"/>
      <c r="M889" s="252"/>
      <c r="N889" s="253"/>
      <c r="O889" s="253"/>
      <c r="P889" s="253"/>
      <c r="Q889" s="253"/>
      <c r="R889" s="253"/>
      <c r="S889" s="253"/>
      <c r="T889" s="254"/>
      <c r="U889" s="14"/>
      <c r="V889" s="14"/>
      <c r="W889" s="14"/>
      <c r="X889" s="14"/>
      <c r="Y889" s="14"/>
      <c r="Z889" s="14"/>
      <c r="AA889" s="14"/>
      <c r="AB889" s="14"/>
      <c r="AC889" s="14"/>
      <c r="AD889" s="14"/>
      <c r="AE889" s="14"/>
      <c r="AT889" s="255" t="s">
        <v>172</v>
      </c>
      <c r="AU889" s="255" t="s">
        <v>79</v>
      </c>
      <c r="AV889" s="14" t="s">
        <v>168</v>
      </c>
      <c r="AW889" s="14" t="s">
        <v>32</v>
      </c>
      <c r="AX889" s="14" t="s">
        <v>77</v>
      </c>
      <c r="AY889" s="255" t="s">
        <v>161</v>
      </c>
    </row>
    <row r="890" s="2" customFormat="1" ht="16.5" customHeight="1">
      <c r="A890" s="41"/>
      <c r="B890" s="42"/>
      <c r="C890" s="215" t="s">
        <v>1963</v>
      </c>
      <c r="D890" s="215" t="s">
        <v>163</v>
      </c>
      <c r="E890" s="216" t="s">
        <v>1964</v>
      </c>
      <c r="F890" s="217" t="s">
        <v>1965</v>
      </c>
      <c r="G890" s="218" t="s">
        <v>166</v>
      </c>
      <c r="H890" s="219">
        <v>867</v>
      </c>
      <c r="I890" s="220"/>
      <c r="J890" s="221">
        <f>ROUND(I890*H890,2)</f>
        <v>0</v>
      </c>
      <c r="K890" s="217" t="s">
        <v>167</v>
      </c>
      <c r="L890" s="47"/>
      <c r="M890" s="222" t="s">
        <v>19</v>
      </c>
      <c r="N890" s="223" t="s">
        <v>41</v>
      </c>
      <c r="O890" s="87"/>
      <c r="P890" s="224">
        <f>O890*H890</f>
        <v>0</v>
      </c>
      <c r="Q890" s="224">
        <v>0.00027999999999999998</v>
      </c>
      <c r="R890" s="224">
        <f>Q890*H890</f>
        <v>0.24275999999999998</v>
      </c>
      <c r="S890" s="224">
        <v>0</v>
      </c>
      <c r="T890" s="225">
        <f>S890*H890</f>
        <v>0</v>
      </c>
      <c r="U890" s="41"/>
      <c r="V890" s="41"/>
      <c r="W890" s="41"/>
      <c r="X890" s="41"/>
      <c r="Y890" s="41"/>
      <c r="Z890" s="41"/>
      <c r="AA890" s="41"/>
      <c r="AB890" s="41"/>
      <c r="AC890" s="41"/>
      <c r="AD890" s="41"/>
      <c r="AE890" s="41"/>
      <c r="AR890" s="226" t="s">
        <v>258</v>
      </c>
      <c r="AT890" s="226" t="s">
        <v>163</v>
      </c>
      <c r="AU890" s="226" t="s">
        <v>79</v>
      </c>
      <c r="AY890" s="20" t="s">
        <v>161</v>
      </c>
      <c r="BE890" s="227">
        <f>IF(N890="základní",J890,0)</f>
        <v>0</v>
      </c>
      <c r="BF890" s="227">
        <f>IF(N890="snížená",J890,0)</f>
        <v>0</v>
      </c>
      <c r="BG890" s="227">
        <f>IF(N890="zákl. přenesená",J890,0)</f>
        <v>0</v>
      </c>
      <c r="BH890" s="227">
        <f>IF(N890="sníž. přenesená",J890,0)</f>
        <v>0</v>
      </c>
      <c r="BI890" s="227">
        <f>IF(N890="nulová",J890,0)</f>
        <v>0</v>
      </c>
      <c r="BJ890" s="20" t="s">
        <v>77</v>
      </c>
      <c r="BK890" s="227">
        <f>ROUND(I890*H890,2)</f>
        <v>0</v>
      </c>
      <c r="BL890" s="20" t="s">
        <v>258</v>
      </c>
      <c r="BM890" s="226" t="s">
        <v>1966</v>
      </c>
    </row>
    <row r="891" s="2" customFormat="1">
      <c r="A891" s="41"/>
      <c r="B891" s="42"/>
      <c r="C891" s="43"/>
      <c r="D891" s="228" t="s">
        <v>170</v>
      </c>
      <c r="E891" s="43"/>
      <c r="F891" s="229" t="s">
        <v>1967</v>
      </c>
      <c r="G891" s="43"/>
      <c r="H891" s="43"/>
      <c r="I891" s="230"/>
      <c r="J891" s="43"/>
      <c r="K891" s="43"/>
      <c r="L891" s="47"/>
      <c r="M891" s="231"/>
      <c r="N891" s="232"/>
      <c r="O891" s="87"/>
      <c r="P891" s="87"/>
      <c r="Q891" s="87"/>
      <c r="R891" s="87"/>
      <c r="S891" s="87"/>
      <c r="T891" s="88"/>
      <c r="U891" s="41"/>
      <c r="V891" s="41"/>
      <c r="W891" s="41"/>
      <c r="X891" s="41"/>
      <c r="Y891" s="41"/>
      <c r="Z891" s="41"/>
      <c r="AA891" s="41"/>
      <c r="AB891" s="41"/>
      <c r="AC891" s="41"/>
      <c r="AD891" s="41"/>
      <c r="AE891" s="41"/>
      <c r="AT891" s="20" t="s">
        <v>170</v>
      </c>
      <c r="AU891" s="20" t="s">
        <v>79</v>
      </c>
    </row>
    <row r="892" s="13" customFormat="1">
      <c r="A892" s="13"/>
      <c r="B892" s="233"/>
      <c r="C892" s="234"/>
      <c r="D892" s="235" t="s">
        <v>172</v>
      </c>
      <c r="E892" s="236" t="s">
        <v>19</v>
      </c>
      <c r="F892" s="237" t="s">
        <v>1957</v>
      </c>
      <c r="G892" s="234"/>
      <c r="H892" s="238">
        <v>867</v>
      </c>
      <c r="I892" s="239"/>
      <c r="J892" s="234"/>
      <c r="K892" s="234"/>
      <c r="L892" s="240"/>
      <c r="M892" s="241"/>
      <c r="N892" s="242"/>
      <c r="O892" s="242"/>
      <c r="P892" s="242"/>
      <c r="Q892" s="242"/>
      <c r="R892" s="242"/>
      <c r="S892" s="242"/>
      <c r="T892" s="243"/>
      <c r="U892" s="13"/>
      <c r="V892" s="13"/>
      <c r="W892" s="13"/>
      <c r="X892" s="13"/>
      <c r="Y892" s="13"/>
      <c r="Z892" s="13"/>
      <c r="AA892" s="13"/>
      <c r="AB892" s="13"/>
      <c r="AC892" s="13"/>
      <c r="AD892" s="13"/>
      <c r="AE892" s="13"/>
      <c r="AT892" s="244" t="s">
        <v>172</v>
      </c>
      <c r="AU892" s="244" t="s">
        <v>79</v>
      </c>
      <c r="AV892" s="13" t="s">
        <v>79</v>
      </c>
      <c r="AW892" s="13" t="s">
        <v>32</v>
      </c>
      <c r="AX892" s="13" t="s">
        <v>70</v>
      </c>
      <c r="AY892" s="244" t="s">
        <v>161</v>
      </c>
    </row>
    <row r="893" s="14" customFormat="1">
      <c r="A893" s="14"/>
      <c r="B893" s="245"/>
      <c r="C893" s="246"/>
      <c r="D893" s="235" t="s">
        <v>172</v>
      </c>
      <c r="E893" s="247" t="s">
        <v>19</v>
      </c>
      <c r="F893" s="248" t="s">
        <v>174</v>
      </c>
      <c r="G893" s="246"/>
      <c r="H893" s="249">
        <v>867</v>
      </c>
      <c r="I893" s="250"/>
      <c r="J893" s="246"/>
      <c r="K893" s="246"/>
      <c r="L893" s="251"/>
      <c r="M893" s="282"/>
      <c r="N893" s="283"/>
      <c r="O893" s="283"/>
      <c r="P893" s="283"/>
      <c r="Q893" s="283"/>
      <c r="R893" s="283"/>
      <c r="S893" s="283"/>
      <c r="T893" s="284"/>
      <c r="U893" s="14"/>
      <c r="V893" s="14"/>
      <c r="W893" s="14"/>
      <c r="X893" s="14"/>
      <c r="Y893" s="14"/>
      <c r="Z893" s="14"/>
      <c r="AA893" s="14"/>
      <c r="AB893" s="14"/>
      <c r="AC893" s="14"/>
      <c r="AD893" s="14"/>
      <c r="AE893" s="14"/>
      <c r="AT893" s="255" t="s">
        <v>172</v>
      </c>
      <c r="AU893" s="255" t="s">
        <v>79</v>
      </c>
      <c r="AV893" s="14" t="s">
        <v>168</v>
      </c>
      <c r="AW893" s="14" t="s">
        <v>32</v>
      </c>
      <c r="AX893" s="14" t="s">
        <v>77</v>
      </c>
      <c r="AY893" s="255" t="s">
        <v>161</v>
      </c>
    </row>
    <row r="894" s="2" customFormat="1" ht="6.96" customHeight="1">
      <c r="A894" s="41"/>
      <c r="B894" s="62"/>
      <c r="C894" s="63"/>
      <c r="D894" s="63"/>
      <c r="E894" s="63"/>
      <c r="F894" s="63"/>
      <c r="G894" s="63"/>
      <c r="H894" s="63"/>
      <c r="I894" s="63"/>
      <c r="J894" s="63"/>
      <c r="K894" s="63"/>
      <c r="L894" s="47"/>
      <c r="M894" s="41"/>
      <c r="O894" s="41"/>
      <c r="P894" s="41"/>
      <c r="Q894" s="41"/>
      <c r="R894" s="41"/>
      <c r="S894" s="41"/>
      <c r="T894" s="41"/>
      <c r="U894" s="41"/>
      <c r="V894" s="41"/>
      <c r="W894" s="41"/>
      <c r="X894" s="41"/>
      <c r="Y894" s="41"/>
      <c r="Z894" s="41"/>
      <c r="AA894" s="41"/>
      <c r="AB894" s="41"/>
      <c r="AC894" s="41"/>
      <c r="AD894" s="41"/>
      <c r="AE894" s="41"/>
    </row>
  </sheetData>
  <sheetProtection sheet="1" autoFilter="0" formatColumns="0" formatRows="0" objects="1" scenarios="1" spinCount="100000" saltValue="rzLersro2qdTo15+GLi7SgM99TGyGiFbHrQQ/H0ma4cPo+k9wqqXuEYHiXy/2pVG7OWwSFnSJyOr22ysCHgSUQ==" hashValue="oPryH3IBTDTenxv/HQTK0aTvpRpG0357j4KqLGIWUWJGgub8AYXlRa+fRJDdaJTZUvbxI67ZYx28yKUnWPhcJQ==" algorithmName="SHA-512" password="CC51"/>
  <autoFilter ref="C107:K893"/>
  <mergeCells count="12">
    <mergeCell ref="E7:H7"/>
    <mergeCell ref="E9:H9"/>
    <mergeCell ref="E11:H11"/>
    <mergeCell ref="E20:H20"/>
    <mergeCell ref="E29:H29"/>
    <mergeCell ref="E50:H50"/>
    <mergeCell ref="E52:H52"/>
    <mergeCell ref="E54:H54"/>
    <mergeCell ref="E96:H96"/>
    <mergeCell ref="E98:H98"/>
    <mergeCell ref="E100:H100"/>
    <mergeCell ref="L2:V2"/>
  </mergeCells>
  <hyperlinks>
    <hyperlink ref="F112" r:id="rId1" display="https://podminky.urs.cz/item/CS_URS_2025_01/132251104"/>
    <hyperlink ref="F117" r:id="rId2" display="https://podminky.urs.cz/item/CS_URS_2025_01/133212811"/>
    <hyperlink ref="F125" r:id="rId3" display="https://podminky.urs.cz/item/CS_URS_2025_01/162351103"/>
    <hyperlink ref="F132" r:id="rId4" display="https://podminky.urs.cz/item/CS_URS_2025_01/162751117"/>
    <hyperlink ref="F150" r:id="rId5" display="https://podminky.urs.cz/item/CS_URS_2025_01/162751119"/>
    <hyperlink ref="F169" r:id="rId6" display="https://podminky.urs.cz/item/CS_URS_2025_01/167151101"/>
    <hyperlink ref="F176" r:id="rId7" display="https://podminky.urs.cz/item/CS_URS_2025_01/171201231"/>
    <hyperlink ref="F195" r:id="rId8" display="https://podminky.urs.cz/item/CS_URS_2025_01/174151101"/>
    <hyperlink ref="F201" r:id="rId9" display="https://podminky.urs.cz/item/CS_URS_2025_01/181351003"/>
    <hyperlink ref="F206" r:id="rId10" display="https://podminky.urs.cz/item/CS_URS_2025_01/181411121"/>
    <hyperlink ref="F214" r:id="rId11" display="https://podminky.urs.cz/item/CS_URS_2025_01/213141131"/>
    <hyperlink ref="F220" r:id="rId12" display="https://podminky.urs.cz/item/CS_URS_2025_01/271532213"/>
    <hyperlink ref="F224" r:id="rId13" display="https://podminky.urs.cz/item/CS_URS_2025_01/271572211"/>
    <hyperlink ref="F228" r:id="rId14" display="https://podminky.urs.cz/item/CS_URS_2025_01/274313511"/>
    <hyperlink ref="F232" r:id="rId15" display="https://podminky.urs.cz/item/CS_URS_2025_01/274321511"/>
    <hyperlink ref="F236" r:id="rId16" display="https://podminky.urs.cz/item/CS_URS_2025_01/274361821"/>
    <hyperlink ref="F241" r:id="rId17" display="https://podminky.urs.cz/item/CS_URS_2025_01/275313611"/>
    <hyperlink ref="F246" r:id="rId18" display="https://podminky.urs.cz/item/CS_URS_2025_01/275313811"/>
    <hyperlink ref="F252" r:id="rId19" display="https://podminky.urs.cz/item/CS_URS_2025_01/310237261"/>
    <hyperlink ref="F256" r:id="rId20" display="https://podminky.urs.cz/item/CS_URS_2025_01/310238211"/>
    <hyperlink ref="F260" r:id="rId21" display="https://podminky.urs.cz/item/CS_URS_2025_01/311113154"/>
    <hyperlink ref="F264" r:id="rId22" display="https://podminky.urs.cz/item/CS_URS_2025_01/311361821"/>
    <hyperlink ref="F268" r:id="rId23" display="https://podminky.urs.cz/item/CS_URS_2025_01/327215111"/>
    <hyperlink ref="F272" r:id="rId24" display="https://podminky.urs.cz/item/CS_URS_2025_01/327215311"/>
    <hyperlink ref="F276" r:id="rId25" display="https://podminky.urs.cz/item/CS_URS_2025_01/338171123"/>
    <hyperlink ref="F303" r:id="rId26" display="https://podminky.urs.cz/item/CS_URS_2025_01/348121221"/>
    <hyperlink ref="F316" r:id="rId27" display="https://podminky.urs.cz/item/CS_URS_2025_01/348272515"/>
    <hyperlink ref="F321" r:id="rId28" display="https://podminky.urs.cz/item/CS_URS_2025_01/348401130"/>
    <hyperlink ref="F327" r:id="rId29" display="https://podminky.urs.cz/item/CS_URS_2025_01/348401350"/>
    <hyperlink ref="F333" r:id="rId30" display="https://podminky.urs.cz/item/CS_URS_2025_01/348401360"/>
    <hyperlink ref="F340" r:id="rId31" display="https://podminky.urs.cz/item/CS_URS_2025_01/411388531"/>
    <hyperlink ref="F344" r:id="rId32" display="https://podminky.urs.cz/item/CS_URS_2025_01/417321414"/>
    <hyperlink ref="F348" r:id="rId33" display="https://podminky.urs.cz/item/CS_URS_2025_01/417351115"/>
    <hyperlink ref="F352" r:id="rId34" display="https://podminky.urs.cz/item/CS_URS_2025_01/417351116"/>
    <hyperlink ref="F354" r:id="rId35" display="https://podminky.urs.cz/item/CS_URS_2025_01/417362021"/>
    <hyperlink ref="F359" r:id="rId36" display="https://podminky.urs.cz/item/CS_URS_2025_01/564861111"/>
    <hyperlink ref="F363" r:id="rId37" display="https://podminky.urs.cz/item/CS_URS_2025_01/567132115"/>
    <hyperlink ref="F367" r:id="rId38" display="https://podminky.urs.cz/item/CS_URS_2025_01/573111112"/>
    <hyperlink ref="F371" r:id="rId39" display="https://podminky.urs.cz/item/CS_URS_2025_01/573211108"/>
    <hyperlink ref="F375" r:id="rId40" display="https://podminky.urs.cz/item/CS_URS_2025_01/577144111"/>
    <hyperlink ref="F379" r:id="rId41" display="https://podminky.urs.cz/item/CS_URS_2025_01/577165112"/>
    <hyperlink ref="F383" r:id="rId42" display="https://podminky.urs.cz/item/CS_URS_2025_01/577175112"/>
    <hyperlink ref="F388" r:id="rId43" display="https://podminky.urs.cz/item/CS_URS_2025_01/611121112"/>
    <hyperlink ref="F392" r:id="rId44" display="https://podminky.urs.cz/item/CS_URS_2025_01/611131101"/>
    <hyperlink ref="F397" r:id="rId45" display="https://podminky.urs.cz/item/CS_URS_2025_01/611142001"/>
    <hyperlink ref="F401" r:id="rId46" display="https://podminky.urs.cz/item/CS_URS_2025_01/611321141"/>
    <hyperlink ref="F405" r:id="rId47" display="https://podminky.urs.cz/item/CS_URS_2025_01/611321142"/>
    <hyperlink ref="F409" r:id="rId48" display="https://podminky.urs.cz/item/CS_URS_2025_01/611321191"/>
    <hyperlink ref="F414" r:id="rId49" display="https://podminky.urs.cz/item/CS_URS_2025_01/611325223"/>
    <hyperlink ref="F418" r:id="rId50" display="https://podminky.urs.cz/item/CS_URS_2025_01/612131101"/>
    <hyperlink ref="F422" r:id="rId51" display="https://podminky.urs.cz/item/CS_URS_2025_01/612142001"/>
    <hyperlink ref="F426" r:id="rId52" display="https://podminky.urs.cz/item/CS_URS_2025_01/612321141"/>
    <hyperlink ref="F430" r:id="rId53" display="https://podminky.urs.cz/item/CS_URS_2025_01/612321191"/>
    <hyperlink ref="F434" r:id="rId54" display="https://podminky.urs.cz/item/CS_URS_2025_01/622121110"/>
    <hyperlink ref="F438" r:id="rId55" display="https://podminky.urs.cz/item/CS_URS_2025_01/622131121"/>
    <hyperlink ref="F444" r:id="rId56" display="https://podminky.urs.cz/item/CS_URS_2025_01/622135092"/>
    <hyperlink ref="F450" r:id="rId57" display="https://podminky.urs.cz/item/CS_URS_2025_01/622151031"/>
    <hyperlink ref="F455" r:id="rId58" display="https://podminky.urs.cz/item/CS_URS_2025_01/622331121"/>
    <hyperlink ref="F461" r:id="rId59" display="https://podminky.urs.cz/item/CS_URS_2025_01/622531032"/>
    <hyperlink ref="F466" r:id="rId60" display="https://podminky.urs.cz/item/CS_URS_2025_01/629135101"/>
    <hyperlink ref="F470" r:id="rId61" display="https://podminky.urs.cz/item/CS_URS_2025_01/631311234"/>
    <hyperlink ref="F474" r:id="rId62" display="https://podminky.urs.cz/item/CS_URS_2025_01/631312121"/>
    <hyperlink ref="F483" r:id="rId63" display="https://podminky.urs.cz/item/CS_URS_2025_01/631319013"/>
    <hyperlink ref="F485" r:id="rId64" display="https://podminky.urs.cz/item/CS_URS_2025_01/631362021"/>
    <hyperlink ref="F490" r:id="rId65" display="https://podminky.urs.cz/item/CS_URS_2025_01/637121113"/>
    <hyperlink ref="F494" r:id="rId66" display="https://podminky.urs.cz/item/CS_URS_2025_01/637211114"/>
    <hyperlink ref="F499" r:id="rId67" display="https://podminky.urs.cz/item/CS_URS_2025_01/899910211"/>
    <hyperlink ref="F504" r:id="rId68" display="https://podminky.urs.cz/item/CS_URS_2025_01/916131113"/>
    <hyperlink ref="F510" r:id="rId69" display="https://podminky.urs.cz/item/CS_URS_2025_01/916131213"/>
    <hyperlink ref="F516" r:id="rId70" display="https://podminky.urs.cz/item/CS_URS_2025_01/916132113"/>
    <hyperlink ref="F522" r:id="rId71" display="https://podminky.urs.cz/item/CS_URS_2025_01/935112111"/>
    <hyperlink ref="F534" r:id="rId72" display="https://podminky.urs.cz/item/CS_URS_2025_01/935113111"/>
    <hyperlink ref="F539" r:id="rId73" display="https://podminky.urs.cz/item/CS_URS_2025_01/952901411"/>
    <hyperlink ref="F543" r:id="rId74" display="https://podminky.urs.cz/item/CS_URS_2025_01/985311115"/>
    <hyperlink ref="F548" r:id="rId75" display="https://podminky.urs.cz/item/CS_URS_2025_01/985311215"/>
    <hyperlink ref="F552" r:id="rId76" display="https://podminky.urs.cz/item/CS_URS_2025_01/985311315"/>
    <hyperlink ref="F557" r:id="rId77" display="https://podminky.urs.cz/item/CS_URS_2025_01/985321111"/>
    <hyperlink ref="F564" r:id="rId78" display="https://podminky.urs.cz/item/CS_URS_2025_01/985321112"/>
    <hyperlink ref="F574" r:id="rId79" display="https://podminky.urs.cz/item/CS_URS_2025_01/985323111"/>
    <hyperlink ref="F581" r:id="rId80" display="https://podminky.urs.cz/item/CS_URS_2025_01/985331211"/>
    <hyperlink ref="F587" r:id="rId81" display="https://podminky.urs.cz/item/CS_URS_2025_01/985331912"/>
    <hyperlink ref="F589" r:id="rId82" display="https://podminky.urs.cz/item/CS_URS_2025_01/985422312"/>
    <hyperlink ref="F593" r:id="rId83" display="https://podminky.urs.cz/item/CS_URS_2025_01/985521111"/>
    <hyperlink ref="F597" r:id="rId84" display="https://podminky.urs.cz/item/CS_URS_2025_01/985521119"/>
    <hyperlink ref="F601" r:id="rId85" display="https://podminky.urs.cz/item/CS_URS_2025_01/985562111"/>
    <hyperlink ref="F605" r:id="rId86" display="https://podminky.urs.cz/item/CS_URS_2025_01/985564212"/>
    <hyperlink ref="F619" r:id="rId87" display="https://podminky.urs.cz/item/CS_URS_2025_01/998012042"/>
    <hyperlink ref="F623" r:id="rId88" display="https://podminky.urs.cz/item/CS_URS_2025_01/711111132"/>
    <hyperlink ref="F633" r:id="rId89" display="https://podminky.urs.cz/item/CS_URS_2025_01/711112132"/>
    <hyperlink ref="F641" r:id="rId90" display="https://podminky.urs.cz/item/CS_URS_2025_01/998711112"/>
    <hyperlink ref="F644" r:id="rId91" display="https://podminky.urs.cz/item/CS_URS_2025_01/712311101"/>
    <hyperlink ref="F650" r:id="rId92" display="https://podminky.urs.cz/item/CS_URS_2025_01/712341559"/>
    <hyperlink ref="F654" r:id="rId93" display="https://podminky.urs.cz/item/CS_URS_2025_01/712363001"/>
    <hyperlink ref="F663" r:id="rId94" display="https://podminky.urs.cz/item/CS_URS_2025_01/712363003"/>
    <hyperlink ref="F668" r:id="rId95" display="https://podminky.urs.cz/item/CS_URS_2025_01/712363005"/>
    <hyperlink ref="F673" r:id="rId96" display="https://podminky.urs.cz/item/CS_URS_2025_01/712363103"/>
    <hyperlink ref="F680" r:id="rId97" display="https://podminky.urs.cz/item/CS_URS_2025_01/712363352"/>
    <hyperlink ref="F684" r:id="rId98" display="https://podminky.urs.cz/item/CS_URS_2025_01/712363353"/>
    <hyperlink ref="F688" r:id="rId99" display="https://podminky.urs.cz/item/CS_URS_2025_01/712363357"/>
    <hyperlink ref="F692" r:id="rId100" display="https://podminky.urs.cz/item/CS_URS_2025_01/712363359"/>
    <hyperlink ref="F696" r:id="rId101" display="https://podminky.urs.cz/item/CS_URS_2025_01/712391171"/>
    <hyperlink ref="F702" r:id="rId102" display="https://podminky.urs.cz/item/CS_URS_2025_01/998712112"/>
    <hyperlink ref="F705" r:id="rId103" display="https://podminky.urs.cz/item/CS_URS_2025_01/713141132"/>
    <hyperlink ref="F717" r:id="rId104" display="https://podminky.urs.cz/item/CS_URS_2025_01/998713112"/>
    <hyperlink ref="F720" r:id="rId105" display="https://podminky.urs.cz/item/CS_URS_2025_01/721211401"/>
    <hyperlink ref="F726" r:id="rId106" display="https://podminky.urs.cz/item/CS_URS_2025_01/998721112"/>
    <hyperlink ref="F729" r:id="rId107" display="https://podminky.urs.cz/item/CS_URS_2025_01/751398021"/>
    <hyperlink ref="F734" r:id="rId108" display="https://podminky.urs.cz/item/CS_URS_2025_01/751398022"/>
    <hyperlink ref="F739" r:id="rId109" display="https://podminky.urs.cz/item/CS_URS_2025_01/998751112"/>
    <hyperlink ref="F742" r:id="rId110" display="https://podminky.urs.cz/item/CS_URS_2025_01/762361323"/>
    <hyperlink ref="F746" r:id="rId111" display="https://podminky.urs.cz/item/CS_URS_2025_01/998762112"/>
    <hyperlink ref="F749" r:id="rId112" display="https://podminky.urs.cz/item/CS_URS_2025_01/764215604"/>
    <hyperlink ref="F753" r:id="rId113" display="https://podminky.urs.cz/item/CS_URS_2025_01/764216641"/>
    <hyperlink ref="F757" r:id="rId114" display="https://podminky.urs.cz/item/CS_URS_2025_01/764306132"/>
    <hyperlink ref="F761" r:id="rId115" display="https://podminky.urs.cz/item/CS_URS_2025_01/764511602"/>
    <hyperlink ref="F765" r:id="rId116" display="https://podminky.urs.cz/item/CS_URS_2025_01/764511643"/>
    <hyperlink ref="F769" r:id="rId117" display="https://podminky.urs.cz/item/CS_URS_2025_01/764518623"/>
    <hyperlink ref="F773" r:id="rId118" display="https://podminky.urs.cz/item/CS_URS_2025_01/998764112"/>
    <hyperlink ref="F811" r:id="rId119" display="https://podminky.urs.cz/item/CS_URS_2025_01/771111011"/>
    <hyperlink ref="F817" r:id="rId120" display="https://podminky.urs.cz/item/CS_URS_2025_01/771121011"/>
    <hyperlink ref="F823" r:id="rId121" display="https://podminky.urs.cz/item/CS_URS_2025_01/771474112"/>
    <hyperlink ref="F831" r:id="rId122" display="https://podminky.urs.cz/item/CS_URS_2025_01/771574436"/>
    <hyperlink ref="F839" r:id="rId123" display="https://podminky.urs.cz/item/CS_URS_2025_01/771591115"/>
    <hyperlink ref="F841" r:id="rId124" display="https://podminky.urs.cz/item/CS_URS_2025_01/998771112"/>
    <hyperlink ref="F844" r:id="rId125" display="https://podminky.urs.cz/item/CS_URS_2025_01/781121011"/>
    <hyperlink ref="F846" r:id="rId126" display="https://podminky.urs.cz/item/CS_URS_2025_01/781734112"/>
    <hyperlink ref="F853" r:id="rId127" display="https://podminky.urs.cz/item/CS_URS_2025_01/998781112"/>
    <hyperlink ref="F856" r:id="rId128" display="https://podminky.urs.cz/item/CS_URS_2025_01/783314101"/>
    <hyperlink ref="F862" r:id="rId129" display="https://podminky.urs.cz/item/CS_URS_2025_01/783317101"/>
    <hyperlink ref="F868" r:id="rId130" display="https://podminky.urs.cz/item/CS_URS_2025_01/783826655"/>
    <hyperlink ref="F873" r:id="rId131" display="https://podminky.urs.cz/item/CS_URS_2025_01/783846523"/>
    <hyperlink ref="F879" r:id="rId132" display="https://podminky.urs.cz/item/CS_URS_2025_01/784181131"/>
    <hyperlink ref="F883" r:id="rId133" display="https://podminky.urs.cz/item/CS_URS_2025_01/784181135"/>
    <hyperlink ref="F887" r:id="rId134" display="https://podminky.urs.cz/item/CS_URS_2025_01/784331001"/>
    <hyperlink ref="F891" r:id="rId135" display="https://podminky.urs.cz/item/CS_URS_2025_01/784331005"/>
  </hyperlinks>
  <pageMargins left="0.39375" right="0.39375" top="0.39375" bottom="0.39375" header="0" footer="0"/>
  <pageSetup paperSize="9" orientation="landscape" blackAndWhite="1" fitToHeight="100"/>
  <headerFooter>
    <oddFooter>&amp;CStrana &amp;P z &amp;N</oddFooter>
  </headerFooter>
  <drawing r:id="rId136"/>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94</v>
      </c>
    </row>
    <row r="3" s="1" customFormat="1" ht="6.96" customHeight="1">
      <c r="B3" s="141"/>
      <c r="C3" s="142"/>
      <c r="D3" s="142"/>
      <c r="E3" s="142"/>
      <c r="F3" s="142"/>
      <c r="G3" s="142"/>
      <c r="H3" s="142"/>
      <c r="I3" s="142"/>
      <c r="J3" s="142"/>
      <c r="K3" s="142"/>
      <c r="L3" s="23"/>
      <c r="AT3" s="20" t="s">
        <v>79</v>
      </c>
    </row>
    <row r="4" s="1" customFormat="1" ht="24.96" customHeight="1">
      <c r="B4" s="23"/>
      <c r="D4" s="143" t="s">
        <v>119</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VDJ MYSLIVNA 2x4 000 m3 - REKONSTRUKCE STAVEBNÍ ČÁSTI A TECHNOLOGIE</v>
      </c>
      <c r="F7" s="145"/>
      <c r="G7" s="145"/>
      <c r="H7" s="145"/>
      <c r="L7" s="23"/>
    </row>
    <row r="8" s="1" customFormat="1" ht="12" customHeight="1">
      <c r="B8" s="23"/>
      <c r="D8" s="145" t="s">
        <v>120</v>
      </c>
      <c r="L8" s="23"/>
    </row>
    <row r="9" s="2" customFormat="1" ht="16.5" customHeight="1">
      <c r="A9" s="41"/>
      <c r="B9" s="47"/>
      <c r="C9" s="41"/>
      <c r="D9" s="41"/>
      <c r="E9" s="146" t="s">
        <v>966</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122</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1968</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5. 3. 2025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 xml:space="preserve"> </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34</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36</v>
      </c>
      <c r="E32" s="41"/>
      <c r="F32" s="41"/>
      <c r="G32" s="41"/>
      <c r="H32" s="41"/>
      <c r="I32" s="41"/>
      <c r="J32" s="156">
        <f>ROUND(J98,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38</v>
      </c>
      <c r="G34" s="41"/>
      <c r="H34" s="41"/>
      <c r="I34" s="157" t="s">
        <v>37</v>
      </c>
      <c r="J34" s="157" t="s">
        <v>39</v>
      </c>
      <c r="K34" s="41"/>
      <c r="L34" s="147"/>
      <c r="S34" s="41"/>
      <c r="T34" s="41"/>
      <c r="U34" s="41"/>
      <c r="V34" s="41"/>
      <c r="W34" s="41"/>
      <c r="X34" s="41"/>
      <c r="Y34" s="41"/>
      <c r="Z34" s="41"/>
      <c r="AA34" s="41"/>
      <c r="AB34" s="41"/>
      <c r="AC34" s="41"/>
      <c r="AD34" s="41"/>
      <c r="AE34" s="41"/>
    </row>
    <row r="35" s="2" customFormat="1" ht="14.4" customHeight="1">
      <c r="A35" s="41"/>
      <c r="B35" s="47"/>
      <c r="C35" s="41"/>
      <c r="D35" s="158" t="s">
        <v>40</v>
      </c>
      <c r="E35" s="145" t="s">
        <v>41</v>
      </c>
      <c r="F35" s="159">
        <f>ROUND((SUM(BE98:BE289)),  2)</f>
        <v>0</v>
      </c>
      <c r="G35" s="41"/>
      <c r="H35" s="41"/>
      <c r="I35" s="160">
        <v>0.20999999999999999</v>
      </c>
      <c r="J35" s="159">
        <f>ROUND(((SUM(BE98:BE289))*I35),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42</v>
      </c>
      <c r="F36" s="159">
        <f>ROUND((SUM(BF98:BF289)),  2)</f>
        <v>0</v>
      </c>
      <c r="G36" s="41"/>
      <c r="H36" s="41"/>
      <c r="I36" s="160">
        <v>0.12</v>
      </c>
      <c r="J36" s="159">
        <f>ROUND(((SUM(BF98:BF289))*I36),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43</v>
      </c>
      <c r="F37" s="159">
        <f>ROUND((SUM(BG98:BG289)),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44</v>
      </c>
      <c r="F38" s="159">
        <f>ROUND((SUM(BH98:BH289)),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45</v>
      </c>
      <c r="F39" s="159">
        <f>ROUND((SUM(BI98:BI289)),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46</v>
      </c>
      <c r="E41" s="163"/>
      <c r="F41" s="163"/>
      <c r="G41" s="164" t="s">
        <v>47</v>
      </c>
      <c r="H41" s="165" t="s">
        <v>48</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124</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BRNO, VDJ MYSLIVNA 2x4 000 m3 - REKONSTRUKCE STAVEBNÍ ČÁSTI A TECHNOLOGIE</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120</v>
      </c>
      <c r="D51" s="25"/>
      <c r="E51" s="25"/>
      <c r="F51" s="25"/>
      <c r="G51" s="25"/>
      <c r="H51" s="25"/>
      <c r="I51" s="25"/>
      <c r="J51" s="25"/>
      <c r="K51" s="25"/>
      <c r="L51" s="23"/>
    </row>
    <row r="52" s="2" customFormat="1" ht="16.5" customHeight="1">
      <c r="A52" s="41"/>
      <c r="B52" s="42"/>
      <c r="C52" s="43"/>
      <c r="D52" s="43"/>
      <c r="E52" s="172" t="s">
        <v>966</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122</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DSO02.2 - Objekt vstupu do AN</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Brno, k.ú. Kohoutovice [610313] </v>
      </c>
      <c r="G56" s="43"/>
      <c r="H56" s="43"/>
      <c r="I56" s="35" t="s">
        <v>23</v>
      </c>
      <c r="J56" s="75" t="str">
        <f>IF(J14="","",J14)</f>
        <v>5. 3. 2025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 xml:space="preserve"> </v>
      </c>
      <c r="G58" s="43"/>
      <c r="H58" s="43"/>
      <c r="I58" s="35" t="s">
        <v>31</v>
      </c>
      <c r="J58" s="39" t="str">
        <f>E23</f>
        <v xml:space="preserve"> </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125</v>
      </c>
      <c r="D61" s="174"/>
      <c r="E61" s="174"/>
      <c r="F61" s="174"/>
      <c r="G61" s="174"/>
      <c r="H61" s="174"/>
      <c r="I61" s="174"/>
      <c r="J61" s="175" t="s">
        <v>126</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68</v>
      </c>
      <c r="D63" s="43"/>
      <c r="E63" s="43"/>
      <c r="F63" s="43"/>
      <c r="G63" s="43"/>
      <c r="H63" s="43"/>
      <c r="I63" s="43"/>
      <c r="J63" s="105">
        <f>J98</f>
        <v>0</v>
      </c>
      <c r="K63" s="43"/>
      <c r="L63" s="147"/>
      <c r="S63" s="41"/>
      <c r="T63" s="41"/>
      <c r="U63" s="41"/>
      <c r="V63" s="41"/>
      <c r="W63" s="41"/>
      <c r="X63" s="41"/>
      <c r="Y63" s="41"/>
      <c r="Z63" s="41"/>
      <c r="AA63" s="41"/>
      <c r="AB63" s="41"/>
      <c r="AC63" s="41"/>
      <c r="AD63" s="41"/>
      <c r="AE63" s="41"/>
      <c r="AU63" s="20" t="s">
        <v>127</v>
      </c>
    </row>
    <row r="64" s="9" customFormat="1" ht="24.96" customHeight="1">
      <c r="A64" s="9"/>
      <c r="B64" s="177"/>
      <c r="C64" s="178"/>
      <c r="D64" s="179" t="s">
        <v>128</v>
      </c>
      <c r="E64" s="180"/>
      <c r="F64" s="180"/>
      <c r="G64" s="180"/>
      <c r="H64" s="180"/>
      <c r="I64" s="180"/>
      <c r="J64" s="181">
        <f>J99</f>
        <v>0</v>
      </c>
      <c r="K64" s="178"/>
      <c r="L64" s="182"/>
      <c r="S64" s="9"/>
      <c r="T64" s="9"/>
      <c r="U64" s="9"/>
      <c r="V64" s="9"/>
      <c r="W64" s="9"/>
      <c r="X64" s="9"/>
      <c r="Y64" s="9"/>
      <c r="Z64" s="9"/>
      <c r="AA64" s="9"/>
      <c r="AB64" s="9"/>
      <c r="AC64" s="9"/>
      <c r="AD64" s="9"/>
      <c r="AE64" s="9"/>
    </row>
    <row r="65" s="10" customFormat="1" ht="19.92" customHeight="1">
      <c r="A65" s="10"/>
      <c r="B65" s="183"/>
      <c r="C65" s="128"/>
      <c r="D65" s="184" t="s">
        <v>969</v>
      </c>
      <c r="E65" s="185"/>
      <c r="F65" s="185"/>
      <c r="G65" s="185"/>
      <c r="H65" s="185"/>
      <c r="I65" s="185"/>
      <c r="J65" s="186">
        <f>J100</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971</v>
      </c>
      <c r="E66" s="185"/>
      <c r="F66" s="185"/>
      <c r="G66" s="185"/>
      <c r="H66" s="185"/>
      <c r="I66" s="185"/>
      <c r="J66" s="186">
        <f>J115</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132</v>
      </c>
      <c r="E67" s="185"/>
      <c r="F67" s="185"/>
      <c r="G67" s="185"/>
      <c r="H67" s="185"/>
      <c r="I67" s="185"/>
      <c r="J67" s="186">
        <f>J147</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134</v>
      </c>
      <c r="E68" s="185"/>
      <c r="F68" s="185"/>
      <c r="G68" s="185"/>
      <c r="H68" s="185"/>
      <c r="I68" s="185"/>
      <c r="J68" s="186">
        <f>J160</f>
        <v>0</v>
      </c>
      <c r="K68" s="128"/>
      <c r="L68" s="187"/>
      <c r="S68" s="10"/>
      <c r="T68" s="10"/>
      <c r="U68" s="10"/>
      <c r="V68" s="10"/>
      <c r="W68" s="10"/>
      <c r="X68" s="10"/>
      <c r="Y68" s="10"/>
      <c r="Z68" s="10"/>
      <c r="AA68" s="10"/>
      <c r="AB68" s="10"/>
      <c r="AC68" s="10"/>
      <c r="AD68" s="10"/>
      <c r="AE68" s="10"/>
    </row>
    <row r="69" s="9" customFormat="1" ht="24.96" customHeight="1">
      <c r="A69" s="9"/>
      <c r="B69" s="177"/>
      <c r="C69" s="178"/>
      <c r="D69" s="179" t="s">
        <v>135</v>
      </c>
      <c r="E69" s="180"/>
      <c r="F69" s="180"/>
      <c r="G69" s="180"/>
      <c r="H69" s="180"/>
      <c r="I69" s="180"/>
      <c r="J69" s="181">
        <f>J163</f>
        <v>0</v>
      </c>
      <c r="K69" s="178"/>
      <c r="L69" s="182"/>
      <c r="S69" s="9"/>
      <c r="T69" s="9"/>
      <c r="U69" s="9"/>
      <c r="V69" s="9"/>
      <c r="W69" s="9"/>
      <c r="X69" s="9"/>
      <c r="Y69" s="9"/>
      <c r="Z69" s="9"/>
      <c r="AA69" s="9"/>
      <c r="AB69" s="9"/>
      <c r="AC69" s="9"/>
      <c r="AD69" s="9"/>
      <c r="AE69" s="9"/>
    </row>
    <row r="70" s="10" customFormat="1" ht="19.92" customHeight="1">
      <c r="A70" s="10"/>
      <c r="B70" s="183"/>
      <c r="C70" s="128"/>
      <c r="D70" s="184" t="s">
        <v>136</v>
      </c>
      <c r="E70" s="185"/>
      <c r="F70" s="185"/>
      <c r="G70" s="185"/>
      <c r="H70" s="185"/>
      <c r="I70" s="185"/>
      <c r="J70" s="186">
        <f>J164</f>
        <v>0</v>
      </c>
      <c r="K70" s="128"/>
      <c r="L70" s="187"/>
      <c r="S70" s="10"/>
      <c r="T70" s="10"/>
      <c r="U70" s="10"/>
      <c r="V70" s="10"/>
      <c r="W70" s="10"/>
      <c r="X70" s="10"/>
      <c r="Y70" s="10"/>
      <c r="Z70" s="10"/>
      <c r="AA70" s="10"/>
      <c r="AB70" s="10"/>
      <c r="AC70" s="10"/>
      <c r="AD70" s="10"/>
      <c r="AE70" s="10"/>
    </row>
    <row r="71" s="10" customFormat="1" ht="19.92" customHeight="1">
      <c r="A71" s="10"/>
      <c r="B71" s="183"/>
      <c r="C71" s="128"/>
      <c r="D71" s="184" t="s">
        <v>137</v>
      </c>
      <c r="E71" s="185"/>
      <c r="F71" s="185"/>
      <c r="G71" s="185"/>
      <c r="H71" s="185"/>
      <c r="I71" s="185"/>
      <c r="J71" s="186">
        <f>J225</f>
        <v>0</v>
      </c>
      <c r="K71" s="128"/>
      <c r="L71" s="187"/>
      <c r="S71" s="10"/>
      <c r="T71" s="10"/>
      <c r="U71" s="10"/>
      <c r="V71" s="10"/>
      <c r="W71" s="10"/>
      <c r="X71" s="10"/>
      <c r="Y71" s="10"/>
      <c r="Z71" s="10"/>
      <c r="AA71" s="10"/>
      <c r="AB71" s="10"/>
      <c r="AC71" s="10"/>
      <c r="AD71" s="10"/>
      <c r="AE71" s="10"/>
    </row>
    <row r="72" s="10" customFormat="1" ht="19.92" customHeight="1">
      <c r="A72" s="10"/>
      <c r="B72" s="183"/>
      <c r="C72" s="128"/>
      <c r="D72" s="184" t="s">
        <v>973</v>
      </c>
      <c r="E72" s="185"/>
      <c r="F72" s="185"/>
      <c r="G72" s="185"/>
      <c r="H72" s="185"/>
      <c r="I72" s="185"/>
      <c r="J72" s="186">
        <f>J240</f>
        <v>0</v>
      </c>
      <c r="K72" s="128"/>
      <c r="L72" s="187"/>
      <c r="S72" s="10"/>
      <c r="T72" s="10"/>
      <c r="U72" s="10"/>
      <c r="V72" s="10"/>
      <c r="W72" s="10"/>
      <c r="X72" s="10"/>
      <c r="Y72" s="10"/>
      <c r="Z72" s="10"/>
      <c r="AA72" s="10"/>
      <c r="AB72" s="10"/>
      <c r="AC72" s="10"/>
      <c r="AD72" s="10"/>
      <c r="AE72" s="10"/>
    </row>
    <row r="73" s="10" customFormat="1" ht="19.92" customHeight="1">
      <c r="A73" s="10"/>
      <c r="B73" s="183"/>
      <c r="C73" s="128"/>
      <c r="D73" s="184" t="s">
        <v>140</v>
      </c>
      <c r="E73" s="185"/>
      <c r="F73" s="185"/>
      <c r="G73" s="185"/>
      <c r="H73" s="185"/>
      <c r="I73" s="185"/>
      <c r="J73" s="186">
        <f>J247</f>
        <v>0</v>
      </c>
      <c r="K73" s="128"/>
      <c r="L73" s="187"/>
      <c r="S73" s="10"/>
      <c r="T73" s="10"/>
      <c r="U73" s="10"/>
      <c r="V73" s="10"/>
      <c r="W73" s="10"/>
      <c r="X73" s="10"/>
      <c r="Y73" s="10"/>
      <c r="Z73" s="10"/>
      <c r="AA73" s="10"/>
      <c r="AB73" s="10"/>
      <c r="AC73" s="10"/>
      <c r="AD73" s="10"/>
      <c r="AE73" s="10"/>
    </row>
    <row r="74" s="10" customFormat="1" ht="19.92" customHeight="1">
      <c r="A74" s="10"/>
      <c r="B74" s="183"/>
      <c r="C74" s="128"/>
      <c r="D74" s="184" t="s">
        <v>141</v>
      </c>
      <c r="E74" s="185"/>
      <c r="F74" s="185"/>
      <c r="G74" s="185"/>
      <c r="H74" s="185"/>
      <c r="I74" s="185"/>
      <c r="J74" s="186">
        <f>J266</f>
        <v>0</v>
      </c>
      <c r="K74" s="128"/>
      <c r="L74" s="187"/>
      <c r="S74" s="10"/>
      <c r="T74" s="10"/>
      <c r="U74" s="10"/>
      <c r="V74" s="10"/>
      <c r="W74" s="10"/>
      <c r="X74" s="10"/>
      <c r="Y74" s="10"/>
      <c r="Z74" s="10"/>
      <c r="AA74" s="10"/>
      <c r="AB74" s="10"/>
      <c r="AC74" s="10"/>
      <c r="AD74" s="10"/>
      <c r="AE74" s="10"/>
    </row>
    <row r="75" s="10" customFormat="1" ht="19.92" customHeight="1">
      <c r="A75" s="10"/>
      <c r="B75" s="183"/>
      <c r="C75" s="128"/>
      <c r="D75" s="184" t="s">
        <v>143</v>
      </c>
      <c r="E75" s="185"/>
      <c r="F75" s="185"/>
      <c r="G75" s="185"/>
      <c r="H75" s="185"/>
      <c r="I75" s="185"/>
      <c r="J75" s="186">
        <f>J270</f>
        <v>0</v>
      </c>
      <c r="K75" s="128"/>
      <c r="L75" s="187"/>
      <c r="S75" s="10"/>
      <c r="T75" s="10"/>
      <c r="U75" s="10"/>
      <c r="V75" s="10"/>
      <c r="W75" s="10"/>
      <c r="X75" s="10"/>
      <c r="Y75" s="10"/>
      <c r="Z75" s="10"/>
      <c r="AA75" s="10"/>
      <c r="AB75" s="10"/>
      <c r="AC75" s="10"/>
      <c r="AD75" s="10"/>
      <c r="AE75" s="10"/>
    </row>
    <row r="76" s="10" customFormat="1" ht="19.92" customHeight="1">
      <c r="A76" s="10"/>
      <c r="B76" s="183"/>
      <c r="C76" s="128"/>
      <c r="D76" s="184" t="s">
        <v>144</v>
      </c>
      <c r="E76" s="185"/>
      <c r="F76" s="185"/>
      <c r="G76" s="185"/>
      <c r="H76" s="185"/>
      <c r="I76" s="185"/>
      <c r="J76" s="186">
        <f>J281</f>
        <v>0</v>
      </c>
      <c r="K76" s="128"/>
      <c r="L76" s="187"/>
      <c r="S76" s="10"/>
      <c r="T76" s="10"/>
      <c r="U76" s="10"/>
      <c r="V76" s="10"/>
      <c r="W76" s="10"/>
      <c r="X76" s="10"/>
      <c r="Y76" s="10"/>
      <c r="Z76" s="10"/>
      <c r="AA76" s="10"/>
      <c r="AB76" s="10"/>
      <c r="AC76" s="10"/>
      <c r="AD76" s="10"/>
      <c r="AE76" s="10"/>
    </row>
    <row r="77" s="2" customFormat="1" ht="21.84" customHeight="1">
      <c r="A77" s="41"/>
      <c r="B77" s="42"/>
      <c r="C77" s="43"/>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6.96" customHeight="1">
      <c r="A78" s="41"/>
      <c r="B78" s="62"/>
      <c r="C78" s="63"/>
      <c r="D78" s="63"/>
      <c r="E78" s="63"/>
      <c r="F78" s="63"/>
      <c r="G78" s="63"/>
      <c r="H78" s="63"/>
      <c r="I78" s="63"/>
      <c r="J78" s="63"/>
      <c r="K78" s="63"/>
      <c r="L78" s="147"/>
      <c r="S78" s="41"/>
      <c r="T78" s="41"/>
      <c r="U78" s="41"/>
      <c r="V78" s="41"/>
      <c r="W78" s="41"/>
      <c r="X78" s="41"/>
      <c r="Y78" s="41"/>
      <c r="Z78" s="41"/>
      <c r="AA78" s="41"/>
      <c r="AB78" s="41"/>
      <c r="AC78" s="41"/>
      <c r="AD78" s="41"/>
      <c r="AE78" s="41"/>
    </row>
    <row r="82" s="2" customFormat="1" ht="6.96" customHeight="1">
      <c r="A82" s="41"/>
      <c r="B82" s="64"/>
      <c r="C82" s="65"/>
      <c r="D82" s="65"/>
      <c r="E82" s="65"/>
      <c r="F82" s="65"/>
      <c r="G82" s="65"/>
      <c r="H82" s="65"/>
      <c r="I82" s="65"/>
      <c r="J82" s="65"/>
      <c r="K82" s="65"/>
      <c r="L82" s="147"/>
      <c r="S82" s="41"/>
      <c r="T82" s="41"/>
      <c r="U82" s="41"/>
      <c r="V82" s="41"/>
      <c r="W82" s="41"/>
      <c r="X82" s="41"/>
      <c r="Y82" s="41"/>
      <c r="Z82" s="41"/>
      <c r="AA82" s="41"/>
      <c r="AB82" s="41"/>
      <c r="AC82" s="41"/>
      <c r="AD82" s="41"/>
      <c r="AE82" s="41"/>
    </row>
    <row r="83" s="2" customFormat="1" ht="24.96" customHeight="1">
      <c r="A83" s="41"/>
      <c r="B83" s="42"/>
      <c r="C83" s="26" t="s">
        <v>146</v>
      </c>
      <c r="D83" s="43"/>
      <c r="E83" s="43"/>
      <c r="F83" s="43"/>
      <c r="G83" s="43"/>
      <c r="H83" s="43"/>
      <c r="I83" s="43"/>
      <c r="J83" s="43"/>
      <c r="K83" s="43"/>
      <c r="L83" s="147"/>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2" customHeight="1">
      <c r="A85" s="41"/>
      <c r="B85" s="42"/>
      <c r="C85" s="35" t="s">
        <v>16</v>
      </c>
      <c r="D85" s="43"/>
      <c r="E85" s="43"/>
      <c r="F85" s="43"/>
      <c r="G85" s="43"/>
      <c r="H85" s="43"/>
      <c r="I85" s="43"/>
      <c r="J85" s="43"/>
      <c r="K85" s="43"/>
      <c r="L85" s="147"/>
      <c r="S85" s="41"/>
      <c r="T85" s="41"/>
      <c r="U85" s="41"/>
      <c r="V85" s="41"/>
      <c r="W85" s="41"/>
      <c r="X85" s="41"/>
      <c r="Y85" s="41"/>
      <c r="Z85" s="41"/>
      <c r="AA85" s="41"/>
      <c r="AB85" s="41"/>
      <c r="AC85" s="41"/>
      <c r="AD85" s="41"/>
      <c r="AE85" s="41"/>
    </row>
    <row r="86" s="2" customFormat="1" ht="16.5" customHeight="1">
      <c r="A86" s="41"/>
      <c r="B86" s="42"/>
      <c r="C86" s="43"/>
      <c r="D86" s="43"/>
      <c r="E86" s="172" t="str">
        <f>E7</f>
        <v>BRNO, VDJ MYSLIVNA 2x4 000 m3 - REKONSTRUKCE STAVEBNÍ ČÁSTI A TECHNOLOGIE</v>
      </c>
      <c r="F86" s="35"/>
      <c r="G86" s="35"/>
      <c r="H86" s="35"/>
      <c r="I86" s="43"/>
      <c r="J86" s="43"/>
      <c r="K86" s="43"/>
      <c r="L86" s="147"/>
      <c r="S86" s="41"/>
      <c r="T86" s="41"/>
      <c r="U86" s="41"/>
      <c r="V86" s="41"/>
      <c r="W86" s="41"/>
      <c r="X86" s="41"/>
      <c r="Y86" s="41"/>
      <c r="Z86" s="41"/>
      <c r="AA86" s="41"/>
      <c r="AB86" s="41"/>
      <c r="AC86" s="41"/>
      <c r="AD86" s="41"/>
      <c r="AE86" s="41"/>
    </row>
    <row r="87" s="1" customFormat="1" ht="12" customHeight="1">
      <c r="B87" s="24"/>
      <c r="C87" s="35" t="s">
        <v>120</v>
      </c>
      <c r="D87" s="25"/>
      <c r="E87" s="25"/>
      <c r="F87" s="25"/>
      <c r="G87" s="25"/>
      <c r="H87" s="25"/>
      <c r="I87" s="25"/>
      <c r="J87" s="25"/>
      <c r="K87" s="25"/>
      <c r="L87" s="23"/>
    </row>
    <row r="88" s="2" customFormat="1" ht="16.5" customHeight="1">
      <c r="A88" s="41"/>
      <c r="B88" s="42"/>
      <c r="C88" s="43"/>
      <c r="D88" s="43"/>
      <c r="E88" s="172" t="s">
        <v>966</v>
      </c>
      <c r="F88" s="43"/>
      <c r="G88" s="43"/>
      <c r="H88" s="43"/>
      <c r="I88" s="43"/>
      <c r="J88" s="43"/>
      <c r="K88" s="43"/>
      <c r="L88" s="147"/>
      <c r="S88" s="41"/>
      <c r="T88" s="41"/>
      <c r="U88" s="41"/>
      <c r="V88" s="41"/>
      <c r="W88" s="41"/>
      <c r="X88" s="41"/>
      <c r="Y88" s="41"/>
      <c r="Z88" s="41"/>
      <c r="AA88" s="41"/>
      <c r="AB88" s="41"/>
      <c r="AC88" s="41"/>
      <c r="AD88" s="41"/>
      <c r="AE88" s="41"/>
    </row>
    <row r="89" s="2" customFormat="1" ht="12" customHeight="1">
      <c r="A89" s="41"/>
      <c r="B89" s="42"/>
      <c r="C89" s="35" t="s">
        <v>122</v>
      </c>
      <c r="D89" s="43"/>
      <c r="E89" s="43"/>
      <c r="F89" s="43"/>
      <c r="G89" s="43"/>
      <c r="H89" s="43"/>
      <c r="I89" s="43"/>
      <c r="J89" s="43"/>
      <c r="K89" s="43"/>
      <c r="L89" s="147"/>
      <c r="S89" s="41"/>
      <c r="T89" s="41"/>
      <c r="U89" s="41"/>
      <c r="V89" s="41"/>
      <c r="W89" s="41"/>
      <c r="X89" s="41"/>
      <c r="Y89" s="41"/>
      <c r="Z89" s="41"/>
      <c r="AA89" s="41"/>
      <c r="AB89" s="41"/>
      <c r="AC89" s="41"/>
      <c r="AD89" s="41"/>
      <c r="AE89" s="41"/>
    </row>
    <row r="90" s="2" customFormat="1" ht="16.5" customHeight="1">
      <c r="A90" s="41"/>
      <c r="B90" s="42"/>
      <c r="C90" s="43"/>
      <c r="D90" s="43"/>
      <c r="E90" s="72" t="str">
        <f>E11</f>
        <v>DSO02.2 - Objekt vstupu do AN</v>
      </c>
      <c r="F90" s="43"/>
      <c r="G90" s="43"/>
      <c r="H90" s="43"/>
      <c r="I90" s="43"/>
      <c r="J90" s="43"/>
      <c r="K90" s="43"/>
      <c r="L90" s="147"/>
      <c r="S90" s="41"/>
      <c r="T90" s="41"/>
      <c r="U90" s="41"/>
      <c r="V90" s="41"/>
      <c r="W90" s="41"/>
      <c r="X90" s="41"/>
      <c r="Y90" s="41"/>
      <c r="Z90" s="41"/>
      <c r="AA90" s="41"/>
      <c r="AB90" s="41"/>
      <c r="AC90" s="41"/>
      <c r="AD90" s="41"/>
      <c r="AE90" s="41"/>
    </row>
    <row r="91" s="2" customFormat="1" ht="6.96" customHeight="1">
      <c r="A91" s="41"/>
      <c r="B91" s="42"/>
      <c r="C91" s="43"/>
      <c r="D91" s="43"/>
      <c r="E91" s="43"/>
      <c r="F91" s="43"/>
      <c r="G91" s="43"/>
      <c r="H91" s="43"/>
      <c r="I91" s="43"/>
      <c r="J91" s="43"/>
      <c r="K91" s="43"/>
      <c r="L91" s="147"/>
      <c r="S91" s="41"/>
      <c r="T91" s="41"/>
      <c r="U91" s="41"/>
      <c r="V91" s="41"/>
      <c r="W91" s="41"/>
      <c r="X91" s="41"/>
      <c r="Y91" s="41"/>
      <c r="Z91" s="41"/>
      <c r="AA91" s="41"/>
      <c r="AB91" s="41"/>
      <c r="AC91" s="41"/>
      <c r="AD91" s="41"/>
      <c r="AE91" s="41"/>
    </row>
    <row r="92" s="2" customFormat="1" ht="12" customHeight="1">
      <c r="A92" s="41"/>
      <c r="B92" s="42"/>
      <c r="C92" s="35" t="s">
        <v>21</v>
      </c>
      <c r="D92" s="43"/>
      <c r="E92" s="43"/>
      <c r="F92" s="30" t="str">
        <f>F14</f>
        <v xml:space="preserve">Brno, k.ú. Kohoutovice [610313] </v>
      </c>
      <c r="G92" s="43"/>
      <c r="H92" s="43"/>
      <c r="I92" s="35" t="s">
        <v>23</v>
      </c>
      <c r="J92" s="75" t="str">
        <f>IF(J14="","",J14)</f>
        <v>5. 3. 2025</v>
      </c>
      <c r="K92" s="43"/>
      <c r="L92" s="147"/>
      <c r="S92" s="41"/>
      <c r="T92" s="41"/>
      <c r="U92" s="41"/>
      <c r="V92" s="41"/>
      <c r="W92" s="41"/>
      <c r="X92" s="41"/>
      <c r="Y92" s="41"/>
      <c r="Z92" s="41"/>
      <c r="AA92" s="41"/>
      <c r="AB92" s="41"/>
      <c r="AC92" s="41"/>
      <c r="AD92" s="41"/>
      <c r="AE92" s="41"/>
    </row>
    <row r="93" s="2" customFormat="1" ht="6.96" customHeight="1">
      <c r="A93" s="41"/>
      <c r="B93" s="42"/>
      <c r="C93" s="43"/>
      <c r="D93" s="43"/>
      <c r="E93" s="43"/>
      <c r="F93" s="43"/>
      <c r="G93" s="43"/>
      <c r="H93" s="43"/>
      <c r="I93" s="43"/>
      <c r="J93" s="43"/>
      <c r="K93" s="43"/>
      <c r="L93" s="147"/>
      <c r="S93" s="41"/>
      <c r="T93" s="41"/>
      <c r="U93" s="41"/>
      <c r="V93" s="41"/>
      <c r="W93" s="41"/>
      <c r="X93" s="41"/>
      <c r="Y93" s="41"/>
      <c r="Z93" s="41"/>
      <c r="AA93" s="41"/>
      <c r="AB93" s="41"/>
      <c r="AC93" s="41"/>
      <c r="AD93" s="41"/>
      <c r="AE93" s="41"/>
    </row>
    <row r="94" s="2" customFormat="1" ht="15.15" customHeight="1">
      <c r="A94" s="41"/>
      <c r="B94" s="42"/>
      <c r="C94" s="35" t="s">
        <v>25</v>
      </c>
      <c r="D94" s="43"/>
      <c r="E94" s="43"/>
      <c r="F94" s="30" t="str">
        <f>E17</f>
        <v xml:space="preserve"> </v>
      </c>
      <c r="G94" s="43"/>
      <c r="H94" s="43"/>
      <c r="I94" s="35" t="s">
        <v>31</v>
      </c>
      <c r="J94" s="39" t="str">
        <f>E23</f>
        <v xml:space="preserve"> </v>
      </c>
      <c r="K94" s="43"/>
      <c r="L94" s="147"/>
      <c r="S94" s="41"/>
      <c r="T94" s="41"/>
      <c r="U94" s="41"/>
      <c r="V94" s="41"/>
      <c r="W94" s="41"/>
      <c r="X94" s="41"/>
      <c r="Y94" s="41"/>
      <c r="Z94" s="41"/>
      <c r="AA94" s="41"/>
      <c r="AB94" s="41"/>
      <c r="AC94" s="41"/>
      <c r="AD94" s="41"/>
      <c r="AE94" s="41"/>
    </row>
    <row r="95" s="2" customFormat="1" ht="15.15" customHeight="1">
      <c r="A95" s="41"/>
      <c r="B95" s="42"/>
      <c r="C95" s="35" t="s">
        <v>29</v>
      </c>
      <c r="D95" s="43"/>
      <c r="E95" s="43"/>
      <c r="F95" s="30" t="str">
        <f>IF(E20="","",E20)</f>
        <v>Vyplň údaj</v>
      </c>
      <c r="G95" s="43"/>
      <c r="H95" s="43"/>
      <c r="I95" s="35" t="s">
        <v>33</v>
      </c>
      <c r="J95" s="39" t="str">
        <f>E26</f>
        <v xml:space="preserve"> </v>
      </c>
      <c r="K95" s="43"/>
      <c r="L95" s="147"/>
      <c r="S95" s="41"/>
      <c r="T95" s="41"/>
      <c r="U95" s="41"/>
      <c r="V95" s="41"/>
      <c r="W95" s="41"/>
      <c r="X95" s="41"/>
      <c r="Y95" s="41"/>
      <c r="Z95" s="41"/>
      <c r="AA95" s="41"/>
      <c r="AB95" s="41"/>
      <c r="AC95" s="41"/>
      <c r="AD95" s="41"/>
      <c r="AE95" s="41"/>
    </row>
    <row r="96" s="2" customFormat="1" ht="10.32" customHeight="1">
      <c r="A96" s="41"/>
      <c r="B96" s="42"/>
      <c r="C96" s="43"/>
      <c r="D96" s="43"/>
      <c r="E96" s="43"/>
      <c r="F96" s="43"/>
      <c r="G96" s="43"/>
      <c r="H96" s="43"/>
      <c r="I96" s="43"/>
      <c r="J96" s="43"/>
      <c r="K96" s="43"/>
      <c r="L96" s="147"/>
      <c r="S96" s="41"/>
      <c r="T96" s="41"/>
      <c r="U96" s="41"/>
      <c r="V96" s="41"/>
      <c r="W96" s="41"/>
      <c r="X96" s="41"/>
      <c r="Y96" s="41"/>
      <c r="Z96" s="41"/>
      <c r="AA96" s="41"/>
      <c r="AB96" s="41"/>
      <c r="AC96" s="41"/>
      <c r="AD96" s="41"/>
      <c r="AE96" s="41"/>
    </row>
    <row r="97" s="11" customFormat="1" ht="29.28" customHeight="1">
      <c r="A97" s="188"/>
      <c r="B97" s="189"/>
      <c r="C97" s="190" t="s">
        <v>147</v>
      </c>
      <c r="D97" s="191" t="s">
        <v>55</v>
      </c>
      <c r="E97" s="191" t="s">
        <v>51</v>
      </c>
      <c r="F97" s="191" t="s">
        <v>52</v>
      </c>
      <c r="G97" s="191" t="s">
        <v>148</v>
      </c>
      <c r="H97" s="191" t="s">
        <v>149</v>
      </c>
      <c r="I97" s="191" t="s">
        <v>150</v>
      </c>
      <c r="J97" s="191" t="s">
        <v>126</v>
      </c>
      <c r="K97" s="192" t="s">
        <v>151</v>
      </c>
      <c r="L97" s="193"/>
      <c r="M97" s="95" t="s">
        <v>19</v>
      </c>
      <c r="N97" s="96" t="s">
        <v>40</v>
      </c>
      <c r="O97" s="96" t="s">
        <v>152</v>
      </c>
      <c r="P97" s="96" t="s">
        <v>153</v>
      </c>
      <c r="Q97" s="96" t="s">
        <v>154</v>
      </c>
      <c r="R97" s="96" t="s">
        <v>155</v>
      </c>
      <c r="S97" s="96" t="s">
        <v>156</v>
      </c>
      <c r="T97" s="97" t="s">
        <v>157</v>
      </c>
      <c r="U97" s="188"/>
      <c r="V97" s="188"/>
      <c r="W97" s="188"/>
      <c r="X97" s="188"/>
      <c r="Y97" s="188"/>
      <c r="Z97" s="188"/>
      <c r="AA97" s="188"/>
      <c r="AB97" s="188"/>
      <c r="AC97" s="188"/>
      <c r="AD97" s="188"/>
      <c r="AE97" s="188"/>
    </row>
    <row r="98" s="2" customFormat="1" ht="22.8" customHeight="1">
      <c r="A98" s="41"/>
      <c r="B98" s="42"/>
      <c r="C98" s="102" t="s">
        <v>158</v>
      </c>
      <c r="D98" s="43"/>
      <c r="E98" s="43"/>
      <c r="F98" s="43"/>
      <c r="G98" s="43"/>
      <c r="H98" s="43"/>
      <c r="I98" s="43"/>
      <c r="J98" s="194">
        <f>BK98</f>
        <v>0</v>
      </c>
      <c r="K98" s="43"/>
      <c r="L98" s="47"/>
      <c r="M98" s="98"/>
      <c r="N98" s="195"/>
      <c r="O98" s="99"/>
      <c r="P98" s="196">
        <f>P99+P163</f>
        <v>0</v>
      </c>
      <c r="Q98" s="99"/>
      <c r="R98" s="196">
        <f>R99+R163</f>
        <v>10.222031120000001</v>
      </c>
      <c r="S98" s="99"/>
      <c r="T98" s="197">
        <f>T99+T163</f>
        <v>0</v>
      </c>
      <c r="U98" s="41"/>
      <c r="V98" s="41"/>
      <c r="W98" s="41"/>
      <c r="X98" s="41"/>
      <c r="Y98" s="41"/>
      <c r="Z98" s="41"/>
      <c r="AA98" s="41"/>
      <c r="AB98" s="41"/>
      <c r="AC98" s="41"/>
      <c r="AD98" s="41"/>
      <c r="AE98" s="41"/>
      <c r="AT98" s="20" t="s">
        <v>69</v>
      </c>
      <c r="AU98" s="20" t="s">
        <v>127</v>
      </c>
      <c r="BK98" s="198">
        <f>BK99+BK163</f>
        <v>0</v>
      </c>
    </row>
    <row r="99" s="12" customFormat="1" ht="25.92" customHeight="1">
      <c r="A99" s="12"/>
      <c r="B99" s="199"/>
      <c r="C99" s="200"/>
      <c r="D99" s="201" t="s">
        <v>69</v>
      </c>
      <c r="E99" s="202" t="s">
        <v>159</v>
      </c>
      <c r="F99" s="202" t="s">
        <v>160</v>
      </c>
      <c r="G99" s="200"/>
      <c r="H99" s="200"/>
      <c r="I99" s="203"/>
      <c r="J99" s="204">
        <f>BK99</f>
        <v>0</v>
      </c>
      <c r="K99" s="200"/>
      <c r="L99" s="205"/>
      <c r="M99" s="206"/>
      <c r="N99" s="207"/>
      <c r="O99" s="207"/>
      <c r="P99" s="208">
        <f>P100+P115+P147+P160</f>
        <v>0</v>
      </c>
      <c r="Q99" s="207"/>
      <c r="R99" s="208">
        <f>R100+R115+R147+R160</f>
        <v>7.9253100200000013</v>
      </c>
      <c r="S99" s="207"/>
      <c r="T99" s="209">
        <f>T100+T115+T147+T160</f>
        <v>0</v>
      </c>
      <c r="U99" s="12"/>
      <c r="V99" s="12"/>
      <c r="W99" s="12"/>
      <c r="X99" s="12"/>
      <c r="Y99" s="12"/>
      <c r="Z99" s="12"/>
      <c r="AA99" s="12"/>
      <c r="AB99" s="12"/>
      <c r="AC99" s="12"/>
      <c r="AD99" s="12"/>
      <c r="AE99" s="12"/>
      <c r="AR99" s="210" t="s">
        <v>77</v>
      </c>
      <c r="AT99" s="211" t="s">
        <v>69</v>
      </c>
      <c r="AU99" s="211" t="s">
        <v>70</v>
      </c>
      <c r="AY99" s="210" t="s">
        <v>161</v>
      </c>
      <c r="BK99" s="212">
        <f>BK100+BK115+BK147+BK160</f>
        <v>0</v>
      </c>
    </row>
    <row r="100" s="12" customFormat="1" ht="22.8" customHeight="1">
      <c r="A100" s="12"/>
      <c r="B100" s="199"/>
      <c r="C100" s="200"/>
      <c r="D100" s="201" t="s">
        <v>69</v>
      </c>
      <c r="E100" s="213" t="s">
        <v>168</v>
      </c>
      <c r="F100" s="213" t="s">
        <v>1181</v>
      </c>
      <c r="G100" s="200"/>
      <c r="H100" s="200"/>
      <c r="I100" s="203"/>
      <c r="J100" s="214">
        <f>BK100</f>
        <v>0</v>
      </c>
      <c r="K100" s="200"/>
      <c r="L100" s="205"/>
      <c r="M100" s="206"/>
      <c r="N100" s="207"/>
      <c r="O100" s="207"/>
      <c r="P100" s="208">
        <f>SUM(P101:P114)</f>
        <v>0</v>
      </c>
      <c r="Q100" s="207"/>
      <c r="R100" s="208">
        <f>SUM(R101:R114)</f>
        <v>2.5048550200000004</v>
      </c>
      <c r="S100" s="207"/>
      <c r="T100" s="209">
        <f>SUM(T101:T114)</f>
        <v>0</v>
      </c>
      <c r="U100" s="12"/>
      <c r="V100" s="12"/>
      <c r="W100" s="12"/>
      <c r="X100" s="12"/>
      <c r="Y100" s="12"/>
      <c r="Z100" s="12"/>
      <c r="AA100" s="12"/>
      <c r="AB100" s="12"/>
      <c r="AC100" s="12"/>
      <c r="AD100" s="12"/>
      <c r="AE100" s="12"/>
      <c r="AR100" s="210" t="s">
        <v>77</v>
      </c>
      <c r="AT100" s="211" t="s">
        <v>69</v>
      </c>
      <c r="AU100" s="211" t="s">
        <v>77</v>
      </c>
      <c r="AY100" s="210" t="s">
        <v>161</v>
      </c>
      <c r="BK100" s="212">
        <f>SUM(BK101:BK114)</f>
        <v>0</v>
      </c>
    </row>
    <row r="101" s="2" customFormat="1" ht="16.5" customHeight="1">
      <c r="A101" s="41"/>
      <c r="B101" s="42"/>
      <c r="C101" s="215" t="s">
        <v>77</v>
      </c>
      <c r="D101" s="215" t="s">
        <v>163</v>
      </c>
      <c r="E101" s="216" t="s">
        <v>1187</v>
      </c>
      <c r="F101" s="217" t="s">
        <v>1188</v>
      </c>
      <c r="G101" s="218" t="s">
        <v>231</v>
      </c>
      <c r="H101" s="219">
        <v>0.92000000000000004</v>
      </c>
      <c r="I101" s="220"/>
      <c r="J101" s="221">
        <f>ROUND(I101*H101,2)</f>
        <v>0</v>
      </c>
      <c r="K101" s="217" t="s">
        <v>167</v>
      </c>
      <c r="L101" s="47"/>
      <c r="M101" s="222" t="s">
        <v>19</v>
      </c>
      <c r="N101" s="223" t="s">
        <v>41</v>
      </c>
      <c r="O101" s="87"/>
      <c r="P101" s="224">
        <f>O101*H101</f>
        <v>0</v>
      </c>
      <c r="Q101" s="224">
        <v>2.5019800000000001</v>
      </c>
      <c r="R101" s="224">
        <f>Q101*H101</f>
        <v>2.3018216000000002</v>
      </c>
      <c r="S101" s="224">
        <v>0</v>
      </c>
      <c r="T101" s="225">
        <f>S101*H101</f>
        <v>0</v>
      </c>
      <c r="U101" s="41"/>
      <c r="V101" s="41"/>
      <c r="W101" s="41"/>
      <c r="X101" s="41"/>
      <c r="Y101" s="41"/>
      <c r="Z101" s="41"/>
      <c r="AA101" s="41"/>
      <c r="AB101" s="41"/>
      <c r="AC101" s="41"/>
      <c r="AD101" s="41"/>
      <c r="AE101" s="41"/>
      <c r="AR101" s="226" t="s">
        <v>168</v>
      </c>
      <c r="AT101" s="226" t="s">
        <v>163</v>
      </c>
      <c r="AU101" s="226" t="s">
        <v>79</v>
      </c>
      <c r="AY101" s="20" t="s">
        <v>161</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168</v>
      </c>
      <c r="BM101" s="226" t="s">
        <v>1969</v>
      </c>
    </row>
    <row r="102" s="2" customFormat="1">
      <c r="A102" s="41"/>
      <c r="B102" s="42"/>
      <c r="C102" s="43"/>
      <c r="D102" s="228" t="s">
        <v>170</v>
      </c>
      <c r="E102" s="43"/>
      <c r="F102" s="229" t="s">
        <v>1190</v>
      </c>
      <c r="G102" s="43"/>
      <c r="H102" s="43"/>
      <c r="I102" s="230"/>
      <c r="J102" s="43"/>
      <c r="K102" s="43"/>
      <c r="L102" s="47"/>
      <c r="M102" s="231"/>
      <c r="N102" s="232"/>
      <c r="O102" s="87"/>
      <c r="P102" s="87"/>
      <c r="Q102" s="87"/>
      <c r="R102" s="87"/>
      <c r="S102" s="87"/>
      <c r="T102" s="88"/>
      <c r="U102" s="41"/>
      <c r="V102" s="41"/>
      <c r="W102" s="41"/>
      <c r="X102" s="41"/>
      <c r="Y102" s="41"/>
      <c r="Z102" s="41"/>
      <c r="AA102" s="41"/>
      <c r="AB102" s="41"/>
      <c r="AC102" s="41"/>
      <c r="AD102" s="41"/>
      <c r="AE102" s="41"/>
      <c r="AT102" s="20" t="s">
        <v>170</v>
      </c>
      <c r="AU102" s="20" t="s">
        <v>79</v>
      </c>
    </row>
    <row r="103" s="13" customFormat="1">
      <c r="A103" s="13"/>
      <c r="B103" s="233"/>
      <c r="C103" s="234"/>
      <c r="D103" s="235" t="s">
        <v>172</v>
      </c>
      <c r="E103" s="236" t="s">
        <v>19</v>
      </c>
      <c r="F103" s="237" t="s">
        <v>1970</v>
      </c>
      <c r="G103" s="234"/>
      <c r="H103" s="238">
        <v>0.92000000000000004</v>
      </c>
      <c r="I103" s="239"/>
      <c r="J103" s="234"/>
      <c r="K103" s="234"/>
      <c r="L103" s="240"/>
      <c r="M103" s="241"/>
      <c r="N103" s="242"/>
      <c r="O103" s="242"/>
      <c r="P103" s="242"/>
      <c r="Q103" s="242"/>
      <c r="R103" s="242"/>
      <c r="S103" s="242"/>
      <c r="T103" s="243"/>
      <c r="U103" s="13"/>
      <c r="V103" s="13"/>
      <c r="W103" s="13"/>
      <c r="X103" s="13"/>
      <c r="Y103" s="13"/>
      <c r="Z103" s="13"/>
      <c r="AA103" s="13"/>
      <c r="AB103" s="13"/>
      <c r="AC103" s="13"/>
      <c r="AD103" s="13"/>
      <c r="AE103" s="13"/>
      <c r="AT103" s="244" t="s">
        <v>172</v>
      </c>
      <c r="AU103" s="244" t="s">
        <v>79</v>
      </c>
      <c r="AV103" s="13" t="s">
        <v>79</v>
      </c>
      <c r="AW103" s="13" t="s">
        <v>32</v>
      </c>
      <c r="AX103" s="13" t="s">
        <v>70</v>
      </c>
      <c r="AY103" s="244" t="s">
        <v>161</v>
      </c>
    </row>
    <row r="104" s="14" customFormat="1">
      <c r="A104" s="14"/>
      <c r="B104" s="245"/>
      <c r="C104" s="246"/>
      <c r="D104" s="235" t="s">
        <v>172</v>
      </c>
      <c r="E104" s="247" t="s">
        <v>19</v>
      </c>
      <c r="F104" s="248" t="s">
        <v>174</v>
      </c>
      <c r="G104" s="246"/>
      <c r="H104" s="249">
        <v>0.92000000000000004</v>
      </c>
      <c r="I104" s="250"/>
      <c r="J104" s="246"/>
      <c r="K104" s="246"/>
      <c r="L104" s="251"/>
      <c r="M104" s="252"/>
      <c r="N104" s="253"/>
      <c r="O104" s="253"/>
      <c r="P104" s="253"/>
      <c r="Q104" s="253"/>
      <c r="R104" s="253"/>
      <c r="S104" s="253"/>
      <c r="T104" s="254"/>
      <c r="U104" s="14"/>
      <c r="V104" s="14"/>
      <c r="W104" s="14"/>
      <c r="X104" s="14"/>
      <c r="Y104" s="14"/>
      <c r="Z104" s="14"/>
      <c r="AA104" s="14"/>
      <c r="AB104" s="14"/>
      <c r="AC104" s="14"/>
      <c r="AD104" s="14"/>
      <c r="AE104" s="14"/>
      <c r="AT104" s="255" t="s">
        <v>172</v>
      </c>
      <c r="AU104" s="255" t="s">
        <v>79</v>
      </c>
      <c r="AV104" s="14" t="s">
        <v>168</v>
      </c>
      <c r="AW104" s="14" t="s">
        <v>32</v>
      </c>
      <c r="AX104" s="14" t="s">
        <v>77</v>
      </c>
      <c r="AY104" s="255" t="s">
        <v>161</v>
      </c>
    </row>
    <row r="105" s="2" customFormat="1" ht="16.5" customHeight="1">
      <c r="A105" s="41"/>
      <c r="B105" s="42"/>
      <c r="C105" s="215" t="s">
        <v>79</v>
      </c>
      <c r="D105" s="215" t="s">
        <v>163</v>
      </c>
      <c r="E105" s="216" t="s">
        <v>1192</v>
      </c>
      <c r="F105" s="217" t="s">
        <v>1193</v>
      </c>
      <c r="G105" s="218" t="s">
        <v>166</v>
      </c>
      <c r="H105" s="219">
        <v>13.800000000000001</v>
      </c>
      <c r="I105" s="220"/>
      <c r="J105" s="221">
        <f>ROUND(I105*H105,2)</f>
        <v>0</v>
      </c>
      <c r="K105" s="217" t="s">
        <v>167</v>
      </c>
      <c r="L105" s="47"/>
      <c r="M105" s="222" t="s">
        <v>19</v>
      </c>
      <c r="N105" s="223" t="s">
        <v>41</v>
      </c>
      <c r="O105" s="87"/>
      <c r="P105" s="224">
        <f>O105*H105</f>
        <v>0</v>
      </c>
      <c r="Q105" s="224">
        <v>0.011169999999999999</v>
      </c>
      <c r="R105" s="224">
        <f>Q105*H105</f>
        <v>0.15414600000000001</v>
      </c>
      <c r="S105" s="224">
        <v>0</v>
      </c>
      <c r="T105" s="225">
        <f>S105*H105</f>
        <v>0</v>
      </c>
      <c r="U105" s="41"/>
      <c r="V105" s="41"/>
      <c r="W105" s="41"/>
      <c r="X105" s="41"/>
      <c r="Y105" s="41"/>
      <c r="Z105" s="41"/>
      <c r="AA105" s="41"/>
      <c r="AB105" s="41"/>
      <c r="AC105" s="41"/>
      <c r="AD105" s="41"/>
      <c r="AE105" s="41"/>
      <c r="AR105" s="226" t="s">
        <v>168</v>
      </c>
      <c r="AT105" s="226" t="s">
        <v>163</v>
      </c>
      <c r="AU105" s="226" t="s">
        <v>79</v>
      </c>
      <c r="AY105" s="20" t="s">
        <v>161</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168</v>
      </c>
      <c r="BM105" s="226" t="s">
        <v>1971</v>
      </c>
    </row>
    <row r="106" s="2" customFormat="1">
      <c r="A106" s="41"/>
      <c r="B106" s="42"/>
      <c r="C106" s="43"/>
      <c r="D106" s="228" t="s">
        <v>170</v>
      </c>
      <c r="E106" s="43"/>
      <c r="F106" s="229" t="s">
        <v>1195</v>
      </c>
      <c r="G106" s="43"/>
      <c r="H106" s="43"/>
      <c r="I106" s="230"/>
      <c r="J106" s="43"/>
      <c r="K106" s="43"/>
      <c r="L106" s="47"/>
      <c r="M106" s="231"/>
      <c r="N106" s="232"/>
      <c r="O106" s="87"/>
      <c r="P106" s="87"/>
      <c r="Q106" s="87"/>
      <c r="R106" s="87"/>
      <c r="S106" s="87"/>
      <c r="T106" s="88"/>
      <c r="U106" s="41"/>
      <c r="V106" s="41"/>
      <c r="W106" s="41"/>
      <c r="X106" s="41"/>
      <c r="Y106" s="41"/>
      <c r="Z106" s="41"/>
      <c r="AA106" s="41"/>
      <c r="AB106" s="41"/>
      <c r="AC106" s="41"/>
      <c r="AD106" s="41"/>
      <c r="AE106" s="41"/>
      <c r="AT106" s="20" t="s">
        <v>170</v>
      </c>
      <c r="AU106" s="20" t="s">
        <v>79</v>
      </c>
    </row>
    <row r="107" s="13" customFormat="1">
      <c r="A107" s="13"/>
      <c r="B107" s="233"/>
      <c r="C107" s="234"/>
      <c r="D107" s="235" t="s">
        <v>172</v>
      </c>
      <c r="E107" s="236" t="s">
        <v>19</v>
      </c>
      <c r="F107" s="237" t="s">
        <v>1972</v>
      </c>
      <c r="G107" s="234"/>
      <c r="H107" s="238">
        <v>13.800000000000001</v>
      </c>
      <c r="I107" s="239"/>
      <c r="J107" s="234"/>
      <c r="K107" s="234"/>
      <c r="L107" s="240"/>
      <c r="M107" s="241"/>
      <c r="N107" s="242"/>
      <c r="O107" s="242"/>
      <c r="P107" s="242"/>
      <c r="Q107" s="242"/>
      <c r="R107" s="242"/>
      <c r="S107" s="242"/>
      <c r="T107" s="243"/>
      <c r="U107" s="13"/>
      <c r="V107" s="13"/>
      <c r="W107" s="13"/>
      <c r="X107" s="13"/>
      <c r="Y107" s="13"/>
      <c r="Z107" s="13"/>
      <c r="AA107" s="13"/>
      <c r="AB107" s="13"/>
      <c r="AC107" s="13"/>
      <c r="AD107" s="13"/>
      <c r="AE107" s="13"/>
      <c r="AT107" s="244" t="s">
        <v>172</v>
      </c>
      <c r="AU107" s="244" t="s">
        <v>79</v>
      </c>
      <c r="AV107" s="13" t="s">
        <v>79</v>
      </c>
      <c r="AW107" s="13" t="s">
        <v>32</v>
      </c>
      <c r="AX107" s="13" t="s">
        <v>70</v>
      </c>
      <c r="AY107" s="244" t="s">
        <v>161</v>
      </c>
    </row>
    <row r="108" s="14" customFormat="1">
      <c r="A108" s="14"/>
      <c r="B108" s="245"/>
      <c r="C108" s="246"/>
      <c r="D108" s="235" t="s">
        <v>172</v>
      </c>
      <c r="E108" s="247" t="s">
        <v>19</v>
      </c>
      <c r="F108" s="248" t="s">
        <v>174</v>
      </c>
      <c r="G108" s="246"/>
      <c r="H108" s="249">
        <v>13.800000000000001</v>
      </c>
      <c r="I108" s="250"/>
      <c r="J108" s="246"/>
      <c r="K108" s="246"/>
      <c r="L108" s="251"/>
      <c r="M108" s="252"/>
      <c r="N108" s="253"/>
      <c r="O108" s="253"/>
      <c r="P108" s="253"/>
      <c r="Q108" s="253"/>
      <c r="R108" s="253"/>
      <c r="S108" s="253"/>
      <c r="T108" s="254"/>
      <c r="U108" s="14"/>
      <c r="V108" s="14"/>
      <c r="W108" s="14"/>
      <c r="X108" s="14"/>
      <c r="Y108" s="14"/>
      <c r="Z108" s="14"/>
      <c r="AA108" s="14"/>
      <c r="AB108" s="14"/>
      <c r="AC108" s="14"/>
      <c r="AD108" s="14"/>
      <c r="AE108" s="14"/>
      <c r="AT108" s="255" t="s">
        <v>172</v>
      </c>
      <c r="AU108" s="255" t="s">
        <v>79</v>
      </c>
      <c r="AV108" s="14" t="s">
        <v>168</v>
      </c>
      <c r="AW108" s="14" t="s">
        <v>32</v>
      </c>
      <c r="AX108" s="14" t="s">
        <v>77</v>
      </c>
      <c r="AY108" s="255" t="s">
        <v>161</v>
      </c>
    </row>
    <row r="109" s="2" customFormat="1" ht="16.5" customHeight="1">
      <c r="A109" s="41"/>
      <c r="B109" s="42"/>
      <c r="C109" s="215" t="s">
        <v>180</v>
      </c>
      <c r="D109" s="215" t="s">
        <v>163</v>
      </c>
      <c r="E109" s="216" t="s">
        <v>1197</v>
      </c>
      <c r="F109" s="217" t="s">
        <v>1198</v>
      </c>
      <c r="G109" s="218" t="s">
        <v>166</v>
      </c>
      <c r="H109" s="219">
        <v>13.800000000000001</v>
      </c>
      <c r="I109" s="220"/>
      <c r="J109" s="221">
        <f>ROUND(I109*H109,2)</f>
        <v>0</v>
      </c>
      <c r="K109" s="217" t="s">
        <v>167</v>
      </c>
      <c r="L109" s="47"/>
      <c r="M109" s="222" t="s">
        <v>19</v>
      </c>
      <c r="N109" s="223" t="s">
        <v>41</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168</v>
      </c>
      <c r="AT109" s="226" t="s">
        <v>163</v>
      </c>
      <c r="AU109" s="226" t="s">
        <v>79</v>
      </c>
      <c r="AY109" s="20" t="s">
        <v>161</v>
      </c>
      <c r="BE109" s="227">
        <f>IF(N109="základní",J109,0)</f>
        <v>0</v>
      </c>
      <c r="BF109" s="227">
        <f>IF(N109="snížená",J109,0)</f>
        <v>0</v>
      </c>
      <c r="BG109" s="227">
        <f>IF(N109="zákl. přenesená",J109,0)</f>
        <v>0</v>
      </c>
      <c r="BH109" s="227">
        <f>IF(N109="sníž. přenesená",J109,0)</f>
        <v>0</v>
      </c>
      <c r="BI109" s="227">
        <f>IF(N109="nulová",J109,0)</f>
        <v>0</v>
      </c>
      <c r="BJ109" s="20" t="s">
        <v>77</v>
      </c>
      <c r="BK109" s="227">
        <f>ROUND(I109*H109,2)</f>
        <v>0</v>
      </c>
      <c r="BL109" s="20" t="s">
        <v>168</v>
      </c>
      <c r="BM109" s="226" t="s">
        <v>1973</v>
      </c>
    </row>
    <row r="110" s="2" customFormat="1">
      <c r="A110" s="41"/>
      <c r="B110" s="42"/>
      <c r="C110" s="43"/>
      <c r="D110" s="228" t="s">
        <v>170</v>
      </c>
      <c r="E110" s="43"/>
      <c r="F110" s="229" t="s">
        <v>1200</v>
      </c>
      <c r="G110" s="43"/>
      <c r="H110" s="43"/>
      <c r="I110" s="230"/>
      <c r="J110" s="43"/>
      <c r="K110" s="43"/>
      <c r="L110" s="47"/>
      <c r="M110" s="231"/>
      <c r="N110" s="232"/>
      <c r="O110" s="87"/>
      <c r="P110" s="87"/>
      <c r="Q110" s="87"/>
      <c r="R110" s="87"/>
      <c r="S110" s="87"/>
      <c r="T110" s="88"/>
      <c r="U110" s="41"/>
      <c r="V110" s="41"/>
      <c r="W110" s="41"/>
      <c r="X110" s="41"/>
      <c r="Y110" s="41"/>
      <c r="Z110" s="41"/>
      <c r="AA110" s="41"/>
      <c r="AB110" s="41"/>
      <c r="AC110" s="41"/>
      <c r="AD110" s="41"/>
      <c r="AE110" s="41"/>
      <c r="AT110" s="20" t="s">
        <v>170</v>
      </c>
      <c r="AU110" s="20" t="s">
        <v>79</v>
      </c>
    </row>
    <row r="111" s="2" customFormat="1" ht="16.5" customHeight="1">
      <c r="A111" s="41"/>
      <c r="B111" s="42"/>
      <c r="C111" s="215" t="s">
        <v>168</v>
      </c>
      <c r="D111" s="215" t="s">
        <v>163</v>
      </c>
      <c r="E111" s="216" t="s">
        <v>1201</v>
      </c>
      <c r="F111" s="217" t="s">
        <v>1202</v>
      </c>
      <c r="G111" s="218" t="s">
        <v>580</v>
      </c>
      <c r="H111" s="219">
        <v>0.045999999999999999</v>
      </c>
      <c r="I111" s="220"/>
      <c r="J111" s="221">
        <f>ROUND(I111*H111,2)</f>
        <v>0</v>
      </c>
      <c r="K111" s="217" t="s">
        <v>167</v>
      </c>
      <c r="L111" s="47"/>
      <c r="M111" s="222" t="s">
        <v>19</v>
      </c>
      <c r="N111" s="223" t="s">
        <v>41</v>
      </c>
      <c r="O111" s="87"/>
      <c r="P111" s="224">
        <f>O111*H111</f>
        <v>0</v>
      </c>
      <c r="Q111" s="224">
        <v>1.06277</v>
      </c>
      <c r="R111" s="224">
        <f>Q111*H111</f>
        <v>0.048887420000000001</v>
      </c>
      <c r="S111" s="224">
        <v>0</v>
      </c>
      <c r="T111" s="225">
        <f>S111*H111</f>
        <v>0</v>
      </c>
      <c r="U111" s="41"/>
      <c r="V111" s="41"/>
      <c r="W111" s="41"/>
      <c r="X111" s="41"/>
      <c r="Y111" s="41"/>
      <c r="Z111" s="41"/>
      <c r="AA111" s="41"/>
      <c r="AB111" s="41"/>
      <c r="AC111" s="41"/>
      <c r="AD111" s="41"/>
      <c r="AE111" s="41"/>
      <c r="AR111" s="226" t="s">
        <v>168</v>
      </c>
      <c r="AT111" s="226" t="s">
        <v>163</v>
      </c>
      <c r="AU111" s="226" t="s">
        <v>79</v>
      </c>
      <c r="AY111" s="20" t="s">
        <v>161</v>
      </c>
      <c r="BE111" s="227">
        <f>IF(N111="základní",J111,0)</f>
        <v>0</v>
      </c>
      <c r="BF111" s="227">
        <f>IF(N111="snížená",J111,0)</f>
        <v>0</v>
      </c>
      <c r="BG111" s="227">
        <f>IF(N111="zákl. přenesená",J111,0)</f>
        <v>0</v>
      </c>
      <c r="BH111" s="227">
        <f>IF(N111="sníž. přenesená",J111,0)</f>
        <v>0</v>
      </c>
      <c r="BI111" s="227">
        <f>IF(N111="nulová",J111,0)</f>
        <v>0</v>
      </c>
      <c r="BJ111" s="20" t="s">
        <v>77</v>
      </c>
      <c r="BK111" s="227">
        <f>ROUND(I111*H111,2)</f>
        <v>0</v>
      </c>
      <c r="BL111" s="20" t="s">
        <v>168</v>
      </c>
      <c r="BM111" s="226" t="s">
        <v>1974</v>
      </c>
    </row>
    <row r="112" s="2" customFormat="1">
      <c r="A112" s="41"/>
      <c r="B112" s="42"/>
      <c r="C112" s="43"/>
      <c r="D112" s="228" t="s">
        <v>170</v>
      </c>
      <c r="E112" s="43"/>
      <c r="F112" s="229" t="s">
        <v>1204</v>
      </c>
      <c r="G112" s="43"/>
      <c r="H112" s="43"/>
      <c r="I112" s="230"/>
      <c r="J112" s="43"/>
      <c r="K112" s="43"/>
      <c r="L112" s="47"/>
      <c r="M112" s="231"/>
      <c r="N112" s="232"/>
      <c r="O112" s="87"/>
      <c r="P112" s="87"/>
      <c r="Q112" s="87"/>
      <c r="R112" s="87"/>
      <c r="S112" s="87"/>
      <c r="T112" s="88"/>
      <c r="U112" s="41"/>
      <c r="V112" s="41"/>
      <c r="W112" s="41"/>
      <c r="X112" s="41"/>
      <c r="Y112" s="41"/>
      <c r="Z112" s="41"/>
      <c r="AA112" s="41"/>
      <c r="AB112" s="41"/>
      <c r="AC112" s="41"/>
      <c r="AD112" s="41"/>
      <c r="AE112" s="41"/>
      <c r="AT112" s="20" t="s">
        <v>170</v>
      </c>
      <c r="AU112" s="20" t="s">
        <v>79</v>
      </c>
    </row>
    <row r="113" s="13" customFormat="1">
      <c r="A113" s="13"/>
      <c r="B113" s="233"/>
      <c r="C113" s="234"/>
      <c r="D113" s="235" t="s">
        <v>172</v>
      </c>
      <c r="E113" s="236" t="s">
        <v>19</v>
      </c>
      <c r="F113" s="237" t="s">
        <v>1975</v>
      </c>
      <c r="G113" s="234"/>
      <c r="H113" s="238">
        <v>0.045999999999999999</v>
      </c>
      <c r="I113" s="239"/>
      <c r="J113" s="234"/>
      <c r="K113" s="234"/>
      <c r="L113" s="240"/>
      <c r="M113" s="241"/>
      <c r="N113" s="242"/>
      <c r="O113" s="242"/>
      <c r="P113" s="242"/>
      <c r="Q113" s="242"/>
      <c r="R113" s="242"/>
      <c r="S113" s="242"/>
      <c r="T113" s="243"/>
      <c r="U113" s="13"/>
      <c r="V113" s="13"/>
      <c r="W113" s="13"/>
      <c r="X113" s="13"/>
      <c r="Y113" s="13"/>
      <c r="Z113" s="13"/>
      <c r="AA113" s="13"/>
      <c r="AB113" s="13"/>
      <c r="AC113" s="13"/>
      <c r="AD113" s="13"/>
      <c r="AE113" s="13"/>
      <c r="AT113" s="244" t="s">
        <v>172</v>
      </c>
      <c r="AU113" s="244" t="s">
        <v>79</v>
      </c>
      <c r="AV113" s="13" t="s">
        <v>79</v>
      </c>
      <c r="AW113" s="13" t="s">
        <v>32</v>
      </c>
      <c r="AX113" s="13" t="s">
        <v>70</v>
      </c>
      <c r="AY113" s="244" t="s">
        <v>161</v>
      </c>
    </row>
    <row r="114" s="14" customFormat="1">
      <c r="A114" s="14"/>
      <c r="B114" s="245"/>
      <c r="C114" s="246"/>
      <c r="D114" s="235" t="s">
        <v>172</v>
      </c>
      <c r="E114" s="247" t="s">
        <v>19</v>
      </c>
      <c r="F114" s="248" t="s">
        <v>174</v>
      </c>
      <c r="G114" s="246"/>
      <c r="H114" s="249">
        <v>0.045999999999999999</v>
      </c>
      <c r="I114" s="250"/>
      <c r="J114" s="246"/>
      <c r="K114" s="246"/>
      <c r="L114" s="251"/>
      <c r="M114" s="252"/>
      <c r="N114" s="253"/>
      <c r="O114" s="253"/>
      <c r="P114" s="253"/>
      <c r="Q114" s="253"/>
      <c r="R114" s="253"/>
      <c r="S114" s="253"/>
      <c r="T114" s="254"/>
      <c r="U114" s="14"/>
      <c r="V114" s="14"/>
      <c r="W114" s="14"/>
      <c r="X114" s="14"/>
      <c r="Y114" s="14"/>
      <c r="Z114" s="14"/>
      <c r="AA114" s="14"/>
      <c r="AB114" s="14"/>
      <c r="AC114" s="14"/>
      <c r="AD114" s="14"/>
      <c r="AE114" s="14"/>
      <c r="AT114" s="255" t="s">
        <v>172</v>
      </c>
      <c r="AU114" s="255" t="s">
        <v>79</v>
      </c>
      <c r="AV114" s="14" t="s">
        <v>168</v>
      </c>
      <c r="AW114" s="14" t="s">
        <v>32</v>
      </c>
      <c r="AX114" s="14" t="s">
        <v>77</v>
      </c>
      <c r="AY114" s="255" t="s">
        <v>161</v>
      </c>
    </row>
    <row r="115" s="12" customFormat="1" ht="22.8" customHeight="1">
      <c r="A115" s="12"/>
      <c r="B115" s="199"/>
      <c r="C115" s="200"/>
      <c r="D115" s="201" t="s">
        <v>69</v>
      </c>
      <c r="E115" s="213" t="s">
        <v>197</v>
      </c>
      <c r="F115" s="213" t="s">
        <v>1238</v>
      </c>
      <c r="G115" s="200"/>
      <c r="H115" s="200"/>
      <c r="I115" s="203"/>
      <c r="J115" s="214">
        <f>BK115</f>
        <v>0</v>
      </c>
      <c r="K115" s="200"/>
      <c r="L115" s="205"/>
      <c r="M115" s="206"/>
      <c r="N115" s="207"/>
      <c r="O115" s="207"/>
      <c r="P115" s="208">
        <f>SUM(P116:P146)</f>
        <v>0</v>
      </c>
      <c r="Q115" s="207"/>
      <c r="R115" s="208">
        <f>SUM(R116:R146)</f>
        <v>5.3904150000000008</v>
      </c>
      <c r="S115" s="207"/>
      <c r="T115" s="209">
        <f>SUM(T116:T146)</f>
        <v>0</v>
      </c>
      <c r="U115" s="12"/>
      <c r="V115" s="12"/>
      <c r="W115" s="12"/>
      <c r="X115" s="12"/>
      <c r="Y115" s="12"/>
      <c r="Z115" s="12"/>
      <c r="AA115" s="12"/>
      <c r="AB115" s="12"/>
      <c r="AC115" s="12"/>
      <c r="AD115" s="12"/>
      <c r="AE115" s="12"/>
      <c r="AR115" s="210" t="s">
        <v>77</v>
      </c>
      <c r="AT115" s="211" t="s">
        <v>69</v>
      </c>
      <c r="AU115" s="211" t="s">
        <v>77</v>
      </c>
      <c r="AY115" s="210" t="s">
        <v>161</v>
      </c>
      <c r="BK115" s="212">
        <f>SUM(BK116:BK146)</f>
        <v>0</v>
      </c>
    </row>
    <row r="116" s="2" customFormat="1" ht="16.5" customHeight="1">
      <c r="A116" s="41"/>
      <c r="B116" s="42"/>
      <c r="C116" s="215" t="s">
        <v>191</v>
      </c>
      <c r="D116" s="215" t="s">
        <v>163</v>
      </c>
      <c r="E116" s="216" t="s">
        <v>1296</v>
      </c>
      <c r="F116" s="217" t="s">
        <v>1297</v>
      </c>
      <c r="G116" s="218" t="s">
        <v>166</v>
      </c>
      <c r="H116" s="219">
        <v>28</v>
      </c>
      <c r="I116" s="220"/>
      <c r="J116" s="221">
        <f>ROUND(I116*H116,2)</f>
        <v>0</v>
      </c>
      <c r="K116" s="217" t="s">
        <v>167</v>
      </c>
      <c r="L116" s="47"/>
      <c r="M116" s="222" t="s">
        <v>19</v>
      </c>
      <c r="N116" s="223" t="s">
        <v>41</v>
      </c>
      <c r="O116" s="87"/>
      <c r="P116" s="224">
        <f>O116*H116</f>
        <v>0</v>
      </c>
      <c r="Q116" s="224">
        <v>0.00025999999999999998</v>
      </c>
      <c r="R116" s="224">
        <f>Q116*H116</f>
        <v>0.0072799999999999991</v>
      </c>
      <c r="S116" s="224">
        <v>0</v>
      </c>
      <c r="T116" s="225">
        <f>S116*H116</f>
        <v>0</v>
      </c>
      <c r="U116" s="41"/>
      <c r="V116" s="41"/>
      <c r="W116" s="41"/>
      <c r="X116" s="41"/>
      <c r="Y116" s="41"/>
      <c r="Z116" s="41"/>
      <c r="AA116" s="41"/>
      <c r="AB116" s="41"/>
      <c r="AC116" s="41"/>
      <c r="AD116" s="41"/>
      <c r="AE116" s="41"/>
      <c r="AR116" s="226" t="s">
        <v>168</v>
      </c>
      <c r="AT116" s="226" t="s">
        <v>163</v>
      </c>
      <c r="AU116" s="226" t="s">
        <v>79</v>
      </c>
      <c r="AY116" s="20" t="s">
        <v>161</v>
      </c>
      <c r="BE116" s="227">
        <f>IF(N116="základní",J116,0)</f>
        <v>0</v>
      </c>
      <c r="BF116" s="227">
        <f>IF(N116="snížená",J116,0)</f>
        <v>0</v>
      </c>
      <c r="BG116" s="227">
        <f>IF(N116="zákl. přenesená",J116,0)</f>
        <v>0</v>
      </c>
      <c r="BH116" s="227">
        <f>IF(N116="sníž. přenesená",J116,0)</f>
        <v>0</v>
      </c>
      <c r="BI116" s="227">
        <f>IF(N116="nulová",J116,0)</f>
        <v>0</v>
      </c>
      <c r="BJ116" s="20" t="s">
        <v>77</v>
      </c>
      <c r="BK116" s="227">
        <f>ROUND(I116*H116,2)</f>
        <v>0</v>
      </c>
      <c r="BL116" s="20" t="s">
        <v>168</v>
      </c>
      <c r="BM116" s="226" t="s">
        <v>1976</v>
      </c>
    </row>
    <row r="117" s="2" customFormat="1">
      <c r="A117" s="41"/>
      <c r="B117" s="42"/>
      <c r="C117" s="43"/>
      <c r="D117" s="228" t="s">
        <v>170</v>
      </c>
      <c r="E117" s="43"/>
      <c r="F117" s="229" t="s">
        <v>1299</v>
      </c>
      <c r="G117" s="43"/>
      <c r="H117" s="43"/>
      <c r="I117" s="230"/>
      <c r="J117" s="43"/>
      <c r="K117" s="43"/>
      <c r="L117" s="47"/>
      <c r="M117" s="231"/>
      <c r="N117" s="232"/>
      <c r="O117" s="87"/>
      <c r="P117" s="87"/>
      <c r="Q117" s="87"/>
      <c r="R117" s="87"/>
      <c r="S117" s="87"/>
      <c r="T117" s="88"/>
      <c r="U117" s="41"/>
      <c r="V117" s="41"/>
      <c r="W117" s="41"/>
      <c r="X117" s="41"/>
      <c r="Y117" s="41"/>
      <c r="Z117" s="41"/>
      <c r="AA117" s="41"/>
      <c r="AB117" s="41"/>
      <c r="AC117" s="41"/>
      <c r="AD117" s="41"/>
      <c r="AE117" s="41"/>
      <c r="AT117" s="20" t="s">
        <v>170</v>
      </c>
      <c r="AU117" s="20" t="s">
        <v>79</v>
      </c>
    </row>
    <row r="118" s="13" customFormat="1">
      <c r="A118" s="13"/>
      <c r="B118" s="233"/>
      <c r="C118" s="234"/>
      <c r="D118" s="235" t="s">
        <v>172</v>
      </c>
      <c r="E118" s="236" t="s">
        <v>19</v>
      </c>
      <c r="F118" s="237" t="s">
        <v>1977</v>
      </c>
      <c r="G118" s="234"/>
      <c r="H118" s="238">
        <v>23</v>
      </c>
      <c r="I118" s="239"/>
      <c r="J118" s="234"/>
      <c r="K118" s="234"/>
      <c r="L118" s="240"/>
      <c r="M118" s="241"/>
      <c r="N118" s="242"/>
      <c r="O118" s="242"/>
      <c r="P118" s="242"/>
      <c r="Q118" s="242"/>
      <c r="R118" s="242"/>
      <c r="S118" s="242"/>
      <c r="T118" s="243"/>
      <c r="U118" s="13"/>
      <c r="V118" s="13"/>
      <c r="W118" s="13"/>
      <c r="X118" s="13"/>
      <c r="Y118" s="13"/>
      <c r="Z118" s="13"/>
      <c r="AA118" s="13"/>
      <c r="AB118" s="13"/>
      <c r="AC118" s="13"/>
      <c r="AD118" s="13"/>
      <c r="AE118" s="13"/>
      <c r="AT118" s="244" t="s">
        <v>172</v>
      </c>
      <c r="AU118" s="244" t="s">
        <v>79</v>
      </c>
      <c r="AV118" s="13" t="s">
        <v>79</v>
      </c>
      <c r="AW118" s="13" t="s">
        <v>32</v>
      </c>
      <c r="AX118" s="13" t="s">
        <v>70</v>
      </c>
      <c r="AY118" s="244" t="s">
        <v>161</v>
      </c>
    </row>
    <row r="119" s="13" customFormat="1">
      <c r="A119" s="13"/>
      <c r="B119" s="233"/>
      <c r="C119" s="234"/>
      <c r="D119" s="235" t="s">
        <v>172</v>
      </c>
      <c r="E119" s="236" t="s">
        <v>19</v>
      </c>
      <c r="F119" s="237" t="s">
        <v>1978</v>
      </c>
      <c r="G119" s="234"/>
      <c r="H119" s="238">
        <v>5</v>
      </c>
      <c r="I119" s="239"/>
      <c r="J119" s="234"/>
      <c r="K119" s="234"/>
      <c r="L119" s="240"/>
      <c r="M119" s="241"/>
      <c r="N119" s="242"/>
      <c r="O119" s="242"/>
      <c r="P119" s="242"/>
      <c r="Q119" s="242"/>
      <c r="R119" s="242"/>
      <c r="S119" s="242"/>
      <c r="T119" s="243"/>
      <c r="U119" s="13"/>
      <c r="V119" s="13"/>
      <c r="W119" s="13"/>
      <c r="X119" s="13"/>
      <c r="Y119" s="13"/>
      <c r="Z119" s="13"/>
      <c r="AA119" s="13"/>
      <c r="AB119" s="13"/>
      <c r="AC119" s="13"/>
      <c r="AD119" s="13"/>
      <c r="AE119" s="13"/>
      <c r="AT119" s="244" t="s">
        <v>172</v>
      </c>
      <c r="AU119" s="244" t="s">
        <v>79</v>
      </c>
      <c r="AV119" s="13" t="s">
        <v>79</v>
      </c>
      <c r="AW119" s="13" t="s">
        <v>32</v>
      </c>
      <c r="AX119" s="13" t="s">
        <v>70</v>
      </c>
      <c r="AY119" s="244" t="s">
        <v>161</v>
      </c>
    </row>
    <row r="120" s="14" customFormat="1">
      <c r="A120" s="14"/>
      <c r="B120" s="245"/>
      <c r="C120" s="246"/>
      <c r="D120" s="235" t="s">
        <v>172</v>
      </c>
      <c r="E120" s="247" t="s">
        <v>19</v>
      </c>
      <c r="F120" s="248" t="s">
        <v>174</v>
      </c>
      <c r="G120" s="246"/>
      <c r="H120" s="249">
        <v>28</v>
      </c>
      <c r="I120" s="250"/>
      <c r="J120" s="246"/>
      <c r="K120" s="246"/>
      <c r="L120" s="251"/>
      <c r="M120" s="252"/>
      <c r="N120" s="253"/>
      <c r="O120" s="253"/>
      <c r="P120" s="253"/>
      <c r="Q120" s="253"/>
      <c r="R120" s="253"/>
      <c r="S120" s="253"/>
      <c r="T120" s="254"/>
      <c r="U120" s="14"/>
      <c r="V120" s="14"/>
      <c r="W120" s="14"/>
      <c r="X120" s="14"/>
      <c r="Y120" s="14"/>
      <c r="Z120" s="14"/>
      <c r="AA120" s="14"/>
      <c r="AB120" s="14"/>
      <c r="AC120" s="14"/>
      <c r="AD120" s="14"/>
      <c r="AE120" s="14"/>
      <c r="AT120" s="255" t="s">
        <v>172</v>
      </c>
      <c r="AU120" s="255" t="s">
        <v>79</v>
      </c>
      <c r="AV120" s="14" t="s">
        <v>168</v>
      </c>
      <c r="AW120" s="14" t="s">
        <v>32</v>
      </c>
      <c r="AX120" s="14" t="s">
        <v>77</v>
      </c>
      <c r="AY120" s="255" t="s">
        <v>161</v>
      </c>
    </row>
    <row r="121" s="2" customFormat="1" ht="24.15" customHeight="1">
      <c r="A121" s="41"/>
      <c r="B121" s="42"/>
      <c r="C121" s="215" t="s">
        <v>197</v>
      </c>
      <c r="D121" s="215" t="s">
        <v>163</v>
      </c>
      <c r="E121" s="216" t="s">
        <v>1303</v>
      </c>
      <c r="F121" s="217" t="s">
        <v>1304</v>
      </c>
      <c r="G121" s="218" t="s">
        <v>166</v>
      </c>
      <c r="H121" s="219">
        <v>280</v>
      </c>
      <c r="I121" s="220"/>
      <c r="J121" s="221">
        <f>ROUND(I121*H121,2)</f>
        <v>0</v>
      </c>
      <c r="K121" s="217" t="s">
        <v>167</v>
      </c>
      <c r="L121" s="47"/>
      <c r="M121" s="222" t="s">
        <v>19</v>
      </c>
      <c r="N121" s="223" t="s">
        <v>41</v>
      </c>
      <c r="O121" s="87"/>
      <c r="P121" s="224">
        <f>O121*H121</f>
        <v>0</v>
      </c>
      <c r="Q121" s="224">
        <v>0.010500000000000001</v>
      </c>
      <c r="R121" s="224">
        <f>Q121*H121</f>
        <v>2.9400000000000004</v>
      </c>
      <c r="S121" s="224">
        <v>0</v>
      </c>
      <c r="T121" s="225">
        <f>S121*H121</f>
        <v>0</v>
      </c>
      <c r="U121" s="41"/>
      <c r="V121" s="41"/>
      <c r="W121" s="41"/>
      <c r="X121" s="41"/>
      <c r="Y121" s="41"/>
      <c r="Z121" s="41"/>
      <c r="AA121" s="41"/>
      <c r="AB121" s="41"/>
      <c r="AC121" s="41"/>
      <c r="AD121" s="41"/>
      <c r="AE121" s="41"/>
      <c r="AR121" s="226" t="s">
        <v>168</v>
      </c>
      <c r="AT121" s="226" t="s">
        <v>163</v>
      </c>
      <c r="AU121" s="226" t="s">
        <v>79</v>
      </c>
      <c r="AY121" s="20" t="s">
        <v>161</v>
      </c>
      <c r="BE121" s="227">
        <f>IF(N121="základní",J121,0)</f>
        <v>0</v>
      </c>
      <c r="BF121" s="227">
        <f>IF(N121="snížená",J121,0)</f>
        <v>0</v>
      </c>
      <c r="BG121" s="227">
        <f>IF(N121="zákl. přenesená",J121,0)</f>
        <v>0</v>
      </c>
      <c r="BH121" s="227">
        <f>IF(N121="sníž. přenesená",J121,0)</f>
        <v>0</v>
      </c>
      <c r="BI121" s="227">
        <f>IF(N121="nulová",J121,0)</f>
        <v>0</v>
      </c>
      <c r="BJ121" s="20" t="s">
        <v>77</v>
      </c>
      <c r="BK121" s="227">
        <f>ROUND(I121*H121,2)</f>
        <v>0</v>
      </c>
      <c r="BL121" s="20" t="s">
        <v>168</v>
      </c>
      <c r="BM121" s="226" t="s">
        <v>1979</v>
      </c>
    </row>
    <row r="122" s="2" customFormat="1">
      <c r="A122" s="41"/>
      <c r="B122" s="42"/>
      <c r="C122" s="43"/>
      <c r="D122" s="228" t="s">
        <v>170</v>
      </c>
      <c r="E122" s="43"/>
      <c r="F122" s="229" t="s">
        <v>1306</v>
      </c>
      <c r="G122" s="43"/>
      <c r="H122" s="43"/>
      <c r="I122" s="230"/>
      <c r="J122" s="43"/>
      <c r="K122" s="43"/>
      <c r="L122" s="47"/>
      <c r="M122" s="231"/>
      <c r="N122" s="232"/>
      <c r="O122" s="87"/>
      <c r="P122" s="87"/>
      <c r="Q122" s="87"/>
      <c r="R122" s="87"/>
      <c r="S122" s="87"/>
      <c r="T122" s="88"/>
      <c r="U122" s="41"/>
      <c r="V122" s="41"/>
      <c r="W122" s="41"/>
      <c r="X122" s="41"/>
      <c r="Y122" s="41"/>
      <c r="Z122" s="41"/>
      <c r="AA122" s="41"/>
      <c r="AB122" s="41"/>
      <c r="AC122" s="41"/>
      <c r="AD122" s="41"/>
      <c r="AE122" s="41"/>
      <c r="AT122" s="20" t="s">
        <v>170</v>
      </c>
      <c r="AU122" s="20" t="s">
        <v>79</v>
      </c>
    </row>
    <row r="123" s="13" customFormat="1">
      <c r="A123" s="13"/>
      <c r="B123" s="233"/>
      <c r="C123" s="234"/>
      <c r="D123" s="235" t="s">
        <v>172</v>
      </c>
      <c r="E123" s="236" t="s">
        <v>19</v>
      </c>
      <c r="F123" s="237" t="s">
        <v>1980</v>
      </c>
      <c r="G123" s="234"/>
      <c r="H123" s="238">
        <v>230</v>
      </c>
      <c r="I123" s="239"/>
      <c r="J123" s="234"/>
      <c r="K123" s="234"/>
      <c r="L123" s="240"/>
      <c r="M123" s="241"/>
      <c r="N123" s="242"/>
      <c r="O123" s="242"/>
      <c r="P123" s="242"/>
      <c r="Q123" s="242"/>
      <c r="R123" s="242"/>
      <c r="S123" s="242"/>
      <c r="T123" s="243"/>
      <c r="U123" s="13"/>
      <c r="V123" s="13"/>
      <c r="W123" s="13"/>
      <c r="X123" s="13"/>
      <c r="Y123" s="13"/>
      <c r="Z123" s="13"/>
      <c r="AA123" s="13"/>
      <c r="AB123" s="13"/>
      <c r="AC123" s="13"/>
      <c r="AD123" s="13"/>
      <c r="AE123" s="13"/>
      <c r="AT123" s="244" t="s">
        <v>172</v>
      </c>
      <c r="AU123" s="244" t="s">
        <v>79</v>
      </c>
      <c r="AV123" s="13" t="s">
        <v>79</v>
      </c>
      <c r="AW123" s="13" t="s">
        <v>32</v>
      </c>
      <c r="AX123" s="13" t="s">
        <v>70</v>
      </c>
      <c r="AY123" s="244" t="s">
        <v>161</v>
      </c>
    </row>
    <row r="124" s="13" customFormat="1">
      <c r="A124" s="13"/>
      <c r="B124" s="233"/>
      <c r="C124" s="234"/>
      <c r="D124" s="235" t="s">
        <v>172</v>
      </c>
      <c r="E124" s="236" t="s">
        <v>19</v>
      </c>
      <c r="F124" s="237" t="s">
        <v>1981</v>
      </c>
      <c r="G124" s="234"/>
      <c r="H124" s="238">
        <v>50</v>
      </c>
      <c r="I124" s="239"/>
      <c r="J124" s="234"/>
      <c r="K124" s="234"/>
      <c r="L124" s="240"/>
      <c r="M124" s="241"/>
      <c r="N124" s="242"/>
      <c r="O124" s="242"/>
      <c r="P124" s="242"/>
      <c r="Q124" s="242"/>
      <c r="R124" s="242"/>
      <c r="S124" s="242"/>
      <c r="T124" s="243"/>
      <c r="U124" s="13"/>
      <c r="V124" s="13"/>
      <c r="W124" s="13"/>
      <c r="X124" s="13"/>
      <c r="Y124" s="13"/>
      <c r="Z124" s="13"/>
      <c r="AA124" s="13"/>
      <c r="AB124" s="13"/>
      <c r="AC124" s="13"/>
      <c r="AD124" s="13"/>
      <c r="AE124" s="13"/>
      <c r="AT124" s="244" t="s">
        <v>172</v>
      </c>
      <c r="AU124" s="244" t="s">
        <v>79</v>
      </c>
      <c r="AV124" s="13" t="s">
        <v>79</v>
      </c>
      <c r="AW124" s="13" t="s">
        <v>32</v>
      </c>
      <c r="AX124" s="13" t="s">
        <v>70</v>
      </c>
      <c r="AY124" s="244" t="s">
        <v>161</v>
      </c>
    </row>
    <row r="125" s="14" customFormat="1">
      <c r="A125" s="14"/>
      <c r="B125" s="245"/>
      <c r="C125" s="246"/>
      <c r="D125" s="235" t="s">
        <v>172</v>
      </c>
      <c r="E125" s="247" t="s">
        <v>19</v>
      </c>
      <c r="F125" s="248" t="s">
        <v>174</v>
      </c>
      <c r="G125" s="246"/>
      <c r="H125" s="249">
        <v>280</v>
      </c>
      <c r="I125" s="250"/>
      <c r="J125" s="246"/>
      <c r="K125" s="246"/>
      <c r="L125" s="251"/>
      <c r="M125" s="252"/>
      <c r="N125" s="253"/>
      <c r="O125" s="253"/>
      <c r="P125" s="253"/>
      <c r="Q125" s="253"/>
      <c r="R125" s="253"/>
      <c r="S125" s="253"/>
      <c r="T125" s="254"/>
      <c r="U125" s="14"/>
      <c r="V125" s="14"/>
      <c r="W125" s="14"/>
      <c r="X125" s="14"/>
      <c r="Y125" s="14"/>
      <c r="Z125" s="14"/>
      <c r="AA125" s="14"/>
      <c r="AB125" s="14"/>
      <c r="AC125" s="14"/>
      <c r="AD125" s="14"/>
      <c r="AE125" s="14"/>
      <c r="AT125" s="255" t="s">
        <v>172</v>
      </c>
      <c r="AU125" s="255" t="s">
        <v>79</v>
      </c>
      <c r="AV125" s="14" t="s">
        <v>168</v>
      </c>
      <c r="AW125" s="14" t="s">
        <v>32</v>
      </c>
      <c r="AX125" s="14" t="s">
        <v>77</v>
      </c>
      <c r="AY125" s="255" t="s">
        <v>161</v>
      </c>
    </row>
    <row r="126" s="2" customFormat="1" ht="16.5" customHeight="1">
      <c r="A126" s="41"/>
      <c r="B126" s="42"/>
      <c r="C126" s="215" t="s">
        <v>203</v>
      </c>
      <c r="D126" s="215" t="s">
        <v>163</v>
      </c>
      <c r="E126" s="216" t="s">
        <v>1310</v>
      </c>
      <c r="F126" s="217" t="s">
        <v>1311</v>
      </c>
      <c r="G126" s="218" t="s">
        <v>166</v>
      </c>
      <c r="H126" s="219">
        <v>115</v>
      </c>
      <c r="I126" s="220"/>
      <c r="J126" s="221">
        <f>ROUND(I126*H126,2)</f>
        <v>0</v>
      </c>
      <c r="K126" s="217" t="s">
        <v>167</v>
      </c>
      <c r="L126" s="47"/>
      <c r="M126" s="222" t="s">
        <v>19</v>
      </c>
      <c r="N126" s="223" t="s">
        <v>41</v>
      </c>
      <c r="O126" s="87"/>
      <c r="P126" s="224">
        <f>O126*H126</f>
        <v>0</v>
      </c>
      <c r="Q126" s="224">
        <v>0.00013999999999999999</v>
      </c>
      <c r="R126" s="224">
        <f>Q126*H126</f>
        <v>0.0161</v>
      </c>
      <c r="S126" s="224">
        <v>0</v>
      </c>
      <c r="T126" s="225">
        <f>S126*H126</f>
        <v>0</v>
      </c>
      <c r="U126" s="41"/>
      <c r="V126" s="41"/>
      <c r="W126" s="41"/>
      <c r="X126" s="41"/>
      <c r="Y126" s="41"/>
      <c r="Z126" s="41"/>
      <c r="AA126" s="41"/>
      <c r="AB126" s="41"/>
      <c r="AC126" s="41"/>
      <c r="AD126" s="41"/>
      <c r="AE126" s="41"/>
      <c r="AR126" s="226" t="s">
        <v>168</v>
      </c>
      <c r="AT126" s="226" t="s">
        <v>163</v>
      </c>
      <c r="AU126" s="226" t="s">
        <v>79</v>
      </c>
      <c r="AY126" s="20" t="s">
        <v>161</v>
      </c>
      <c r="BE126" s="227">
        <f>IF(N126="základní",J126,0)</f>
        <v>0</v>
      </c>
      <c r="BF126" s="227">
        <f>IF(N126="snížená",J126,0)</f>
        <v>0</v>
      </c>
      <c r="BG126" s="227">
        <f>IF(N126="zákl. přenesená",J126,0)</f>
        <v>0</v>
      </c>
      <c r="BH126" s="227">
        <f>IF(N126="sníž. přenesená",J126,0)</f>
        <v>0</v>
      </c>
      <c r="BI126" s="227">
        <f>IF(N126="nulová",J126,0)</f>
        <v>0</v>
      </c>
      <c r="BJ126" s="20" t="s">
        <v>77</v>
      </c>
      <c r="BK126" s="227">
        <f>ROUND(I126*H126,2)</f>
        <v>0</v>
      </c>
      <c r="BL126" s="20" t="s">
        <v>168</v>
      </c>
      <c r="BM126" s="226" t="s">
        <v>1982</v>
      </c>
    </row>
    <row r="127" s="2" customFormat="1">
      <c r="A127" s="41"/>
      <c r="B127" s="42"/>
      <c r="C127" s="43"/>
      <c r="D127" s="228" t="s">
        <v>170</v>
      </c>
      <c r="E127" s="43"/>
      <c r="F127" s="229" t="s">
        <v>1313</v>
      </c>
      <c r="G127" s="43"/>
      <c r="H127" s="43"/>
      <c r="I127" s="230"/>
      <c r="J127" s="43"/>
      <c r="K127" s="43"/>
      <c r="L127" s="47"/>
      <c r="M127" s="231"/>
      <c r="N127" s="232"/>
      <c r="O127" s="87"/>
      <c r="P127" s="87"/>
      <c r="Q127" s="87"/>
      <c r="R127" s="87"/>
      <c r="S127" s="87"/>
      <c r="T127" s="88"/>
      <c r="U127" s="41"/>
      <c r="V127" s="41"/>
      <c r="W127" s="41"/>
      <c r="X127" s="41"/>
      <c r="Y127" s="41"/>
      <c r="Z127" s="41"/>
      <c r="AA127" s="41"/>
      <c r="AB127" s="41"/>
      <c r="AC127" s="41"/>
      <c r="AD127" s="41"/>
      <c r="AE127" s="41"/>
      <c r="AT127" s="20" t="s">
        <v>170</v>
      </c>
      <c r="AU127" s="20" t="s">
        <v>79</v>
      </c>
    </row>
    <row r="128" s="13" customFormat="1">
      <c r="A128" s="13"/>
      <c r="B128" s="233"/>
      <c r="C128" s="234"/>
      <c r="D128" s="235" t="s">
        <v>172</v>
      </c>
      <c r="E128" s="236" t="s">
        <v>19</v>
      </c>
      <c r="F128" s="237" t="s">
        <v>1983</v>
      </c>
      <c r="G128" s="234"/>
      <c r="H128" s="238">
        <v>115</v>
      </c>
      <c r="I128" s="239"/>
      <c r="J128" s="234"/>
      <c r="K128" s="234"/>
      <c r="L128" s="240"/>
      <c r="M128" s="241"/>
      <c r="N128" s="242"/>
      <c r="O128" s="242"/>
      <c r="P128" s="242"/>
      <c r="Q128" s="242"/>
      <c r="R128" s="242"/>
      <c r="S128" s="242"/>
      <c r="T128" s="243"/>
      <c r="U128" s="13"/>
      <c r="V128" s="13"/>
      <c r="W128" s="13"/>
      <c r="X128" s="13"/>
      <c r="Y128" s="13"/>
      <c r="Z128" s="13"/>
      <c r="AA128" s="13"/>
      <c r="AB128" s="13"/>
      <c r="AC128" s="13"/>
      <c r="AD128" s="13"/>
      <c r="AE128" s="13"/>
      <c r="AT128" s="244" t="s">
        <v>172</v>
      </c>
      <c r="AU128" s="244" t="s">
        <v>79</v>
      </c>
      <c r="AV128" s="13" t="s">
        <v>79</v>
      </c>
      <c r="AW128" s="13" t="s">
        <v>32</v>
      </c>
      <c r="AX128" s="13" t="s">
        <v>70</v>
      </c>
      <c r="AY128" s="244" t="s">
        <v>161</v>
      </c>
    </row>
    <row r="129" s="14" customFormat="1">
      <c r="A129" s="14"/>
      <c r="B129" s="245"/>
      <c r="C129" s="246"/>
      <c r="D129" s="235" t="s">
        <v>172</v>
      </c>
      <c r="E129" s="247" t="s">
        <v>19</v>
      </c>
      <c r="F129" s="248" t="s">
        <v>174</v>
      </c>
      <c r="G129" s="246"/>
      <c r="H129" s="249">
        <v>115</v>
      </c>
      <c r="I129" s="250"/>
      <c r="J129" s="246"/>
      <c r="K129" s="246"/>
      <c r="L129" s="251"/>
      <c r="M129" s="252"/>
      <c r="N129" s="253"/>
      <c r="O129" s="253"/>
      <c r="P129" s="253"/>
      <c r="Q129" s="253"/>
      <c r="R129" s="253"/>
      <c r="S129" s="253"/>
      <c r="T129" s="254"/>
      <c r="U129" s="14"/>
      <c r="V129" s="14"/>
      <c r="W129" s="14"/>
      <c r="X129" s="14"/>
      <c r="Y129" s="14"/>
      <c r="Z129" s="14"/>
      <c r="AA129" s="14"/>
      <c r="AB129" s="14"/>
      <c r="AC129" s="14"/>
      <c r="AD129" s="14"/>
      <c r="AE129" s="14"/>
      <c r="AT129" s="255" t="s">
        <v>172</v>
      </c>
      <c r="AU129" s="255" t="s">
        <v>79</v>
      </c>
      <c r="AV129" s="14" t="s">
        <v>168</v>
      </c>
      <c r="AW129" s="14" t="s">
        <v>32</v>
      </c>
      <c r="AX129" s="14" t="s">
        <v>77</v>
      </c>
      <c r="AY129" s="255" t="s">
        <v>161</v>
      </c>
    </row>
    <row r="130" s="2" customFormat="1" ht="16.5" customHeight="1">
      <c r="A130" s="41"/>
      <c r="B130" s="42"/>
      <c r="C130" s="215" t="s">
        <v>209</v>
      </c>
      <c r="D130" s="215" t="s">
        <v>163</v>
      </c>
      <c r="E130" s="216" t="s">
        <v>1316</v>
      </c>
      <c r="F130" s="217" t="s">
        <v>1317</v>
      </c>
      <c r="G130" s="218" t="s">
        <v>166</v>
      </c>
      <c r="H130" s="219">
        <v>28</v>
      </c>
      <c r="I130" s="220"/>
      <c r="J130" s="221">
        <f>ROUND(I130*H130,2)</f>
        <v>0</v>
      </c>
      <c r="K130" s="217" t="s">
        <v>167</v>
      </c>
      <c r="L130" s="47"/>
      <c r="M130" s="222" t="s">
        <v>19</v>
      </c>
      <c r="N130" s="223" t="s">
        <v>41</v>
      </c>
      <c r="O130" s="87"/>
      <c r="P130" s="224">
        <f>O130*H130</f>
        <v>0</v>
      </c>
      <c r="Q130" s="224">
        <v>0.0315</v>
      </c>
      <c r="R130" s="224">
        <f>Q130*H130</f>
        <v>0.88200000000000001</v>
      </c>
      <c r="S130" s="224">
        <v>0</v>
      </c>
      <c r="T130" s="225">
        <f>S130*H130</f>
        <v>0</v>
      </c>
      <c r="U130" s="41"/>
      <c r="V130" s="41"/>
      <c r="W130" s="41"/>
      <c r="X130" s="41"/>
      <c r="Y130" s="41"/>
      <c r="Z130" s="41"/>
      <c r="AA130" s="41"/>
      <c r="AB130" s="41"/>
      <c r="AC130" s="41"/>
      <c r="AD130" s="41"/>
      <c r="AE130" s="41"/>
      <c r="AR130" s="226" t="s">
        <v>168</v>
      </c>
      <c r="AT130" s="226" t="s">
        <v>163</v>
      </c>
      <c r="AU130" s="226" t="s">
        <v>79</v>
      </c>
      <c r="AY130" s="20" t="s">
        <v>161</v>
      </c>
      <c r="BE130" s="227">
        <f>IF(N130="základní",J130,0)</f>
        <v>0</v>
      </c>
      <c r="BF130" s="227">
        <f>IF(N130="snížená",J130,0)</f>
        <v>0</v>
      </c>
      <c r="BG130" s="227">
        <f>IF(N130="zákl. přenesená",J130,0)</f>
        <v>0</v>
      </c>
      <c r="BH130" s="227">
        <f>IF(N130="sníž. přenesená",J130,0)</f>
        <v>0</v>
      </c>
      <c r="BI130" s="227">
        <f>IF(N130="nulová",J130,0)</f>
        <v>0</v>
      </c>
      <c r="BJ130" s="20" t="s">
        <v>77</v>
      </c>
      <c r="BK130" s="227">
        <f>ROUND(I130*H130,2)</f>
        <v>0</v>
      </c>
      <c r="BL130" s="20" t="s">
        <v>168</v>
      </c>
      <c r="BM130" s="226" t="s">
        <v>1984</v>
      </c>
    </row>
    <row r="131" s="2" customFormat="1">
      <c r="A131" s="41"/>
      <c r="B131" s="42"/>
      <c r="C131" s="43"/>
      <c r="D131" s="228" t="s">
        <v>170</v>
      </c>
      <c r="E131" s="43"/>
      <c r="F131" s="229" t="s">
        <v>1319</v>
      </c>
      <c r="G131" s="43"/>
      <c r="H131" s="43"/>
      <c r="I131" s="230"/>
      <c r="J131" s="43"/>
      <c r="K131" s="43"/>
      <c r="L131" s="47"/>
      <c r="M131" s="231"/>
      <c r="N131" s="232"/>
      <c r="O131" s="87"/>
      <c r="P131" s="87"/>
      <c r="Q131" s="87"/>
      <c r="R131" s="87"/>
      <c r="S131" s="87"/>
      <c r="T131" s="88"/>
      <c r="U131" s="41"/>
      <c r="V131" s="41"/>
      <c r="W131" s="41"/>
      <c r="X131" s="41"/>
      <c r="Y131" s="41"/>
      <c r="Z131" s="41"/>
      <c r="AA131" s="41"/>
      <c r="AB131" s="41"/>
      <c r="AC131" s="41"/>
      <c r="AD131" s="41"/>
      <c r="AE131" s="41"/>
      <c r="AT131" s="20" t="s">
        <v>170</v>
      </c>
      <c r="AU131" s="20" t="s">
        <v>79</v>
      </c>
    </row>
    <row r="132" s="13" customFormat="1">
      <c r="A132" s="13"/>
      <c r="B132" s="233"/>
      <c r="C132" s="234"/>
      <c r="D132" s="235" t="s">
        <v>172</v>
      </c>
      <c r="E132" s="236" t="s">
        <v>19</v>
      </c>
      <c r="F132" s="237" t="s">
        <v>1977</v>
      </c>
      <c r="G132" s="234"/>
      <c r="H132" s="238">
        <v>23</v>
      </c>
      <c r="I132" s="239"/>
      <c r="J132" s="234"/>
      <c r="K132" s="234"/>
      <c r="L132" s="240"/>
      <c r="M132" s="241"/>
      <c r="N132" s="242"/>
      <c r="O132" s="242"/>
      <c r="P132" s="242"/>
      <c r="Q132" s="242"/>
      <c r="R132" s="242"/>
      <c r="S132" s="242"/>
      <c r="T132" s="243"/>
      <c r="U132" s="13"/>
      <c r="V132" s="13"/>
      <c r="W132" s="13"/>
      <c r="X132" s="13"/>
      <c r="Y132" s="13"/>
      <c r="Z132" s="13"/>
      <c r="AA132" s="13"/>
      <c r="AB132" s="13"/>
      <c r="AC132" s="13"/>
      <c r="AD132" s="13"/>
      <c r="AE132" s="13"/>
      <c r="AT132" s="244" t="s">
        <v>172</v>
      </c>
      <c r="AU132" s="244" t="s">
        <v>79</v>
      </c>
      <c r="AV132" s="13" t="s">
        <v>79</v>
      </c>
      <c r="AW132" s="13" t="s">
        <v>32</v>
      </c>
      <c r="AX132" s="13" t="s">
        <v>70</v>
      </c>
      <c r="AY132" s="244" t="s">
        <v>161</v>
      </c>
    </row>
    <row r="133" s="13" customFormat="1">
      <c r="A133" s="13"/>
      <c r="B133" s="233"/>
      <c r="C133" s="234"/>
      <c r="D133" s="235" t="s">
        <v>172</v>
      </c>
      <c r="E133" s="236" t="s">
        <v>19</v>
      </c>
      <c r="F133" s="237" t="s">
        <v>1978</v>
      </c>
      <c r="G133" s="234"/>
      <c r="H133" s="238">
        <v>5</v>
      </c>
      <c r="I133" s="239"/>
      <c r="J133" s="234"/>
      <c r="K133" s="234"/>
      <c r="L133" s="240"/>
      <c r="M133" s="241"/>
      <c r="N133" s="242"/>
      <c r="O133" s="242"/>
      <c r="P133" s="242"/>
      <c r="Q133" s="242"/>
      <c r="R133" s="242"/>
      <c r="S133" s="242"/>
      <c r="T133" s="243"/>
      <c r="U133" s="13"/>
      <c r="V133" s="13"/>
      <c r="W133" s="13"/>
      <c r="X133" s="13"/>
      <c r="Y133" s="13"/>
      <c r="Z133" s="13"/>
      <c r="AA133" s="13"/>
      <c r="AB133" s="13"/>
      <c r="AC133" s="13"/>
      <c r="AD133" s="13"/>
      <c r="AE133" s="13"/>
      <c r="AT133" s="244" t="s">
        <v>172</v>
      </c>
      <c r="AU133" s="244" t="s">
        <v>79</v>
      </c>
      <c r="AV133" s="13" t="s">
        <v>79</v>
      </c>
      <c r="AW133" s="13" t="s">
        <v>32</v>
      </c>
      <c r="AX133" s="13" t="s">
        <v>70</v>
      </c>
      <c r="AY133" s="244" t="s">
        <v>161</v>
      </c>
    </row>
    <row r="134" s="14" customFormat="1">
      <c r="A134" s="14"/>
      <c r="B134" s="245"/>
      <c r="C134" s="246"/>
      <c r="D134" s="235" t="s">
        <v>172</v>
      </c>
      <c r="E134" s="247" t="s">
        <v>19</v>
      </c>
      <c r="F134" s="248" t="s">
        <v>174</v>
      </c>
      <c r="G134" s="246"/>
      <c r="H134" s="249">
        <v>28</v>
      </c>
      <c r="I134" s="250"/>
      <c r="J134" s="246"/>
      <c r="K134" s="246"/>
      <c r="L134" s="251"/>
      <c r="M134" s="252"/>
      <c r="N134" s="253"/>
      <c r="O134" s="253"/>
      <c r="P134" s="253"/>
      <c r="Q134" s="253"/>
      <c r="R134" s="253"/>
      <c r="S134" s="253"/>
      <c r="T134" s="254"/>
      <c r="U134" s="14"/>
      <c r="V134" s="14"/>
      <c r="W134" s="14"/>
      <c r="X134" s="14"/>
      <c r="Y134" s="14"/>
      <c r="Z134" s="14"/>
      <c r="AA134" s="14"/>
      <c r="AB134" s="14"/>
      <c r="AC134" s="14"/>
      <c r="AD134" s="14"/>
      <c r="AE134" s="14"/>
      <c r="AT134" s="255" t="s">
        <v>172</v>
      </c>
      <c r="AU134" s="255" t="s">
        <v>79</v>
      </c>
      <c r="AV134" s="14" t="s">
        <v>168</v>
      </c>
      <c r="AW134" s="14" t="s">
        <v>32</v>
      </c>
      <c r="AX134" s="14" t="s">
        <v>77</v>
      </c>
      <c r="AY134" s="255" t="s">
        <v>161</v>
      </c>
    </row>
    <row r="135" s="2" customFormat="1" ht="24.15" customHeight="1">
      <c r="A135" s="41"/>
      <c r="B135" s="42"/>
      <c r="C135" s="215" t="s">
        <v>216</v>
      </c>
      <c r="D135" s="215" t="s">
        <v>163</v>
      </c>
      <c r="E135" s="216" t="s">
        <v>1320</v>
      </c>
      <c r="F135" s="217" t="s">
        <v>1321</v>
      </c>
      <c r="G135" s="218" t="s">
        <v>166</v>
      </c>
      <c r="H135" s="219">
        <v>115</v>
      </c>
      <c r="I135" s="220"/>
      <c r="J135" s="221">
        <f>ROUND(I135*H135,2)</f>
        <v>0</v>
      </c>
      <c r="K135" s="217" t="s">
        <v>167</v>
      </c>
      <c r="L135" s="47"/>
      <c r="M135" s="222" t="s">
        <v>19</v>
      </c>
      <c r="N135" s="223" t="s">
        <v>41</v>
      </c>
      <c r="O135" s="87"/>
      <c r="P135" s="224">
        <f>O135*H135</f>
        <v>0</v>
      </c>
      <c r="Q135" s="224">
        <v>0.0045799999999999999</v>
      </c>
      <c r="R135" s="224">
        <f>Q135*H135</f>
        <v>0.52669999999999995</v>
      </c>
      <c r="S135" s="224">
        <v>0</v>
      </c>
      <c r="T135" s="225">
        <f>S135*H135</f>
        <v>0</v>
      </c>
      <c r="U135" s="41"/>
      <c r="V135" s="41"/>
      <c r="W135" s="41"/>
      <c r="X135" s="41"/>
      <c r="Y135" s="41"/>
      <c r="Z135" s="41"/>
      <c r="AA135" s="41"/>
      <c r="AB135" s="41"/>
      <c r="AC135" s="41"/>
      <c r="AD135" s="41"/>
      <c r="AE135" s="41"/>
      <c r="AR135" s="226" t="s">
        <v>168</v>
      </c>
      <c r="AT135" s="226" t="s">
        <v>163</v>
      </c>
      <c r="AU135" s="226" t="s">
        <v>79</v>
      </c>
      <c r="AY135" s="20" t="s">
        <v>161</v>
      </c>
      <c r="BE135" s="227">
        <f>IF(N135="základní",J135,0)</f>
        <v>0</v>
      </c>
      <c r="BF135" s="227">
        <f>IF(N135="snížená",J135,0)</f>
        <v>0</v>
      </c>
      <c r="BG135" s="227">
        <f>IF(N135="zákl. přenesená",J135,0)</f>
        <v>0</v>
      </c>
      <c r="BH135" s="227">
        <f>IF(N135="sníž. přenesená",J135,0)</f>
        <v>0</v>
      </c>
      <c r="BI135" s="227">
        <f>IF(N135="nulová",J135,0)</f>
        <v>0</v>
      </c>
      <c r="BJ135" s="20" t="s">
        <v>77</v>
      </c>
      <c r="BK135" s="227">
        <f>ROUND(I135*H135,2)</f>
        <v>0</v>
      </c>
      <c r="BL135" s="20" t="s">
        <v>168</v>
      </c>
      <c r="BM135" s="226" t="s">
        <v>1985</v>
      </c>
    </row>
    <row r="136" s="2" customFormat="1">
      <c r="A136" s="41"/>
      <c r="B136" s="42"/>
      <c r="C136" s="43"/>
      <c r="D136" s="228" t="s">
        <v>170</v>
      </c>
      <c r="E136" s="43"/>
      <c r="F136" s="229" t="s">
        <v>1323</v>
      </c>
      <c r="G136" s="43"/>
      <c r="H136" s="43"/>
      <c r="I136" s="230"/>
      <c r="J136" s="43"/>
      <c r="K136" s="43"/>
      <c r="L136" s="47"/>
      <c r="M136" s="231"/>
      <c r="N136" s="232"/>
      <c r="O136" s="87"/>
      <c r="P136" s="87"/>
      <c r="Q136" s="87"/>
      <c r="R136" s="87"/>
      <c r="S136" s="87"/>
      <c r="T136" s="88"/>
      <c r="U136" s="41"/>
      <c r="V136" s="41"/>
      <c r="W136" s="41"/>
      <c r="X136" s="41"/>
      <c r="Y136" s="41"/>
      <c r="Z136" s="41"/>
      <c r="AA136" s="41"/>
      <c r="AB136" s="41"/>
      <c r="AC136" s="41"/>
      <c r="AD136" s="41"/>
      <c r="AE136" s="41"/>
      <c r="AT136" s="20" t="s">
        <v>170</v>
      </c>
      <c r="AU136" s="20" t="s">
        <v>79</v>
      </c>
    </row>
    <row r="137" s="13" customFormat="1">
      <c r="A137" s="13"/>
      <c r="B137" s="233"/>
      <c r="C137" s="234"/>
      <c r="D137" s="235" t="s">
        <v>172</v>
      </c>
      <c r="E137" s="236" t="s">
        <v>19</v>
      </c>
      <c r="F137" s="237" t="s">
        <v>1983</v>
      </c>
      <c r="G137" s="234"/>
      <c r="H137" s="238">
        <v>115</v>
      </c>
      <c r="I137" s="239"/>
      <c r="J137" s="234"/>
      <c r="K137" s="234"/>
      <c r="L137" s="240"/>
      <c r="M137" s="241"/>
      <c r="N137" s="242"/>
      <c r="O137" s="242"/>
      <c r="P137" s="242"/>
      <c r="Q137" s="242"/>
      <c r="R137" s="242"/>
      <c r="S137" s="242"/>
      <c r="T137" s="243"/>
      <c r="U137" s="13"/>
      <c r="V137" s="13"/>
      <c r="W137" s="13"/>
      <c r="X137" s="13"/>
      <c r="Y137" s="13"/>
      <c r="Z137" s="13"/>
      <c r="AA137" s="13"/>
      <c r="AB137" s="13"/>
      <c r="AC137" s="13"/>
      <c r="AD137" s="13"/>
      <c r="AE137" s="13"/>
      <c r="AT137" s="244" t="s">
        <v>172</v>
      </c>
      <c r="AU137" s="244" t="s">
        <v>79</v>
      </c>
      <c r="AV137" s="13" t="s">
        <v>79</v>
      </c>
      <c r="AW137" s="13" t="s">
        <v>32</v>
      </c>
      <c r="AX137" s="13" t="s">
        <v>70</v>
      </c>
      <c r="AY137" s="244" t="s">
        <v>161</v>
      </c>
    </row>
    <row r="138" s="14" customFormat="1">
      <c r="A138" s="14"/>
      <c r="B138" s="245"/>
      <c r="C138" s="246"/>
      <c r="D138" s="235" t="s">
        <v>172</v>
      </c>
      <c r="E138" s="247" t="s">
        <v>19</v>
      </c>
      <c r="F138" s="248" t="s">
        <v>174</v>
      </c>
      <c r="G138" s="246"/>
      <c r="H138" s="249">
        <v>115</v>
      </c>
      <c r="I138" s="250"/>
      <c r="J138" s="246"/>
      <c r="K138" s="246"/>
      <c r="L138" s="251"/>
      <c r="M138" s="252"/>
      <c r="N138" s="253"/>
      <c r="O138" s="253"/>
      <c r="P138" s="253"/>
      <c r="Q138" s="253"/>
      <c r="R138" s="253"/>
      <c r="S138" s="253"/>
      <c r="T138" s="254"/>
      <c r="U138" s="14"/>
      <c r="V138" s="14"/>
      <c r="W138" s="14"/>
      <c r="X138" s="14"/>
      <c r="Y138" s="14"/>
      <c r="Z138" s="14"/>
      <c r="AA138" s="14"/>
      <c r="AB138" s="14"/>
      <c r="AC138" s="14"/>
      <c r="AD138" s="14"/>
      <c r="AE138" s="14"/>
      <c r="AT138" s="255" t="s">
        <v>172</v>
      </c>
      <c r="AU138" s="255" t="s">
        <v>79</v>
      </c>
      <c r="AV138" s="14" t="s">
        <v>168</v>
      </c>
      <c r="AW138" s="14" t="s">
        <v>32</v>
      </c>
      <c r="AX138" s="14" t="s">
        <v>77</v>
      </c>
      <c r="AY138" s="255" t="s">
        <v>161</v>
      </c>
    </row>
    <row r="139" s="2" customFormat="1" ht="16.5" customHeight="1">
      <c r="A139" s="41"/>
      <c r="B139" s="42"/>
      <c r="C139" s="215" t="s">
        <v>222</v>
      </c>
      <c r="D139" s="215" t="s">
        <v>163</v>
      </c>
      <c r="E139" s="216" t="s">
        <v>1324</v>
      </c>
      <c r="F139" s="217" t="s">
        <v>1325</v>
      </c>
      <c r="G139" s="218" t="s">
        <v>212</v>
      </c>
      <c r="H139" s="219">
        <v>23</v>
      </c>
      <c r="I139" s="220"/>
      <c r="J139" s="221">
        <f>ROUND(I139*H139,2)</f>
        <v>0</v>
      </c>
      <c r="K139" s="217" t="s">
        <v>167</v>
      </c>
      <c r="L139" s="47"/>
      <c r="M139" s="222" t="s">
        <v>19</v>
      </c>
      <c r="N139" s="223" t="s">
        <v>41</v>
      </c>
      <c r="O139" s="87"/>
      <c r="P139" s="224">
        <f>O139*H139</f>
        <v>0</v>
      </c>
      <c r="Q139" s="224">
        <v>0.010319999999999999</v>
      </c>
      <c r="R139" s="224">
        <f>Q139*H139</f>
        <v>0.23735999999999999</v>
      </c>
      <c r="S139" s="224">
        <v>0</v>
      </c>
      <c r="T139" s="225">
        <f>S139*H139</f>
        <v>0</v>
      </c>
      <c r="U139" s="41"/>
      <c r="V139" s="41"/>
      <c r="W139" s="41"/>
      <c r="X139" s="41"/>
      <c r="Y139" s="41"/>
      <c r="Z139" s="41"/>
      <c r="AA139" s="41"/>
      <c r="AB139" s="41"/>
      <c r="AC139" s="41"/>
      <c r="AD139" s="41"/>
      <c r="AE139" s="41"/>
      <c r="AR139" s="226" t="s">
        <v>168</v>
      </c>
      <c r="AT139" s="226" t="s">
        <v>163</v>
      </c>
      <c r="AU139" s="226" t="s">
        <v>79</v>
      </c>
      <c r="AY139" s="20" t="s">
        <v>161</v>
      </c>
      <c r="BE139" s="227">
        <f>IF(N139="základní",J139,0)</f>
        <v>0</v>
      </c>
      <c r="BF139" s="227">
        <f>IF(N139="snížená",J139,0)</f>
        <v>0</v>
      </c>
      <c r="BG139" s="227">
        <f>IF(N139="zákl. přenesená",J139,0)</f>
        <v>0</v>
      </c>
      <c r="BH139" s="227">
        <f>IF(N139="sníž. přenesená",J139,0)</f>
        <v>0</v>
      </c>
      <c r="BI139" s="227">
        <f>IF(N139="nulová",J139,0)</f>
        <v>0</v>
      </c>
      <c r="BJ139" s="20" t="s">
        <v>77</v>
      </c>
      <c r="BK139" s="227">
        <f>ROUND(I139*H139,2)</f>
        <v>0</v>
      </c>
      <c r="BL139" s="20" t="s">
        <v>168</v>
      </c>
      <c r="BM139" s="226" t="s">
        <v>1986</v>
      </c>
    </row>
    <row r="140" s="2" customFormat="1">
      <c r="A140" s="41"/>
      <c r="B140" s="42"/>
      <c r="C140" s="43"/>
      <c r="D140" s="228" t="s">
        <v>170</v>
      </c>
      <c r="E140" s="43"/>
      <c r="F140" s="229" t="s">
        <v>1327</v>
      </c>
      <c r="G140" s="43"/>
      <c r="H140" s="43"/>
      <c r="I140" s="230"/>
      <c r="J140" s="43"/>
      <c r="K140" s="43"/>
      <c r="L140" s="47"/>
      <c r="M140" s="231"/>
      <c r="N140" s="232"/>
      <c r="O140" s="87"/>
      <c r="P140" s="87"/>
      <c r="Q140" s="87"/>
      <c r="R140" s="87"/>
      <c r="S140" s="87"/>
      <c r="T140" s="88"/>
      <c r="U140" s="41"/>
      <c r="V140" s="41"/>
      <c r="W140" s="41"/>
      <c r="X140" s="41"/>
      <c r="Y140" s="41"/>
      <c r="Z140" s="41"/>
      <c r="AA140" s="41"/>
      <c r="AB140" s="41"/>
      <c r="AC140" s="41"/>
      <c r="AD140" s="41"/>
      <c r="AE140" s="41"/>
      <c r="AT140" s="20" t="s">
        <v>170</v>
      </c>
      <c r="AU140" s="20" t="s">
        <v>79</v>
      </c>
    </row>
    <row r="141" s="13" customFormat="1">
      <c r="A141" s="13"/>
      <c r="B141" s="233"/>
      <c r="C141" s="234"/>
      <c r="D141" s="235" t="s">
        <v>172</v>
      </c>
      <c r="E141" s="236" t="s">
        <v>19</v>
      </c>
      <c r="F141" s="237" t="s">
        <v>1987</v>
      </c>
      <c r="G141" s="234"/>
      <c r="H141" s="238">
        <v>23</v>
      </c>
      <c r="I141" s="239"/>
      <c r="J141" s="234"/>
      <c r="K141" s="234"/>
      <c r="L141" s="240"/>
      <c r="M141" s="241"/>
      <c r="N141" s="242"/>
      <c r="O141" s="242"/>
      <c r="P141" s="242"/>
      <c r="Q141" s="242"/>
      <c r="R141" s="242"/>
      <c r="S141" s="242"/>
      <c r="T141" s="243"/>
      <c r="U141" s="13"/>
      <c r="V141" s="13"/>
      <c r="W141" s="13"/>
      <c r="X141" s="13"/>
      <c r="Y141" s="13"/>
      <c r="Z141" s="13"/>
      <c r="AA141" s="13"/>
      <c r="AB141" s="13"/>
      <c r="AC141" s="13"/>
      <c r="AD141" s="13"/>
      <c r="AE141" s="13"/>
      <c r="AT141" s="244" t="s">
        <v>172</v>
      </c>
      <c r="AU141" s="244" t="s">
        <v>79</v>
      </c>
      <c r="AV141" s="13" t="s">
        <v>79</v>
      </c>
      <c r="AW141" s="13" t="s">
        <v>32</v>
      </c>
      <c r="AX141" s="13" t="s">
        <v>70</v>
      </c>
      <c r="AY141" s="244" t="s">
        <v>161</v>
      </c>
    </row>
    <row r="142" s="14" customFormat="1">
      <c r="A142" s="14"/>
      <c r="B142" s="245"/>
      <c r="C142" s="246"/>
      <c r="D142" s="235" t="s">
        <v>172</v>
      </c>
      <c r="E142" s="247" t="s">
        <v>19</v>
      </c>
      <c r="F142" s="248" t="s">
        <v>174</v>
      </c>
      <c r="G142" s="246"/>
      <c r="H142" s="249">
        <v>23</v>
      </c>
      <c r="I142" s="250"/>
      <c r="J142" s="246"/>
      <c r="K142" s="246"/>
      <c r="L142" s="251"/>
      <c r="M142" s="252"/>
      <c r="N142" s="253"/>
      <c r="O142" s="253"/>
      <c r="P142" s="253"/>
      <c r="Q142" s="253"/>
      <c r="R142" s="253"/>
      <c r="S142" s="253"/>
      <c r="T142" s="254"/>
      <c r="U142" s="14"/>
      <c r="V142" s="14"/>
      <c r="W142" s="14"/>
      <c r="X142" s="14"/>
      <c r="Y142" s="14"/>
      <c r="Z142" s="14"/>
      <c r="AA142" s="14"/>
      <c r="AB142" s="14"/>
      <c r="AC142" s="14"/>
      <c r="AD142" s="14"/>
      <c r="AE142" s="14"/>
      <c r="AT142" s="255" t="s">
        <v>172</v>
      </c>
      <c r="AU142" s="255" t="s">
        <v>79</v>
      </c>
      <c r="AV142" s="14" t="s">
        <v>168</v>
      </c>
      <c r="AW142" s="14" t="s">
        <v>32</v>
      </c>
      <c r="AX142" s="14" t="s">
        <v>77</v>
      </c>
      <c r="AY142" s="255" t="s">
        <v>161</v>
      </c>
    </row>
    <row r="143" s="2" customFormat="1" ht="33" customHeight="1">
      <c r="A143" s="41"/>
      <c r="B143" s="42"/>
      <c r="C143" s="215" t="s">
        <v>228</v>
      </c>
      <c r="D143" s="215" t="s">
        <v>163</v>
      </c>
      <c r="E143" s="216" t="s">
        <v>1988</v>
      </c>
      <c r="F143" s="217" t="s">
        <v>1989</v>
      </c>
      <c r="G143" s="218" t="s">
        <v>166</v>
      </c>
      <c r="H143" s="219">
        <v>6.75</v>
      </c>
      <c r="I143" s="220"/>
      <c r="J143" s="221">
        <f>ROUND(I143*H143,2)</f>
        <v>0</v>
      </c>
      <c r="K143" s="217" t="s">
        <v>167</v>
      </c>
      <c r="L143" s="47"/>
      <c r="M143" s="222" t="s">
        <v>19</v>
      </c>
      <c r="N143" s="223" t="s">
        <v>41</v>
      </c>
      <c r="O143" s="87"/>
      <c r="P143" s="224">
        <f>O143*H143</f>
        <v>0</v>
      </c>
      <c r="Q143" s="224">
        <v>0.1157</v>
      </c>
      <c r="R143" s="224">
        <f>Q143*H143</f>
        <v>0.78097499999999997</v>
      </c>
      <c r="S143" s="224">
        <v>0</v>
      </c>
      <c r="T143" s="225">
        <f>S143*H143</f>
        <v>0</v>
      </c>
      <c r="U143" s="41"/>
      <c r="V143" s="41"/>
      <c r="W143" s="41"/>
      <c r="X143" s="41"/>
      <c r="Y143" s="41"/>
      <c r="Z143" s="41"/>
      <c r="AA143" s="41"/>
      <c r="AB143" s="41"/>
      <c r="AC143" s="41"/>
      <c r="AD143" s="41"/>
      <c r="AE143" s="41"/>
      <c r="AR143" s="226" t="s">
        <v>168</v>
      </c>
      <c r="AT143" s="226" t="s">
        <v>163</v>
      </c>
      <c r="AU143" s="226" t="s">
        <v>79</v>
      </c>
      <c r="AY143" s="20" t="s">
        <v>161</v>
      </c>
      <c r="BE143" s="227">
        <f>IF(N143="základní",J143,0)</f>
        <v>0</v>
      </c>
      <c r="BF143" s="227">
        <f>IF(N143="snížená",J143,0)</f>
        <v>0</v>
      </c>
      <c r="BG143" s="227">
        <f>IF(N143="zákl. přenesená",J143,0)</f>
        <v>0</v>
      </c>
      <c r="BH143" s="227">
        <f>IF(N143="sníž. přenesená",J143,0)</f>
        <v>0</v>
      </c>
      <c r="BI143" s="227">
        <f>IF(N143="nulová",J143,0)</f>
        <v>0</v>
      </c>
      <c r="BJ143" s="20" t="s">
        <v>77</v>
      </c>
      <c r="BK143" s="227">
        <f>ROUND(I143*H143,2)</f>
        <v>0</v>
      </c>
      <c r="BL143" s="20" t="s">
        <v>168</v>
      </c>
      <c r="BM143" s="226" t="s">
        <v>1990</v>
      </c>
    </row>
    <row r="144" s="2" customFormat="1">
      <c r="A144" s="41"/>
      <c r="B144" s="42"/>
      <c r="C144" s="43"/>
      <c r="D144" s="228" t="s">
        <v>170</v>
      </c>
      <c r="E144" s="43"/>
      <c r="F144" s="229" t="s">
        <v>1991</v>
      </c>
      <c r="G144" s="43"/>
      <c r="H144" s="43"/>
      <c r="I144" s="230"/>
      <c r="J144" s="43"/>
      <c r="K144" s="43"/>
      <c r="L144" s="47"/>
      <c r="M144" s="231"/>
      <c r="N144" s="232"/>
      <c r="O144" s="87"/>
      <c r="P144" s="87"/>
      <c r="Q144" s="87"/>
      <c r="R144" s="87"/>
      <c r="S144" s="87"/>
      <c r="T144" s="88"/>
      <c r="U144" s="41"/>
      <c r="V144" s="41"/>
      <c r="W144" s="41"/>
      <c r="X144" s="41"/>
      <c r="Y144" s="41"/>
      <c r="Z144" s="41"/>
      <c r="AA144" s="41"/>
      <c r="AB144" s="41"/>
      <c r="AC144" s="41"/>
      <c r="AD144" s="41"/>
      <c r="AE144" s="41"/>
      <c r="AT144" s="20" t="s">
        <v>170</v>
      </c>
      <c r="AU144" s="20" t="s">
        <v>79</v>
      </c>
    </row>
    <row r="145" s="13" customFormat="1">
      <c r="A145" s="13"/>
      <c r="B145" s="233"/>
      <c r="C145" s="234"/>
      <c r="D145" s="235" t="s">
        <v>172</v>
      </c>
      <c r="E145" s="236" t="s">
        <v>19</v>
      </c>
      <c r="F145" s="237" t="s">
        <v>1992</v>
      </c>
      <c r="G145" s="234"/>
      <c r="H145" s="238">
        <v>6.75</v>
      </c>
      <c r="I145" s="239"/>
      <c r="J145" s="234"/>
      <c r="K145" s="234"/>
      <c r="L145" s="240"/>
      <c r="M145" s="241"/>
      <c r="N145" s="242"/>
      <c r="O145" s="242"/>
      <c r="P145" s="242"/>
      <c r="Q145" s="242"/>
      <c r="R145" s="242"/>
      <c r="S145" s="242"/>
      <c r="T145" s="243"/>
      <c r="U145" s="13"/>
      <c r="V145" s="13"/>
      <c r="W145" s="13"/>
      <c r="X145" s="13"/>
      <c r="Y145" s="13"/>
      <c r="Z145" s="13"/>
      <c r="AA145" s="13"/>
      <c r="AB145" s="13"/>
      <c r="AC145" s="13"/>
      <c r="AD145" s="13"/>
      <c r="AE145" s="13"/>
      <c r="AT145" s="244" t="s">
        <v>172</v>
      </c>
      <c r="AU145" s="244" t="s">
        <v>79</v>
      </c>
      <c r="AV145" s="13" t="s">
        <v>79</v>
      </c>
      <c r="AW145" s="13" t="s">
        <v>32</v>
      </c>
      <c r="AX145" s="13" t="s">
        <v>70</v>
      </c>
      <c r="AY145" s="244" t="s">
        <v>161</v>
      </c>
    </row>
    <row r="146" s="14" customFormat="1">
      <c r="A146" s="14"/>
      <c r="B146" s="245"/>
      <c r="C146" s="246"/>
      <c r="D146" s="235" t="s">
        <v>172</v>
      </c>
      <c r="E146" s="247" t="s">
        <v>19</v>
      </c>
      <c r="F146" s="248" t="s">
        <v>174</v>
      </c>
      <c r="G146" s="246"/>
      <c r="H146" s="249">
        <v>6.75</v>
      </c>
      <c r="I146" s="250"/>
      <c r="J146" s="246"/>
      <c r="K146" s="246"/>
      <c r="L146" s="251"/>
      <c r="M146" s="252"/>
      <c r="N146" s="253"/>
      <c r="O146" s="253"/>
      <c r="P146" s="253"/>
      <c r="Q146" s="253"/>
      <c r="R146" s="253"/>
      <c r="S146" s="253"/>
      <c r="T146" s="254"/>
      <c r="U146" s="14"/>
      <c r="V146" s="14"/>
      <c r="W146" s="14"/>
      <c r="X146" s="14"/>
      <c r="Y146" s="14"/>
      <c r="Z146" s="14"/>
      <c r="AA146" s="14"/>
      <c r="AB146" s="14"/>
      <c r="AC146" s="14"/>
      <c r="AD146" s="14"/>
      <c r="AE146" s="14"/>
      <c r="AT146" s="255" t="s">
        <v>172</v>
      </c>
      <c r="AU146" s="255" t="s">
        <v>79</v>
      </c>
      <c r="AV146" s="14" t="s">
        <v>168</v>
      </c>
      <c r="AW146" s="14" t="s">
        <v>32</v>
      </c>
      <c r="AX146" s="14" t="s">
        <v>77</v>
      </c>
      <c r="AY146" s="255" t="s">
        <v>161</v>
      </c>
    </row>
    <row r="147" s="12" customFormat="1" ht="22.8" customHeight="1">
      <c r="A147" s="12"/>
      <c r="B147" s="199"/>
      <c r="C147" s="200"/>
      <c r="D147" s="201" t="s">
        <v>69</v>
      </c>
      <c r="E147" s="213" t="s">
        <v>216</v>
      </c>
      <c r="F147" s="213" t="s">
        <v>293</v>
      </c>
      <c r="G147" s="200"/>
      <c r="H147" s="200"/>
      <c r="I147" s="203"/>
      <c r="J147" s="214">
        <f>BK147</f>
        <v>0</v>
      </c>
      <c r="K147" s="200"/>
      <c r="L147" s="205"/>
      <c r="M147" s="206"/>
      <c r="N147" s="207"/>
      <c r="O147" s="207"/>
      <c r="P147" s="208">
        <f>SUM(P148:P159)</f>
        <v>0</v>
      </c>
      <c r="Q147" s="207"/>
      <c r="R147" s="208">
        <f>SUM(R148:R159)</f>
        <v>0.030039999999999997</v>
      </c>
      <c r="S147" s="207"/>
      <c r="T147" s="209">
        <f>SUM(T148:T159)</f>
        <v>0</v>
      </c>
      <c r="U147" s="12"/>
      <c r="V147" s="12"/>
      <c r="W147" s="12"/>
      <c r="X147" s="12"/>
      <c r="Y147" s="12"/>
      <c r="Z147" s="12"/>
      <c r="AA147" s="12"/>
      <c r="AB147" s="12"/>
      <c r="AC147" s="12"/>
      <c r="AD147" s="12"/>
      <c r="AE147" s="12"/>
      <c r="AR147" s="210" t="s">
        <v>77</v>
      </c>
      <c r="AT147" s="211" t="s">
        <v>69</v>
      </c>
      <c r="AU147" s="211" t="s">
        <v>77</v>
      </c>
      <c r="AY147" s="210" t="s">
        <v>161</v>
      </c>
      <c r="BK147" s="212">
        <f>SUM(BK148:BK159)</f>
        <v>0</v>
      </c>
    </row>
    <row r="148" s="2" customFormat="1" ht="24.15" customHeight="1">
      <c r="A148" s="41"/>
      <c r="B148" s="42"/>
      <c r="C148" s="215" t="s">
        <v>8</v>
      </c>
      <c r="D148" s="215" t="s">
        <v>163</v>
      </c>
      <c r="E148" s="216" t="s">
        <v>1419</v>
      </c>
      <c r="F148" s="217" t="s">
        <v>1420</v>
      </c>
      <c r="G148" s="218" t="s">
        <v>166</v>
      </c>
      <c r="H148" s="219">
        <v>52.5</v>
      </c>
      <c r="I148" s="220"/>
      <c r="J148" s="221">
        <f>ROUND(I148*H148,2)</f>
        <v>0</v>
      </c>
      <c r="K148" s="217" t="s">
        <v>167</v>
      </c>
      <c r="L148" s="47"/>
      <c r="M148" s="222" t="s">
        <v>19</v>
      </c>
      <c r="N148" s="223" t="s">
        <v>41</v>
      </c>
      <c r="O148" s="87"/>
      <c r="P148" s="224">
        <f>O148*H148</f>
        <v>0</v>
      </c>
      <c r="Q148" s="224">
        <v>0</v>
      </c>
      <c r="R148" s="224">
        <f>Q148*H148</f>
        <v>0</v>
      </c>
      <c r="S148" s="224">
        <v>0</v>
      </c>
      <c r="T148" s="225">
        <f>S148*H148</f>
        <v>0</v>
      </c>
      <c r="U148" s="41"/>
      <c r="V148" s="41"/>
      <c r="W148" s="41"/>
      <c r="X148" s="41"/>
      <c r="Y148" s="41"/>
      <c r="Z148" s="41"/>
      <c r="AA148" s="41"/>
      <c r="AB148" s="41"/>
      <c r="AC148" s="41"/>
      <c r="AD148" s="41"/>
      <c r="AE148" s="41"/>
      <c r="AR148" s="226" t="s">
        <v>168</v>
      </c>
      <c r="AT148" s="226" t="s">
        <v>163</v>
      </c>
      <c r="AU148" s="226" t="s">
        <v>79</v>
      </c>
      <c r="AY148" s="20" t="s">
        <v>161</v>
      </c>
      <c r="BE148" s="227">
        <f>IF(N148="základní",J148,0)</f>
        <v>0</v>
      </c>
      <c r="BF148" s="227">
        <f>IF(N148="snížená",J148,0)</f>
        <v>0</v>
      </c>
      <c r="BG148" s="227">
        <f>IF(N148="zákl. přenesená",J148,0)</f>
        <v>0</v>
      </c>
      <c r="BH148" s="227">
        <f>IF(N148="sníž. přenesená",J148,0)</f>
        <v>0</v>
      </c>
      <c r="BI148" s="227">
        <f>IF(N148="nulová",J148,0)</f>
        <v>0</v>
      </c>
      <c r="BJ148" s="20" t="s">
        <v>77</v>
      </c>
      <c r="BK148" s="227">
        <f>ROUND(I148*H148,2)</f>
        <v>0</v>
      </c>
      <c r="BL148" s="20" t="s">
        <v>168</v>
      </c>
      <c r="BM148" s="226" t="s">
        <v>1993</v>
      </c>
    </row>
    <row r="149" s="2" customFormat="1">
      <c r="A149" s="41"/>
      <c r="B149" s="42"/>
      <c r="C149" s="43"/>
      <c r="D149" s="228" t="s">
        <v>170</v>
      </c>
      <c r="E149" s="43"/>
      <c r="F149" s="229" t="s">
        <v>1422</v>
      </c>
      <c r="G149" s="43"/>
      <c r="H149" s="43"/>
      <c r="I149" s="230"/>
      <c r="J149" s="43"/>
      <c r="K149" s="43"/>
      <c r="L149" s="47"/>
      <c r="M149" s="231"/>
      <c r="N149" s="232"/>
      <c r="O149" s="87"/>
      <c r="P149" s="87"/>
      <c r="Q149" s="87"/>
      <c r="R149" s="87"/>
      <c r="S149" s="87"/>
      <c r="T149" s="88"/>
      <c r="U149" s="41"/>
      <c r="V149" s="41"/>
      <c r="W149" s="41"/>
      <c r="X149" s="41"/>
      <c r="Y149" s="41"/>
      <c r="Z149" s="41"/>
      <c r="AA149" s="41"/>
      <c r="AB149" s="41"/>
      <c r="AC149" s="41"/>
      <c r="AD149" s="41"/>
      <c r="AE149" s="41"/>
      <c r="AT149" s="20" t="s">
        <v>170</v>
      </c>
      <c r="AU149" s="20" t="s">
        <v>79</v>
      </c>
    </row>
    <row r="150" s="13" customFormat="1">
      <c r="A150" s="13"/>
      <c r="B150" s="233"/>
      <c r="C150" s="234"/>
      <c r="D150" s="235" t="s">
        <v>172</v>
      </c>
      <c r="E150" s="236" t="s">
        <v>19</v>
      </c>
      <c r="F150" s="237" t="s">
        <v>1994</v>
      </c>
      <c r="G150" s="234"/>
      <c r="H150" s="238">
        <v>52.5</v>
      </c>
      <c r="I150" s="239"/>
      <c r="J150" s="234"/>
      <c r="K150" s="234"/>
      <c r="L150" s="240"/>
      <c r="M150" s="241"/>
      <c r="N150" s="242"/>
      <c r="O150" s="242"/>
      <c r="P150" s="242"/>
      <c r="Q150" s="242"/>
      <c r="R150" s="242"/>
      <c r="S150" s="242"/>
      <c r="T150" s="243"/>
      <c r="U150" s="13"/>
      <c r="V150" s="13"/>
      <c r="W150" s="13"/>
      <c r="X150" s="13"/>
      <c r="Y150" s="13"/>
      <c r="Z150" s="13"/>
      <c r="AA150" s="13"/>
      <c r="AB150" s="13"/>
      <c r="AC150" s="13"/>
      <c r="AD150" s="13"/>
      <c r="AE150" s="13"/>
      <c r="AT150" s="244" t="s">
        <v>172</v>
      </c>
      <c r="AU150" s="244" t="s">
        <v>79</v>
      </c>
      <c r="AV150" s="13" t="s">
        <v>79</v>
      </c>
      <c r="AW150" s="13" t="s">
        <v>32</v>
      </c>
      <c r="AX150" s="13" t="s">
        <v>70</v>
      </c>
      <c r="AY150" s="244" t="s">
        <v>161</v>
      </c>
    </row>
    <row r="151" s="14" customFormat="1">
      <c r="A151" s="14"/>
      <c r="B151" s="245"/>
      <c r="C151" s="246"/>
      <c r="D151" s="235" t="s">
        <v>172</v>
      </c>
      <c r="E151" s="247" t="s">
        <v>19</v>
      </c>
      <c r="F151" s="248" t="s">
        <v>174</v>
      </c>
      <c r="G151" s="246"/>
      <c r="H151" s="249">
        <v>52.5</v>
      </c>
      <c r="I151" s="250"/>
      <c r="J151" s="246"/>
      <c r="K151" s="246"/>
      <c r="L151" s="251"/>
      <c r="M151" s="252"/>
      <c r="N151" s="253"/>
      <c r="O151" s="253"/>
      <c r="P151" s="253"/>
      <c r="Q151" s="253"/>
      <c r="R151" s="253"/>
      <c r="S151" s="253"/>
      <c r="T151" s="254"/>
      <c r="U151" s="14"/>
      <c r="V151" s="14"/>
      <c r="W151" s="14"/>
      <c r="X151" s="14"/>
      <c r="Y151" s="14"/>
      <c r="Z151" s="14"/>
      <c r="AA151" s="14"/>
      <c r="AB151" s="14"/>
      <c r="AC151" s="14"/>
      <c r="AD151" s="14"/>
      <c r="AE151" s="14"/>
      <c r="AT151" s="255" t="s">
        <v>172</v>
      </c>
      <c r="AU151" s="255" t="s">
        <v>79</v>
      </c>
      <c r="AV151" s="14" t="s">
        <v>168</v>
      </c>
      <c r="AW151" s="14" t="s">
        <v>32</v>
      </c>
      <c r="AX151" s="14" t="s">
        <v>77</v>
      </c>
      <c r="AY151" s="255" t="s">
        <v>161</v>
      </c>
    </row>
    <row r="152" s="2" customFormat="1" ht="24.15" customHeight="1">
      <c r="A152" s="41"/>
      <c r="B152" s="42"/>
      <c r="C152" s="215" t="s">
        <v>241</v>
      </c>
      <c r="D152" s="215" t="s">
        <v>163</v>
      </c>
      <c r="E152" s="216" t="s">
        <v>1465</v>
      </c>
      <c r="F152" s="217" t="s">
        <v>1466</v>
      </c>
      <c r="G152" s="218" t="s">
        <v>212</v>
      </c>
      <c r="H152" s="219">
        <v>46</v>
      </c>
      <c r="I152" s="220"/>
      <c r="J152" s="221">
        <f>ROUND(I152*H152,2)</f>
        <v>0</v>
      </c>
      <c r="K152" s="217" t="s">
        <v>167</v>
      </c>
      <c r="L152" s="47"/>
      <c r="M152" s="222" t="s">
        <v>19</v>
      </c>
      <c r="N152" s="223" t="s">
        <v>41</v>
      </c>
      <c r="O152" s="87"/>
      <c r="P152" s="224">
        <f>O152*H152</f>
        <v>0</v>
      </c>
      <c r="Q152" s="224">
        <v>0.00024000000000000001</v>
      </c>
      <c r="R152" s="224">
        <f>Q152*H152</f>
        <v>0.01104</v>
      </c>
      <c r="S152" s="224">
        <v>0</v>
      </c>
      <c r="T152" s="225">
        <f>S152*H152</f>
        <v>0</v>
      </c>
      <c r="U152" s="41"/>
      <c r="V152" s="41"/>
      <c r="W152" s="41"/>
      <c r="X152" s="41"/>
      <c r="Y152" s="41"/>
      <c r="Z152" s="41"/>
      <c r="AA152" s="41"/>
      <c r="AB152" s="41"/>
      <c r="AC152" s="41"/>
      <c r="AD152" s="41"/>
      <c r="AE152" s="41"/>
      <c r="AR152" s="226" t="s">
        <v>168</v>
      </c>
      <c r="AT152" s="226" t="s">
        <v>163</v>
      </c>
      <c r="AU152" s="226" t="s">
        <v>79</v>
      </c>
      <c r="AY152" s="20" t="s">
        <v>161</v>
      </c>
      <c r="BE152" s="227">
        <f>IF(N152="základní",J152,0)</f>
        <v>0</v>
      </c>
      <c r="BF152" s="227">
        <f>IF(N152="snížená",J152,0)</f>
        <v>0</v>
      </c>
      <c r="BG152" s="227">
        <f>IF(N152="zákl. přenesená",J152,0)</f>
        <v>0</v>
      </c>
      <c r="BH152" s="227">
        <f>IF(N152="sníž. přenesená",J152,0)</f>
        <v>0</v>
      </c>
      <c r="BI152" s="227">
        <f>IF(N152="nulová",J152,0)</f>
        <v>0</v>
      </c>
      <c r="BJ152" s="20" t="s">
        <v>77</v>
      </c>
      <c r="BK152" s="227">
        <f>ROUND(I152*H152,2)</f>
        <v>0</v>
      </c>
      <c r="BL152" s="20" t="s">
        <v>168</v>
      </c>
      <c r="BM152" s="226" t="s">
        <v>1995</v>
      </c>
    </row>
    <row r="153" s="2" customFormat="1">
      <c r="A153" s="41"/>
      <c r="B153" s="42"/>
      <c r="C153" s="43"/>
      <c r="D153" s="228" t="s">
        <v>170</v>
      </c>
      <c r="E153" s="43"/>
      <c r="F153" s="229" t="s">
        <v>1468</v>
      </c>
      <c r="G153" s="43"/>
      <c r="H153" s="43"/>
      <c r="I153" s="230"/>
      <c r="J153" s="43"/>
      <c r="K153" s="43"/>
      <c r="L153" s="47"/>
      <c r="M153" s="231"/>
      <c r="N153" s="232"/>
      <c r="O153" s="87"/>
      <c r="P153" s="87"/>
      <c r="Q153" s="87"/>
      <c r="R153" s="87"/>
      <c r="S153" s="87"/>
      <c r="T153" s="88"/>
      <c r="U153" s="41"/>
      <c r="V153" s="41"/>
      <c r="W153" s="41"/>
      <c r="X153" s="41"/>
      <c r="Y153" s="41"/>
      <c r="Z153" s="41"/>
      <c r="AA153" s="41"/>
      <c r="AB153" s="41"/>
      <c r="AC153" s="41"/>
      <c r="AD153" s="41"/>
      <c r="AE153" s="41"/>
      <c r="AT153" s="20" t="s">
        <v>170</v>
      </c>
      <c r="AU153" s="20" t="s">
        <v>79</v>
      </c>
    </row>
    <row r="154" s="13" customFormat="1">
      <c r="A154" s="13"/>
      <c r="B154" s="233"/>
      <c r="C154" s="234"/>
      <c r="D154" s="235" t="s">
        <v>172</v>
      </c>
      <c r="E154" s="236" t="s">
        <v>19</v>
      </c>
      <c r="F154" s="237" t="s">
        <v>1996</v>
      </c>
      <c r="G154" s="234"/>
      <c r="H154" s="238">
        <v>46</v>
      </c>
      <c r="I154" s="239"/>
      <c r="J154" s="234"/>
      <c r="K154" s="234"/>
      <c r="L154" s="240"/>
      <c r="M154" s="241"/>
      <c r="N154" s="242"/>
      <c r="O154" s="242"/>
      <c r="P154" s="242"/>
      <c r="Q154" s="242"/>
      <c r="R154" s="242"/>
      <c r="S154" s="242"/>
      <c r="T154" s="243"/>
      <c r="U154" s="13"/>
      <c r="V154" s="13"/>
      <c r="W154" s="13"/>
      <c r="X154" s="13"/>
      <c r="Y154" s="13"/>
      <c r="Z154" s="13"/>
      <c r="AA154" s="13"/>
      <c r="AB154" s="13"/>
      <c r="AC154" s="13"/>
      <c r="AD154" s="13"/>
      <c r="AE154" s="13"/>
      <c r="AT154" s="244" t="s">
        <v>172</v>
      </c>
      <c r="AU154" s="244" t="s">
        <v>79</v>
      </c>
      <c r="AV154" s="13" t="s">
        <v>79</v>
      </c>
      <c r="AW154" s="13" t="s">
        <v>32</v>
      </c>
      <c r="AX154" s="13" t="s">
        <v>70</v>
      </c>
      <c r="AY154" s="244" t="s">
        <v>161</v>
      </c>
    </row>
    <row r="155" s="14" customFormat="1">
      <c r="A155" s="14"/>
      <c r="B155" s="245"/>
      <c r="C155" s="246"/>
      <c r="D155" s="235" t="s">
        <v>172</v>
      </c>
      <c r="E155" s="247" t="s">
        <v>19</v>
      </c>
      <c r="F155" s="248" t="s">
        <v>174</v>
      </c>
      <c r="G155" s="246"/>
      <c r="H155" s="249">
        <v>46</v>
      </c>
      <c r="I155" s="250"/>
      <c r="J155" s="246"/>
      <c r="K155" s="246"/>
      <c r="L155" s="251"/>
      <c r="M155" s="252"/>
      <c r="N155" s="253"/>
      <c r="O155" s="253"/>
      <c r="P155" s="253"/>
      <c r="Q155" s="253"/>
      <c r="R155" s="253"/>
      <c r="S155" s="253"/>
      <c r="T155" s="254"/>
      <c r="U155" s="14"/>
      <c r="V155" s="14"/>
      <c r="W155" s="14"/>
      <c r="X155" s="14"/>
      <c r="Y155" s="14"/>
      <c r="Z155" s="14"/>
      <c r="AA155" s="14"/>
      <c r="AB155" s="14"/>
      <c r="AC155" s="14"/>
      <c r="AD155" s="14"/>
      <c r="AE155" s="14"/>
      <c r="AT155" s="255" t="s">
        <v>172</v>
      </c>
      <c r="AU155" s="255" t="s">
        <v>79</v>
      </c>
      <c r="AV155" s="14" t="s">
        <v>168</v>
      </c>
      <c r="AW155" s="14" t="s">
        <v>32</v>
      </c>
      <c r="AX155" s="14" t="s">
        <v>77</v>
      </c>
      <c r="AY155" s="255" t="s">
        <v>161</v>
      </c>
    </row>
    <row r="156" s="2" customFormat="1" ht="16.5" customHeight="1">
      <c r="A156" s="41"/>
      <c r="B156" s="42"/>
      <c r="C156" s="285" t="s">
        <v>246</v>
      </c>
      <c r="D156" s="285" t="s">
        <v>1027</v>
      </c>
      <c r="E156" s="286" t="s">
        <v>1470</v>
      </c>
      <c r="F156" s="287" t="s">
        <v>1471</v>
      </c>
      <c r="G156" s="288" t="s">
        <v>580</v>
      </c>
      <c r="H156" s="289">
        <v>0.019</v>
      </c>
      <c r="I156" s="290"/>
      <c r="J156" s="291">
        <f>ROUND(I156*H156,2)</f>
        <v>0</v>
      </c>
      <c r="K156" s="287" t="s">
        <v>167</v>
      </c>
      <c r="L156" s="292"/>
      <c r="M156" s="293" t="s">
        <v>19</v>
      </c>
      <c r="N156" s="294" t="s">
        <v>41</v>
      </c>
      <c r="O156" s="87"/>
      <c r="P156" s="224">
        <f>O156*H156</f>
        <v>0</v>
      </c>
      <c r="Q156" s="224">
        <v>1</v>
      </c>
      <c r="R156" s="224">
        <f>Q156*H156</f>
        <v>0.019</v>
      </c>
      <c r="S156" s="224">
        <v>0</v>
      </c>
      <c r="T156" s="225">
        <f>S156*H156</f>
        <v>0</v>
      </c>
      <c r="U156" s="41"/>
      <c r="V156" s="41"/>
      <c r="W156" s="41"/>
      <c r="X156" s="41"/>
      <c r="Y156" s="41"/>
      <c r="Z156" s="41"/>
      <c r="AA156" s="41"/>
      <c r="AB156" s="41"/>
      <c r="AC156" s="41"/>
      <c r="AD156" s="41"/>
      <c r="AE156" s="41"/>
      <c r="AR156" s="226" t="s">
        <v>209</v>
      </c>
      <c r="AT156" s="226" t="s">
        <v>1027</v>
      </c>
      <c r="AU156" s="226" t="s">
        <v>79</v>
      </c>
      <c r="AY156" s="20" t="s">
        <v>161</v>
      </c>
      <c r="BE156" s="227">
        <f>IF(N156="základní",J156,0)</f>
        <v>0</v>
      </c>
      <c r="BF156" s="227">
        <f>IF(N156="snížená",J156,0)</f>
        <v>0</v>
      </c>
      <c r="BG156" s="227">
        <f>IF(N156="zákl. přenesená",J156,0)</f>
        <v>0</v>
      </c>
      <c r="BH156" s="227">
        <f>IF(N156="sníž. přenesená",J156,0)</f>
        <v>0</v>
      </c>
      <c r="BI156" s="227">
        <f>IF(N156="nulová",J156,0)</f>
        <v>0</v>
      </c>
      <c r="BJ156" s="20" t="s">
        <v>77</v>
      </c>
      <c r="BK156" s="227">
        <f>ROUND(I156*H156,2)</f>
        <v>0</v>
      </c>
      <c r="BL156" s="20" t="s">
        <v>168</v>
      </c>
      <c r="BM156" s="226" t="s">
        <v>1997</v>
      </c>
    </row>
    <row r="157" s="13" customFormat="1">
      <c r="A157" s="13"/>
      <c r="B157" s="233"/>
      <c r="C157" s="234"/>
      <c r="D157" s="235" t="s">
        <v>172</v>
      </c>
      <c r="E157" s="234"/>
      <c r="F157" s="237" t="s">
        <v>1998</v>
      </c>
      <c r="G157" s="234"/>
      <c r="H157" s="238">
        <v>0.019</v>
      </c>
      <c r="I157" s="239"/>
      <c r="J157" s="234"/>
      <c r="K157" s="234"/>
      <c r="L157" s="240"/>
      <c r="M157" s="241"/>
      <c r="N157" s="242"/>
      <c r="O157" s="242"/>
      <c r="P157" s="242"/>
      <c r="Q157" s="242"/>
      <c r="R157" s="242"/>
      <c r="S157" s="242"/>
      <c r="T157" s="243"/>
      <c r="U157" s="13"/>
      <c r="V157" s="13"/>
      <c r="W157" s="13"/>
      <c r="X157" s="13"/>
      <c r="Y157" s="13"/>
      <c r="Z157" s="13"/>
      <c r="AA157" s="13"/>
      <c r="AB157" s="13"/>
      <c r="AC157" s="13"/>
      <c r="AD157" s="13"/>
      <c r="AE157" s="13"/>
      <c r="AT157" s="244" t="s">
        <v>172</v>
      </c>
      <c r="AU157" s="244" t="s">
        <v>79</v>
      </c>
      <c r="AV157" s="13" t="s">
        <v>79</v>
      </c>
      <c r="AW157" s="13" t="s">
        <v>4</v>
      </c>
      <c r="AX157" s="13" t="s">
        <v>77</v>
      </c>
      <c r="AY157" s="244" t="s">
        <v>161</v>
      </c>
    </row>
    <row r="158" s="2" customFormat="1" ht="16.5" customHeight="1">
      <c r="A158" s="41"/>
      <c r="B158" s="42"/>
      <c r="C158" s="215" t="s">
        <v>252</v>
      </c>
      <c r="D158" s="215" t="s">
        <v>163</v>
      </c>
      <c r="E158" s="216" t="s">
        <v>1474</v>
      </c>
      <c r="F158" s="217" t="s">
        <v>1475</v>
      </c>
      <c r="G158" s="218" t="s">
        <v>212</v>
      </c>
      <c r="H158" s="219">
        <v>46</v>
      </c>
      <c r="I158" s="220"/>
      <c r="J158" s="221">
        <f>ROUND(I158*H158,2)</f>
        <v>0</v>
      </c>
      <c r="K158" s="217" t="s">
        <v>167</v>
      </c>
      <c r="L158" s="47"/>
      <c r="M158" s="222" t="s">
        <v>19</v>
      </c>
      <c r="N158" s="223" t="s">
        <v>41</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168</v>
      </c>
      <c r="AT158" s="226" t="s">
        <v>163</v>
      </c>
      <c r="AU158" s="226" t="s">
        <v>79</v>
      </c>
      <c r="AY158" s="20" t="s">
        <v>161</v>
      </c>
      <c r="BE158" s="227">
        <f>IF(N158="základní",J158,0)</f>
        <v>0</v>
      </c>
      <c r="BF158" s="227">
        <f>IF(N158="snížená",J158,0)</f>
        <v>0</v>
      </c>
      <c r="BG158" s="227">
        <f>IF(N158="zákl. přenesená",J158,0)</f>
        <v>0</v>
      </c>
      <c r="BH158" s="227">
        <f>IF(N158="sníž. přenesená",J158,0)</f>
        <v>0</v>
      </c>
      <c r="BI158" s="227">
        <f>IF(N158="nulová",J158,0)</f>
        <v>0</v>
      </c>
      <c r="BJ158" s="20" t="s">
        <v>77</v>
      </c>
      <c r="BK158" s="227">
        <f>ROUND(I158*H158,2)</f>
        <v>0</v>
      </c>
      <c r="BL158" s="20" t="s">
        <v>168</v>
      </c>
      <c r="BM158" s="226" t="s">
        <v>1999</v>
      </c>
    </row>
    <row r="159" s="2" customFormat="1">
      <c r="A159" s="41"/>
      <c r="B159" s="42"/>
      <c r="C159" s="43"/>
      <c r="D159" s="228" t="s">
        <v>170</v>
      </c>
      <c r="E159" s="43"/>
      <c r="F159" s="229" t="s">
        <v>1477</v>
      </c>
      <c r="G159" s="43"/>
      <c r="H159" s="43"/>
      <c r="I159" s="230"/>
      <c r="J159" s="43"/>
      <c r="K159" s="43"/>
      <c r="L159" s="47"/>
      <c r="M159" s="231"/>
      <c r="N159" s="232"/>
      <c r="O159" s="87"/>
      <c r="P159" s="87"/>
      <c r="Q159" s="87"/>
      <c r="R159" s="87"/>
      <c r="S159" s="87"/>
      <c r="T159" s="88"/>
      <c r="U159" s="41"/>
      <c r="V159" s="41"/>
      <c r="W159" s="41"/>
      <c r="X159" s="41"/>
      <c r="Y159" s="41"/>
      <c r="Z159" s="41"/>
      <c r="AA159" s="41"/>
      <c r="AB159" s="41"/>
      <c r="AC159" s="41"/>
      <c r="AD159" s="41"/>
      <c r="AE159" s="41"/>
      <c r="AT159" s="20" t="s">
        <v>170</v>
      </c>
      <c r="AU159" s="20" t="s">
        <v>79</v>
      </c>
    </row>
    <row r="160" s="12" customFormat="1" ht="22.8" customHeight="1">
      <c r="A160" s="12"/>
      <c r="B160" s="199"/>
      <c r="C160" s="200"/>
      <c r="D160" s="201" t="s">
        <v>69</v>
      </c>
      <c r="E160" s="213" t="s">
        <v>678</v>
      </c>
      <c r="F160" s="213" t="s">
        <v>679</v>
      </c>
      <c r="G160" s="200"/>
      <c r="H160" s="200"/>
      <c r="I160" s="203"/>
      <c r="J160" s="214">
        <f>BK160</f>
        <v>0</v>
      </c>
      <c r="K160" s="200"/>
      <c r="L160" s="205"/>
      <c r="M160" s="206"/>
      <c r="N160" s="207"/>
      <c r="O160" s="207"/>
      <c r="P160" s="208">
        <f>SUM(P161:P162)</f>
        <v>0</v>
      </c>
      <c r="Q160" s="207"/>
      <c r="R160" s="208">
        <f>SUM(R161:R162)</f>
        <v>0</v>
      </c>
      <c r="S160" s="207"/>
      <c r="T160" s="209">
        <f>SUM(T161:T162)</f>
        <v>0</v>
      </c>
      <c r="U160" s="12"/>
      <c r="V160" s="12"/>
      <c r="W160" s="12"/>
      <c r="X160" s="12"/>
      <c r="Y160" s="12"/>
      <c r="Z160" s="12"/>
      <c r="AA160" s="12"/>
      <c r="AB160" s="12"/>
      <c r="AC160" s="12"/>
      <c r="AD160" s="12"/>
      <c r="AE160" s="12"/>
      <c r="AR160" s="210" t="s">
        <v>77</v>
      </c>
      <c r="AT160" s="211" t="s">
        <v>69</v>
      </c>
      <c r="AU160" s="211" t="s">
        <v>77</v>
      </c>
      <c r="AY160" s="210" t="s">
        <v>161</v>
      </c>
      <c r="BK160" s="212">
        <f>SUM(BK161:BK162)</f>
        <v>0</v>
      </c>
    </row>
    <row r="161" s="2" customFormat="1" ht="44.25" customHeight="1">
      <c r="A161" s="41"/>
      <c r="B161" s="42"/>
      <c r="C161" s="215" t="s">
        <v>258</v>
      </c>
      <c r="D161" s="215" t="s">
        <v>163</v>
      </c>
      <c r="E161" s="216" t="s">
        <v>681</v>
      </c>
      <c r="F161" s="217" t="s">
        <v>682</v>
      </c>
      <c r="G161" s="218" t="s">
        <v>580</v>
      </c>
      <c r="H161" s="219">
        <v>7.9249999999999998</v>
      </c>
      <c r="I161" s="220"/>
      <c r="J161" s="221">
        <f>ROUND(I161*H161,2)</f>
        <v>0</v>
      </c>
      <c r="K161" s="217" t="s">
        <v>167</v>
      </c>
      <c r="L161" s="47"/>
      <c r="M161" s="222" t="s">
        <v>19</v>
      </c>
      <c r="N161" s="223" t="s">
        <v>41</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168</v>
      </c>
      <c r="AT161" s="226" t="s">
        <v>163</v>
      </c>
      <c r="AU161" s="226" t="s">
        <v>79</v>
      </c>
      <c r="AY161" s="20" t="s">
        <v>161</v>
      </c>
      <c r="BE161" s="227">
        <f>IF(N161="základní",J161,0)</f>
        <v>0</v>
      </c>
      <c r="BF161" s="227">
        <f>IF(N161="snížená",J161,0)</f>
        <v>0</v>
      </c>
      <c r="BG161" s="227">
        <f>IF(N161="zákl. přenesená",J161,0)</f>
        <v>0</v>
      </c>
      <c r="BH161" s="227">
        <f>IF(N161="sníž. přenesená",J161,0)</f>
        <v>0</v>
      </c>
      <c r="BI161" s="227">
        <f>IF(N161="nulová",J161,0)</f>
        <v>0</v>
      </c>
      <c r="BJ161" s="20" t="s">
        <v>77</v>
      </c>
      <c r="BK161" s="227">
        <f>ROUND(I161*H161,2)</f>
        <v>0</v>
      </c>
      <c r="BL161" s="20" t="s">
        <v>168</v>
      </c>
      <c r="BM161" s="226" t="s">
        <v>2000</v>
      </c>
    </row>
    <row r="162" s="2" customFormat="1">
      <c r="A162" s="41"/>
      <c r="B162" s="42"/>
      <c r="C162" s="43"/>
      <c r="D162" s="228" t="s">
        <v>170</v>
      </c>
      <c r="E162" s="43"/>
      <c r="F162" s="229" t="s">
        <v>684</v>
      </c>
      <c r="G162" s="43"/>
      <c r="H162" s="43"/>
      <c r="I162" s="230"/>
      <c r="J162" s="43"/>
      <c r="K162" s="43"/>
      <c r="L162" s="47"/>
      <c r="M162" s="231"/>
      <c r="N162" s="232"/>
      <c r="O162" s="87"/>
      <c r="P162" s="87"/>
      <c r="Q162" s="87"/>
      <c r="R162" s="87"/>
      <c r="S162" s="87"/>
      <c r="T162" s="88"/>
      <c r="U162" s="41"/>
      <c r="V162" s="41"/>
      <c r="W162" s="41"/>
      <c r="X162" s="41"/>
      <c r="Y162" s="41"/>
      <c r="Z162" s="41"/>
      <c r="AA162" s="41"/>
      <c r="AB162" s="41"/>
      <c r="AC162" s="41"/>
      <c r="AD162" s="41"/>
      <c r="AE162" s="41"/>
      <c r="AT162" s="20" t="s">
        <v>170</v>
      </c>
      <c r="AU162" s="20" t="s">
        <v>79</v>
      </c>
    </row>
    <row r="163" s="12" customFormat="1" ht="25.92" customHeight="1">
      <c r="A163" s="12"/>
      <c r="B163" s="199"/>
      <c r="C163" s="200"/>
      <c r="D163" s="201" t="s">
        <v>69</v>
      </c>
      <c r="E163" s="202" t="s">
        <v>685</v>
      </c>
      <c r="F163" s="202" t="s">
        <v>686</v>
      </c>
      <c r="G163" s="200"/>
      <c r="H163" s="200"/>
      <c r="I163" s="203"/>
      <c r="J163" s="204">
        <f>BK163</f>
        <v>0</v>
      </c>
      <c r="K163" s="200"/>
      <c r="L163" s="205"/>
      <c r="M163" s="206"/>
      <c r="N163" s="207"/>
      <c r="O163" s="207"/>
      <c r="P163" s="208">
        <f>P164+P225+P240+P247+P266+P270+P281</f>
        <v>0</v>
      </c>
      <c r="Q163" s="207"/>
      <c r="R163" s="208">
        <f>R164+R225+R240+R247+R266+R270+R281</f>
        <v>2.2967210999999996</v>
      </c>
      <c r="S163" s="207"/>
      <c r="T163" s="209">
        <f>T164+T225+T240+T247+T266+T270+T281</f>
        <v>0</v>
      </c>
      <c r="U163" s="12"/>
      <c r="V163" s="12"/>
      <c r="W163" s="12"/>
      <c r="X163" s="12"/>
      <c r="Y163" s="12"/>
      <c r="Z163" s="12"/>
      <c r="AA163" s="12"/>
      <c r="AB163" s="12"/>
      <c r="AC163" s="12"/>
      <c r="AD163" s="12"/>
      <c r="AE163" s="12"/>
      <c r="AR163" s="210" t="s">
        <v>79</v>
      </c>
      <c r="AT163" s="211" t="s">
        <v>69</v>
      </c>
      <c r="AU163" s="211" t="s">
        <v>70</v>
      </c>
      <c r="AY163" s="210" t="s">
        <v>161</v>
      </c>
      <c r="BK163" s="212">
        <f>BK164+BK225+BK240+BK247+BK266+BK270+BK281</f>
        <v>0</v>
      </c>
    </row>
    <row r="164" s="12" customFormat="1" ht="22.8" customHeight="1">
      <c r="A164" s="12"/>
      <c r="B164" s="199"/>
      <c r="C164" s="200"/>
      <c r="D164" s="201" t="s">
        <v>69</v>
      </c>
      <c r="E164" s="213" t="s">
        <v>687</v>
      </c>
      <c r="F164" s="213" t="s">
        <v>688</v>
      </c>
      <c r="G164" s="200"/>
      <c r="H164" s="200"/>
      <c r="I164" s="203"/>
      <c r="J164" s="214">
        <f>BK164</f>
        <v>0</v>
      </c>
      <c r="K164" s="200"/>
      <c r="L164" s="205"/>
      <c r="M164" s="206"/>
      <c r="N164" s="207"/>
      <c r="O164" s="207"/>
      <c r="P164" s="208">
        <f>SUM(P165:P224)</f>
        <v>0</v>
      </c>
      <c r="Q164" s="207"/>
      <c r="R164" s="208">
        <f>SUM(R165:R224)</f>
        <v>0.57020409999999999</v>
      </c>
      <c r="S164" s="207"/>
      <c r="T164" s="209">
        <f>SUM(T165:T224)</f>
        <v>0</v>
      </c>
      <c r="U164" s="12"/>
      <c r="V164" s="12"/>
      <c r="W164" s="12"/>
      <c r="X164" s="12"/>
      <c r="Y164" s="12"/>
      <c r="Z164" s="12"/>
      <c r="AA164" s="12"/>
      <c r="AB164" s="12"/>
      <c r="AC164" s="12"/>
      <c r="AD164" s="12"/>
      <c r="AE164" s="12"/>
      <c r="AR164" s="210" t="s">
        <v>79</v>
      </c>
      <c r="AT164" s="211" t="s">
        <v>69</v>
      </c>
      <c r="AU164" s="211" t="s">
        <v>77</v>
      </c>
      <c r="AY164" s="210" t="s">
        <v>161</v>
      </c>
      <c r="BK164" s="212">
        <f>SUM(BK165:BK224)</f>
        <v>0</v>
      </c>
    </row>
    <row r="165" s="2" customFormat="1" ht="24.15" customHeight="1">
      <c r="A165" s="41"/>
      <c r="B165" s="42"/>
      <c r="C165" s="215" t="s">
        <v>263</v>
      </c>
      <c r="D165" s="215" t="s">
        <v>163</v>
      </c>
      <c r="E165" s="216" t="s">
        <v>1548</v>
      </c>
      <c r="F165" s="217" t="s">
        <v>1549</v>
      </c>
      <c r="G165" s="218" t="s">
        <v>166</v>
      </c>
      <c r="H165" s="219">
        <v>47.25</v>
      </c>
      <c r="I165" s="220"/>
      <c r="J165" s="221">
        <f>ROUND(I165*H165,2)</f>
        <v>0</v>
      </c>
      <c r="K165" s="217" t="s">
        <v>167</v>
      </c>
      <c r="L165" s="47"/>
      <c r="M165" s="222" t="s">
        <v>19</v>
      </c>
      <c r="N165" s="223" t="s">
        <v>41</v>
      </c>
      <c r="O165" s="87"/>
      <c r="P165" s="224">
        <f>O165*H165</f>
        <v>0</v>
      </c>
      <c r="Q165" s="224">
        <v>0</v>
      </c>
      <c r="R165" s="224">
        <f>Q165*H165</f>
        <v>0</v>
      </c>
      <c r="S165" s="224">
        <v>0</v>
      </c>
      <c r="T165" s="225">
        <f>S165*H165</f>
        <v>0</v>
      </c>
      <c r="U165" s="41"/>
      <c r="V165" s="41"/>
      <c r="W165" s="41"/>
      <c r="X165" s="41"/>
      <c r="Y165" s="41"/>
      <c r="Z165" s="41"/>
      <c r="AA165" s="41"/>
      <c r="AB165" s="41"/>
      <c r="AC165" s="41"/>
      <c r="AD165" s="41"/>
      <c r="AE165" s="41"/>
      <c r="AR165" s="226" t="s">
        <v>258</v>
      </c>
      <c r="AT165" s="226" t="s">
        <v>163</v>
      </c>
      <c r="AU165" s="226" t="s">
        <v>79</v>
      </c>
      <c r="AY165" s="20" t="s">
        <v>161</v>
      </c>
      <c r="BE165" s="227">
        <f>IF(N165="základní",J165,0)</f>
        <v>0</v>
      </c>
      <c r="BF165" s="227">
        <f>IF(N165="snížená",J165,0)</f>
        <v>0</v>
      </c>
      <c r="BG165" s="227">
        <f>IF(N165="zákl. přenesená",J165,0)</f>
        <v>0</v>
      </c>
      <c r="BH165" s="227">
        <f>IF(N165="sníž. přenesená",J165,0)</f>
        <v>0</v>
      </c>
      <c r="BI165" s="227">
        <f>IF(N165="nulová",J165,0)</f>
        <v>0</v>
      </c>
      <c r="BJ165" s="20" t="s">
        <v>77</v>
      </c>
      <c r="BK165" s="227">
        <f>ROUND(I165*H165,2)</f>
        <v>0</v>
      </c>
      <c r="BL165" s="20" t="s">
        <v>258</v>
      </c>
      <c r="BM165" s="226" t="s">
        <v>2001</v>
      </c>
    </row>
    <row r="166" s="2" customFormat="1">
      <c r="A166" s="41"/>
      <c r="B166" s="42"/>
      <c r="C166" s="43"/>
      <c r="D166" s="228" t="s">
        <v>170</v>
      </c>
      <c r="E166" s="43"/>
      <c r="F166" s="229" t="s">
        <v>1551</v>
      </c>
      <c r="G166" s="43"/>
      <c r="H166" s="43"/>
      <c r="I166" s="230"/>
      <c r="J166" s="43"/>
      <c r="K166" s="43"/>
      <c r="L166" s="47"/>
      <c r="M166" s="231"/>
      <c r="N166" s="232"/>
      <c r="O166" s="87"/>
      <c r="P166" s="87"/>
      <c r="Q166" s="87"/>
      <c r="R166" s="87"/>
      <c r="S166" s="87"/>
      <c r="T166" s="88"/>
      <c r="U166" s="41"/>
      <c r="V166" s="41"/>
      <c r="W166" s="41"/>
      <c r="X166" s="41"/>
      <c r="Y166" s="41"/>
      <c r="Z166" s="41"/>
      <c r="AA166" s="41"/>
      <c r="AB166" s="41"/>
      <c r="AC166" s="41"/>
      <c r="AD166" s="41"/>
      <c r="AE166" s="41"/>
      <c r="AT166" s="20" t="s">
        <v>170</v>
      </c>
      <c r="AU166" s="20" t="s">
        <v>79</v>
      </c>
    </row>
    <row r="167" s="13" customFormat="1">
      <c r="A167" s="13"/>
      <c r="B167" s="233"/>
      <c r="C167" s="234"/>
      <c r="D167" s="235" t="s">
        <v>172</v>
      </c>
      <c r="E167" s="236" t="s">
        <v>19</v>
      </c>
      <c r="F167" s="237" t="s">
        <v>2002</v>
      </c>
      <c r="G167" s="234"/>
      <c r="H167" s="238">
        <v>47.25</v>
      </c>
      <c r="I167" s="239"/>
      <c r="J167" s="234"/>
      <c r="K167" s="234"/>
      <c r="L167" s="240"/>
      <c r="M167" s="241"/>
      <c r="N167" s="242"/>
      <c r="O167" s="242"/>
      <c r="P167" s="242"/>
      <c r="Q167" s="242"/>
      <c r="R167" s="242"/>
      <c r="S167" s="242"/>
      <c r="T167" s="243"/>
      <c r="U167" s="13"/>
      <c r="V167" s="13"/>
      <c r="W167" s="13"/>
      <c r="X167" s="13"/>
      <c r="Y167" s="13"/>
      <c r="Z167" s="13"/>
      <c r="AA167" s="13"/>
      <c r="AB167" s="13"/>
      <c r="AC167" s="13"/>
      <c r="AD167" s="13"/>
      <c r="AE167" s="13"/>
      <c r="AT167" s="244" t="s">
        <v>172</v>
      </c>
      <c r="AU167" s="244" t="s">
        <v>79</v>
      </c>
      <c r="AV167" s="13" t="s">
        <v>79</v>
      </c>
      <c r="AW167" s="13" t="s">
        <v>32</v>
      </c>
      <c r="AX167" s="13" t="s">
        <v>70</v>
      </c>
      <c r="AY167" s="244" t="s">
        <v>161</v>
      </c>
    </row>
    <row r="168" s="14" customFormat="1">
      <c r="A168" s="14"/>
      <c r="B168" s="245"/>
      <c r="C168" s="246"/>
      <c r="D168" s="235" t="s">
        <v>172</v>
      </c>
      <c r="E168" s="247" t="s">
        <v>19</v>
      </c>
      <c r="F168" s="248" t="s">
        <v>174</v>
      </c>
      <c r="G168" s="246"/>
      <c r="H168" s="249">
        <v>47.25</v>
      </c>
      <c r="I168" s="250"/>
      <c r="J168" s="246"/>
      <c r="K168" s="246"/>
      <c r="L168" s="251"/>
      <c r="M168" s="252"/>
      <c r="N168" s="253"/>
      <c r="O168" s="253"/>
      <c r="P168" s="253"/>
      <c r="Q168" s="253"/>
      <c r="R168" s="253"/>
      <c r="S168" s="253"/>
      <c r="T168" s="254"/>
      <c r="U168" s="14"/>
      <c r="V168" s="14"/>
      <c r="W168" s="14"/>
      <c r="X168" s="14"/>
      <c r="Y168" s="14"/>
      <c r="Z168" s="14"/>
      <c r="AA168" s="14"/>
      <c r="AB168" s="14"/>
      <c r="AC168" s="14"/>
      <c r="AD168" s="14"/>
      <c r="AE168" s="14"/>
      <c r="AT168" s="255" t="s">
        <v>172</v>
      </c>
      <c r="AU168" s="255" t="s">
        <v>79</v>
      </c>
      <c r="AV168" s="14" t="s">
        <v>168</v>
      </c>
      <c r="AW168" s="14" t="s">
        <v>32</v>
      </c>
      <c r="AX168" s="14" t="s">
        <v>77</v>
      </c>
      <c r="AY168" s="255" t="s">
        <v>161</v>
      </c>
    </row>
    <row r="169" s="2" customFormat="1" ht="16.5" customHeight="1">
      <c r="A169" s="41"/>
      <c r="B169" s="42"/>
      <c r="C169" s="285" t="s">
        <v>270</v>
      </c>
      <c r="D169" s="285" t="s">
        <v>1027</v>
      </c>
      <c r="E169" s="286" t="s">
        <v>1554</v>
      </c>
      <c r="F169" s="287" t="s">
        <v>1555</v>
      </c>
      <c r="G169" s="288" t="s">
        <v>580</v>
      </c>
      <c r="H169" s="289">
        <v>0.014999999999999999</v>
      </c>
      <c r="I169" s="290"/>
      <c r="J169" s="291">
        <f>ROUND(I169*H169,2)</f>
        <v>0</v>
      </c>
      <c r="K169" s="287" t="s">
        <v>167</v>
      </c>
      <c r="L169" s="292"/>
      <c r="M169" s="293" t="s">
        <v>19</v>
      </c>
      <c r="N169" s="294" t="s">
        <v>41</v>
      </c>
      <c r="O169" s="87"/>
      <c r="P169" s="224">
        <f>O169*H169</f>
        <v>0</v>
      </c>
      <c r="Q169" s="224">
        <v>1</v>
      </c>
      <c r="R169" s="224">
        <f>Q169*H169</f>
        <v>0.014999999999999999</v>
      </c>
      <c r="S169" s="224">
        <v>0</v>
      </c>
      <c r="T169" s="225">
        <f>S169*H169</f>
        <v>0</v>
      </c>
      <c r="U169" s="41"/>
      <c r="V169" s="41"/>
      <c r="W169" s="41"/>
      <c r="X169" s="41"/>
      <c r="Y169" s="41"/>
      <c r="Z169" s="41"/>
      <c r="AA169" s="41"/>
      <c r="AB169" s="41"/>
      <c r="AC169" s="41"/>
      <c r="AD169" s="41"/>
      <c r="AE169" s="41"/>
      <c r="AR169" s="226" t="s">
        <v>356</v>
      </c>
      <c r="AT169" s="226" t="s">
        <v>1027</v>
      </c>
      <c r="AU169" s="226" t="s">
        <v>79</v>
      </c>
      <c r="AY169" s="20" t="s">
        <v>161</v>
      </c>
      <c r="BE169" s="227">
        <f>IF(N169="základní",J169,0)</f>
        <v>0</v>
      </c>
      <c r="BF169" s="227">
        <f>IF(N169="snížená",J169,0)</f>
        <v>0</v>
      </c>
      <c r="BG169" s="227">
        <f>IF(N169="zákl. přenesená",J169,0)</f>
        <v>0</v>
      </c>
      <c r="BH169" s="227">
        <f>IF(N169="sníž. přenesená",J169,0)</f>
        <v>0</v>
      </c>
      <c r="BI169" s="227">
        <f>IF(N169="nulová",J169,0)</f>
        <v>0</v>
      </c>
      <c r="BJ169" s="20" t="s">
        <v>77</v>
      </c>
      <c r="BK169" s="227">
        <f>ROUND(I169*H169,2)</f>
        <v>0</v>
      </c>
      <c r="BL169" s="20" t="s">
        <v>258</v>
      </c>
      <c r="BM169" s="226" t="s">
        <v>2003</v>
      </c>
    </row>
    <row r="170" s="13" customFormat="1">
      <c r="A170" s="13"/>
      <c r="B170" s="233"/>
      <c r="C170" s="234"/>
      <c r="D170" s="235" t="s">
        <v>172</v>
      </c>
      <c r="E170" s="234"/>
      <c r="F170" s="237" t="s">
        <v>2004</v>
      </c>
      <c r="G170" s="234"/>
      <c r="H170" s="238">
        <v>0.014999999999999999</v>
      </c>
      <c r="I170" s="239"/>
      <c r="J170" s="234"/>
      <c r="K170" s="234"/>
      <c r="L170" s="240"/>
      <c r="M170" s="241"/>
      <c r="N170" s="242"/>
      <c r="O170" s="242"/>
      <c r="P170" s="242"/>
      <c r="Q170" s="242"/>
      <c r="R170" s="242"/>
      <c r="S170" s="242"/>
      <c r="T170" s="243"/>
      <c r="U170" s="13"/>
      <c r="V170" s="13"/>
      <c r="W170" s="13"/>
      <c r="X170" s="13"/>
      <c r="Y170" s="13"/>
      <c r="Z170" s="13"/>
      <c r="AA170" s="13"/>
      <c r="AB170" s="13"/>
      <c r="AC170" s="13"/>
      <c r="AD170" s="13"/>
      <c r="AE170" s="13"/>
      <c r="AT170" s="244" t="s">
        <v>172</v>
      </c>
      <c r="AU170" s="244" t="s">
        <v>79</v>
      </c>
      <c r="AV170" s="13" t="s">
        <v>79</v>
      </c>
      <c r="AW170" s="13" t="s">
        <v>4</v>
      </c>
      <c r="AX170" s="13" t="s">
        <v>77</v>
      </c>
      <c r="AY170" s="244" t="s">
        <v>161</v>
      </c>
    </row>
    <row r="171" s="2" customFormat="1" ht="16.5" customHeight="1">
      <c r="A171" s="41"/>
      <c r="B171" s="42"/>
      <c r="C171" s="215" t="s">
        <v>276</v>
      </c>
      <c r="D171" s="215" t="s">
        <v>163</v>
      </c>
      <c r="E171" s="216" t="s">
        <v>1559</v>
      </c>
      <c r="F171" s="217" t="s">
        <v>1560</v>
      </c>
      <c r="G171" s="218" t="s">
        <v>166</v>
      </c>
      <c r="H171" s="219">
        <v>47.25</v>
      </c>
      <c r="I171" s="220"/>
      <c r="J171" s="221">
        <f>ROUND(I171*H171,2)</f>
        <v>0</v>
      </c>
      <c r="K171" s="217" t="s">
        <v>167</v>
      </c>
      <c r="L171" s="47"/>
      <c r="M171" s="222" t="s">
        <v>19</v>
      </c>
      <c r="N171" s="223" t="s">
        <v>41</v>
      </c>
      <c r="O171" s="87"/>
      <c r="P171" s="224">
        <f>O171*H171</f>
        <v>0</v>
      </c>
      <c r="Q171" s="224">
        <v>0.00088000000000000003</v>
      </c>
      <c r="R171" s="224">
        <f>Q171*H171</f>
        <v>0.041579999999999999</v>
      </c>
      <c r="S171" s="224">
        <v>0</v>
      </c>
      <c r="T171" s="225">
        <f>S171*H171</f>
        <v>0</v>
      </c>
      <c r="U171" s="41"/>
      <c r="V171" s="41"/>
      <c r="W171" s="41"/>
      <c r="X171" s="41"/>
      <c r="Y171" s="41"/>
      <c r="Z171" s="41"/>
      <c r="AA171" s="41"/>
      <c r="AB171" s="41"/>
      <c r="AC171" s="41"/>
      <c r="AD171" s="41"/>
      <c r="AE171" s="41"/>
      <c r="AR171" s="226" t="s">
        <v>258</v>
      </c>
      <c r="AT171" s="226" t="s">
        <v>163</v>
      </c>
      <c r="AU171" s="226" t="s">
        <v>79</v>
      </c>
      <c r="AY171" s="20" t="s">
        <v>161</v>
      </c>
      <c r="BE171" s="227">
        <f>IF(N171="základní",J171,0)</f>
        <v>0</v>
      </c>
      <c r="BF171" s="227">
        <f>IF(N171="snížená",J171,0)</f>
        <v>0</v>
      </c>
      <c r="BG171" s="227">
        <f>IF(N171="zákl. přenesená",J171,0)</f>
        <v>0</v>
      </c>
      <c r="BH171" s="227">
        <f>IF(N171="sníž. přenesená",J171,0)</f>
        <v>0</v>
      </c>
      <c r="BI171" s="227">
        <f>IF(N171="nulová",J171,0)</f>
        <v>0</v>
      </c>
      <c r="BJ171" s="20" t="s">
        <v>77</v>
      </c>
      <c r="BK171" s="227">
        <f>ROUND(I171*H171,2)</f>
        <v>0</v>
      </c>
      <c r="BL171" s="20" t="s">
        <v>258</v>
      </c>
      <c r="BM171" s="226" t="s">
        <v>2005</v>
      </c>
    </row>
    <row r="172" s="2" customFormat="1">
      <c r="A172" s="41"/>
      <c r="B172" s="42"/>
      <c r="C172" s="43"/>
      <c r="D172" s="228" t="s">
        <v>170</v>
      </c>
      <c r="E172" s="43"/>
      <c r="F172" s="229" t="s">
        <v>1562</v>
      </c>
      <c r="G172" s="43"/>
      <c r="H172" s="43"/>
      <c r="I172" s="230"/>
      <c r="J172" s="43"/>
      <c r="K172" s="43"/>
      <c r="L172" s="47"/>
      <c r="M172" s="231"/>
      <c r="N172" s="232"/>
      <c r="O172" s="87"/>
      <c r="P172" s="87"/>
      <c r="Q172" s="87"/>
      <c r="R172" s="87"/>
      <c r="S172" s="87"/>
      <c r="T172" s="88"/>
      <c r="U172" s="41"/>
      <c r="V172" s="41"/>
      <c r="W172" s="41"/>
      <c r="X172" s="41"/>
      <c r="Y172" s="41"/>
      <c r="Z172" s="41"/>
      <c r="AA172" s="41"/>
      <c r="AB172" s="41"/>
      <c r="AC172" s="41"/>
      <c r="AD172" s="41"/>
      <c r="AE172" s="41"/>
      <c r="AT172" s="20" t="s">
        <v>170</v>
      </c>
      <c r="AU172" s="20" t="s">
        <v>79</v>
      </c>
    </row>
    <row r="173" s="2" customFormat="1" ht="24.15" customHeight="1">
      <c r="A173" s="41"/>
      <c r="B173" s="42"/>
      <c r="C173" s="285" t="s">
        <v>282</v>
      </c>
      <c r="D173" s="285" t="s">
        <v>1027</v>
      </c>
      <c r="E173" s="286" t="s">
        <v>1564</v>
      </c>
      <c r="F173" s="287" t="s">
        <v>1565</v>
      </c>
      <c r="G173" s="288" t="s">
        <v>166</v>
      </c>
      <c r="H173" s="289">
        <v>55.07</v>
      </c>
      <c r="I173" s="290"/>
      <c r="J173" s="291">
        <f>ROUND(I173*H173,2)</f>
        <v>0</v>
      </c>
      <c r="K173" s="287" t="s">
        <v>167</v>
      </c>
      <c r="L173" s="292"/>
      <c r="M173" s="293" t="s">
        <v>19</v>
      </c>
      <c r="N173" s="294" t="s">
        <v>41</v>
      </c>
      <c r="O173" s="87"/>
      <c r="P173" s="224">
        <f>O173*H173</f>
        <v>0</v>
      </c>
      <c r="Q173" s="224">
        <v>0.0047000000000000002</v>
      </c>
      <c r="R173" s="224">
        <f>Q173*H173</f>
        <v>0.25882900000000003</v>
      </c>
      <c r="S173" s="224">
        <v>0</v>
      </c>
      <c r="T173" s="225">
        <f>S173*H173</f>
        <v>0</v>
      </c>
      <c r="U173" s="41"/>
      <c r="V173" s="41"/>
      <c r="W173" s="41"/>
      <c r="X173" s="41"/>
      <c r="Y173" s="41"/>
      <c r="Z173" s="41"/>
      <c r="AA173" s="41"/>
      <c r="AB173" s="41"/>
      <c r="AC173" s="41"/>
      <c r="AD173" s="41"/>
      <c r="AE173" s="41"/>
      <c r="AR173" s="226" t="s">
        <v>356</v>
      </c>
      <c r="AT173" s="226" t="s">
        <v>1027</v>
      </c>
      <c r="AU173" s="226" t="s">
        <v>79</v>
      </c>
      <c r="AY173" s="20" t="s">
        <v>161</v>
      </c>
      <c r="BE173" s="227">
        <f>IF(N173="základní",J173,0)</f>
        <v>0</v>
      </c>
      <c r="BF173" s="227">
        <f>IF(N173="snížená",J173,0)</f>
        <v>0</v>
      </c>
      <c r="BG173" s="227">
        <f>IF(N173="zákl. přenesená",J173,0)</f>
        <v>0</v>
      </c>
      <c r="BH173" s="227">
        <f>IF(N173="sníž. přenesená",J173,0)</f>
        <v>0</v>
      </c>
      <c r="BI173" s="227">
        <f>IF(N173="nulová",J173,0)</f>
        <v>0</v>
      </c>
      <c r="BJ173" s="20" t="s">
        <v>77</v>
      </c>
      <c r="BK173" s="227">
        <f>ROUND(I173*H173,2)</f>
        <v>0</v>
      </c>
      <c r="BL173" s="20" t="s">
        <v>258</v>
      </c>
      <c r="BM173" s="226" t="s">
        <v>2006</v>
      </c>
    </row>
    <row r="174" s="13" customFormat="1">
      <c r="A174" s="13"/>
      <c r="B174" s="233"/>
      <c r="C174" s="234"/>
      <c r="D174" s="235" t="s">
        <v>172</v>
      </c>
      <c r="E174" s="234"/>
      <c r="F174" s="237" t="s">
        <v>2007</v>
      </c>
      <c r="G174" s="234"/>
      <c r="H174" s="238">
        <v>55.07</v>
      </c>
      <c r="I174" s="239"/>
      <c r="J174" s="234"/>
      <c r="K174" s="234"/>
      <c r="L174" s="240"/>
      <c r="M174" s="241"/>
      <c r="N174" s="242"/>
      <c r="O174" s="242"/>
      <c r="P174" s="242"/>
      <c r="Q174" s="242"/>
      <c r="R174" s="242"/>
      <c r="S174" s="242"/>
      <c r="T174" s="243"/>
      <c r="U174" s="13"/>
      <c r="V174" s="13"/>
      <c r="W174" s="13"/>
      <c r="X174" s="13"/>
      <c r="Y174" s="13"/>
      <c r="Z174" s="13"/>
      <c r="AA174" s="13"/>
      <c r="AB174" s="13"/>
      <c r="AC174" s="13"/>
      <c r="AD174" s="13"/>
      <c r="AE174" s="13"/>
      <c r="AT174" s="244" t="s">
        <v>172</v>
      </c>
      <c r="AU174" s="244" t="s">
        <v>79</v>
      </c>
      <c r="AV174" s="13" t="s">
        <v>79</v>
      </c>
      <c r="AW174" s="13" t="s">
        <v>4</v>
      </c>
      <c r="AX174" s="13" t="s">
        <v>77</v>
      </c>
      <c r="AY174" s="244" t="s">
        <v>161</v>
      </c>
    </row>
    <row r="175" s="2" customFormat="1" ht="24.15" customHeight="1">
      <c r="A175" s="41"/>
      <c r="B175" s="42"/>
      <c r="C175" s="215" t="s">
        <v>7</v>
      </c>
      <c r="D175" s="215" t="s">
        <v>163</v>
      </c>
      <c r="E175" s="216" t="s">
        <v>1569</v>
      </c>
      <c r="F175" s="217" t="s">
        <v>1570</v>
      </c>
      <c r="G175" s="218" t="s">
        <v>166</v>
      </c>
      <c r="H175" s="219">
        <v>49.5</v>
      </c>
      <c r="I175" s="220"/>
      <c r="J175" s="221">
        <f>ROUND(I175*H175,2)</f>
        <v>0</v>
      </c>
      <c r="K175" s="217" t="s">
        <v>167</v>
      </c>
      <c r="L175" s="47"/>
      <c r="M175" s="222" t="s">
        <v>19</v>
      </c>
      <c r="N175" s="223" t="s">
        <v>41</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258</v>
      </c>
      <c r="AT175" s="226" t="s">
        <v>163</v>
      </c>
      <c r="AU175" s="226" t="s">
        <v>79</v>
      </c>
      <c r="AY175" s="20" t="s">
        <v>161</v>
      </c>
      <c r="BE175" s="227">
        <f>IF(N175="základní",J175,0)</f>
        <v>0</v>
      </c>
      <c r="BF175" s="227">
        <f>IF(N175="snížená",J175,0)</f>
        <v>0</v>
      </c>
      <c r="BG175" s="227">
        <f>IF(N175="zákl. přenesená",J175,0)</f>
        <v>0</v>
      </c>
      <c r="BH175" s="227">
        <f>IF(N175="sníž. přenesená",J175,0)</f>
        <v>0</v>
      </c>
      <c r="BI175" s="227">
        <f>IF(N175="nulová",J175,0)</f>
        <v>0</v>
      </c>
      <c r="BJ175" s="20" t="s">
        <v>77</v>
      </c>
      <c r="BK175" s="227">
        <f>ROUND(I175*H175,2)</f>
        <v>0</v>
      </c>
      <c r="BL175" s="20" t="s">
        <v>258</v>
      </c>
      <c r="BM175" s="226" t="s">
        <v>2008</v>
      </c>
    </row>
    <row r="176" s="2" customFormat="1">
      <c r="A176" s="41"/>
      <c r="B176" s="42"/>
      <c r="C176" s="43"/>
      <c r="D176" s="228" t="s">
        <v>170</v>
      </c>
      <c r="E176" s="43"/>
      <c r="F176" s="229" t="s">
        <v>1572</v>
      </c>
      <c r="G176" s="43"/>
      <c r="H176" s="43"/>
      <c r="I176" s="230"/>
      <c r="J176" s="43"/>
      <c r="K176" s="43"/>
      <c r="L176" s="47"/>
      <c r="M176" s="231"/>
      <c r="N176" s="232"/>
      <c r="O176" s="87"/>
      <c r="P176" s="87"/>
      <c r="Q176" s="87"/>
      <c r="R176" s="87"/>
      <c r="S176" s="87"/>
      <c r="T176" s="88"/>
      <c r="U176" s="41"/>
      <c r="V176" s="41"/>
      <c r="W176" s="41"/>
      <c r="X176" s="41"/>
      <c r="Y176" s="41"/>
      <c r="Z176" s="41"/>
      <c r="AA176" s="41"/>
      <c r="AB176" s="41"/>
      <c r="AC176" s="41"/>
      <c r="AD176" s="41"/>
      <c r="AE176" s="41"/>
      <c r="AT176" s="20" t="s">
        <v>170</v>
      </c>
      <c r="AU176" s="20" t="s">
        <v>79</v>
      </c>
    </row>
    <row r="177" s="13" customFormat="1">
      <c r="A177" s="13"/>
      <c r="B177" s="233"/>
      <c r="C177" s="234"/>
      <c r="D177" s="235" t="s">
        <v>172</v>
      </c>
      <c r="E177" s="236" t="s">
        <v>19</v>
      </c>
      <c r="F177" s="237" t="s">
        <v>2002</v>
      </c>
      <c r="G177" s="234"/>
      <c r="H177" s="238">
        <v>47.25</v>
      </c>
      <c r="I177" s="239"/>
      <c r="J177" s="234"/>
      <c r="K177" s="234"/>
      <c r="L177" s="240"/>
      <c r="M177" s="241"/>
      <c r="N177" s="242"/>
      <c r="O177" s="242"/>
      <c r="P177" s="242"/>
      <c r="Q177" s="242"/>
      <c r="R177" s="242"/>
      <c r="S177" s="242"/>
      <c r="T177" s="243"/>
      <c r="U177" s="13"/>
      <c r="V177" s="13"/>
      <c r="W177" s="13"/>
      <c r="X177" s="13"/>
      <c r="Y177" s="13"/>
      <c r="Z177" s="13"/>
      <c r="AA177" s="13"/>
      <c r="AB177" s="13"/>
      <c r="AC177" s="13"/>
      <c r="AD177" s="13"/>
      <c r="AE177" s="13"/>
      <c r="AT177" s="244" t="s">
        <v>172</v>
      </c>
      <c r="AU177" s="244" t="s">
        <v>79</v>
      </c>
      <c r="AV177" s="13" t="s">
        <v>79</v>
      </c>
      <c r="AW177" s="13" t="s">
        <v>32</v>
      </c>
      <c r="AX177" s="13" t="s">
        <v>70</v>
      </c>
      <c r="AY177" s="244" t="s">
        <v>161</v>
      </c>
    </row>
    <row r="178" s="13" customFormat="1">
      <c r="A178" s="13"/>
      <c r="B178" s="233"/>
      <c r="C178" s="234"/>
      <c r="D178" s="235" t="s">
        <v>172</v>
      </c>
      <c r="E178" s="236" t="s">
        <v>19</v>
      </c>
      <c r="F178" s="237" t="s">
        <v>2009</v>
      </c>
      <c r="G178" s="234"/>
      <c r="H178" s="238">
        <v>2.25</v>
      </c>
      <c r="I178" s="239"/>
      <c r="J178" s="234"/>
      <c r="K178" s="234"/>
      <c r="L178" s="240"/>
      <c r="M178" s="241"/>
      <c r="N178" s="242"/>
      <c r="O178" s="242"/>
      <c r="P178" s="242"/>
      <c r="Q178" s="242"/>
      <c r="R178" s="242"/>
      <c r="S178" s="242"/>
      <c r="T178" s="243"/>
      <c r="U178" s="13"/>
      <c r="V178" s="13"/>
      <c r="W178" s="13"/>
      <c r="X178" s="13"/>
      <c r="Y178" s="13"/>
      <c r="Z178" s="13"/>
      <c r="AA178" s="13"/>
      <c r="AB178" s="13"/>
      <c r="AC178" s="13"/>
      <c r="AD178" s="13"/>
      <c r="AE178" s="13"/>
      <c r="AT178" s="244" t="s">
        <v>172</v>
      </c>
      <c r="AU178" s="244" t="s">
        <v>79</v>
      </c>
      <c r="AV178" s="13" t="s">
        <v>79</v>
      </c>
      <c r="AW178" s="13" t="s">
        <v>32</v>
      </c>
      <c r="AX178" s="13" t="s">
        <v>70</v>
      </c>
      <c r="AY178" s="244" t="s">
        <v>161</v>
      </c>
    </row>
    <row r="179" s="14" customFormat="1">
      <c r="A179" s="14"/>
      <c r="B179" s="245"/>
      <c r="C179" s="246"/>
      <c r="D179" s="235" t="s">
        <v>172</v>
      </c>
      <c r="E179" s="247" t="s">
        <v>19</v>
      </c>
      <c r="F179" s="248" t="s">
        <v>174</v>
      </c>
      <c r="G179" s="246"/>
      <c r="H179" s="249">
        <v>49.5</v>
      </c>
      <c r="I179" s="250"/>
      <c r="J179" s="246"/>
      <c r="K179" s="246"/>
      <c r="L179" s="251"/>
      <c r="M179" s="252"/>
      <c r="N179" s="253"/>
      <c r="O179" s="253"/>
      <c r="P179" s="253"/>
      <c r="Q179" s="253"/>
      <c r="R179" s="253"/>
      <c r="S179" s="253"/>
      <c r="T179" s="254"/>
      <c r="U179" s="14"/>
      <c r="V179" s="14"/>
      <c r="W179" s="14"/>
      <c r="X179" s="14"/>
      <c r="Y179" s="14"/>
      <c r="Z179" s="14"/>
      <c r="AA179" s="14"/>
      <c r="AB179" s="14"/>
      <c r="AC179" s="14"/>
      <c r="AD179" s="14"/>
      <c r="AE179" s="14"/>
      <c r="AT179" s="255" t="s">
        <v>172</v>
      </c>
      <c r="AU179" s="255" t="s">
        <v>79</v>
      </c>
      <c r="AV179" s="14" t="s">
        <v>168</v>
      </c>
      <c r="AW179" s="14" t="s">
        <v>32</v>
      </c>
      <c r="AX179" s="14" t="s">
        <v>77</v>
      </c>
      <c r="AY179" s="255" t="s">
        <v>161</v>
      </c>
    </row>
    <row r="180" s="2" customFormat="1" ht="16.5" customHeight="1">
      <c r="A180" s="41"/>
      <c r="B180" s="42"/>
      <c r="C180" s="285" t="s">
        <v>294</v>
      </c>
      <c r="D180" s="285" t="s">
        <v>1027</v>
      </c>
      <c r="E180" s="286" t="s">
        <v>1575</v>
      </c>
      <c r="F180" s="287" t="s">
        <v>1576</v>
      </c>
      <c r="G180" s="288" t="s">
        <v>166</v>
      </c>
      <c r="H180" s="289">
        <v>56.700000000000003</v>
      </c>
      <c r="I180" s="290"/>
      <c r="J180" s="291">
        <f>ROUND(I180*H180,2)</f>
        <v>0</v>
      </c>
      <c r="K180" s="287" t="s">
        <v>167</v>
      </c>
      <c r="L180" s="292"/>
      <c r="M180" s="293" t="s">
        <v>19</v>
      </c>
      <c r="N180" s="294" t="s">
        <v>41</v>
      </c>
      <c r="O180" s="87"/>
      <c r="P180" s="224">
        <f>O180*H180</f>
        <v>0</v>
      </c>
      <c r="Q180" s="224">
        <v>0.0019</v>
      </c>
      <c r="R180" s="224">
        <f>Q180*H180</f>
        <v>0.10773000000000001</v>
      </c>
      <c r="S180" s="224">
        <v>0</v>
      </c>
      <c r="T180" s="225">
        <f>S180*H180</f>
        <v>0</v>
      </c>
      <c r="U180" s="41"/>
      <c r="V180" s="41"/>
      <c r="W180" s="41"/>
      <c r="X180" s="41"/>
      <c r="Y180" s="41"/>
      <c r="Z180" s="41"/>
      <c r="AA180" s="41"/>
      <c r="AB180" s="41"/>
      <c r="AC180" s="41"/>
      <c r="AD180" s="41"/>
      <c r="AE180" s="41"/>
      <c r="AR180" s="226" t="s">
        <v>356</v>
      </c>
      <c r="AT180" s="226" t="s">
        <v>1027</v>
      </c>
      <c r="AU180" s="226" t="s">
        <v>79</v>
      </c>
      <c r="AY180" s="20" t="s">
        <v>161</v>
      </c>
      <c r="BE180" s="227">
        <f>IF(N180="základní",J180,0)</f>
        <v>0</v>
      </c>
      <c r="BF180" s="227">
        <f>IF(N180="snížená",J180,0)</f>
        <v>0</v>
      </c>
      <c r="BG180" s="227">
        <f>IF(N180="zákl. přenesená",J180,0)</f>
        <v>0</v>
      </c>
      <c r="BH180" s="227">
        <f>IF(N180="sníž. přenesená",J180,0)</f>
        <v>0</v>
      </c>
      <c r="BI180" s="227">
        <f>IF(N180="nulová",J180,0)</f>
        <v>0</v>
      </c>
      <c r="BJ180" s="20" t="s">
        <v>77</v>
      </c>
      <c r="BK180" s="227">
        <f>ROUND(I180*H180,2)</f>
        <v>0</v>
      </c>
      <c r="BL180" s="20" t="s">
        <v>258</v>
      </c>
      <c r="BM180" s="226" t="s">
        <v>2010</v>
      </c>
    </row>
    <row r="181" s="13" customFormat="1">
      <c r="A181" s="13"/>
      <c r="B181" s="233"/>
      <c r="C181" s="234"/>
      <c r="D181" s="235" t="s">
        <v>172</v>
      </c>
      <c r="E181" s="234"/>
      <c r="F181" s="237" t="s">
        <v>2011</v>
      </c>
      <c r="G181" s="234"/>
      <c r="H181" s="238">
        <v>56.700000000000003</v>
      </c>
      <c r="I181" s="239"/>
      <c r="J181" s="234"/>
      <c r="K181" s="234"/>
      <c r="L181" s="240"/>
      <c r="M181" s="241"/>
      <c r="N181" s="242"/>
      <c r="O181" s="242"/>
      <c r="P181" s="242"/>
      <c r="Q181" s="242"/>
      <c r="R181" s="242"/>
      <c r="S181" s="242"/>
      <c r="T181" s="243"/>
      <c r="U181" s="13"/>
      <c r="V181" s="13"/>
      <c r="W181" s="13"/>
      <c r="X181" s="13"/>
      <c r="Y181" s="13"/>
      <c r="Z181" s="13"/>
      <c r="AA181" s="13"/>
      <c r="AB181" s="13"/>
      <c r="AC181" s="13"/>
      <c r="AD181" s="13"/>
      <c r="AE181" s="13"/>
      <c r="AT181" s="244" t="s">
        <v>172</v>
      </c>
      <c r="AU181" s="244" t="s">
        <v>79</v>
      </c>
      <c r="AV181" s="13" t="s">
        <v>79</v>
      </c>
      <c r="AW181" s="13" t="s">
        <v>4</v>
      </c>
      <c r="AX181" s="13" t="s">
        <v>77</v>
      </c>
      <c r="AY181" s="244" t="s">
        <v>161</v>
      </c>
    </row>
    <row r="182" s="2" customFormat="1" ht="16.5" customHeight="1">
      <c r="A182" s="41"/>
      <c r="B182" s="42"/>
      <c r="C182" s="285" t="s">
        <v>300</v>
      </c>
      <c r="D182" s="285" t="s">
        <v>1027</v>
      </c>
      <c r="E182" s="286" t="s">
        <v>1580</v>
      </c>
      <c r="F182" s="287" t="s">
        <v>1581</v>
      </c>
      <c r="G182" s="288" t="s">
        <v>166</v>
      </c>
      <c r="H182" s="289">
        <v>2.7000000000000002</v>
      </c>
      <c r="I182" s="290"/>
      <c r="J182" s="291">
        <f>ROUND(I182*H182,2)</f>
        <v>0</v>
      </c>
      <c r="K182" s="287" t="s">
        <v>167</v>
      </c>
      <c r="L182" s="292"/>
      <c r="M182" s="293" t="s">
        <v>19</v>
      </c>
      <c r="N182" s="294" t="s">
        <v>41</v>
      </c>
      <c r="O182" s="87"/>
      <c r="P182" s="224">
        <f>O182*H182</f>
        <v>0</v>
      </c>
      <c r="Q182" s="224">
        <v>0.0019</v>
      </c>
      <c r="R182" s="224">
        <f>Q182*H182</f>
        <v>0.00513</v>
      </c>
      <c r="S182" s="224">
        <v>0</v>
      </c>
      <c r="T182" s="225">
        <f>S182*H182</f>
        <v>0</v>
      </c>
      <c r="U182" s="41"/>
      <c r="V182" s="41"/>
      <c r="W182" s="41"/>
      <c r="X182" s="41"/>
      <c r="Y182" s="41"/>
      <c r="Z182" s="41"/>
      <c r="AA182" s="41"/>
      <c r="AB182" s="41"/>
      <c r="AC182" s="41"/>
      <c r="AD182" s="41"/>
      <c r="AE182" s="41"/>
      <c r="AR182" s="226" t="s">
        <v>356</v>
      </c>
      <c r="AT182" s="226" t="s">
        <v>1027</v>
      </c>
      <c r="AU182" s="226" t="s">
        <v>79</v>
      </c>
      <c r="AY182" s="20" t="s">
        <v>161</v>
      </c>
      <c r="BE182" s="227">
        <f>IF(N182="základní",J182,0)</f>
        <v>0</v>
      </c>
      <c r="BF182" s="227">
        <f>IF(N182="snížená",J182,0)</f>
        <v>0</v>
      </c>
      <c r="BG182" s="227">
        <f>IF(N182="zákl. přenesená",J182,0)</f>
        <v>0</v>
      </c>
      <c r="BH182" s="227">
        <f>IF(N182="sníž. přenesená",J182,0)</f>
        <v>0</v>
      </c>
      <c r="BI182" s="227">
        <f>IF(N182="nulová",J182,0)</f>
        <v>0</v>
      </c>
      <c r="BJ182" s="20" t="s">
        <v>77</v>
      </c>
      <c r="BK182" s="227">
        <f>ROUND(I182*H182,2)</f>
        <v>0</v>
      </c>
      <c r="BL182" s="20" t="s">
        <v>258</v>
      </c>
      <c r="BM182" s="226" t="s">
        <v>2012</v>
      </c>
    </row>
    <row r="183" s="13" customFormat="1">
      <c r="A183" s="13"/>
      <c r="B183" s="233"/>
      <c r="C183" s="234"/>
      <c r="D183" s="235" t="s">
        <v>172</v>
      </c>
      <c r="E183" s="234"/>
      <c r="F183" s="237" t="s">
        <v>2013</v>
      </c>
      <c r="G183" s="234"/>
      <c r="H183" s="238">
        <v>2.7000000000000002</v>
      </c>
      <c r="I183" s="239"/>
      <c r="J183" s="234"/>
      <c r="K183" s="234"/>
      <c r="L183" s="240"/>
      <c r="M183" s="241"/>
      <c r="N183" s="242"/>
      <c r="O183" s="242"/>
      <c r="P183" s="242"/>
      <c r="Q183" s="242"/>
      <c r="R183" s="242"/>
      <c r="S183" s="242"/>
      <c r="T183" s="243"/>
      <c r="U183" s="13"/>
      <c r="V183" s="13"/>
      <c r="W183" s="13"/>
      <c r="X183" s="13"/>
      <c r="Y183" s="13"/>
      <c r="Z183" s="13"/>
      <c r="AA183" s="13"/>
      <c r="AB183" s="13"/>
      <c r="AC183" s="13"/>
      <c r="AD183" s="13"/>
      <c r="AE183" s="13"/>
      <c r="AT183" s="244" t="s">
        <v>172</v>
      </c>
      <c r="AU183" s="244" t="s">
        <v>79</v>
      </c>
      <c r="AV183" s="13" t="s">
        <v>79</v>
      </c>
      <c r="AW183" s="13" t="s">
        <v>4</v>
      </c>
      <c r="AX183" s="13" t="s">
        <v>77</v>
      </c>
      <c r="AY183" s="244" t="s">
        <v>161</v>
      </c>
    </row>
    <row r="184" s="2" customFormat="1" ht="24.15" customHeight="1">
      <c r="A184" s="41"/>
      <c r="B184" s="42"/>
      <c r="C184" s="215" t="s">
        <v>306</v>
      </c>
      <c r="D184" s="215" t="s">
        <v>163</v>
      </c>
      <c r="E184" s="216" t="s">
        <v>1585</v>
      </c>
      <c r="F184" s="217" t="s">
        <v>1586</v>
      </c>
      <c r="G184" s="218" t="s">
        <v>212</v>
      </c>
      <c r="H184" s="219">
        <v>54.450000000000003</v>
      </c>
      <c r="I184" s="220"/>
      <c r="J184" s="221">
        <f>ROUND(I184*H184,2)</f>
        <v>0</v>
      </c>
      <c r="K184" s="217" t="s">
        <v>167</v>
      </c>
      <c r="L184" s="47"/>
      <c r="M184" s="222" t="s">
        <v>19</v>
      </c>
      <c r="N184" s="223" t="s">
        <v>41</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258</v>
      </c>
      <c r="AT184" s="226" t="s">
        <v>163</v>
      </c>
      <c r="AU184" s="226" t="s">
        <v>79</v>
      </c>
      <c r="AY184" s="20" t="s">
        <v>161</v>
      </c>
      <c r="BE184" s="227">
        <f>IF(N184="základní",J184,0)</f>
        <v>0</v>
      </c>
      <c r="BF184" s="227">
        <f>IF(N184="snížená",J184,0)</f>
        <v>0</v>
      </c>
      <c r="BG184" s="227">
        <f>IF(N184="zákl. přenesená",J184,0)</f>
        <v>0</v>
      </c>
      <c r="BH184" s="227">
        <f>IF(N184="sníž. přenesená",J184,0)</f>
        <v>0</v>
      </c>
      <c r="BI184" s="227">
        <f>IF(N184="nulová",J184,0)</f>
        <v>0</v>
      </c>
      <c r="BJ184" s="20" t="s">
        <v>77</v>
      </c>
      <c r="BK184" s="227">
        <f>ROUND(I184*H184,2)</f>
        <v>0</v>
      </c>
      <c r="BL184" s="20" t="s">
        <v>258</v>
      </c>
      <c r="BM184" s="226" t="s">
        <v>2014</v>
      </c>
    </row>
    <row r="185" s="2" customFormat="1">
      <c r="A185" s="41"/>
      <c r="B185" s="42"/>
      <c r="C185" s="43"/>
      <c r="D185" s="228" t="s">
        <v>170</v>
      </c>
      <c r="E185" s="43"/>
      <c r="F185" s="229" t="s">
        <v>1588</v>
      </c>
      <c r="G185" s="43"/>
      <c r="H185" s="43"/>
      <c r="I185" s="230"/>
      <c r="J185" s="43"/>
      <c r="K185" s="43"/>
      <c r="L185" s="47"/>
      <c r="M185" s="231"/>
      <c r="N185" s="232"/>
      <c r="O185" s="87"/>
      <c r="P185" s="87"/>
      <c r="Q185" s="87"/>
      <c r="R185" s="87"/>
      <c r="S185" s="87"/>
      <c r="T185" s="88"/>
      <c r="U185" s="41"/>
      <c r="V185" s="41"/>
      <c r="W185" s="41"/>
      <c r="X185" s="41"/>
      <c r="Y185" s="41"/>
      <c r="Z185" s="41"/>
      <c r="AA185" s="41"/>
      <c r="AB185" s="41"/>
      <c r="AC185" s="41"/>
      <c r="AD185" s="41"/>
      <c r="AE185" s="41"/>
      <c r="AT185" s="20" t="s">
        <v>170</v>
      </c>
      <c r="AU185" s="20" t="s">
        <v>79</v>
      </c>
    </row>
    <row r="186" s="13" customFormat="1">
      <c r="A186" s="13"/>
      <c r="B186" s="233"/>
      <c r="C186" s="234"/>
      <c r="D186" s="235" t="s">
        <v>172</v>
      </c>
      <c r="E186" s="236" t="s">
        <v>19</v>
      </c>
      <c r="F186" s="237" t="s">
        <v>2015</v>
      </c>
      <c r="G186" s="234"/>
      <c r="H186" s="238">
        <v>51.975000000000001</v>
      </c>
      <c r="I186" s="239"/>
      <c r="J186" s="234"/>
      <c r="K186" s="234"/>
      <c r="L186" s="240"/>
      <c r="M186" s="241"/>
      <c r="N186" s="242"/>
      <c r="O186" s="242"/>
      <c r="P186" s="242"/>
      <c r="Q186" s="242"/>
      <c r="R186" s="242"/>
      <c r="S186" s="242"/>
      <c r="T186" s="243"/>
      <c r="U186" s="13"/>
      <c r="V186" s="13"/>
      <c r="W186" s="13"/>
      <c r="X186" s="13"/>
      <c r="Y186" s="13"/>
      <c r="Z186" s="13"/>
      <c r="AA186" s="13"/>
      <c r="AB186" s="13"/>
      <c r="AC186" s="13"/>
      <c r="AD186" s="13"/>
      <c r="AE186" s="13"/>
      <c r="AT186" s="244" t="s">
        <v>172</v>
      </c>
      <c r="AU186" s="244" t="s">
        <v>79</v>
      </c>
      <c r="AV186" s="13" t="s">
        <v>79</v>
      </c>
      <c r="AW186" s="13" t="s">
        <v>32</v>
      </c>
      <c r="AX186" s="13" t="s">
        <v>70</v>
      </c>
      <c r="AY186" s="244" t="s">
        <v>161</v>
      </c>
    </row>
    <row r="187" s="13" customFormat="1">
      <c r="A187" s="13"/>
      <c r="B187" s="233"/>
      <c r="C187" s="234"/>
      <c r="D187" s="235" t="s">
        <v>172</v>
      </c>
      <c r="E187" s="236" t="s">
        <v>19</v>
      </c>
      <c r="F187" s="237" t="s">
        <v>2016</v>
      </c>
      <c r="G187" s="234"/>
      <c r="H187" s="238">
        <v>2.4750000000000001</v>
      </c>
      <c r="I187" s="239"/>
      <c r="J187" s="234"/>
      <c r="K187" s="234"/>
      <c r="L187" s="240"/>
      <c r="M187" s="241"/>
      <c r="N187" s="242"/>
      <c r="O187" s="242"/>
      <c r="P187" s="242"/>
      <c r="Q187" s="242"/>
      <c r="R187" s="242"/>
      <c r="S187" s="242"/>
      <c r="T187" s="243"/>
      <c r="U187" s="13"/>
      <c r="V187" s="13"/>
      <c r="W187" s="13"/>
      <c r="X187" s="13"/>
      <c r="Y187" s="13"/>
      <c r="Z187" s="13"/>
      <c r="AA187" s="13"/>
      <c r="AB187" s="13"/>
      <c r="AC187" s="13"/>
      <c r="AD187" s="13"/>
      <c r="AE187" s="13"/>
      <c r="AT187" s="244" t="s">
        <v>172</v>
      </c>
      <c r="AU187" s="244" t="s">
        <v>79</v>
      </c>
      <c r="AV187" s="13" t="s">
        <v>79</v>
      </c>
      <c r="AW187" s="13" t="s">
        <v>32</v>
      </c>
      <c r="AX187" s="13" t="s">
        <v>70</v>
      </c>
      <c r="AY187" s="244" t="s">
        <v>161</v>
      </c>
    </row>
    <row r="188" s="14" customFormat="1">
      <c r="A188" s="14"/>
      <c r="B188" s="245"/>
      <c r="C188" s="246"/>
      <c r="D188" s="235" t="s">
        <v>172</v>
      </c>
      <c r="E188" s="247" t="s">
        <v>19</v>
      </c>
      <c r="F188" s="248" t="s">
        <v>174</v>
      </c>
      <c r="G188" s="246"/>
      <c r="H188" s="249">
        <v>54.450000000000003</v>
      </c>
      <c r="I188" s="250"/>
      <c r="J188" s="246"/>
      <c r="K188" s="246"/>
      <c r="L188" s="251"/>
      <c r="M188" s="252"/>
      <c r="N188" s="253"/>
      <c r="O188" s="253"/>
      <c r="P188" s="253"/>
      <c r="Q188" s="253"/>
      <c r="R188" s="253"/>
      <c r="S188" s="253"/>
      <c r="T188" s="254"/>
      <c r="U188" s="14"/>
      <c r="V188" s="14"/>
      <c r="W188" s="14"/>
      <c r="X188" s="14"/>
      <c r="Y188" s="14"/>
      <c r="Z188" s="14"/>
      <c r="AA188" s="14"/>
      <c r="AB188" s="14"/>
      <c r="AC188" s="14"/>
      <c r="AD188" s="14"/>
      <c r="AE188" s="14"/>
      <c r="AT188" s="255" t="s">
        <v>172</v>
      </c>
      <c r="AU188" s="255" t="s">
        <v>79</v>
      </c>
      <c r="AV188" s="14" t="s">
        <v>168</v>
      </c>
      <c r="AW188" s="14" t="s">
        <v>32</v>
      </c>
      <c r="AX188" s="14" t="s">
        <v>77</v>
      </c>
      <c r="AY188" s="255" t="s">
        <v>161</v>
      </c>
    </row>
    <row r="189" s="2" customFormat="1" ht="24.15" customHeight="1">
      <c r="A189" s="41"/>
      <c r="B189" s="42"/>
      <c r="C189" s="215" t="s">
        <v>311</v>
      </c>
      <c r="D189" s="215" t="s">
        <v>163</v>
      </c>
      <c r="E189" s="216" t="s">
        <v>1592</v>
      </c>
      <c r="F189" s="217" t="s">
        <v>1593</v>
      </c>
      <c r="G189" s="218" t="s">
        <v>166</v>
      </c>
      <c r="H189" s="219">
        <v>7.4199999999999999</v>
      </c>
      <c r="I189" s="220"/>
      <c r="J189" s="221">
        <f>ROUND(I189*H189,2)</f>
        <v>0</v>
      </c>
      <c r="K189" s="217" t="s">
        <v>167</v>
      </c>
      <c r="L189" s="47"/>
      <c r="M189" s="222" t="s">
        <v>19</v>
      </c>
      <c r="N189" s="223" t="s">
        <v>41</v>
      </c>
      <c r="O189" s="87"/>
      <c r="P189" s="224">
        <f>O189*H189</f>
        <v>0</v>
      </c>
      <c r="Q189" s="224">
        <v>0</v>
      </c>
      <c r="R189" s="224">
        <f>Q189*H189</f>
        <v>0</v>
      </c>
      <c r="S189" s="224">
        <v>0</v>
      </c>
      <c r="T189" s="225">
        <f>S189*H189</f>
        <v>0</v>
      </c>
      <c r="U189" s="41"/>
      <c r="V189" s="41"/>
      <c r="W189" s="41"/>
      <c r="X189" s="41"/>
      <c r="Y189" s="41"/>
      <c r="Z189" s="41"/>
      <c r="AA189" s="41"/>
      <c r="AB189" s="41"/>
      <c r="AC189" s="41"/>
      <c r="AD189" s="41"/>
      <c r="AE189" s="41"/>
      <c r="AR189" s="226" t="s">
        <v>258</v>
      </c>
      <c r="AT189" s="226" t="s">
        <v>163</v>
      </c>
      <c r="AU189" s="226" t="s">
        <v>79</v>
      </c>
      <c r="AY189" s="20" t="s">
        <v>161</v>
      </c>
      <c r="BE189" s="227">
        <f>IF(N189="základní",J189,0)</f>
        <v>0</v>
      </c>
      <c r="BF189" s="227">
        <f>IF(N189="snížená",J189,0)</f>
        <v>0</v>
      </c>
      <c r="BG189" s="227">
        <f>IF(N189="zákl. přenesená",J189,0)</f>
        <v>0</v>
      </c>
      <c r="BH189" s="227">
        <f>IF(N189="sníž. přenesená",J189,0)</f>
        <v>0</v>
      </c>
      <c r="BI189" s="227">
        <f>IF(N189="nulová",J189,0)</f>
        <v>0</v>
      </c>
      <c r="BJ189" s="20" t="s">
        <v>77</v>
      </c>
      <c r="BK189" s="227">
        <f>ROUND(I189*H189,2)</f>
        <v>0</v>
      </c>
      <c r="BL189" s="20" t="s">
        <v>258</v>
      </c>
      <c r="BM189" s="226" t="s">
        <v>2017</v>
      </c>
    </row>
    <row r="190" s="2" customFormat="1">
      <c r="A190" s="41"/>
      <c r="B190" s="42"/>
      <c r="C190" s="43"/>
      <c r="D190" s="228" t="s">
        <v>170</v>
      </c>
      <c r="E190" s="43"/>
      <c r="F190" s="229" t="s">
        <v>1595</v>
      </c>
      <c r="G190" s="43"/>
      <c r="H190" s="43"/>
      <c r="I190" s="230"/>
      <c r="J190" s="43"/>
      <c r="K190" s="43"/>
      <c r="L190" s="47"/>
      <c r="M190" s="231"/>
      <c r="N190" s="232"/>
      <c r="O190" s="87"/>
      <c r="P190" s="87"/>
      <c r="Q190" s="87"/>
      <c r="R190" s="87"/>
      <c r="S190" s="87"/>
      <c r="T190" s="88"/>
      <c r="U190" s="41"/>
      <c r="V190" s="41"/>
      <c r="W190" s="41"/>
      <c r="X190" s="41"/>
      <c r="Y190" s="41"/>
      <c r="Z190" s="41"/>
      <c r="AA190" s="41"/>
      <c r="AB190" s="41"/>
      <c r="AC190" s="41"/>
      <c r="AD190" s="41"/>
      <c r="AE190" s="41"/>
      <c r="AT190" s="20" t="s">
        <v>170</v>
      </c>
      <c r="AU190" s="20" t="s">
        <v>79</v>
      </c>
    </row>
    <row r="191" s="13" customFormat="1">
      <c r="A191" s="13"/>
      <c r="B191" s="233"/>
      <c r="C191" s="234"/>
      <c r="D191" s="235" t="s">
        <v>172</v>
      </c>
      <c r="E191" s="236" t="s">
        <v>19</v>
      </c>
      <c r="F191" s="237" t="s">
        <v>2018</v>
      </c>
      <c r="G191" s="234"/>
      <c r="H191" s="238">
        <v>3</v>
      </c>
      <c r="I191" s="239"/>
      <c r="J191" s="234"/>
      <c r="K191" s="234"/>
      <c r="L191" s="240"/>
      <c r="M191" s="241"/>
      <c r="N191" s="242"/>
      <c r="O191" s="242"/>
      <c r="P191" s="242"/>
      <c r="Q191" s="242"/>
      <c r="R191" s="242"/>
      <c r="S191" s="242"/>
      <c r="T191" s="243"/>
      <c r="U191" s="13"/>
      <c r="V191" s="13"/>
      <c r="W191" s="13"/>
      <c r="X191" s="13"/>
      <c r="Y191" s="13"/>
      <c r="Z191" s="13"/>
      <c r="AA191" s="13"/>
      <c r="AB191" s="13"/>
      <c r="AC191" s="13"/>
      <c r="AD191" s="13"/>
      <c r="AE191" s="13"/>
      <c r="AT191" s="244" t="s">
        <v>172</v>
      </c>
      <c r="AU191" s="244" t="s">
        <v>79</v>
      </c>
      <c r="AV191" s="13" t="s">
        <v>79</v>
      </c>
      <c r="AW191" s="13" t="s">
        <v>32</v>
      </c>
      <c r="AX191" s="13" t="s">
        <v>70</v>
      </c>
      <c r="AY191" s="244" t="s">
        <v>161</v>
      </c>
    </row>
    <row r="192" s="13" customFormat="1">
      <c r="A192" s="13"/>
      <c r="B192" s="233"/>
      <c r="C192" s="234"/>
      <c r="D192" s="235" t="s">
        <v>172</v>
      </c>
      <c r="E192" s="236" t="s">
        <v>19</v>
      </c>
      <c r="F192" s="237" t="s">
        <v>2019</v>
      </c>
      <c r="G192" s="234"/>
      <c r="H192" s="238">
        <v>4.4199999999999999</v>
      </c>
      <c r="I192" s="239"/>
      <c r="J192" s="234"/>
      <c r="K192" s="234"/>
      <c r="L192" s="240"/>
      <c r="M192" s="241"/>
      <c r="N192" s="242"/>
      <c r="O192" s="242"/>
      <c r="P192" s="242"/>
      <c r="Q192" s="242"/>
      <c r="R192" s="242"/>
      <c r="S192" s="242"/>
      <c r="T192" s="243"/>
      <c r="U192" s="13"/>
      <c r="V192" s="13"/>
      <c r="W192" s="13"/>
      <c r="X192" s="13"/>
      <c r="Y192" s="13"/>
      <c r="Z192" s="13"/>
      <c r="AA192" s="13"/>
      <c r="AB192" s="13"/>
      <c r="AC192" s="13"/>
      <c r="AD192" s="13"/>
      <c r="AE192" s="13"/>
      <c r="AT192" s="244" t="s">
        <v>172</v>
      </c>
      <c r="AU192" s="244" t="s">
        <v>79</v>
      </c>
      <c r="AV192" s="13" t="s">
        <v>79</v>
      </c>
      <c r="AW192" s="13" t="s">
        <v>32</v>
      </c>
      <c r="AX192" s="13" t="s">
        <v>70</v>
      </c>
      <c r="AY192" s="244" t="s">
        <v>161</v>
      </c>
    </row>
    <row r="193" s="14" customFormat="1">
      <c r="A193" s="14"/>
      <c r="B193" s="245"/>
      <c r="C193" s="246"/>
      <c r="D193" s="235" t="s">
        <v>172</v>
      </c>
      <c r="E193" s="247" t="s">
        <v>19</v>
      </c>
      <c r="F193" s="248" t="s">
        <v>174</v>
      </c>
      <c r="G193" s="246"/>
      <c r="H193" s="249">
        <v>7.4199999999999999</v>
      </c>
      <c r="I193" s="250"/>
      <c r="J193" s="246"/>
      <c r="K193" s="246"/>
      <c r="L193" s="251"/>
      <c r="M193" s="252"/>
      <c r="N193" s="253"/>
      <c r="O193" s="253"/>
      <c r="P193" s="253"/>
      <c r="Q193" s="253"/>
      <c r="R193" s="253"/>
      <c r="S193" s="253"/>
      <c r="T193" s="254"/>
      <c r="U193" s="14"/>
      <c r="V193" s="14"/>
      <c r="W193" s="14"/>
      <c r="X193" s="14"/>
      <c r="Y193" s="14"/>
      <c r="Z193" s="14"/>
      <c r="AA193" s="14"/>
      <c r="AB193" s="14"/>
      <c r="AC193" s="14"/>
      <c r="AD193" s="14"/>
      <c r="AE193" s="14"/>
      <c r="AT193" s="255" t="s">
        <v>172</v>
      </c>
      <c r="AU193" s="255" t="s">
        <v>79</v>
      </c>
      <c r="AV193" s="14" t="s">
        <v>168</v>
      </c>
      <c r="AW193" s="14" t="s">
        <v>32</v>
      </c>
      <c r="AX193" s="14" t="s">
        <v>77</v>
      </c>
      <c r="AY193" s="255" t="s">
        <v>161</v>
      </c>
    </row>
    <row r="194" s="2" customFormat="1" ht="33" customHeight="1">
      <c r="A194" s="41"/>
      <c r="B194" s="42"/>
      <c r="C194" s="215" t="s">
        <v>318</v>
      </c>
      <c r="D194" s="215" t="s">
        <v>163</v>
      </c>
      <c r="E194" s="216" t="s">
        <v>1599</v>
      </c>
      <c r="F194" s="217" t="s">
        <v>1600</v>
      </c>
      <c r="G194" s="218" t="s">
        <v>314</v>
      </c>
      <c r="H194" s="219">
        <v>217.80000000000001</v>
      </c>
      <c r="I194" s="220"/>
      <c r="J194" s="221">
        <f>ROUND(I194*H194,2)</f>
        <v>0</v>
      </c>
      <c r="K194" s="217" t="s">
        <v>167</v>
      </c>
      <c r="L194" s="47"/>
      <c r="M194" s="222" t="s">
        <v>19</v>
      </c>
      <c r="N194" s="223" t="s">
        <v>41</v>
      </c>
      <c r="O194" s="87"/>
      <c r="P194" s="224">
        <f>O194*H194</f>
        <v>0</v>
      </c>
      <c r="Q194" s="224">
        <v>0</v>
      </c>
      <c r="R194" s="224">
        <f>Q194*H194</f>
        <v>0</v>
      </c>
      <c r="S194" s="224">
        <v>0</v>
      </c>
      <c r="T194" s="225">
        <f>S194*H194</f>
        <v>0</v>
      </c>
      <c r="U194" s="41"/>
      <c r="V194" s="41"/>
      <c r="W194" s="41"/>
      <c r="X194" s="41"/>
      <c r="Y194" s="41"/>
      <c r="Z194" s="41"/>
      <c r="AA194" s="41"/>
      <c r="AB194" s="41"/>
      <c r="AC194" s="41"/>
      <c r="AD194" s="41"/>
      <c r="AE194" s="41"/>
      <c r="AR194" s="226" t="s">
        <v>258</v>
      </c>
      <c r="AT194" s="226" t="s">
        <v>163</v>
      </c>
      <c r="AU194" s="226" t="s">
        <v>79</v>
      </c>
      <c r="AY194" s="20" t="s">
        <v>161</v>
      </c>
      <c r="BE194" s="227">
        <f>IF(N194="základní",J194,0)</f>
        <v>0</v>
      </c>
      <c r="BF194" s="227">
        <f>IF(N194="snížená",J194,0)</f>
        <v>0</v>
      </c>
      <c r="BG194" s="227">
        <f>IF(N194="zákl. přenesená",J194,0)</f>
        <v>0</v>
      </c>
      <c r="BH194" s="227">
        <f>IF(N194="sníž. přenesená",J194,0)</f>
        <v>0</v>
      </c>
      <c r="BI194" s="227">
        <f>IF(N194="nulová",J194,0)</f>
        <v>0</v>
      </c>
      <c r="BJ194" s="20" t="s">
        <v>77</v>
      </c>
      <c r="BK194" s="227">
        <f>ROUND(I194*H194,2)</f>
        <v>0</v>
      </c>
      <c r="BL194" s="20" t="s">
        <v>258</v>
      </c>
      <c r="BM194" s="226" t="s">
        <v>2020</v>
      </c>
    </row>
    <row r="195" s="2" customFormat="1">
      <c r="A195" s="41"/>
      <c r="B195" s="42"/>
      <c r="C195" s="43"/>
      <c r="D195" s="228" t="s">
        <v>170</v>
      </c>
      <c r="E195" s="43"/>
      <c r="F195" s="229" t="s">
        <v>1602</v>
      </c>
      <c r="G195" s="43"/>
      <c r="H195" s="43"/>
      <c r="I195" s="230"/>
      <c r="J195" s="43"/>
      <c r="K195" s="43"/>
      <c r="L195" s="47"/>
      <c r="M195" s="231"/>
      <c r="N195" s="232"/>
      <c r="O195" s="87"/>
      <c r="P195" s="87"/>
      <c r="Q195" s="87"/>
      <c r="R195" s="87"/>
      <c r="S195" s="87"/>
      <c r="T195" s="88"/>
      <c r="U195" s="41"/>
      <c r="V195" s="41"/>
      <c r="W195" s="41"/>
      <c r="X195" s="41"/>
      <c r="Y195" s="41"/>
      <c r="Z195" s="41"/>
      <c r="AA195" s="41"/>
      <c r="AB195" s="41"/>
      <c r="AC195" s="41"/>
      <c r="AD195" s="41"/>
      <c r="AE195" s="41"/>
      <c r="AT195" s="20" t="s">
        <v>170</v>
      </c>
      <c r="AU195" s="20" t="s">
        <v>79</v>
      </c>
    </row>
    <row r="196" s="13" customFormat="1">
      <c r="A196" s="13"/>
      <c r="B196" s="233"/>
      <c r="C196" s="234"/>
      <c r="D196" s="235" t="s">
        <v>172</v>
      </c>
      <c r="E196" s="236" t="s">
        <v>19</v>
      </c>
      <c r="F196" s="237" t="s">
        <v>2021</v>
      </c>
      <c r="G196" s="234"/>
      <c r="H196" s="238">
        <v>207.90000000000001</v>
      </c>
      <c r="I196" s="239"/>
      <c r="J196" s="234"/>
      <c r="K196" s="234"/>
      <c r="L196" s="240"/>
      <c r="M196" s="241"/>
      <c r="N196" s="242"/>
      <c r="O196" s="242"/>
      <c r="P196" s="242"/>
      <c r="Q196" s="242"/>
      <c r="R196" s="242"/>
      <c r="S196" s="242"/>
      <c r="T196" s="243"/>
      <c r="U196" s="13"/>
      <c r="V196" s="13"/>
      <c r="W196" s="13"/>
      <c r="X196" s="13"/>
      <c r="Y196" s="13"/>
      <c r="Z196" s="13"/>
      <c r="AA196" s="13"/>
      <c r="AB196" s="13"/>
      <c r="AC196" s="13"/>
      <c r="AD196" s="13"/>
      <c r="AE196" s="13"/>
      <c r="AT196" s="244" t="s">
        <v>172</v>
      </c>
      <c r="AU196" s="244" t="s">
        <v>79</v>
      </c>
      <c r="AV196" s="13" t="s">
        <v>79</v>
      </c>
      <c r="AW196" s="13" t="s">
        <v>32</v>
      </c>
      <c r="AX196" s="13" t="s">
        <v>70</v>
      </c>
      <c r="AY196" s="244" t="s">
        <v>161</v>
      </c>
    </row>
    <row r="197" s="13" customFormat="1">
      <c r="A197" s="13"/>
      <c r="B197" s="233"/>
      <c r="C197" s="234"/>
      <c r="D197" s="235" t="s">
        <v>172</v>
      </c>
      <c r="E197" s="236" t="s">
        <v>19</v>
      </c>
      <c r="F197" s="237" t="s">
        <v>2022</v>
      </c>
      <c r="G197" s="234"/>
      <c r="H197" s="238">
        <v>9.9000000000000004</v>
      </c>
      <c r="I197" s="239"/>
      <c r="J197" s="234"/>
      <c r="K197" s="234"/>
      <c r="L197" s="240"/>
      <c r="M197" s="241"/>
      <c r="N197" s="242"/>
      <c r="O197" s="242"/>
      <c r="P197" s="242"/>
      <c r="Q197" s="242"/>
      <c r="R197" s="242"/>
      <c r="S197" s="242"/>
      <c r="T197" s="243"/>
      <c r="U197" s="13"/>
      <c r="V197" s="13"/>
      <c r="W197" s="13"/>
      <c r="X197" s="13"/>
      <c r="Y197" s="13"/>
      <c r="Z197" s="13"/>
      <c r="AA197" s="13"/>
      <c r="AB197" s="13"/>
      <c r="AC197" s="13"/>
      <c r="AD197" s="13"/>
      <c r="AE197" s="13"/>
      <c r="AT197" s="244" t="s">
        <v>172</v>
      </c>
      <c r="AU197" s="244" t="s">
        <v>79</v>
      </c>
      <c r="AV197" s="13" t="s">
        <v>79</v>
      </c>
      <c r="AW197" s="13" t="s">
        <v>32</v>
      </c>
      <c r="AX197" s="13" t="s">
        <v>70</v>
      </c>
      <c r="AY197" s="244" t="s">
        <v>161</v>
      </c>
    </row>
    <row r="198" s="14" customFormat="1">
      <c r="A198" s="14"/>
      <c r="B198" s="245"/>
      <c r="C198" s="246"/>
      <c r="D198" s="235" t="s">
        <v>172</v>
      </c>
      <c r="E198" s="247" t="s">
        <v>19</v>
      </c>
      <c r="F198" s="248" t="s">
        <v>174</v>
      </c>
      <c r="G198" s="246"/>
      <c r="H198" s="249">
        <v>217.80000000000001</v>
      </c>
      <c r="I198" s="250"/>
      <c r="J198" s="246"/>
      <c r="K198" s="246"/>
      <c r="L198" s="251"/>
      <c r="M198" s="252"/>
      <c r="N198" s="253"/>
      <c r="O198" s="253"/>
      <c r="P198" s="253"/>
      <c r="Q198" s="253"/>
      <c r="R198" s="253"/>
      <c r="S198" s="253"/>
      <c r="T198" s="254"/>
      <c r="U198" s="14"/>
      <c r="V198" s="14"/>
      <c r="W198" s="14"/>
      <c r="X198" s="14"/>
      <c r="Y198" s="14"/>
      <c r="Z198" s="14"/>
      <c r="AA198" s="14"/>
      <c r="AB198" s="14"/>
      <c r="AC198" s="14"/>
      <c r="AD198" s="14"/>
      <c r="AE198" s="14"/>
      <c r="AT198" s="255" t="s">
        <v>172</v>
      </c>
      <c r="AU198" s="255" t="s">
        <v>79</v>
      </c>
      <c r="AV198" s="14" t="s">
        <v>168</v>
      </c>
      <c r="AW198" s="14" t="s">
        <v>32</v>
      </c>
      <c r="AX198" s="14" t="s">
        <v>77</v>
      </c>
      <c r="AY198" s="255" t="s">
        <v>161</v>
      </c>
    </row>
    <row r="199" s="2" customFormat="1" ht="16.5" customHeight="1">
      <c r="A199" s="41"/>
      <c r="B199" s="42"/>
      <c r="C199" s="285" t="s">
        <v>324</v>
      </c>
      <c r="D199" s="285" t="s">
        <v>1027</v>
      </c>
      <c r="E199" s="286" t="s">
        <v>1606</v>
      </c>
      <c r="F199" s="287" t="s">
        <v>1607</v>
      </c>
      <c r="G199" s="288" t="s">
        <v>314</v>
      </c>
      <c r="H199" s="289">
        <v>230</v>
      </c>
      <c r="I199" s="290"/>
      <c r="J199" s="291">
        <f>ROUND(I199*H199,2)</f>
        <v>0</v>
      </c>
      <c r="K199" s="287" t="s">
        <v>167</v>
      </c>
      <c r="L199" s="292"/>
      <c r="M199" s="293" t="s">
        <v>19</v>
      </c>
      <c r="N199" s="294" t="s">
        <v>41</v>
      </c>
      <c r="O199" s="87"/>
      <c r="P199" s="224">
        <f>O199*H199</f>
        <v>0</v>
      </c>
      <c r="Q199" s="224">
        <v>6.0000000000000002E-05</v>
      </c>
      <c r="R199" s="224">
        <f>Q199*H199</f>
        <v>0.0138</v>
      </c>
      <c r="S199" s="224">
        <v>0</v>
      </c>
      <c r="T199" s="225">
        <f>S199*H199</f>
        <v>0</v>
      </c>
      <c r="U199" s="41"/>
      <c r="V199" s="41"/>
      <c r="W199" s="41"/>
      <c r="X199" s="41"/>
      <c r="Y199" s="41"/>
      <c r="Z199" s="41"/>
      <c r="AA199" s="41"/>
      <c r="AB199" s="41"/>
      <c r="AC199" s="41"/>
      <c r="AD199" s="41"/>
      <c r="AE199" s="41"/>
      <c r="AR199" s="226" t="s">
        <v>356</v>
      </c>
      <c r="AT199" s="226" t="s">
        <v>1027</v>
      </c>
      <c r="AU199" s="226" t="s">
        <v>79</v>
      </c>
      <c r="AY199" s="20" t="s">
        <v>161</v>
      </c>
      <c r="BE199" s="227">
        <f>IF(N199="základní",J199,0)</f>
        <v>0</v>
      </c>
      <c r="BF199" s="227">
        <f>IF(N199="snížená",J199,0)</f>
        <v>0</v>
      </c>
      <c r="BG199" s="227">
        <f>IF(N199="zákl. přenesená",J199,0)</f>
        <v>0</v>
      </c>
      <c r="BH199" s="227">
        <f>IF(N199="sníž. přenesená",J199,0)</f>
        <v>0</v>
      </c>
      <c r="BI199" s="227">
        <f>IF(N199="nulová",J199,0)</f>
        <v>0</v>
      </c>
      <c r="BJ199" s="20" t="s">
        <v>77</v>
      </c>
      <c r="BK199" s="227">
        <f>ROUND(I199*H199,2)</f>
        <v>0</v>
      </c>
      <c r="BL199" s="20" t="s">
        <v>258</v>
      </c>
      <c r="BM199" s="226" t="s">
        <v>2023</v>
      </c>
    </row>
    <row r="200" s="13" customFormat="1">
      <c r="A200" s="13"/>
      <c r="B200" s="233"/>
      <c r="C200" s="234"/>
      <c r="D200" s="235" t="s">
        <v>172</v>
      </c>
      <c r="E200" s="234"/>
      <c r="F200" s="237" t="s">
        <v>2024</v>
      </c>
      <c r="G200" s="234"/>
      <c r="H200" s="238">
        <v>230</v>
      </c>
      <c r="I200" s="239"/>
      <c r="J200" s="234"/>
      <c r="K200" s="234"/>
      <c r="L200" s="240"/>
      <c r="M200" s="241"/>
      <c r="N200" s="242"/>
      <c r="O200" s="242"/>
      <c r="P200" s="242"/>
      <c r="Q200" s="242"/>
      <c r="R200" s="242"/>
      <c r="S200" s="242"/>
      <c r="T200" s="243"/>
      <c r="U200" s="13"/>
      <c r="V200" s="13"/>
      <c r="W200" s="13"/>
      <c r="X200" s="13"/>
      <c r="Y200" s="13"/>
      <c r="Z200" s="13"/>
      <c r="AA200" s="13"/>
      <c r="AB200" s="13"/>
      <c r="AC200" s="13"/>
      <c r="AD200" s="13"/>
      <c r="AE200" s="13"/>
      <c r="AT200" s="244" t="s">
        <v>172</v>
      </c>
      <c r="AU200" s="244" t="s">
        <v>79</v>
      </c>
      <c r="AV200" s="13" t="s">
        <v>79</v>
      </c>
      <c r="AW200" s="13" t="s">
        <v>4</v>
      </c>
      <c r="AX200" s="13" t="s">
        <v>77</v>
      </c>
      <c r="AY200" s="244" t="s">
        <v>161</v>
      </c>
    </row>
    <row r="201" s="2" customFormat="1" ht="24.15" customHeight="1">
      <c r="A201" s="41"/>
      <c r="B201" s="42"/>
      <c r="C201" s="215" t="s">
        <v>329</v>
      </c>
      <c r="D201" s="215" t="s">
        <v>163</v>
      </c>
      <c r="E201" s="216" t="s">
        <v>1611</v>
      </c>
      <c r="F201" s="217" t="s">
        <v>1612</v>
      </c>
      <c r="G201" s="218" t="s">
        <v>212</v>
      </c>
      <c r="H201" s="219">
        <v>22.800000000000001</v>
      </c>
      <c r="I201" s="220"/>
      <c r="J201" s="221">
        <f>ROUND(I201*H201,2)</f>
        <v>0</v>
      </c>
      <c r="K201" s="217" t="s">
        <v>167</v>
      </c>
      <c r="L201" s="47"/>
      <c r="M201" s="222" t="s">
        <v>19</v>
      </c>
      <c r="N201" s="223" t="s">
        <v>41</v>
      </c>
      <c r="O201" s="87"/>
      <c r="P201" s="224">
        <f>O201*H201</f>
        <v>0</v>
      </c>
      <c r="Q201" s="224">
        <v>0.00115</v>
      </c>
      <c r="R201" s="224">
        <f>Q201*H201</f>
        <v>0.02622</v>
      </c>
      <c r="S201" s="224">
        <v>0</v>
      </c>
      <c r="T201" s="225">
        <f>S201*H201</f>
        <v>0</v>
      </c>
      <c r="U201" s="41"/>
      <c r="V201" s="41"/>
      <c r="W201" s="41"/>
      <c r="X201" s="41"/>
      <c r="Y201" s="41"/>
      <c r="Z201" s="41"/>
      <c r="AA201" s="41"/>
      <c r="AB201" s="41"/>
      <c r="AC201" s="41"/>
      <c r="AD201" s="41"/>
      <c r="AE201" s="41"/>
      <c r="AR201" s="226" t="s">
        <v>258</v>
      </c>
      <c r="AT201" s="226" t="s">
        <v>163</v>
      </c>
      <c r="AU201" s="226" t="s">
        <v>79</v>
      </c>
      <c r="AY201" s="20" t="s">
        <v>161</v>
      </c>
      <c r="BE201" s="227">
        <f>IF(N201="základní",J201,0)</f>
        <v>0</v>
      </c>
      <c r="BF201" s="227">
        <f>IF(N201="snížená",J201,0)</f>
        <v>0</v>
      </c>
      <c r="BG201" s="227">
        <f>IF(N201="zákl. přenesená",J201,0)</f>
        <v>0</v>
      </c>
      <c r="BH201" s="227">
        <f>IF(N201="sníž. přenesená",J201,0)</f>
        <v>0</v>
      </c>
      <c r="BI201" s="227">
        <f>IF(N201="nulová",J201,0)</f>
        <v>0</v>
      </c>
      <c r="BJ201" s="20" t="s">
        <v>77</v>
      </c>
      <c r="BK201" s="227">
        <f>ROUND(I201*H201,2)</f>
        <v>0</v>
      </c>
      <c r="BL201" s="20" t="s">
        <v>258</v>
      </c>
      <c r="BM201" s="226" t="s">
        <v>2025</v>
      </c>
    </row>
    <row r="202" s="2" customFormat="1">
      <c r="A202" s="41"/>
      <c r="B202" s="42"/>
      <c r="C202" s="43"/>
      <c r="D202" s="228" t="s">
        <v>170</v>
      </c>
      <c r="E202" s="43"/>
      <c r="F202" s="229" t="s">
        <v>1614</v>
      </c>
      <c r="G202" s="43"/>
      <c r="H202" s="43"/>
      <c r="I202" s="230"/>
      <c r="J202" s="43"/>
      <c r="K202" s="43"/>
      <c r="L202" s="47"/>
      <c r="M202" s="231"/>
      <c r="N202" s="232"/>
      <c r="O202" s="87"/>
      <c r="P202" s="87"/>
      <c r="Q202" s="87"/>
      <c r="R202" s="87"/>
      <c r="S202" s="87"/>
      <c r="T202" s="88"/>
      <c r="U202" s="41"/>
      <c r="V202" s="41"/>
      <c r="W202" s="41"/>
      <c r="X202" s="41"/>
      <c r="Y202" s="41"/>
      <c r="Z202" s="41"/>
      <c r="AA202" s="41"/>
      <c r="AB202" s="41"/>
      <c r="AC202" s="41"/>
      <c r="AD202" s="41"/>
      <c r="AE202" s="41"/>
      <c r="AT202" s="20" t="s">
        <v>170</v>
      </c>
      <c r="AU202" s="20" t="s">
        <v>79</v>
      </c>
    </row>
    <row r="203" s="13" customFormat="1">
      <c r="A203" s="13"/>
      <c r="B203" s="233"/>
      <c r="C203" s="234"/>
      <c r="D203" s="235" t="s">
        <v>172</v>
      </c>
      <c r="E203" s="236" t="s">
        <v>19</v>
      </c>
      <c r="F203" s="237" t="s">
        <v>2026</v>
      </c>
      <c r="G203" s="234"/>
      <c r="H203" s="238">
        <v>22.800000000000001</v>
      </c>
      <c r="I203" s="239"/>
      <c r="J203" s="234"/>
      <c r="K203" s="234"/>
      <c r="L203" s="240"/>
      <c r="M203" s="241"/>
      <c r="N203" s="242"/>
      <c r="O203" s="242"/>
      <c r="P203" s="242"/>
      <c r="Q203" s="242"/>
      <c r="R203" s="242"/>
      <c r="S203" s="242"/>
      <c r="T203" s="243"/>
      <c r="U203" s="13"/>
      <c r="V203" s="13"/>
      <c r="W203" s="13"/>
      <c r="X203" s="13"/>
      <c r="Y203" s="13"/>
      <c r="Z203" s="13"/>
      <c r="AA203" s="13"/>
      <c r="AB203" s="13"/>
      <c r="AC203" s="13"/>
      <c r="AD203" s="13"/>
      <c r="AE203" s="13"/>
      <c r="AT203" s="244" t="s">
        <v>172</v>
      </c>
      <c r="AU203" s="244" t="s">
        <v>79</v>
      </c>
      <c r="AV203" s="13" t="s">
        <v>79</v>
      </c>
      <c r="AW203" s="13" t="s">
        <v>32</v>
      </c>
      <c r="AX203" s="13" t="s">
        <v>70</v>
      </c>
      <c r="AY203" s="244" t="s">
        <v>161</v>
      </c>
    </row>
    <row r="204" s="14" customFormat="1">
      <c r="A204" s="14"/>
      <c r="B204" s="245"/>
      <c r="C204" s="246"/>
      <c r="D204" s="235" t="s">
        <v>172</v>
      </c>
      <c r="E204" s="247" t="s">
        <v>19</v>
      </c>
      <c r="F204" s="248" t="s">
        <v>174</v>
      </c>
      <c r="G204" s="246"/>
      <c r="H204" s="249">
        <v>22.800000000000001</v>
      </c>
      <c r="I204" s="250"/>
      <c r="J204" s="246"/>
      <c r="K204" s="246"/>
      <c r="L204" s="251"/>
      <c r="M204" s="252"/>
      <c r="N204" s="253"/>
      <c r="O204" s="253"/>
      <c r="P204" s="253"/>
      <c r="Q204" s="253"/>
      <c r="R204" s="253"/>
      <c r="S204" s="253"/>
      <c r="T204" s="254"/>
      <c r="U204" s="14"/>
      <c r="V204" s="14"/>
      <c r="W204" s="14"/>
      <c r="X204" s="14"/>
      <c r="Y204" s="14"/>
      <c r="Z204" s="14"/>
      <c r="AA204" s="14"/>
      <c r="AB204" s="14"/>
      <c r="AC204" s="14"/>
      <c r="AD204" s="14"/>
      <c r="AE204" s="14"/>
      <c r="AT204" s="255" t="s">
        <v>172</v>
      </c>
      <c r="AU204" s="255" t="s">
        <v>79</v>
      </c>
      <c r="AV204" s="14" t="s">
        <v>168</v>
      </c>
      <c r="AW204" s="14" t="s">
        <v>32</v>
      </c>
      <c r="AX204" s="14" t="s">
        <v>77</v>
      </c>
      <c r="AY204" s="255" t="s">
        <v>161</v>
      </c>
    </row>
    <row r="205" s="2" customFormat="1" ht="24.15" customHeight="1">
      <c r="A205" s="41"/>
      <c r="B205" s="42"/>
      <c r="C205" s="215" t="s">
        <v>335</v>
      </c>
      <c r="D205" s="215" t="s">
        <v>163</v>
      </c>
      <c r="E205" s="216" t="s">
        <v>1617</v>
      </c>
      <c r="F205" s="217" t="s">
        <v>1618</v>
      </c>
      <c r="G205" s="218" t="s">
        <v>212</v>
      </c>
      <c r="H205" s="219">
        <v>22.800000000000001</v>
      </c>
      <c r="I205" s="220"/>
      <c r="J205" s="221">
        <f>ROUND(I205*H205,2)</f>
        <v>0</v>
      </c>
      <c r="K205" s="217" t="s">
        <v>167</v>
      </c>
      <c r="L205" s="47"/>
      <c r="M205" s="222" t="s">
        <v>19</v>
      </c>
      <c r="N205" s="223" t="s">
        <v>41</v>
      </c>
      <c r="O205" s="87"/>
      <c r="P205" s="224">
        <f>O205*H205</f>
        <v>0</v>
      </c>
      <c r="Q205" s="224">
        <v>0.00063000000000000003</v>
      </c>
      <c r="R205" s="224">
        <f>Q205*H205</f>
        <v>0.014364000000000002</v>
      </c>
      <c r="S205" s="224">
        <v>0</v>
      </c>
      <c r="T205" s="225">
        <f>S205*H205</f>
        <v>0</v>
      </c>
      <c r="U205" s="41"/>
      <c r="V205" s="41"/>
      <c r="W205" s="41"/>
      <c r="X205" s="41"/>
      <c r="Y205" s="41"/>
      <c r="Z205" s="41"/>
      <c r="AA205" s="41"/>
      <c r="AB205" s="41"/>
      <c r="AC205" s="41"/>
      <c r="AD205" s="41"/>
      <c r="AE205" s="41"/>
      <c r="AR205" s="226" t="s">
        <v>258</v>
      </c>
      <c r="AT205" s="226" t="s">
        <v>163</v>
      </c>
      <c r="AU205" s="226" t="s">
        <v>79</v>
      </c>
      <c r="AY205" s="20" t="s">
        <v>161</v>
      </c>
      <c r="BE205" s="227">
        <f>IF(N205="základní",J205,0)</f>
        <v>0</v>
      </c>
      <c r="BF205" s="227">
        <f>IF(N205="snížená",J205,0)</f>
        <v>0</v>
      </c>
      <c r="BG205" s="227">
        <f>IF(N205="zákl. přenesená",J205,0)</f>
        <v>0</v>
      </c>
      <c r="BH205" s="227">
        <f>IF(N205="sníž. přenesená",J205,0)</f>
        <v>0</v>
      </c>
      <c r="BI205" s="227">
        <f>IF(N205="nulová",J205,0)</f>
        <v>0</v>
      </c>
      <c r="BJ205" s="20" t="s">
        <v>77</v>
      </c>
      <c r="BK205" s="227">
        <f>ROUND(I205*H205,2)</f>
        <v>0</v>
      </c>
      <c r="BL205" s="20" t="s">
        <v>258</v>
      </c>
      <c r="BM205" s="226" t="s">
        <v>2027</v>
      </c>
    </row>
    <row r="206" s="2" customFormat="1">
      <c r="A206" s="41"/>
      <c r="B206" s="42"/>
      <c r="C206" s="43"/>
      <c r="D206" s="228" t="s">
        <v>170</v>
      </c>
      <c r="E206" s="43"/>
      <c r="F206" s="229" t="s">
        <v>1620</v>
      </c>
      <c r="G206" s="43"/>
      <c r="H206" s="43"/>
      <c r="I206" s="230"/>
      <c r="J206" s="43"/>
      <c r="K206" s="43"/>
      <c r="L206" s="47"/>
      <c r="M206" s="231"/>
      <c r="N206" s="232"/>
      <c r="O206" s="87"/>
      <c r="P206" s="87"/>
      <c r="Q206" s="87"/>
      <c r="R206" s="87"/>
      <c r="S206" s="87"/>
      <c r="T206" s="88"/>
      <c r="U206" s="41"/>
      <c r="V206" s="41"/>
      <c r="W206" s="41"/>
      <c r="X206" s="41"/>
      <c r="Y206" s="41"/>
      <c r="Z206" s="41"/>
      <c r="AA206" s="41"/>
      <c r="AB206" s="41"/>
      <c r="AC206" s="41"/>
      <c r="AD206" s="41"/>
      <c r="AE206" s="41"/>
      <c r="AT206" s="20" t="s">
        <v>170</v>
      </c>
      <c r="AU206" s="20" t="s">
        <v>79</v>
      </c>
    </row>
    <row r="207" s="13" customFormat="1">
      <c r="A207" s="13"/>
      <c r="B207" s="233"/>
      <c r="C207" s="234"/>
      <c r="D207" s="235" t="s">
        <v>172</v>
      </c>
      <c r="E207" s="236" t="s">
        <v>19</v>
      </c>
      <c r="F207" s="237" t="s">
        <v>2026</v>
      </c>
      <c r="G207" s="234"/>
      <c r="H207" s="238">
        <v>22.800000000000001</v>
      </c>
      <c r="I207" s="239"/>
      <c r="J207" s="234"/>
      <c r="K207" s="234"/>
      <c r="L207" s="240"/>
      <c r="M207" s="241"/>
      <c r="N207" s="242"/>
      <c r="O207" s="242"/>
      <c r="P207" s="242"/>
      <c r="Q207" s="242"/>
      <c r="R207" s="242"/>
      <c r="S207" s="242"/>
      <c r="T207" s="243"/>
      <c r="U207" s="13"/>
      <c r="V207" s="13"/>
      <c r="W207" s="13"/>
      <c r="X207" s="13"/>
      <c r="Y207" s="13"/>
      <c r="Z207" s="13"/>
      <c r="AA207" s="13"/>
      <c r="AB207" s="13"/>
      <c r="AC207" s="13"/>
      <c r="AD207" s="13"/>
      <c r="AE207" s="13"/>
      <c r="AT207" s="244" t="s">
        <v>172</v>
      </c>
      <c r="AU207" s="244" t="s">
        <v>79</v>
      </c>
      <c r="AV207" s="13" t="s">
        <v>79</v>
      </c>
      <c r="AW207" s="13" t="s">
        <v>32</v>
      </c>
      <c r="AX207" s="13" t="s">
        <v>70</v>
      </c>
      <c r="AY207" s="244" t="s">
        <v>161</v>
      </c>
    </row>
    <row r="208" s="14" customFormat="1">
      <c r="A208" s="14"/>
      <c r="B208" s="245"/>
      <c r="C208" s="246"/>
      <c r="D208" s="235" t="s">
        <v>172</v>
      </c>
      <c r="E208" s="247" t="s">
        <v>19</v>
      </c>
      <c r="F208" s="248" t="s">
        <v>174</v>
      </c>
      <c r="G208" s="246"/>
      <c r="H208" s="249">
        <v>22.800000000000001</v>
      </c>
      <c r="I208" s="250"/>
      <c r="J208" s="246"/>
      <c r="K208" s="246"/>
      <c r="L208" s="251"/>
      <c r="M208" s="252"/>
      <c r="N208" s="253"/>
      <c r="O208" s="253"/>
      <c r="P208" s="253"/>
      <c r="Q208" s="253"/>
      <c r="R208" s="253"/>
      <c r="S208" s="253"/>
      <c r="T208" s="254"/>
      <c r="U208" s="14"/>
      <c r="V208" s="14"/>
      <c r="W208" s="14"/>
      <c r="X208" s="14"/>
      <c r="Y208" s="14"/>
      <c r="Z208" s="14"/>
      <c r="AA208" s="14"/>
      <c r="AB208" s="14"/>
      <c r="AC208" s="14"/>
      <c r="AD208" s="14"/>
      <c r="AE208" s="14"/>
      <c r="AT208" s="255" t="s">
        <v>172</v>
      </c>
      <c r="AU208" s="255" t="s">
        <v>79</v>
      </c>
      <c r="AV208" s="14" t="s">
        <v>168</v>
      </c>
      <c r="AW208" s="14" t="s">
        <v>32</v>
      </c>
      <c r="AX208" s="14" t="s">
        <v>77</v>
      </c>
      <c r="AY208" s="255" t="s">
        <v>161</v>
      </c>
    </row>
    <row r="209" s="2" customFormat="1" ht="21.75" customHeight="1">
      <c r="A209" s="41"/>
      <c r="B209" s="42"/>
      <c r="C209" s="215" t="s">
        <v>344</v>
      </c>
      <c r="D209" s="215" t="s">
        <v>163</v>
      </c>
      <c r="E209" s="216" t="s">
        <v>1623</v>
      </c>
      <c r="F209" s="217" t="s">
        <v>1624</v>
      </c>
      <c r="G209" s="218" t="s">
        <v>212</v>
      </c>
      <c r="H209" s="219">
        <v>15</v>
      </c>
      <c r="I209" s="220"/>
      <c r="J209" s="221">
        <f>ROUND(I209*H209,2)</f>
        <v>0</v>
      </c>
      <c r="K209" s="217" t="s">
        <v>167</v>
      </c>
      <c r="L209" s="47"/>
      <c r="M209" s="222" t="s">
        <v>19</v>
      </c>
      <c r="N209" s="223" t="s">
        <v>41</v>
      </c>
      <c r="O209" s="87"/>
      <c r="P209" s="224">
        <f>O209*H209</f>
        <v>0</v>
      </c>
      <c r="Q209" s="224">
        <v>0.0028600000000000001</v>
      </c>
      <c r="R209" s="224">
        <f>Q209*H209</f>
        <v>0.042900000000000001</v>
      </c>
      <c r="S209" s="224">
        <v>0</v>
      </c>
      <c r="T209" s="225">
        <f>S209*H209</f>
        <v>0</v>
      </c>
      <c r="U209" s="41"/>
      <c r="V209" s="41"/>
      <c r="W209" s="41"/>
      <c r="X209" s="41"/>
      <c r="Y209" s="41"/>
      <c r="Z209" s="41"/>
      <c r="AA209" s="41"/>
      <c r="AB209" s="41"/>
      <c r="AC209" s="41"/>
      <c r="AD209" s="41"/>
      <c r="AE209" s="41"/>
      <c r="AR209" s="226" t="s">
        <v>258</v>
      </c>
      <c r="AT209" s="226" t="s">
        <v>163</v>
      </c>
      <c r="AU209" s="226" t="s">
        <v>79</v>
      </c>
      <c r="AY209" s="20" t="s">
        <v>161</v>
      </c>
      <c r="BE209" s="227">
        <f>IF(N209="základní",J209,0)</f>
        <v>0</v>
      </c>
      <c r="BF209" s="227">
        <f>IF(N209="snížená",J209,0)</f>
        <v>0</v>
      </c>
      <c r="BG209" s="227">
        <f>IF(N209="zákl. přenesená",J209,0)</f>
        <v>0</v>
      </c>
      <c r="BH209" s="227">
        <f>IF(N209="sníž. přenesená",J209,0)</f>
        <v>0</v>
      </c>
      <c r="BI209" s="227">
        <f>IF(N209="nulová",J209,0)</f>
        <v>0</v>
      </c>
      <c r="BJ209" s="20" t="s">
        <v>77</v>
      </c>
      <c r="BK209" s="227">
        <f>ROUND(I209*H209,2)</f>
        <v>0</v>
      </c>
      <c r="BL209" s="20" t="s">
        <v>258</v>
      </c>
      <c r="BM209" s="226" t="s">
        <v>2028</v>
      </c>
    </row>
    <row r="210" s="2" customFormat="1">
      <c r="A210" s="41"/>
      <c r="B210" s="42"/>
      <c r="C210" s="43"/>
      <c r="D210" s="228" t="s">
        <v>170</v>
      </c>
      <c r="E210" s="43"/>
      <c r="F210" s="229" t="s">
        <v>1626</v>
      </c>
      <c r="G210" s="43"/>
      <c r="H210" s="43"/>
      <c r="I210" s="230"/>
      <c r="J210" s="43"/>
      <c r="K210" s="43"/>
      <c r="L210" s="47"/>
      <c r="M210" s="231"/>
      <c r="N210" s="232"/>
      <c r="O210" s="87"/>
      <c r="P210" s="87"/>
      <c r="Q210" s="87"/>
      <c r="R210" s="87"/>
      <c r="S210" s="87"/>
      <c r="T210" s="88"/>
      <c r="U210" s="41"/>
      <c r="V210" s="41"/>
      <c r="W210" s="41"/>
      <c r="X210" s="41"/>
      <c r="Y210" s="41"/>
      <c r="Z210" s="41"/>
      <c r="AA210" s="41"/>
      <c r="AB210" s="41"/>
      <c r="AC210" s="41"/>
      <c r="AD210" s="41"/>
      <c r="AE210" s="41"/>
      <c r="AT210" s="20" t="s">
        <v>170</v>
      </c>
      <c r="AU210" s="20" t="s">
        <v>79</v>
      </c>
    </row>
    <row r="211" s="13" customFormat="1">
      <c r="A211" s="13"/>
      <c r="B211" s="233"/>
      <c r="C211" s="234"/>
      <c r="D211" s="235" t="s">
        <v>172</v>
      </c>
      <c r="E211" s="236" t="s">
        <v>19</v>
      </c>
      <c r="F211" s="237" t="s">
        <v>2029</v>
      </c>
      <c r="G211" s="234"/>
      <c r="H211" s="238">
        <v>15</v>
      </c>
      <c r="I211" s="239"/>
      <c r="J211" s="234"/>
      <c r="K211" s="234"/>
      <c r="L211" s="240"/>
      <c r="M211" s="241"/>
      <c r="N211" s="242"/>
      <c r="O211" s="242"/>
      <c r="P211" s="242"/>
      <c r="Q211" s="242"/>
      <c r="R211" s="242"/>
      <c r="S211" s="242"/>
      <c r="T211" s="243"/>
      <c r="U211" s="13"/>
      <c r="V211" s="13"/>
      <c r="W211" s="13"/>
      <c r="X211" s="13"/>
      <c r="Y211" s="13"/>
      <c r="Z211" s="13"/>
      <c r="AA211" s="13"/>
      <c r="AB211" s="13"/>
      <c r="AC211" s="13"/>
      <c r="AD211" s="13"/>
      <c r="AE211" s="13"/>
      <c r="AT211" s="244" t="s">
        <v>172</v>
      </c>
      <c r="AU211" s="244" t="s">
        <v>79</v>
      </c>
      <c r="AV211" s="13" t="s">
        <v>79</v>
      </c>
      <c r="AW211" s="13" t="s">
        <v>32</v>
      </c>
      <c r="AX211" s="13" t="s">
        <v>70</v>
      </c>
      <c r="AY211" s="244" t="s">
        <v>161</v>
      </c>
    </row>
    <row r="212" s="14" customFormat="1">
      <c r="A212" s="14"/>
      <c r="B212" s="245"/>
      <c r="C212" s="246"/>
      <c r="D212" s="235" t="s">
        <v>172</v>
      </c>
      <c r="E212" s="247" t="s">
        <v>19</v>
      </c>
      <c r="F212" s="248" t="s">
        <v>174</v>
      </c>
      <c r="G212" s="246"/>
      <c r="H212" s="249">
        <v>15</v>
      </c>
      <c r="I212" s="250"/>
      <c r="J212" s="246"/>
      <c r="K212" s="246"/>
      <c r="L212" s="251"/>
      <c r="M212" s="252"/>
      <c r="N212" s="253"/>
      <c r="O212" s="253"/>
      <c r="P212" s="253"/>
      <c r="Q212" s="253"/>
      <c r="R212" s="253"/>
      <c r="S212" s="253"/>
      <c r="T212" s="254"/>
      <c r="U212" s="14"/>
      <c r="V212" s="14"/>
      <c r="W212" s="14"/>
      <c r="X212" s="14"/>
      <c r="Y212" s="14"/>
      <c r="Z212" s="14"/>
      <c r="AA212" s="14"/>
      <c r="AB212" s="14"/>
      <c r="AC212" s="14"/>
      <c r="AD212" s="14"/>
      <c r="AE212" s="14"/>
      <c r="AT212" s="255" t="s">
        <v>172</v>
      </c>
      <c r="AU212" s="255" t="s">
        <v>79</v>
      </c>
      <c r="AV212" s="14" t="s">
        <v>168</v>
      </c>
      <c r="AW212" s="14" t="s">
        <v>32</v>
      </c>
      <c r="AX212" s="14" t="s">
        <v>77</v>
      </c>
      <c r="AY212" s="255" t="s">
        <v>161</v>
      </c>
    </row>
    <row r="213" s="2" customFormat="1" ht="21.75" customHeight="1">
      <c r="A213" s="41"/>
      <c r="B213" s="42"/>
      <c r="C213" s="215" t="s">
        <v>350</v>
      </c>
      <c r="D213" s="215" t="s">
        <v>163</v>
      </c>
      <c r="E213" s="216" t="s">
        <v>1629</v>
      </c>
      <c r="F213" s="217" t="s">
        <v>1630</v>
      </c>
      <c r="G213" s="218" t="s">
        <v>212</v>
      </c>
      <c r="H213" s="219">
        <v>22.100000000000001</v>
      </c>
      <c r="I213" s="220"/>
      <c r="J213" s="221">
        <f>ROUND(I213*H213,2)</f>
        <v>0</v>
      </c>
      <c r="K213" s="217" t="s">
        <v>167</v>
      </c>
      <c r="L213" s="47"/>
      <c r="M213" s="222" t="s">
        <v>19</v>
      </c>
      <c r="N213" s="223" t="s">
        <v>41</v>
      </c>
      <c r="O213" s="87"/>
      <c r="P213" s="224">
        <f>O213*H213</f>
        <v>0</v>
      </c>
      <c r="Q213" s="224">
        <v>0.00165</v>
      </c>
      <c r="R213" s="224">
        <f>Q213*H213</f>
        <v>0.036465000000000004</v>
      </c>
      <c r="S213" s="224">
        <v>0</v>
      </c>
      <c r="T213" s="225">
        <f>S213*H213</f>
        <v>0</v>
      </c>
      <c r="U213" s="41"/>
      <c r="V213" s="41"/>
      <c r="W213" s="41"/>
      <c r="X213" s="41"/>
      <c r="Y213" s="41"/>
      <c r="Z213" s="41"/>
      <c r="AA213" s="41"/>
      <c r="AB213" s="41"/>
      <c r="AC213" s="41"/>
      <c r="AD213" s="41"/>
      <c r="AE213" s="41"/>
      <c r="AR213" s="226" t="s">
        <v>258</v>
      </c>
      <c r="AT213" s="226" t="s">
        <v>163</v>
      </c>
      <c r="AU213" s="226" t="s">
        <v>79</v>
      </c>
      <c r="AY213" s="20" t="s">
        <v>161</v>
      </c>
      <c r="BE213" s="227">
        <f>IF(N213="základní",J213,0)</f>
        <v>0</v>
      </c>
      <c r="BF213" s="227">
        <f>IF(N213="snížená",J213,0)</f>
        <v>0</v>
      </c>
      <c r="BG213" s="227">
        <f>IF(N213="zákl. přenesená",J213,0)</f>
        <v>0</v>
      </c>
      <c r="BH213" s="227">
        <f>IF(N213="sníž. přenesená",J213,0)</f>
        <v>0</v>
      </c>
      <c r="BI213" s="227">
        <f>IF(N213="nulová",J213,0)</f>
        <v>0</v>
      </c>
      <c r="BJ213" s="20" t="s">
        <v>77</v>
      </c>
      <c r="BK213" s="227">
        <f>ROUND(I213*H213,2)</f>
        <v>0</v>
      </c>
      <c r="BL213" s="20" t="s">
        <v>258</v>
      </c>
      <c r="BM213" s="226" t="s">
        <v>2030</v>
      </c>
    </row>
    <row r="214" s="2" customFormat="1">
      <c r="A214" s="41"/>
      <c r="B214" s="42"/>
      <c r="C214" s="43"/>
      <c r="D214" s="228" t="s">
        <v>170</v>
      </c>
      <c r="E214" s="43"/>
      <c r="F214" s="229" t="s">
        <v>1632</v>
      </c>
      <c r="G214" s="43"/>
      <c r="H214" s="43"/>
      <c r="I214" s="230"/>
      <c r="J214" s="43"/>
      <c r="K214" s="43"/>
      <c r="L214" s="47"/>
      <c r="M214" s="231"/>
      <c r="N214" s="232"/>
      <c r="O214" s="87"/>
      <c r="P214" s="87"/>
      <c r="Q214" s="87"/>
      <c r="R214" s="87"/>
      <c r="S214" s="87"/>
      <c r="T214" s="88"/>
      <c r="U214" s="41"/>
      <c r="V214" s="41"/>
      <c r="W214" s="41"/>
      <c r="X214" s="41"/>
      <c r="Y214" s="41"/>
      <c r="Z214" s="41"/>
      <c r="AA214" s="41"/>
      <c r="AB214" s="41"/>
      <c r="AC214" s="41"/>
      <c r="AD214" s="41"/>
      <c r="AE214" s="41"/>
      <c r="AT214" s="20" t="s">
        <v>170</v>
      </c>
      <c r="AU214" s="20" t="s">
        <v>79</v>
      </c>
    </row>
    <row r="215" s="13" customFormat="1">
      <c r="A215" s="13"/>
      <c r="B215" s="233"/>
      <c r="C215" s="234"/>
      <c r="D215" s="235" t="s">
        <v>172</v>
      </c>
      <c r="E215" s="236" t="s">
        <v>19</v>
      </c>
      <c r="F215" s="237" t="s">
        <v>2031</v>
      </c>
      <c r="G215" s="234"/>
      <c r="H215" s="238">
        <v>22.100000000000001</v>
      </c>
      <c r="I215" s="239"/>
      <c r="J215" s="234"/>
      <c r="K215" s="234"/>
      <c r="L215" s="240"/>
      <c r="M215" s="241"/>
      <c r="N215" s="242"/>
      <c r="O215" s="242"/>
      <c r="P215" s="242"/>
      <c r="Q215" s="242"/>
      <c r="R215" s="242"/>
      <c r="S215" s="242"/>
      <c r="T215" s="243"/>
      <c r="U215" s="13"/>
      <c r="V215" s="13"/>
      <c r="W215" s="13"/>
      <c r="X215" s="13"/>
      <c r="Y215" s="13"/>
      <c r="Z215" s="13"/>
      <c r="AA215" s="13"/>
      <c r="AB215" s="13"/>
      <c r="AC215" s="13"/>
      <c r="AD215" s="13"/>
      <c r="AE215" s="13"/>
      <c r="AT215" s="244" t="s">
        <v>172</v>
      </c>
      <c r="AU215" s="244" t="s">
        <v>79</v>
      </c>
      <c r="AV215" s="13" t="s">
        <v>79</v>
      </c>
      <c r="AW215" s="13" t="s">
        <v>32</v>
      </c>
      <c r="AX215" s="13" t="s">
        <v>70</v>
      </c>
      <c r="AY215" s="244" t="s">
        <v>161</v>
      </c>
    </row>
    <row r="216" s="14" customFormat="1">
      <c r="A216" s="14"/>
      <c r="B216" s="245"/>
      <c r="C216" s="246"/>
      <c r="D216" s="235" t="s">
        <v>172</v>
      </c>
      <c r="E216" s="247" t="s">
        <v>19</v>
      </c>
      <c r="F216" s="248" t="s">
        <v>174</v>
      </c>
      <c r="G216" s="246"/>
      <c r="H216" s="249">
        <v>22.100000000000001</v>
      </c>
      <c r="I216" s="250"/>
      <c r="J216" s="246"/>
      <c r="K216" s="246"/>
      <c r="L216" s="251"/>
      <c r="M216" s="252"/>
      <c r="N216" s="253"/>
      <c r="O216" s="253"/>
      <c r="P216" s="253"/>
      <c r="Q216" s="253"/>
      <c r="R216" s="253"/>
      <c r="S216" s="253"/>
      <c r="T216" s="254"/>
      <c r="U216" s="14"/>
      <c r="V216" s="14"/>
      <c r="W216" s="14"/>
      <c r="X216" s="14"/>
      <c r="Y216" s="14"/>
      <c r="Z216" s="14"/>
      <c r="AA216" s="14"/>
      <c r="AB216" s="14"/>
      <c r="AC216" s="14"/>
      <c r="AD216" s="14"/>
      <c r="AE216" s="14"/>
      <c r="AT216" s="255" t="s">
        <v>172</v>
      </c>
      <c r="AU216" s="255" t="s">
        <v>79</v>
      </c>
      <c r="AV216" s="14" t="s">
        <v>168</v>
      </c>
      <c r="AW216" s="14" t="s">
        <v>32</v>
      </c>
      <c r="AX216" s="14" t="s">
        <v>77</v>
      </c>
      <c r="AY216" s="255" t="s">
        <v>161</v>
      </c>
    </row>
    <row r="217" s="2" customFormat="1" ht="21.75" customHeight="1">
      <c r="A217" s="41"/>
      <c r="B217" s="42"/>
      <c r="C217" s="215" t="s">
        <v>356</v>
      </c>
      <c r="D217" s="215" t="s">
        <v>163</v>
      </c>
      <c r="E217" s="216" t="s">
        <v>1635</v>
      </c>
      <c r="F217" s="217" t="s">
        <v>1636</v>
      </c>
      <c r="G217" s="218" t="s">
        <v>166</v>
      </c>
      <c r="H217" s="219">
        <v>47.25</v>
      </c>
      <c r="I217" s="220"/>
      <c r="J217" s="221">
        <f>ROUND(I217*H217,2)</f>
        <v>0</v>
      </c>
      <c r="K217" s="217" t="s">
        <v>167</v>
      </c>
      <c r="L217" s="47"/>
      <c r="M217" s="222" t="s">
        <v>19</v>
      </c>
      <c r="N217" s="223" t="s">
        <v>41</v>
      </c>
      <c r="O217" s="87"/>
      <c r="P217" s="224">
        <f>O217*H217</f>
        <v>0</v>
      </c>
      <c r="Q217" s="224">
        <v>0</v>
      </c>
      <c r="R217" s="224">
        <f>Q217*H217</f>
        <v>0</v>
      </c>
      <c r="S217" s="224">
        <v>0</v>
      </c>
      <c r="T217" s="225">
        <f>S217*H217</f>
        <v>0</v>
      </c>
      <c r="U217" s="41"/>
      <c r="V217" s="41"/>
      <c r="W217" s="41"/>
      <c r="X217" s="41"/>
      <c r="Y217" s="41"/>
      <c r="Z217" s="41"/>
      <c r="AA217" s="41"/>
      <c r="AB217" s="41"/>
      <c r="AC217" s="41"/>
      <c r="AD217" s="41"/>
      <c r="AE217" s="41"/>
      <c r="AR217" s="226" t="s">
        <v>258</v>
      </c>
      <c r="AT217" s="226" t="s">
        <v>163</v>
      </c>
      <c r="AU217" s="226" t="s">
        <v>79</v>
      </c>
      <c r="AY217" s="20" t="s">
        <v>161</v>
      </c>
      <c r="BE217" s="227">
        <f>IF(N217="základní",J217,0)</f>
        <v>0</v>
      </c>
      <c r="BF217" s="227">
        <f>IF(N217="snížená",J217,0)</f>
        <v>0</v>
      </c>
      <c r="BG217" s="227">
        <f>IF(N217="zákl. přenesená",J217,0)</f>
        <v>0</v>
      </c>
      <c r="BH217" s="227">
        <f>IF(N217="sníž. přenesená",J217,0)</f>
        <v>0</v>
      </c>
      <c r="BI217" s="227">
        <f>IF(N217="nulová",J217,0)</f>
        <v>0</v>
      </c>
      <c r="BJ217" s="20" t="s">
        <v>77</v>
      </c>
      <c r="BK217" s="227">
        <f>ROUND(I217*H217,2)</f>
        <v>0</v>
      </c>
      <c r="BL217" s="20" t="s">
        <v>258</v>
      </c>
      <c r="BM217" s="226" t="s">
        <v>2032</v>
      </c>
    </row>
    <row r="218" s="2" customFormat="1">
      <c r="A218" s="41"/>
      <c r="B218" s="42"/>
      <c r="C218" s="43"/>
      <c r="D218" s="228" t="s">
        <v>170</v>
      </c>
      <c r="E218" s="43"/>
      <c r="F218" s="229" t="s">
        <v>1638</v>
      </c>
      <c r="G218" s="43"/>
      <c r="H218" s="43"/>
      <c r="I218" s="230"/>
      <c r="J218" s="43"/>
      <c r="K218" s="43"/>
      <c r="L218" s="47"/>
      <c r="M218" s="231"/>
      <c r="N218" s="232"/>
      <c r="O218" s="87"/>
      <c r="P218" s="87"/>
      <c r="Q218" s="87"/>
      <c r="R218" s="87"/>
      <c r="S218" s="87"/>
      <c r="T218" s="88"/>
      <c r="U218" s="41"/>
      <c r="V218" s="41"/>
      <c r="W218" s="41"/>
      <c r="X218" s="41"/>
      <c r="Y218" s="41"/>
      <c r="Z218" s="41"/>
      <c r="AA218" s="41"/>
      <c r="AB218" s="41"/>
      <c r="AC218" s="41"/>
      <c r="AD218" s="41"/>
      <c r="AE218" s="41"/>
      <c r="AT218" s="20" t="s">
        <v>170</v>
      </c>
      <c r="AU218" s="20" t="s">
        <v>79</v>
      </c>
    </row>
    <row r="219" s="13" customFormat="1">
      <c r="A219" s="13"/>
      <c r="B219" s="233"/>
      <c r="C219" s="234"/>
      <c r="D219" s="235" t="s">
        <v>172</v>
      </c>
      <c r="E219" s="236" t="s">
        <v>19</v>
      </c>
      <c r="F219" s="237" t="s">
        <v>2002</v>
      </c>
      <c r="G219" s="234"/>
      <c r="H219" s="238">
        <v>47.25</v>
      </c>
      <c r="I219" s="239"/>
      <c r="J219" s="234"/>
      <c r="K219" s="234"/>
      <c r="L219" s="240"/>
      <c r="M219" s="241"/>
      <c r="N219" s="242"/>
      <c r="O219" s="242"/>
      <c r="P219" s="242"/>
      <c r="Q219" s="242"/>
      <c r="R219" s="242"/>
      <c r="S219" s="242"/>
      <c r="T219" s="243"/>
      <c r="U219" s="13"/>
      <c r="V219" s="13"/>
      <c r="W219" s="13"/>
      <c r="X219" s="13"/>
      <c r="Y219" s="13"/>
      <c r="Z219" s="13"/>
      <c r="AA219" s="13"/>
      <c r="AB219" s="13"/>
      <c r="AC219" s="13"/>
      <c r="AD219" s="13"/>
      <c r="AE219" s="13"/>
      <c r="AT219" s="244" t="s">
        <v>172</v>
      </c>
      <c r="AU219" s="244" t="s">
        <v>79</v>
      </c>
      <c r="AV219" s="13" t="s">
        <v>79</v>
      </c>
      <c r="AW219" s="13" t="s">
        <v>32</v>
      </c>
      <c r="AX219" s="13" t="s">
        <v>70</v>
      </c>
      <c r="AY219" s="244" t="s">
        <v>161</v>
      </c>
    </row>
    <row r="220" s="14" customFormat="1">
      <c r="A220" s="14"/>
      <c r="B220" s="245"/>
      <c r="C220" s="246"/>
      <c r="D220" s="235" t="s">
        <v>172</v>
      </c>
      <c r="E220" s="247" t="s">
        <v>19</v>
      </c>
      <c r="F220" s="248" t="s">
        <v>174</v>
      </c>
      <c r="G220" s="246"/>
      <c r="H220" s="249">
        <v>47.25</v>
      </c>
      <c r="I220" s="250"/>
      <c r="J220" s="246"/>
      <c r="K220" s="246"/>
      <c r="L220" s="251"/>
      <c r="M220" s="252"/>
      <c r="N220" s="253"/>
      <c r="O220" s="253"/>
      <c r="P220" s="253"/>
      <c r="Q220" s="253"/>
      <c r="R220" s="253"/>
      <c r="S220" s="253"/>
      <c r="T220" s="254"/>
      <c r="U220" s="14"/>
      <c r="V220" s="14"/>
      <c r="W220" s="14"/>
      <c r="X220" s="14"/>
      <c r="Y220" s="14"/>
      <c r="Z220" s="14"/>
      <c r="AA220" s="14"/>
      <c r="AB220" s="14"/>
      <c r="AC220" s="14"/>
      <c r="AD220" s="14"/>
      <c r="AE220" s="14"/>
      <c r="AT220" s="255" t="s">
        <v>172</v>
      </c>
      <c r="AU220" s="255" t="s">
        <v>79</v>
      </c>
      <c r="AV220" s="14" t="s">
        <v>168</v>
      </c>
      <c r="AW220" s="14" t="s">
        <v>32</v>
      </c>
      <c r="AX220" s="14" t="s">
        <v>77</v>
      </c>
      <c r="AY220" s="255" t="s">
        <v>161</v>
      </c>
    </row>
    <row r="221" s="2" customFormat="1" ht="16.5" customHeight="1">
      <c r="A221" s="41"/>
      <c r="B221" s="42"/>
      <c r="C221" s="285" t="s">
        <v>369</v>
      </c>
      <c r="D221" s="285" t="s">
        <v>1027</v>
      </c>
      <c r="E221" s="286" t="s">
        <v>1640</v>
      </c>
      <c r="F221" s="287" t="s">
        <v>1641</v>
      </c>
      <c r="G221" s="288" t="s">
        <v>166</v>
      </c>
      <c r="H221" s="289">
        <v>54.573999999999998</v>
      </c>
      <c r="I221" s="290"/>
      <c r="J221" s="291">
        <f>ROUND(I221*H221,2)</f>
        <v>0</v>
      </c>
      <c r="K221" s="287" t="s">
        <v>167</v>
      </c>
      <c r="L221" s="292"/>
      <c r="M221" s="293" t="s">
        <v>19</v>
      </c>
      <c r="N221" s="294" t="s">
        <v>41</v>
      </c>
      <c r="O221" s="87"/>
      <c r="P221" s="224">
        <f>O221*H221</f>
        <v>0</v>
      </c>
      <c r="Q221" s="224">
        <v>0.00014999999999999999</v>
      </c>
      <c r="R221" s="224">
        <f>Q221*H221</f>
        <v>0.0081860999999999982</v>
      </c>
      <c r="S221" s="224">
        <v>0</v>
      </c>
      <c r="T221" s="225">
        <f>S221*H221</f>
        <v>0</v>
      </c>
      <c r="U221" s="41"/>
      <c r="V221" s="41"/>
      <c r="W221" s="41"/>
      <c r="X221" s="41"/>
      <c r="Y221" s="41"/>
      <c r="Z221" s="41"/>
      <c r="AA221" s="41"/>
      <c r="AB221" s="41"/>
      <c r="AC221" s="41"/>
      <c r="AD221" s="41"/>
      <c r="AE221" s="41"/>
      <c r="AR221" s="226" t="s">
        <v>356</v>
      </c>
      <c r="AT221" s="226" t="s">
        <v>1027</v>
      </c>
      <c r="AU221" s="226" t="s">
        <v>79</v>
      </c>
      <c r="AY221" s="20" t="s">
        <v>161</v>
      </c>
      <c r="BE221" s="227">
        <f>IF(N221="základní",J221,0)</f>
        <v>0</v>
      </c>
      <c r="BF221" s="227">
        <f>IF(N221="snížená",J221,0)</f>
        <v>0</v>
      </c>
      <c r="BG221" s="227">
        <f>IF(N221="zákl. přenesená",J221,0)</f>
        <v>0</v>
      </c>
      <c r="BH221" s="227">
        <f>IF(N221="sníž. přenesená",J221,0)</f>
        <v>0</v>
      </c>
      <c r="BI221" s="227">
        <f>IF(N221="nulová",J221,0)</f>
        <v>0</v>
      </c>
      <c r="BJ221" s="20" t="s">
        <v>77</v>
      </c>
      <c r="BK221" s="227">
        <f>ROUND(I221*H221,2)</f>
        <v>0</v>
      </c>
      <c r="BL221" s="20" t="s">
        <v>258</v>
      </c>
      <c r="BM221" s="226" t="s">
        <v>2033</v>
      </c>
    </row>
    <row r="222" s="13" customFormat="1">
      <c r="A222" s="13"/>
      <c r="B222" s="233"/>
      <c r="C222" s="234"/>
      <c r="D222" s="235" t="s">
        <v>172</v>
      </c>
      <c r="E222" s="234"/>
      <c r="F222" s="237" t="s">
        <v>2034</v>
      </c>
      <c r="G222" s="234"/>
      <c r="H222" s="238">
        <v>54.573999999999998</v>
      </c>
      <c r="I222" s="239"/>
      <c r="J222" s="234"/>
      <c r="K222" s="234"/>
      <c r="L222" s="240"/>
      <c r="M222" s="241"/>
      <c r="N222" s="242"/>
      <c r="O222" s="242"/>
      <c r="P222" s="242"/>
      <c r="Q222" s="242"/>
      <c r="R222" s="242"/>
      <c r="S222" s="242"/>
      <c r="T222" s="243"/>
      <c r="U222" s="13"/>
      <c r="V222" s="13"/>
      <c r="W222" s="13"/>
      <c r="X222" s="13"/>
      <c r="Y222" s="13"/>
      <c r="Z222" s="13"/>
      <c r="AA222" s="13"/>
      <c r="AB222" s="13"/>
      <c r="AC222" s="13"/>
      <c r="AD222" s="13"/>
      <c r="AE222" s="13"/>
      <c r="AT222" s="244" t="s">
        <v>172</v>
      </c>
      <c r="AU222" s="244" t="s">
        <v>79</v>
      </c>
      <c r="AV222" s="13" t="s">
        <v>79</v>
      </c>
      <c r="AW222" s="13" t="s">
        <v>4</v>
      </c>
      <c r="AX222" s="13" t="s">
        <v>77</v>
      </c>
      <c r="AY222" s="244" t="s">
        <v>161</v>
      </c>
    </row>
    <row r="223" s="2" customFormat="1" ht="24.15" customHeight="1">
      <c r="A223" s="41"/>
      <c r="B223" s="42"/>
      <c r="C223" s="215" t="s">
        <v>376</v>
      </c>
      <c r="D223" s="215" t="s">
        <v>163</v>
      </c>
      <c r="E223" s="216" t="s">
        <v>1645</v>
      </c>
      <c r="F223" s="217" t="s">
        <v>1646</v>
      </c>
      <c r="G223" s="218" t="s">
        <v>580</v>
      </c>
      <c r="H223" s="219">
        <v>0.56999999999999995</v>
      </c>
      <c r="I223" s="220"/>
      <c r="J223" s="221">
        <f>ROUND(I223*H223,2)</f>
        <v>0</v>
      </c>
      <c r="K223" s="217" t="s">
        <v>167</v>
      </c>
      <c r="L223" s="47"/>
      <c r="M223" s="222" t="s">
        <v>19</v>
      </c>
      <c r="N223" s="223" t="s">
        <v>41</v>
      </c>
      <c r="O223" s="87"/>
      <c r="P223" s="224">
        <f>O223*H223</f>
        <v>0</v>
      </c>
      <c r="Q223" s="224">
        <v>0</v>
      </c>
      <c r="R223" s="224">
        <f>Q223*H223</f>
        <v>0</v>
      </c>
      <c r="S223" s="224">
        <v>0</v>
      </c>
      <c r="T223" s="225">
        <f>S223*H223</f>
        <v>0</v>
      </c>
      <c r="U223" s="41"/>
      <c r="V223" s="41"/>
      <c r="W223" s="41"/>
      <c r="X223" s="41"/>
      <c r="Y223" s="41"/>
      <c r="Z223" s="41"/>
      <c r="AA223" s="41"/>
      <c r="AB223" s="41"/>
      <c r="AC223" s="41"/>
      <c r="AD223" s="41"/>
      <c r="AE223" s="41"/>
      <c r="AR223" s="226" t="s">
        <v>258</v>
      </c>
      <c r="AT223" s="226" t="s">
        <v>163</v>
      </c>
      <c r="AU223" s="226" t="s">
        <v>79</v>
      </c>
      <c r="AY223" s="20" t="s">
        <v>161</v>
      </c>
      <c r="BE223" s="227">
        <f>IF(N223="základní",J223,0)</f>
        <v>0</v>
      </c>
      <c r="BF223" s="227">
        <f>IF(N223="snížená",J223,0)</f>
        <v>0</v>
      </c>
      <c r="BG223" s="227">
        <f>IF(N223="zákl. přenesená",J223,0)</f>
        <v>0</v>
      </c>
      <c r="BH223" s="227">
        <f>IF(N223="sníž. přenesená",J223,0)</f>
        <v>0</v>
      </c>
      <c r="BI223" s="227">
        <f>IF(N223="nulová",J223,0)</f>
        <v>0</v>
      </c>
      <c r="BJ223" s="20" t="s">
        <v>77</v>
      </c>
      <c r="BK223" s="227">
        <f>ROUND(I223*H223,2)</f>
        <v>0</v>
      </c>
      <c r="BL223" s="20" t="s">
        <v>258</v>
      </c>
      <c r="BM223" s="226" t="s">
        <v>2035</v>
      </c>
    </row>
    <row r="224" s="2" customFormat="1">
      <c r="A224" s="41"/>
      <c r="B224" s="42"/>
      <c r="C224" s="43"/>
      <c r="D224" s="228" t="s">
        <v>170</v>
      </c>
      <c r="E224" s="43"/>
      <c r="F224" s="229" t="s">
        <v>1648</v>
      </c>
      <c r="G224" s="43"/>
      <c r="H224" s="43"/>
      <c r="I224" s="230"/>
      <c r="J224" s="43"/>
      <c r="K224" s="43"/>
      <c r="L224" s="47"/>
      <c r="M224" s="231"/>
      <c r="N224" s="232"/>
      <c r="O224" s="87"/>
      <c r="P224" s="87"/>
      <c r="Q224" s="87"/>
      <c r="R224" s="87"/>
      <c r="S224" s="87"/>
      <c r="T224" s="88"/>
      <c r="U224" s="41"/>
      <c r="V224" s="41"/>
      <c r="W224" s="41"/>
      <c r="X224" s="41"/>
      <c r="Y224" s="41"/>
      <c r="Z224" s="41"/>
      <c r="AA224" s="41"/>
      <c r="AB224" s="41"/>
      <c r="AC224" s="41"/>
      <c r="AD224" s="41"/>
      <c r="AE224" s="41"/>
      <c r="AT224" s="20" t="s">
        <v>170</v>
      </c>
      <c r="AU224" s="20" t="s">
        <v>79</v>
      </c>
    </row>
    <row r="225" s="12" customFormat="1" ht="22.8" customHeight="1">
      <c r="A225" s="12"/>
      <c r="B225" s="199"/>
      <c r="C225" s="200"/>
      <c r="D225" s="201" t="s">
        <v>69</v>
      </c>
      <c r="E225" s="213" t="s">
        <v>699</v>
      </c>
      <c r="F225" s="213" t="s">
        <v>700</v>
      </c>
      <c r="G225" s="200"/>
      <c r="H225" s="200"/>
      <c r="I225" s="203"/>
      <c r="J225" s="214">
        <f>BK225</f>
        <v>0</v>
      </c>
      <c r="K225" s="200"/>
      <c r="L225" s="205"/>
      <c r="M225" s="206"/>
      <c r="N225" s="207"/>
      <c r="O225" s="207"/>
      <c r="P225" s="208">
        <f>SUM(P226:P239)</f>
        <v>0</v>
      </c>
      <c r="Q225" s="207"/>
      <c r="R225" s="208">
        <f>SUM(R226:R239)</f>
        <v>0.35482499999999995</v>
      </c>
      <c r="S225" s="207"/>
      <c r="T225" s="209">
        <f>SUM(T226:T239)</f>
        <v>0</v>
      </c>
      <c r="U225" s="12"/>
      <c r="V225" s="12"/>
      <c r="W225" s="12"/>
      <c r="X225" s="12"/>
      <c r="Y225" s="12"/>
      <c r="Z225" s="12"/>
      <c r="AA225" s="12"/>
      <c r="AB225" s="12"/>
      <c r="AC225" s="12"/>
      <c r="AD225" s="12"/>
      <c r="AE225" s="12"/>
      <c r="AR225" s="210" t="s">
        <v>79</v>
      </c>
      <c r="AT225" s="211" t="s">
        <v>69</v>
      </c>
      <c r="AU225" s="211" t="s">
        <v>77</v>
      </c>
      <c r="AY225" s="210" t="s">
        <v>161</v>
      </c>
      <c r="BK225" s="212">
        <f>SUM(BK226:BK239)</f>
        <v>0</v>
      </c>
    </row>
    <row r="226" s="2" customFormat="1" ht="24.15" customHeight="1">
      <c r="A226" s="41"/>
      <c r="B226" s="42"/>
      <c r="C226" s="215" t="s">
        <v>387</v>
      </c>
      <c r="D226" s="215" t="s">
        <v>163</v>
      </c>
      <c r="E226" s="216" t="s">
        <v>1650</v>
      </c>
      <c r="F226" s="217" t="s">
        <v>1651</v>
      </c>
      <c r="G226" s="218" t="s">
        <v>166</v>
      </c>
      <c r="H226" s="219">
        <v>45</v>
      </c>
      <c r="I226" s="220"/>
      <c r="J226" s="221">
        <f>ROUND(I226*H226,2)</f>
        <v>0</v>
      </c>
      <c r="K226" s="217" t="s">
        <v>167</v>
      </c>
      <c r="L226" s="47"/>
      <c r="M226" s="222" t="s">
        <v>19</v>
      </c>
      <c r="N226" s="223" t="s">
        <v>41</v>
      </c>
      <c r="O226" s="87"/>
      <c r="P226" s="224">
        <f>O226*H226</f>
        <v>0</v>
      </c>
      <c r="Q226" s="224">
        <v>0.00232</v>
      </c>
      <c r="R226" s="224">
        <f>Q226*H226</f>
        <v>0.10440000000000001</v>
      </c>
      <c r="S226" s="224">
        <v>0</v>
      </c>
      <c r="T226" s="225">
        <f>S226*H226</f>
        <v>0</v>
      </c>
      <c r="U226" s="41"/>
      <c r="V226" s="41"/>
      <c r="W226" s="41"/>
      <c r="X226" s="41"/>
      <c r="Y226" s="41"/>
      <c r="Z226" s="41"/>
      <c r="AA226" s="41"/>
      <c r="AB226" s="41"/>
      <c r="AC226" s="41"/>
      <c r="AD226" s="41"/>
      <c r="AE226" s="41"/>
      <c r="AR226" s="226" t="s">
        <v>258</v>
      </c>
      <c r="AT226" s="226" t="s">
        <v>163</v>
      </c>
      <c r="AU226" s="226" t="s">
        <v>79</v>
      </c>
      <c r="AY226" s="20" t="s">
        <v>161</v>
      </c>
      <c r="BE226" s="227">
        <f>IF(N226="základní",J226,0)</f>
        <v>0</v>
      </c>
      <c r="BF226" s="227">
        <f>IF(N226="snížená",J226,0)</f>
        <v>0</v>
      </c>
      <c r="BG226" s="227">
        <f>IF(N226="zákl. přenesená",J226,0)</f>
        <v>0</v>
      </c>
      <c r="BH226" s="227">
        <f>IF(N226="sníž. přenesená",J226,0)</f>
        <v>0</v>
      </c>
      <c r="BI226" s="227">
        <f>IF(N226="nulová",J226,0)</f>
        <v>0</v>
      </c>
      <c r="BJ226" s="20" t="s">
        <v>77</v>
      </c>
      <c r="BK226" s="227">
        <f>ROUND(I226*H226,2)</f>
        <v>0</v>
      </c>
      <c r="BL226" s="20" t="s">
        <v>258</v>
      </c>
      <c r="BM226" s="226" t="s">
        <v>2036</v>
      </c>
    </row>
    <row r="227" s="2" customFormat="1">
      <c r="A227" s="41"/>
      <c r="B227" s="42"/>
      <c r="C227" s="43"/>
      <c r="D227" s="228" t="s">
        <v>170</v>
      </c>
      <c r="E227" s="43"/>
      <c r="F227" s="229" t="s">
        <v>1653</v>
      </c>
      <c r="G227" s="43"/>
      <c r="H227" s="43"/>
      <c r="I227" s="230"/>
      <c r="J227" s="43"/>
      <c r="K227" s="43"/>
      <c r="L227" s="47"/>
      <c r="M227" s="231"/>
      <c r="N227" s="232"/>
      <c r="O227" s="87"/>
      <c r="P227" s="87"/>
      <c r="Q227" s="87"/>
      <c r="R227" s="87"/>
      <c r="S227" s="87"/>
      <c r="T227" s="88"/>
      <c r="U227" s="41"/>
      <c r="V227" s="41"/>
      <c r="W227" s="41"/>
      <c r="X227" s="41"/>
      <c r="Y227" s="41"/>
      <c r="Z227" s="41"/>
      <c r="AA227" s="41"/>
      <c r="AB227" s="41"/>
      <c r="AC227" s="41"/>
      <c r="AD227" s="41"/>
      <c r="AE227" s="41"/>
      <c r="AT227" s="20" t="s">
        <v>170</v>
      </c>
      <c r="AU227" s="20" t="s">
        <v>79</v>
      </c>
    </row>
    <row r="228" s="13" customFormat="1">
      <c r="A228" s="13"/>
      <c r="B228" s="233"/>
      <c r="C228" s="234"/>
      <c r="D228" s="235" t="s">
        <v>172</v>
      </c>
      <c r="E228" s="236" t="s">
        <v>19</v>
      </c>
      <c r="F228" s="237" t="s">
        <v>2037</v>
      </c>
      <c r="G228" s="234"/>
      <c r="H228" s="238">
        <v>45</v>
      </c>
      <c r="I228" s="239"/>
      <c r="J228" s="234"/>
      <c r="K228" s="234"/>
      <c r="L228" s="240"/>
      <c r="M228" s="241"/>
      <c r="N228" s="242"/>
      <c r="O228" s="242"/>
      <c r="P228" s="242"/>
      <c r="Q228" s="242"/>
      <c r="R228" s="242"/>
      <c r="S228" s="242"/>
      <c r="T228" s="243"/>
      <c r="U228" s="13"/>
      <c r="V228" s="13"/>
      <c r="W228" s="13"/>
      <c r="X228" s="13"/>
      <c r="Y228" s="13"/>
      <c r="Z228" s="13"/>
      <c r="AA228" s="13"/>
      <c r="AB228" s="13"/>
      <c r="AC228" s="13"/>
      <c r="AD228" s="13"/>
      <c r="AE228" s="13"/>
      <c r="AT228" s="244" t="s">
        <v>172</v>
      </c>
      <c r="AU228" s="244" t="s">
        <v>79</v>
      </c>
      <c r="AV228" s="13" t="s">
        <v>79</v>
      </c>
      <c r="AW228" s="13" t="s">
        <v>32</v>
      </c>
      <c r="AX228" s="13" t="s">
        <v>70</v>
      </c>
      <c r="AY228" s="244" t="s">
        <v>161</v>
      </c>
    </row>
    <row r="229" s="14" customFormat="1">
      <c r="A229" s="14"/>
      <c r="B229" s="245"/>
      <c r="C229" s="246"/>
      <c r="D229" s="235" t="s">
        <v>172</v>
      </c>
      <c r="E229" s="247" t="s">
        <v>19</v>
      </c>
      <c r="F229" s="248" t="s">
        <v>174</v>
      </c>
      <c r="G229" s="246"/>
      <c r="H229" s="249">
        <v>45</v>
      </c>
      <c r="I229" s="250"/>
      <c r="J229" s="246"/>
      <c r="K229" s="246"/>
      <c r="L229" s="251"/>
      <c r="M229" s="252"/>
      <c r="N229" s="253"/>
      <c r="O229" s="253"/>
      <c r="P229" s="253"/>
      <c r="Q229" s="253"/>
      <c r="R229" s="253"/>
      <c r="S229" s="253"/>
      <c r="T229" s="254"/>
      <c r="U229" s="14"/>
      <c r="V229" s="14"/>
      <c r="W229" s="14"/>
      <c r="X229" s="14"/>
      <c r="Y229" s="14"/>
      <c r="Z229" s="14"/>
      <c r="AA229" s="14"/>
      <c r="AB229" s="14"/>
      <c r="AC229" s="14"/>
      <c r="AD229" s="14"/>
      <c r="AE229" s="14"/>
      <c r="AT229" s="255" t="s">
        <v>172</v>
      </c>
      <c r="AU229" s="255" t="s">
        <v>79</v>
      </c>
      <c r="AV229" s="14" t="s">
        <v>168</v>
      </c>
      <c r="AW229" s="14" t="s">
        <v>32</v>
      </c>
      <c r="AX229" s="14" t="s">
        <v>77</v>
      </c>
      <c r="AY229" s="255" t="s">
        <v>161</v>
      </c>
    </row>
    <row r="230" s="2" customFormat="1" ht="16.5" customHeight="1">
      <c r="A230" s="41"/>
      <c r="B230" s="42"/>
      <c r="C230" s="285" t="s">
        <v>398</v>
      </c>
      <c r="D230" s="285" t="s">
        <v>1027</v>
      </c>
      <c r="E230" s="286" t="s">
        <v>1656</v>
      </c>
      <c r="F230" s="287" t="s">
        <v>1657</v>
      </c>
      <c r="G230" s="288" t="s">
        <v>231</v>
      </c>
      <c r="H230" s="289">
        <v>3.7799999999999998</v>
      </c>
      <c r="I230" s="290"/>
      <c r="J230" s="291">
        <f>ROUND(I230*H230,2)</f>
        <v>0</v>
      </c>
      <c r="K230" s="287" t="s">
        <v>167</v>
      </c>
      <c r="L230" s="292"/>
      <c r="M230" s="293" t="s">
        <v>19</v>
      </c>
      <c r="N230" s="294" t="s">
        <v>41</v>
      </c>
      <c r="O230" s="87"/>
      <c r="P230" s="224">
        <f>O230*H230</f>
        <v>0</v>
      </c>
      <c r="Q230" s="224">
        <v>0.029999999999999999</v>
      </c>
      <c r="R230" s="224">
        <f>Q230*H230</f>
        <v>0.11339999999999999</v>
      </c>
      <c r="S230" s="224">
        <v>0</v>
      </c>
      <c r="T230" s="225">
        <f>S230*H230</f>
        <v>0</v>
      </c>
      <c r="U230" s="41"/>
      <c r="V230" s="41"/>
      <c r="W230" s="41"/>
      <c r="X230" s="41"/>
      <c r="Y230" s="41"/>
      <c r="Z230" s="41"/>
      <c r="AA230" s="41"/>
      <c r="AB230" s="41"/>
      <c r="AC230" s="41"/>
      <c r="AD230" s="41"/>
      <c r="AE230" s="41"/>
      <c r="AR230" s="226" t="s">
        <v>356</v>
      </c>
      <c r="AT230" s="226" t="s">
        <v>1027</v>
      </c>
      <c r="AU230" s="226" t="s">
        <v>79</v>
      </c>
      <c r="AY230" s="20" t="s">
        <v>161</v>
      </c>
      <c r="BE230" s="227">
        <f>IF(N230="základní",J230,0)</f>
        <v>0</v>
      </c>
      <c r="BF230" s="227">
        <f>IF(N230="snížená",J230,0)</f>
        <v>0</v>
      </c>
      <c r="BG230" s="227">
        <f>IF(N230="zákl. přenesená",J230,0)</f>
        <v>0</v>
      </c>
      <c r="BH230" s="227">
        <f>IF(N230="sníž. přenesená",J230,0)</f>
        <v>0</v>
      </c>
      <c r="BI230" s="227">
        <f>IF(N230="nulová",J230,0)</f>
        <v>0</v>
      </c>
      <c r="BJ230" s="20" t="s">
        <v>77</v>
      </c>
      <c r="BK230" s="227">
        <f>ROUND(I230*H230,2)</f>
        <v>0</v>
      </c>
      <c r="BL230" s="20" t="s">
        <v>258</v>
      </c>
      <c r="BM230" s="226" t="s">
        <v>2038</v>
      </c>
    </row>
    <row r="231" s="13" customFormat="1">
      <c r="A231" s="13"/>
      <c r="B231" s="233"/>
      <c r="C231" s="234"/>
      <c r="D231" s="235" t="s">
        <v>172</v>
      </c>
      <c r="E231" s="236" t="s">
        <v>19</v>
      </c>
      <c r="F231" s="237" t="s">
        <v>2039</v>
      </c>
      <c r="G231" s="234"/>
      <c r="H231" s="238">
        <v>3.6000000000000001</v>
      </c>
      <c r="I231" s="239"/>
      <c r="J231" s="234"/>
      <c r="K231" s="234"/>
      <c r="L231" s="240"/>
      <c r="M231" s="241"/>
      <c r="N231" s="242"/>
      <c r="O231" s="242"/>
      <c r="P231" s="242"/>
      <c r="Q231" s="242"/>
      <c r="R231" s="242"/>
      <c r="S231" s="242"/>
      <c r="T231" s="243"/>
      <c r="U231" s="13"/>
      <c r="V231" s="13"/>
      <c r="W231" s="13"/>
      <c r="X231" s="13"/>
      <c r="Y231" s="13"/>
      <c r="Z231" s="13"/>
      <c r="AA231" s="13"/>
      <c r="AB231" s="13"/>
      <c r="AC231" s="13"/>
      <c r="AD231" s="13"/>
      <c r="AE231" s="13"/>
      <c r="AT231" s="244" t="s">
        <v>172</v>
      </c>
      <c r="AU231" s="244" t="s">
        <v>79</v>
      </c>
      <c r="AV231" s="13" t="s">
        <v>79</v>
      </c>
      <c r="AW231" s="13" t="s">
        <v>32</v>
      </c>
      <c r="AX231" s="13" t="s">
        <v>70</v>
      </c>
      <c r="AY231" s="244" t="s">
        <v>161</v>
      </c>
    </row>
    <row r="232" s="14" customFormat="1">
      <c r="A232" s="14"/>
      <c r="B232" s="245"/>
      <c r="C232" s="246"/>
      <c r="D232" s="235" t="s">
        <v>172</v>
      </c>
      <c r="E232" s="247" t="s">
        <v>19</v>
      </c>
      <c r="F232" s="248" t="s">
        <v>174</v>
      </c>
      <c r="G232" s="246"/>
      <c r="H232" s="249">
        <v>3.6000000000000001</v>
      </c>
      <c r="I232" s="250"/>
      <c r="J232" s="246"/>
      <c r="K232" s="246"/>
      <c r="L232" s="251"/>
      <c r="M232" s="252"/>
      <c r="N232" s="253"/>
      <c r="O232" s="253"/>
      <c r="P232" s="253"/>
      <c r="Q232" s="253"/>
      <c r="R232" s="253"/>
      <c r="S232" s="253"/>
      <c r="T232" s="254"/>
      <c r="U232" s="14"/>
      <c r="V232" s="14"/>
      <c r="W232" s="14"/>
      <c r="X232" s="14"/>
      <c r="Y232" s="14"/>
      <c r="Z232" s="14"/>
      <c r="AA232" s="14"/>
      <c r="AB232" s="14"/>
      <c r="AC232" s="14"/>
      <c r="AD232" s="14"/>
      <c r="AE232" s="14"/>
      <c r="AT232" s="255" t="s">
        <v>172</v>
      </c>
      <c r="AU232" s="255" t="s">
        <v>79</v>
      </c>
      <c r="AV232" s="14" t="s">
        <v>168</v>
      </c>
      <c r="AW232" s="14" t="s">
        <v>32</v>
      </c>
      <c r="AX232" s="14" t="s">
        <v>77</v>
      </c>
      <c r="AY232" s="255" t="s">
        <v>161</v>
      </c>
    </row>
    <row r="233" s="13" customFormat="1">
      <c r="A233" s="13"/>
      <c r="B233" s="233"/>
      <c r="C233" s="234"/>
      <c r="D233" s="235" t="s">
        <v>172</v>
      </c>
      <c r="E233" s="234"/>
      <c r="F233" s="237" t="s">
        <v>2040</v>
      </c>
      <c r="G233" s="234"/>
      <c r="H233" s="238">
        <v>3.7799999999999998</v>
      </c>
      <c r="I233" s="239"/>
      <c r="J233" s="234"/>
      <c r="K233" s="234"/>
      <c r="L233" s="240"/>
      <c r="M233" s="241"/>
      <c r="N233" s="242"/>
      <c r="O233" s="242"/>
      <c r="P233" s="242"/>
      <c r="Q233" s="242"/>
      <c r="R233" s="242"/>
      <c r="S233" s="242"/>
      <c r="T233" s="243"/>
      <c r="U233" s="13"/>
      <c r="V233" s="13"/>
      <c r="W233" s="13"/>
      <c r="X233" s="13"/>
      <c r="Y233" s="13"/>
      <c r="Z233" s="13"/>
      <c r="AA233" s="13"/>
      <c r="AB233" s="13"/>
      <c r="AC233" s="13"/>
      <c r="AD233" s="13"/>
      <c r="AE233" s="13"/>
      <c r="AT233" s="244" t="s">
        <v>172</v>
      </c>
      <c r="AU233" s="244" t="s">
        <v>79</v>
      </c>
      <c r="AV233" s="13" t="s">
        <v>79</v>
      </c>
      <c r="AW233" s="13" t="s">
        <v>4</v>
      </c>
      <c r="AX233" s="13" t="s">
        <v>77</v>
      </c>
      <c r="AY233" s="244" t="s">
        <v>161</v>
      </c>
    </row>
    <row r="234" s="2" customFormat="1" ht="16.5" customHeight="1">
      <c r="A234" s="41"/>
      <c r="B234" s="42"/>
      <c r="C234" s="285" t="s">
        <v>403</v>
      </c>
      <c r="D234" s="285" t="s">
        <v>1027</v>
      </c>
      <c r="E234" s="286" t="s">
        <v>1662</v>
      </c>
      <c r="F234" s="287" t="s">
        <v>1663</v>
      </c>
      <c r="G234" s="288" t="s">
        <v>166</v>
      </c>
      <c r="H234" s="289">
        <v>47.25</v>
      </c>
      <c r="I234" s="290"/>
      <c r="J234" s="291">
        <f>ROUND(I234*H234,2)</f>
        <v>0</v>
      </c>
      <c r="K234" s="287" t="s">
        <v>167</v>
      </c>
      <c r="L234" s="292"/>
      <c r="M234" s="293" t="s">
        <v>19</v>
      </c>
      <c r="N234" s="294" t="s">
        <v>41</v>
      </c>
      <c r="O234" s="87"/>
      <c r="P234" s="224">
        <f>O234*H234</f>
        <v>0</v>
      </c>
      <c r="Q234" s="224">
        <v>0.0028999999999999998</v>
      </c>
      <c r="R234" s="224">
        <f>Q234*H234</f>
        <v>0.13702499999999998</v>
      </c>
      <c r="S234" s="224">
        <v>0</v>
      </c>
      <c r="T234" s="225">
        <f>S234*H234</f>
        <v>0</v>
      </c>
      <c r="U234" s="41"/>
      <c r="V234" s="41"/>
      <c r="W234" s="41"/>
      <c r="X234" s="41"/>
      <c r="Y234" s="41"/>
      <c r="Z234" s="41"/>
      <c r="AA234" s="41"/>
      <c r="AB234" s="41"/>
      <c r="AC234" s="41"/>
      <c r="AD234" s="41"/>
      <c r="AE234" s="41"/>
      <c r="AR234" s="226" t="s">
        <v>356</v>
      </c>
      <c r="AT234" s="226" t="s">
        <v>1027</v>
      </c>
      <c r="AU234" s="226" t="s">
        <v>79</v>
      </c>
      <c r="AY234" s="20" t="s">
        <v>161</v>
      </c>
      <c r="BE234" s="227">
        <f>IF(N234="základní",J234,0)</f>
        <v>0</v>
      </c>
      <c r="BF234" s="227">
        <f>IF(N234="snížená",J234,0)</f>
        <v>0</v>
      </c>
      <c r="BG234" s="227">
        <f>IF(N234="zákl. přenesená",J234,0)</f>
        <v>0</v>
      </c>
      <c r="BH234" s="227">
        <f>IF(N234="sníž. přenesená",J234,0)</f>
        <v>0</v>
      </c>
      <c r="BI234" s="227">
        <f>IF(N234="nulová",J234,0)</f>
        <v>0</v>
      </c>
      <c r="BJ234" s="20" t="s">
        <v>77</v>
      </c>
      <c r="BK234" s="227">
        <f>ROUND(I234*H234,2)</f>
        <v>0</v>
      </c>
      <c r="BL234" s="20" t="s">
        <v>258</v>
      </c>
      <c r="BM234" s="226" t="s">
        <v>2041</v>
      </c>
    </row>
    <row r="235" s="13" customFormat="1">
      <c r="A235" s="13"/>
      <c r="B235" s="233"/>
      <c r="C235" s="234"/>
      <c r="D235" s="235" t="s">
        <v>172</v>
      </c>
      <c r="E235" s="236" t="s">
        <v>19</v>
      </c>
      <c r="F235" s="237" t="s">
        <v>2037</v>
      </c>
      <c r="G235" s="234"/>
      <c r="H235" s="238">
        <v>45</v>
      </c>
      <c r="I235" s="239"/>
      <c r="J235" s="234"/>
      <c r="K235" s="234"/>
      <c r="L235" s="240"/>
      <c r="M235" s="241"/>
      <c r="N235" s="242"/>
      <c r="O235" s="242"/>
      <c r="P235" s="242"/>
      <c r="Q235" s="242"/>
      <c r="R235" s="242"/>
      <c r="S235" s="242"/>
      <c r="T235" s="243"/>
      <c r="U235" s="13"/>
      <c r="V235" s="13"/>
      <c r="W235" s="13"/>
      <c r="X235" s="13"/>
      <c r="Y235" s="13"/>
      <c r="Z235" s="13"/>
      <c r="AA235" s="13"/>
      <c r="AB235" s="13"/>
      <c r="AC235" s="13"/>
      <c r="AD235" s="13"/>
      <c r="AE235" s="13"/>
      <c r="AT235" s="244" t="s">
        <v>172</v>
      </c>
      <c r="AU235" s="244" t="s">
        <v>79</v>
      </c>
      <c r="AV235" s="13" t="s">
        <v>79</v>
      </c>
      <c r="AW235" s="13" t="s">
        <v>32</v>
      </c>
      <c r="AX235" s="13" t="s">
        <v>70</v>
      </c>
      <c r="AY235" s="244" t="s">
        <v>161</v>
      </c>
    </row>
    <row r="236" s="14" customFormat="1">
      <c r="A236" s="14"/>
      <c r="B236" s="245"/>
      <c r="C236" s="246"/>
      <c r="D236" s="235" t="s">
        <v>172</v>
      </c>
      <c r="E236" s="247" t="s">
        <v>19</v>
      </c>
      <c r="F236" s="248" t="s">
        <v>174</v>
      </c>
      <c r="G236" s="246"/>
      <c r="H236" s="249">
        <v>45</v>
      </c>
      <c r="I236" s="250"/>
      <c r="J236" s="246"/>
      <c r="K236" s="246"/>
      <c r="L236" s="251"/>
      <c r="M236" s="252"/>
      <c r="N236" s="253"/>
      <c r="O236" s="253"/>
      <c r="P236" s="253"/>
      <c r="Q236" s="253"/>
      <c r="R236" s="253"/>
      <c r="S236" s="253"/>
      <c r="T236" s="254"/>
      <c r="U236" s="14"/>
      <c r="V236" s="14"/>
      <c r="W236" s="14"/>
      <c r="X236" s="14"/>
      <c r="Y236" s="14"/>
      <c r="Z236" s="14"/>
      <c r="AA236" s="14"/>
      <c r="AB236" s="14"/>
      <c r="AC236" s="14"/>
      <c r="AD236" s="14"/>
      <c r="AE236" s="14"/>
      <c r="AT236" s="255" t="s">
        <v>172</v>
      </c>
      <c r="AU236" s="255" t="s">
        <v>79</v>
      </c>
      <c r="AV236" s="14" t="s">
        <v>168</v>
      </c>
      <c r="AW236" s="14" t="s">
        <v>32</v>
      </c>
      <c r="AX236" s="14" t="s">
        <v>77</v>
      </c>
      <c r="AY236" s="255" t="s">
        <v>161</v>
      </c>
    </row>
    <row r="237" s="13" customFormat="1">
      <c r="A237" s="13"/>
      <c r="B237" s="233"/>
      <c r="C237" s="234"/>
      <c r="D237" s="235" t="s">
        <v>172</v>
      </c>
      <c r="E237" s="234"/>
      <c r="F237" s="237" t="s">
        <v>1405</v>
      </c>
      <c r="G237" s="234"/>
      <c r="H237" s="238">
        <v>47.25</v>
      </c>
      <c r="I237" s="239"/>
      <c r="J237" s="234"/>
      <c r="K237" s="234"/>
      <c r="L237" s="240"/>
      <c r="M237" s="241"/>
      <c r="N237" s="242"/>
      <c r="O237" s="242"/>
      <c r="P237" s="242"/>
      <c r="Q237" s="242"/>
      <c r="R237" s="242"/>
      <c r="S237" s="242"/>
      <c r="T237" s="243"/>
      <c r="U237" s="13"/>
      <c r="V237" s="13"/>
      <c r="W237" s="13"/>
      <c r="X237" s="13"/>
      <c r="Y237" s="13"/>
      <c r="Z237" s="13"/>
      <c r="AA237" s="13"/>
      <c r="AB237" s="13"/>
      <c r="AC237" s="13"/>
      <c r="AD237" s="13"/>
      <c r="AE237" s="13"/>
      <c r="AT237" s="244" t="s">
        <v>172</v>
      </c>
      <c r="AU237" s="244" t="s">
        <v>79</v>
      </c>
      <c r="AV237" s="13" t="s">
        <v>79</v>
      </c>
      <c r="AW237" s="13" t="s">
        <v>4</v>
      </c>
      <c r="AX237" s="13" t="s">
        <v>77</v>
      </c>
      <c r="AY237" s="244" t="s">
        <v>161</v>
      </c>
    </row>
    <row r="238" s="2" customFormat="1" ht="24.15" customHeight="1">
      <c r="A238" s="41"/>
      <c r="B238" s="42"/>
      <c r="C238" s="215" t="s">
        <v>408</v>
      </c>
      <c r="D238" s="215" t="s">
        <v>163</v>
      </c>
      <c r="E238" s="216" t="s">
        <v>1667</v>
      </c>
      <c r="F238" s="217" t="s">
        <v>1668</v>
      </c>
      <c r="G238" s="218" t="s">
        <v>580</v>
      </c>
      <c r="H238" s="219">
        <v>0.35499999999999998</v>
      </c>
      <c r="I238" s="220"/>
      <c r="J238" s="221">
        <f>ROUND(I238*H238,2)</f>
        <v>0</v>
      </c>
      <c r="K238" s="217" t="s">
        <v>167</v>
      </c>
      <c r="L238" s="47"/>
      <c r="M238" s="222" t="s">
        <v>19</v>
      </c>
      <c r="N238" s="223" t="s">
        <v>41</v>
      </c>
      <c r="O238" s="87"/>
      <c r="P238" s="224">
        <f>O238*H238</f>
        <v>0</v>
      </c>
      <c r="Q238" s="224">
        <v>0</v>
      </c>
      <c r="R238" s="224">
        <f>Q238*H238</f>
        <v>0</v>
      </c>
      <c r="S238" s="224">
        <v>0</v>
      </c>
      <c r="T238" s="225">
        <f>S238*H238</f>
        <v>0</v>
      </c>
      <c r="U238" s="41"/>
      <c r="V238" s="41"/>
      <c r="W238" s="41"/>
      <c r="X238" s="41"/>
      <c r="Y238" s="41"/>
      <c r="Z238" s="41"/>
      <c r="AA238" s="41"/>
      <c r="AB238" s="41"/>
      <c r="AC238" s="41"/>
      <c r="AD238" s="41"/>
      <c r="AE238" s="41"/>
      <c r="AR238" s="226" t="s">
        <v>258</v>
      </c>
      <c r="AT238" s="226" t="s">
        <v>163</v>
      </c>
      <c r="AU238" s="226" t="s">
        <v>79</v>
      </c>
      <c r="AY238" s="20" t="s">
        <v>161</v>
      </c>
      <c r="BE238" s="227">
        <f>IF(N238="základní",J238,0)</f>
        <v>0</v>
      </c>
      <c r="BF238" s="227">
        <f>IF(N238="snížená",J238,0)</f>
        <v>0</v>
      </c>
      <c r="BG238" s="227">
        <f>IF(N238="zákl. přenesená",J238,0)</f>
        <v>0</v>
      </c>
      <c r="BH238" s="227">
        <f>IF(N238="sníž. přenesená",J238,0)</f>
        <v>0</v>
      </c>
      <c r="BI238" s="227">
        <f>IF(N238="nulová",J238,0)</f>
        <v>0</v>
      </c>
      <c r="BJ238" s="20" t="s">
        <v>77</v>
      </c>
      <c r="BK238" s="227">
        <f>ROUND(I238*H238,2)</f>
        <v>0</v>
      </c>
      <c r="BL238" s="20" t="s">
        <v>258</v>
      </c>
      <c r="BM238" s="226" t="s">
        <v>2042</v>
      </c>
    </row>
    <row r="239" s="2" customFormat="1">
      <c r="A239" s="41"/>
      <c r="B239" s="42"/>
      <c r="C239" s="43"/>
      <c r="D239" s="228" t="s">
        <v>170</v>
      </c>
      <c r="E239" s="43"/>
      <c r="F239" s="229" t="s">
        <v>1670</v>
      </c>
      <c r="G239" s="43"/>
      <c r="H239" s="43"/>
      <c r="I239" s="230"/>
      <c r="J239" s="43"/>
      <c r="K239" s="43"/>
      <c r="L239" s="47"/>
      <c r="M239" s="231"/>
      <c r="N239" s="232"/>
      <c r="O239" s="87"/>
      <c r="P239" s="87"/>
      <c r="Q239" s="87"/>
      <c r="R239" s="87"/>
      <c r="S239" s="87"/>
      <c r="T239" s="88"/>
      <c r="U239" s="41"/>
      <c r="V239" s="41"/>
      <c r="W239" s="41"/>
      <c r="X239" s="41"/>
      <c r="Y239" s="41"/>
      <c r="Z239" s="41"/>
      <c r="AA239" s="41"/>
      <c r="AB239" s="41"/>
      <c r="AC239" s="41"/>
      <c r="AD239" s="41"/>
      <c r="AE239" s="41"/>
      <c r="AT239" s="20" t="s">
        <v>170</v>
      </c>
      <c r="AU239" s="20" t="s">
        <v>79</v>
      </c>
    </row>
    <row r="240" s="12" customFormat="1" ht="22.8" customHeight="1">
      <c r="A240" s="12"/>
      <c r="B240" s="199"/>
      <c r="C240" s="200"/>
      <c r="D240" s="201" t="s">
        <v>69</v>
      </c>
      <c r="E240" s="213" t="s">
        <v>1712</v>
      </c>
      <c r="F240" s="213" t="s">
        <v>1713</v>
      </c>
      <c r="G240" s="200"/>
      <c r="H240" s="200"/>
      <c r="I240" s="203"/>
      <c r="J240" s="214">
        <f>BK240</f>
        <v>0</v>
      </c>
      <c r="K240" s="200"/>
      <c r="L240" s="205"/>
      <c r="M240" s="206"/>
      <c r="N240" s="207"/>
      <c r="O240" s="207"/>
      <c r="P240" s="208">
        <f>SUM(P241:P246)</f>
        <v>0</v>
      </c>
      <c r="Q240" s="207"/>
      <c r="R240" s="208">
        <f>SUM(R241:R246)</f>
        <v>0.34003199999999995</v>
      </c>
      <c r="S240" s="207"/>
      <c r="T240" s="209">
        <f>SUM(T241:T246)</f>
        <v>0</v>
      </c>
      <c r="U240" s="12"/>
      <c r="V240" s="12"/>
      <c r="W240" s="12"/>
      <c r="X240" s="12"/>
      <c r="Y240" s="12"/>
      <c r="Z240" s="12"/>
      <c r="AA240" s="12"/>
      <c r="AB240" s="12"/>
      <c r="AC240" s="12"/>
      <c r="AD240" s="12"/>
      <c r="AE240" s="12"/>
      <c r="AR240" s="210" t="s">
        <v>79</v>
      </c>
      <c r="AT240" s="211" t="s">
        <v>69</v>
      </c>
      <c r="AU240" s="211" t="s">
        <v>77</v>
      </c>
      <c r="AY240" s="210" t="s">
        <v>161</v>
      </c>
      <c r="BK240" s="212">
        <f>SUM(BK241:BK246)</f>
        <v>0</v>
      </c>
    </row>
    <row r="241" s="2" customFormat="1" ht="24.15" customHeight="1">
      <c r="A241" s="41"/>
      <c r="B241" s="42"/>
      <c r="C241" s="215" t="s">
        <v>415</v>
      </c>
      <c r="D241" s="215" t="s">
        <v>163</v>
      </c>
      <c r="E241" s="216" t="s">
        <v>1715</v>
      </c>
      <c r="F241" s="217" t="s">
        <v>1716</v>
      </c>
      <c r="G241" s="218" t="s">
        <v>166</v>
      </c>
      <c r="H241" s="219">
        <v>9.1999999999999993</v>
      </c>
      <c r="I241" s="220"/>
      <c r="J241" s="221">
        <f>ROUND(I241*H241,2)</f>
        <v>0</v>
      </c>
      <c r="K241" s="217" t="s">
        <v>167</v>
      </c>
      <c r="L241" s="47"/>
      <c r="M241" s="222" t="s">
        <v>19</v>
      </c>
      <c r="N241" s="223" t="s">
        <v>41</v>
      </c>
      <c r="O241" s="87"/>
      <c r="P241" s="224">
        <f>O241*H241</f>
        <v>0</v>
      </c>
      <c r="Q241" s="224">
        <v>0.03696</v>
      </c>
      <c r="R241" s="224">
        <f>Q241*H241</f>
        <v>0.34003199999999995</v>
      </c>
      <c r="S241" s="224">
        <v>0</v>
      </c>
      <c r="T241" s="225">
        <f>S241*H241</f>
        <v>0</v>
      </c>
      <c r="U241" s="41"/>
      <c r="V241" s="41"/>
      <c r="W241" s="41"/>
      <c r="X241" s="41"/>
      <c r="Y241" s="41"/>
      <c r="Z241" s="41"/>
      <c r="AA241" s="41"/>
      <c r="AB241" s="41"/>
      <c r="AC241" s="41"/>
      <c r="AD241" s="41"/>
      <c r="AE241" s="41"/>
      <c r="AR241" s="226" t="s">
        <v>258</v>
      </c>
      <c r="AT241" s="226" t="s">
        <v>163</v>
      </c>
      <c r="AU241" s="226" t="s">
        <v>79</v>
      </c>
      <c r="AY241" s="20" t="s">
        <v>161</v>
      </c>
      <c r="BE241" s="227">
        <f>IF(N241="základní",J241,0)</f>
        <v>0</v>
      </c>
      <c r="BF241" s="227">
        <f>IF(N241="snížená",J241,0)</f>
        <v>0</v>
      </c>
      <c r="BG241" s="227">
        <f>IF(N241="zákl. přenesená",J241,0)</f>
        <v>0</v>
      </c>
      <c r="BH241" s="227">
        <f>IF(N241="sníž. přenesená",J241,0)</f>
        <v>0</v>
      </c>
      <c r="BI241" s="227">
        <f>IF(N241="nulová",J241,0)</f>
        <v>0</v>
      </c>
      <c r="BJ241" s="20" t="s">
        <v>77</v>
      </c>
      <c r="BK241" s="227">
        <f>ROUND(I241*H241,2)</f>
        <v>0</v>
      </c>
      <c r="BL241" s="20" t="s">
        <v>258</v>
      </c>
      <c r="BM241" s="226" t="s">
        <v>2043</v>
      </c>
    </row>
    <row r="242" s="2" customFormat="1">
      <c r="A242" s="41"/>
      <c r="B242" s="42"/>
      <c r="C242" s="43"/>
      <c r="D242" s="228" t="s">
        <v>170</v>
      </c>
      <c r="E242" s="43"/>
      <c r="F242" s="229" t="s">
        <v>1718</v>
      </c>
      <c r="G242" s="43"/>
      <c r="H242" s="43"/>
      <c r="I242" s="230"/>
      <c r="J242" s="43"/>
      <c r="K242" s="43"/>
      <c r="L242" s="47"/>
      <c r="M242" s="231"/>
      <c r="N242" s="232"/>
      <c r="O242" s="87"/>
      <c r="P242" s="87"/>
      <c r="Q242" s="87"/>
      <c r="R242" s="87"/>
      <c r="S242" s="87"/>
      <c r="T242" s="88"/>
      <c r="U242" s="41"/>
      <c r="V242" s="41"/>
      <c r="W242" s="41"/>
      <c r="X242" s="41"/>
      <c r="Y242" s="41"/>
      <c r="Z242" s="41"/>
      <c r="AA242" s="41"/>
      <c r="AB242" s="41"/>
      <c r="AC242" s="41"/>
      <c r="AD242" s="41"/>
      <c r="AE242" s="41"/>
      <c r="AT242" s="20" t="s">
        <v>170</v>
      </c>
      <c r="AU242" s="20" t="s">
        <v>79</v>
      </c>
    </row>
    <row r="243" s="13" customFormat="1">
      <c r="A243" s="13"/>
      <c r="B243" s="233"/>
      <c r="C243" s="234"/>
      <c r="D243" s="235" t="s">
        <v>172</v>
      </c>
      <c r="E243" s="236" t="s">
        <v>19</v>
      </c>
      <c r="F243" s="237" t="s">
        <v>2044</v>
      </c>
      <c r="G243" s="234"/>
      <c r="H243" s="238">
        <v>9.1999999999999993</v>
      </c>
      <c r="I243" s="239"/>
      <c r="J243" s="234"/>
      <c r="K243" s="234"/>
      <c r="L243" s="240"/>
      <c r="M243" s="241"/>
      <c r="N243" s="242"/>
      <c r="O243" s="242"/>
      <c r="P243" s="242"/>
      <c r="Q243" s="242"/>
      <c r="R243" s="242"/>
      <c r="S243" s="242"/>
      <c r="T243" s="243"/>
      <c r="U243" s="13"/>
      <c r="V243" s="13"/>
      <c r="W243" s="13"/>
      <c r="X243" s="13"/>
      <c r="Y243" s="13"/>
      <c r="Z243" s="13"/>
      <c r="AA243" s="13"/>
      <c r="AB243" s="13"/>
      <c r="AC243" s="13"/>
      <c r="AD243" s="13"/>
      <c r="AE243" s="13"/>
      <c r="AT243" s="244" t="s">
        <v>172</v>
      </c>
      <c r="AU243" s="244" t="s">
        <v>79</v>
      </c>
      <c r="AV243" s="13" t="s">
        <v>79</v>
      </c>
      <c r="AW243" s="13" t="s">
        <v>32</v>
      </c>
      <c r="AX243" s="13" t="s">
        <v>70</v>
      </c>
      <c r="AY243" s="244" t="s">
        <v>161</v>
      </c>
    </row>
    <row r="244" s="14" customFormat="1">
      <c r="A244" s="14"/>
      <c r="B244" s="245"/>
      <c r="C244" s="246"/>
      <c r="D244" s="235" t="s">
        <v>172</v>
      </c>
      <c r="E244" s="247" t="s">
        <v>19</v>
      </c>
      <c r="F244" s="248" t="s">
        <v>174</v>
      </c>
      <c r="G244" s="246"/>
      <c r="H244" s="249">
        <v>9.1999999999999993</v>
      </c>
      <c r="I244" s="250"/>
      <c r="J244" s="246"/>
      <c r="K244" s="246"/>
      <c r="L244" s="251"/>
      <c r="M244" s="252"/>
      <c r="N244" s="253"/>
      <c r="O244" s="253"/>
      <c r="P244" s="253"/>
      <c r="Q244" s="253"/>
      <c r="R244" s="253"/>
      <c r="S244" s="253"/>
      <c r="T244" s="254"/>
      <c r="U244" s="14"/>
      <c r="V244" s="14"/>
      <c r="W244" s="14"/>
      <c r="X244" s="14"/>
      <c r="Y244" s="14"/>
      <c r="Z244" s="14"/>
      <c r="AA244" s="14"/>
      <c r="AB244" s="14"/>
      <c r="AC244" s="14"/>
      <c r="AD244" s="14"/>
      <c r="AE244" s="14"/>
      <c r="AT244" s="255" t="s">
        <v>172</v>
      </c>
      <c r="AU244" s="255" t="s">
        <v>79</v>
      </c>
      <c r="AV244" s="14" t="s">
        <v>168</v>
      </c>
      <c r="AW244" s="14" t="s">
        <v>32</v>
      </c>
      <c r="AX244" s="14" t="s">
        <v>77</v>
      </c>
      <c r="AY244" s="255" t="s">
        <v>161</v>
      </c>
    </row>
    <row r="245" s="2" customFormat="1" ht="24.15" customHeight="1">
      <c r="A245" s="41"/>
      <c r="B245" s="42"/>
      <c r="C245" s="215" t="s">
        <v>421</v>
      </c>
      <c r="D245" s="215" t="s">
        <v>163</v>
      </c>
      <c r="E245" s="216" t="s">
        <v>1721</v>
      </c>
      <c r="F245" s="217" t="s">
        <v>1722</v>
      </c>
      <c r="G245" s="218" t="s">
        <v>580</v>
      </c>
      <c r="H245" s="219">
        <v>0.34000000000000002</v>
      </c>
      <c r="I245" s="220"/>
      <c r="J245" s="221">
        <f>ROUND(I245*H245,2)</f>
        <v>0</v>
      </c>
      <c r="K245" s="217" t="s">
        <v>167</v>
      </c>
      <c r="L245" s="47"/>
      <c r="M245" s="222" t="s">
        <v>19</v>
      </c>
      <c r="N245" s="223" t="s">
        <v>41</v>
      </c>
      <c r="O245" s="87"/>
      <c r="P245" s="224">
        <f>O245*H245</f>
        <v>0</v>
      </c>
      <c r="Q245" s="224">
        <v>0</v>
      </c>
      <c r="R245" s="224">
        <f>Q245*H245</f>
        <v>0</v>
      </c>
      <c r="S245" s="224">
        <v>0</v>
      </c>
      <c r="T245" s="225">
        <f>S245*H245</f>
        <v>0</v>
      </c>
      <c r="U245" s="41"/>
      <c r="V245" s="41"/>
      <c r="W245" s="41"/>
      <c r="X245" s="41"/>
      <c r="Y245" s="41"/>
      <c r="Z245" s="41"/>
      <c r="AA245" s="41"/>
      <c r="AB245" s="41"/>
      <c r="AC245" s="41"/>
      <c r="AD245" s="41"/>
      <c r="AE245" s="41"/>
      <c r="AR245" s="226" t="s">
        <v>258</v>
      </c>
      <c r="AT245" s="226" t="s">
        <v>163</v>
      </c>
      <c r="AU245" s="226" t="s">
        <v>79</v>
      </c>
      <c r="AY245" s="20" t="s">
        <v>161</v>
      </c>
      <c r="BE245" s="227">
        <f>IF(N245="základní",J245,0)</f>
        <v>0</v>
      </c>
      <c r="BF245" s="227">
        <f>IF(N245="snížená",J245,0)</f>
        <v>0</v>
      </c>
      <c r="BG245" s="227">
        <f>IF(N245="zákl. přenesená",J245,0)</f>
        <v>0</v>
      </c>
      <c r="BH245" s="227">
        <f>IF(N245="sníž. přenesená",J245,0)</f>
        <v>0</v>
      </c>
      <c r="BI245" s="227">
        <f>IF(N245="nulová",J245,0)</f>
        <v>0</v>
      </c>
      <c r="BJ245" s="20" t="s">
        <v>77</v>
      </c>
      <c r="BK245" s="227">
        <f>ROUND(I245*H245,2)</f>
        <v>0</v>
      </c>
      <c r="BL245" s="20" t="s">
        <v>258</v>
      </c>
      <c r="BM245" s="226" t="s">
        <v>2045</v>
      </c>
    </row>
    <row r="246" s="2" customFormat="1">
      <c r="A246" s="41"/>
      <c r="B246" s="42"/>
      <c r="C246" s="43"/>
      <c r="D246" s="228" t="s">
        <v>170</v>
      </c>
      <c r="E246" s="43"/>
      <c r="F246" s="229" t="s">
        <v>1724</v>
      </c>
      <c r="G246" s="43"/>
      <c r="H246" s="43"/>
      <c r="I246" s="230"/>
      <c r="J246" s="43"/>
      <c r="K246" s="43"/>
      <c r="L246" s="47"/>
      <c r="M246" s="231"/>
      <c r="N246" s="232"/>
      <c r="O246" s="87"/>
      <c r="P246" s="87"/>
      <c r="Q246" s="87"/>
      <c r="R246" s="87"/>
      <c r="S246" s="87"/>
      <c r="T246" s="88"/>
      <c r="U246" s="41"/>
      <c r="V246" s="41"/>
      <c r="W246" s="41"/>
      <c r="X246" s="41"/>
      <c r="Y246" s="41"/>
      <c r="Z246" s="41"/>
      <c r="AA246" s="41"/>
      <c r="AB246" s="41"/>
      <c r="AC246" s="41"/>
      <c r="AD246" s="41"/>
      <c r="AE246" s="41"/>
      <c r="AT246" s="20" t="s">
        <v>170</v>
      </c>
      <c r="AU246" s="20" t="s">
        <v>79</v>
      </c>
    </row>
    <row r="247" s="12" customFormat="1" ht="22.8" customHeight="1">
      <c r="A247" s="12"/>
      <c r="B247" s="199"/>
      <c r="C247" s="200"/>
      <c r="D247" s="201" t="s">
        <v>69</v>
      </c>
      <c r="E247" s="213" t="s">
        <v>751</v>
      </c>
      <c r="F247" s="213" t="s">
        <v>752</v>
      </c>
      <c r="G247" s="200"/>
      <c r="H247" s="200"/>
      <c r="I247" s="203"/>
      <c r="J247" s="214">
        <f>BK247</f>
        <v>0</v>
      </c>
      <c r="K247" s="200"/>
      <c r="L247" s="205"/>
      <c r="M247" s="206"/>
      <c r="N247" s="207"/>
      <c r="O247" s="207"/>
      <c r="P247" s="208">
        <f>SUM(P248:P265)</f>
        <v>0</v>
      </c>
      <c r="Q247" s="207"/>
      <c r="R247" s="208">
        <f>SUM(R248:R265)</f>
        <v>0.058459999999999998</v>
      </c>
      <c r="S247" s="207"/>
      <c r="T247" s="209">
        <f>SUM(T248:T265)</f>
        <v>0</v>
      </c>
      <c r="U247" s="12"/>
      <c r="V247" s="12"/>
      <c r="W247" s="12"/>
      <c r="X247" s="12"/>
      <c r="Y247" s="12"/>
      <c r="Z247" s="12"/>
      <c r="AA247" s="12"/>
      <c r="AB247" s="12"/>
      <c r="AC247" s="12"/>
      <c r="AD247" s="12"/>
      <c r="AE247" s="12"/>
      <c r="AR247" s="210" t="s">
        <v>79</v>
      </c>
      <c r="AT247" s="211" t="s">
        <v>69</v>
      </c>
      <c r="AU247" s="211" t="s">
        <v>77</v>
      </c>
      <c r="AY247" s="210" t="s">
        <v>161</v>
      </c>
      <c r="BK247" s="212">
        <f>SUM(BK248:BK265)</f>
        <v>0</v>
      </c>
    </row>
    <row r="248" s="2" customFormat="1" ht="16.5" customHeight="1">
      <c r="A248" s="41"/>
      <c r="B248" s="42"/>
      <c r="C248" s="215" t="s">
        <v>429</v>
      </c>
      <c r="D248" s="215" t="s">
        <v>163</v>
      </c>
      <c r="E248" s="216" t="s">
        <v>1738</v>
      </c>
      <c r="F248" s="217" t="s">
        <v>1739</v>
      </c>
      <c r="G248" s="218" t="s">
        <v>314</v>
      </c>
      <c r="H248" s="219">
        <v>1</v>
      </c>
      <c r="I248" s="220"/>
      <c r="J248" s="221">
        <f>ROUND(I248*H248,2)</f>
        <v>0</v>
      </c>
      <c r="K248" s="217" t="s">
        <v>167</v>
      </c>
      <c r="L248" s="47"/>
      <c r="M248" s="222" t="s">
        <v>19</v>
      </c>
      <c r="N248" s="223" t="s">
        <v>41</v>
      </c>
      <c r="O248" s="87"/>
      <c r="P248" s="224">
        <f>O248*H248</f>
        <v>0</v>
      </c>
      <c r="Q248" s="224">
        <v>0</v>
      </c>
      <c r="R248" s="224">
        <f>Q248*H248</f>
        <v>0</v>
      </c>
      <c r="S248" s="224">
        <v>0</v>
      </c>
      <c r="T248" s="225">
        <f>S248*H248</f>
        <v>0</v>
      </c>
      <c r="U248" s="41"/>
      <c r="V248" s="41"/>
      <c r="W248" s="41"/>
      <c r="X248" s="41"/>
      <c r="Y248" s="41"/>
      <c r="Z248" s="41"/>
      <c r="AA248" s="41"/>
      <c r="AB248" s="41"/>
      <c r="AC248" s="41"/>
      <c r="AD248" s="41"/>
      <c r="AE248" s="41"/>
      <c r="AR248" s="226" t="s">
        <v>258</v>
      </c>
      <c r="AT248" s="226" t="s">
        <v>163</v>
      </c>
      <c r="AU248" s="226" t="s">
        <v>79</v>
      </c>
      <c r="AY248" s="20" t="s">
        <v>161</v>
      </c>
      <c r="BE248" s="227">
        <f>IF(N248="základní",J248,0)</f>
        <v>0</v>
      </c>
      <c r="BF248" s="227">
        <f>IF(N248="snížená",J248,0)</f>
        <v>0</v>
      </c>
      <c r="BG248" s="227">
        <f>IF(N248="zákl. přenesená",J248,0)</f>
        <v>0</v>
      </c>
      <c r="BH248" s="227">
        <f>IF(N248="sníž. přenesená",J248,0)</f>
        <v>0</v>
      </c>
      <c r="BI248" s="227">
        <f>IF(N248="nulová",J248,0)</f>
        <v>0</v>
      </c>
      <c r="BJ248" s="20" t="s">
        <v>77</v>
      </c>
      <c r="BK248" s="227">
        <f>ROUND(I248*H248,2)</f>
        <v>0</v>
      </c>
      <c r="BL248" s="20" t="s">
        <v>258</v>
      </c>
      <c r="BM248" s="226" t="s">
        <v>2046</v>
      </c>
    </row>
    <row r="249" s="2" customFormat="1">
      <c r="A249" s="41"/>
      <c r="B249" s="42"/>
      <c r="C249" s="43"/>
      <c r="D249" s="228" t="s">
        <v>170</v>
      </c>
      <c r="E249" s="43"/>
      <c r="F249" s="229" t="s">
        <v>1741</v>
      </c>
      <c r="G249" s="43"/>
      <c r="H249" s="43"/>
      <c r="I249" s="230"/>
      <c r="J249" s="43"/>
      <c r="K249" s="43"/>
      <c r="L249" s="47"/>
      <c r="M249" s="231"/>
      <c r="N249" s="232"/>
      <c r="O249" s="87"/>
      <c r="P249" s="87"/>
      <c r="Q249" s="87"/>
      <c r="R249" s="87"/>
      <c r="S249" s="87"/>
      <c r="T249" s="88"/>
      <c r="U249" s="41"/>
      <c r="V249" s="41"/>
      <c r="W249" s="41"/>
      <c r="X249" s="41"/>
      <c r="Y249" s="41"/>
      <c r="Z249" s="41"/>
      <c r="AA249" s="41"/>
      <c r="AB249" s="41"/>
      <c r="AC249" s="41"/>
      <c r="AD249" s="41"/>
      <c r="AE249" s="41"/>
      <c r="AT249" s="20" t="s">
        <v>170</v>
      </c>
      <c r="AU249" s="20" t="s">
        <v>79</v>
      </c>
    </row>
    <row r="250" s="13" customFormat="1">
      <c r="A250" s="13"/>
      <c r="B250" s="233"/>
      <c r="C250" s="234"/>
      <c r="D250" s="235" t="s">
        <v>172</v>
      </c>
      <c r="E250" s="236" t="s">
        <v>19</v>
      </c>
      <c r="F250" s="237" t="s">
        <v>2047</v>
      </c>
      <c r="G250" s="234"/>
      <c r="H250" s="238">
        <v>1</v>
      </c>
      <c r="I250" s="239"/>
      <c r="J250" s="234"/>
      <c r="K250" s="234"/>
      <c r="L250" s="240"/>
      <c r="M250" s="241"/>
      <c r="N250" s="242"/>
      <c r="O250" s="242"/>
      <c r="P250" s="242"/>
      <c r="Q250" s="242"/>
      <c r="R250" s="242"/>
      <c r="S250" s="242"/>
      <c r="T250" s="243"/>
      <c r="U250" s="13"/>
      <c r="V250" s="13"/>
      <c r="W250" s="13"/>
      <c r="X250" s="13"/>
      <c r="Y250" s="13"/>
      <c r="Z250" s="13"/>
      <c r="AA250" s="13"/>
      <c r="AB250" s="13"/>
      <c r="AC250" s="13"/>
      <c r="AD250" s="13"/>
      <c r="AE250" s="13"/>
      <c r="AT250" s="244" t="s">
        <v>172</v>
      </c>
      <c r="AU250" s="244" t="s">
        <v>79</v>
      </c>
      <c r="AV250" s="13" t="s">
        <v>79</v>
      </c>
      <c r="AW250" s="13" t="s">
        <v>32</v>
      </c>
      <c r="AX250" s="13" t="s">
        <v>70</v>
      </c>
      <c r="AY250" s="244" t="s">
        <v>161</v>
      </c>
    </row>
    <row r="251" s="14" customFormat="1">
      <c r="A251" s="14"/>
      <c r="B251" s="245"/>
      <c r="C251" s="246"/>
      <c r="D251" s="235" t="s">
        <v>172</v>
      </c>
      <c r="E251" s="247" t="s">
        <v>19</v>
      </c>
      <c r="F251" s="248" t="s">
        <v>174</v>
      </c>
      <c r="G251" s="246"/>
      <c r="H251" s="249">
        <v>1</v>
      </c>
      <c r="I251" s="250"/>
      <c r="J251" s="246"/>
      <c r="K251" s="246"/>
      <c r="L251" s="251"/>
      <c r="M251" s="252"/>
      <c r="N251" s="253"/>
      <c r="O251" s="253"/>
      <c r="P251" s="253"/>
      <c r="Q251" s="253"/>
      <c r="R251" s="253"/>
      <c r="S251" s="253"/>
      <c r="T251" s="254"/>
      <c r="U251" s="14"/>
      <c r="V251" s="14"/>
      <c r="W251" s="14"/>
      <c r="X251" s="14"/>
      <c r="Y251" s="14"/>
      <c r="Z251" s="14"/>
      <c r="AA251" s="14"/>
      <c r="AB251" s="14"/>
      <c r="AC251" s="14"/>
      <c r="AD251" s="14"/>
      <c r="AE251" s="14"/>
      <c r="AT251" s="255" t="s">
        <v>172</v>
      </c>
      <c r="AU251" s="255" t="s">
        <v>79</v>
      </c>
      <c r="AV251" s="14" t="s">
        <v>168</v>
      </c>
      <c r="AW251" s="14" t="s">
        <v>32</v>
      </c>
      <c r="AX251" s="14" t="s">
        <v>77</v>
      </c>
      <c r="AY251" s="255" t="s">
        <v>161</v>
      </c>
    </row>
    <row r="252" s="2" customFormat="1" ht="21.75" customHeight="1">
      <c r="A252" s="41"/>
      <c r="B252" s="42"/>
      <c r="C252" s="215" t="s">
        <v>435</v>
      </c>
      <c r="D252" s="215" t="s">
        <v>163</v>
      </c>
      <c r="E252" s="216" t="s">
        <v>1744</v>
      </c>
      <c r="F252" s="217" t="s">
        <v>1745</v>
      </c>
      <c r="G252" s="218" t="s">
        <v>212</v>
      </c>
      <c r="H252" s="219">
        <v>15</v>
      </c>
      <c r="I252" s="220"/>
      <c r="J252" s="221">
        <f>ROUND(I252*H252,2)</f>
        <v>0</v>
      </c>
      <c r="K252" s="217" t="s">
        <v>167</v>
      </c>
      <c r="L252" s="47"/>
      <c r="M252" s="222" t="s">
        <v>19</v>
      </c>
      <c r="N252" s="223" t="s">
        <v>41</v>
      </c>
      <c r="O252" s="87"/>
      <c r="P252" s="224">
        <f>O252*H252</f>
        <v>0</v>
      </c>
      <c r="Q252" s="224">
        <v>0.0027399999999999998</v>
      </c>
      <c r="R252" s="224">
        <f>Q252*H252</f>
        <v>0.041099999999999998</v>
      </c>
      <c r="S252" s="224">
        <v>0</v>
      </c>
      <c r="T252" s="225">
        <f>S252*H252</f>
        <v>0</v>
      </c>
      <c r="U252" s="41"/>
      <c r="V252" s="41"/>
      <c r="W252" s="41"/>
      <c r="X252" s="41"/>
      <c r="Y252" s="41"/>
      <c r="Z252" s="41"/>
      <c r="AA252" s="41"/>
      <c r="AB252" s="41"/>
      <c r="AC252" s="41"/>
      <c r="AD252" s="41"/>
      <c r="AE252" s="41"/>
      <c r="AR252" s="226" t="s">
        <v>258</v>
      </c>
      <c r="AT252" s="226" t="s">
        <v>163</v>
      </c>
      <c r="AU252" s="226" t="s">
        <v>79</v>
      </c>
      <c r="AY252" s="20" t="s">
        <v>161</v>
      </c>
      <c r="BE252" s="227">
        <f>IF(N252="základní",J252,0)</f>
        <v>0</v>
      </c>
      <c r="BF252" s="227">
        <f>IF(N252="snížená",J252,0)</f>
        <v>0</v>
      </c>
      <c r="BG252" s="227">
        <f>IF(N252="zákl. přenesená",J252,0)</f>
        <v>0</v>
      </c>
      <c r="BH252" s="227">
        <f>IF(N252="sníž. přenesená",J252,0)</f>
        <v>0</v>
      </c>
      <c r="BI252" s="227">
        <f>IF(N252="nulová",J252,0)</f>
        <v>0</v>
      </c>
      <c r="BJ252" s="20" t="s">
        <v>77</v>
      </c>
      <c r="BK252" s="227">
        <f>ROUND(I252*H252,2)</f>
        <v>0</v>
      </c>
      <c r="BL252" s="20" t="s">
        <v>258</v>
      </c>
      <c r="BM252" s="226" t="s">
        <v>2048</v>
      </c>
    </row>
    <row r="253" s="2" customFormat="1">
      <c r="A253" s="41"/>
      <c r="B253" s="42"/>
      <c r="C253" s="43"/>
      <c r="D253" s="228" t="s">
        <v>170</v>
      </c>
      <c r="E253" s="43"/>
      <c r="F253" s="229" t="s">
        <v>1747</v>
      </c>
      <c r="G253" s="43"/>
      <c r="H253" s="43"/>
      <c r="I253" s="230"/>
      <c r="J253" s="43"/>
      <c r="K253" s="43"/>
      <c r="L253" s="47"/>
      <c r="M253" s="231"/>
      <c r="N253" s="232"/>
      <c r="O253" s="87"/>
      <c r="P253" s="87"/>
      <c r="Q253" s="87"/>
      <c r="R253" s="87"/>
      <c r="S253" s="87"/>
      <c r="T253" s="88"/>
      <c r="U253" s="41"/>
      <c r="V253" s="41"/>
      <c r="W253" s="41"/>
      <c r="X253" s="41"/>
      <c r="Y253" s="41"/>
      <c r="Z253" s="41"/>
      <c r="AA253" s="41"/>
      <c r="AB253" s="41"/>
      <c r="AC253" s="41"/>
      <c r="AD253" s="41"/>
      <c r="AE253" s="41"/>
      <c r="AT253" s="20" t="s">
        <v>170</v>
      </c>
      <c r="AU253" s="20" t="s">
        <v>79</v>
      </c>
    </row>
    <row r="254" s="13" customFormat="1">
      <c r="A254" s="13"/>
      <c r="B254" s="233"/>
      <c r="C254" s="234"/>
      <c r="D254" s="235" t="s">
        <v>172</v>
      </c>
      <c r="E254" s="236" t="s">
        <v>19</v>
      </c>
      <c r="F254" s="237" t="s">
        <v>2049</v>
      </c>
      <c r="G254" s="234"/>
      <c r="H254" s="238">
        <v>15</v>
      </c>
      <c r="I254" s="239"/>
      <c r="J254" s="234"/>
      <c r="K254" s="234"/>
      <c r="L254" s="240"/>
      <c r="M254" s="241"/>
      <c r="N254" s="242"/>
      <c r="O254" s="242"/>
      <c r="P254" s="242"/>
      <c r="Q254" s="242"/>
      <c r="R254" s="242"/>
      <c r="S254" s="242"/>
      <c r="T254" s="243"/>
      <c r="U254" s="13"/>
      <c r="V254" s="13"/>
      <c r="W254" s="13"/>
      <c r="X254" s="13"/>
      <c r="Y254" s="13"/>
      <c r="Z254" s="13"/>
      <c r="AA254" s="13"/>
      <c r="AB254" s="13"/>
      <c r="AC254" s="13"/>
      <c r="AD254" s="13"/>
      <c r="AE254" s="13"/>
      <c r="AT254" s="244" t="s">
        <v>172</v>
      </c>
      <c r="AU254" s="244" t="s">
        <v>79</v>
      </c>
      <c r="AV254" s="13" t="s">
        <v>79</v>
      </c>
      <c r="AW254" s="13" t="s">
        <v>32</v>
      </c>
      <c r="AX254" s="13" t="s">
        <v>70</v>
      </c>
      <c r="AY254" s="244" t="s">
        <v>161</v>
      </c>
    </row>
    <row r="255" s="14" customFormat="1">
      <c r="A255" s="14"/>
      <c r="B255" s="245"/>
      <c r="C255" s="246"/>
      <c r="D255" s="235" t="s">
        <v>172</v>
      </c>
      <c r="E255" s="247" t="s">
        <v>19</v>
      </c>
      <c r="F255" s="248" t="s">
        <v>174</v>
      </c>
      <c r="G255" s="246"/>
      <c r="H255" s="249">
        <v>15</v>
      </c>
      <c r="I255" s="250"/>
      <c r="J255" s="246"/>
      <c r="K255" s="246"/>
      <c r="L255" s="251"/>
      <c r="M255" s="252"/>
      <c r="N255" s="253"/>
      <c r="O255" s="253"/>
      <c r="P255" s="253"/>
      <c r="Q255" s="253"/>
      <c r="R255" s="253"/>
      <c r="S255" s="253"/>
      <c r="T255" s="254"/>
      <c r="U255" s="14"/>
      <c r="V255" s="14"/>
      <c r="W255" s="14"/>
      <c r="X255" s="14"/>
      <c r="Y255" s="14"/>
      <c r="Z255" s="14"/>
      <c r="AA255" s="14"/>
      <c r="AB255" s="14"/>
      <c r="AC255" s="14"/>
      <c r="AD255" s="14"/>
      <c r="AE255" s="14"/>
      <c r="AT255" s="255" t="s">
        <v>172</v>
      </c>
      <c r="AU255" s="255" t="s">
        <v>79</v>
      </c>
      <c r="AV255" s="14" t="s">
        <v>168</v>
      </c>
      <c r="AW255" s="14" t="s">
        <v>32</v>
      </c>
      <c r="AX255" s="14" t="s">
        <v>77</v>
      </c>
      <c r="AY255" s="255" t="s">
        <v>161</v>
      </c>
    </row>
    <row r="256" s="2" customFormat="1" ht="24.15" customHeight="1">
      <c r="A256" s="41"/>
      <c r="B256" s="42"/>
      <c r="C256" s="215" t="s">
        <v>441</v>
      </c>
      <c r="D256" s="215" t="s">
        <v>163</v>
      </c>
      <c r="E256" s="216" t="s">
        <v>1750</v>
      </c>
      <c r="F256" s="217" t="s">
        <v>1751</v>
      </c>
      <c r="G256" s="218" t="s">
        <v>314</v>
      </c>
      <c r="H256" s="219">
        <v>2</v>
      </c>
      <c r="I256" s="220"/>
      <c r="J256" s="221">
        <f>ROUND(I256*H256,2)</f>
        <v>0</v>
      </c>
      <c r="K256" s="217" t="s">
        <v>167</v>
      </c>
      <c r="L256" s="47"/>
      <c r="M256" s="222" t="s">
        <v>19</v>
      </c>
      <c r="N256" s="223" t="s">
        <v>41</v>
      </c>
      <c r="O256" s="87"/>
      <c r="P256" s="224">
        <f>O256*H256</f>
        <v>0</v>
      </c>
      <c r="Q256" s="224">
        <v>0.00044000000000000002</v>
      </c>
      <c r="R256" s="224">
        <f>Q256*H256</f>
        <v>0.00088000000000000003</v>
      </c>
      <c r="S256" s="224">
        <v>0</v>
      </c>
      <c r="T256" s="225">
        <f>S256*H256</f>
        <v>0</v>
      </c>
      <c r="U256" s="41"/>
      <c r="V256" s="41"/>
      <c r="W256" s="41"/>
      <c r="X256" s="41"/>
      <c r="Y256" s="41"/>
      <c r="Z256" s="41"/>
      <c r="AA256" s="41"/>
      <c r="AB256" s="41"/>
      <c r="AC256" s="41"/>
      <c r="AD256" s="41"/>
      <c r="AE256" s="41"/>
      <c r="AR256" s="226" t="s">
        <v>258</v>
      </c>
      <c r="AT256" s="226" t="s">
        <v>163</v>
      </c>
      <c r="AU256" s="226" t="s">
        <v>79</v>
      </c>
      <c r="AY256" s="20" t="s">
        <v>161</v>
      </c>
      <c r="BE256" s="227">
        <f>IF(N256="základní",J256,0)</f>
        <v>0</v>
      </c>
      <c r="BF256" s="227">
        <f>IF(N256="snížená",J256,0)</f>
        <v>0</v>
      </c>
      <c r="BG256" s="227">
        <f>IF(N256="zákl. přenesená",J256,0)</f>
        <v>0</v>
      </c>
      <c r="BH256" s="227">
        <f>IF(N256="sníž. přenesená",J256,0)</f>
        <v>0</v>
      </c>
      <c r="BI256" s="227">
        <f>IF(N256="nulová",J256,0)</f>
        <v>0</v>
      </c>
      <c r="BJ256" s="20" t="s">
        <v>77</v>
      </c>
      <c r="BK256" s="227">
        <f>ROUND(I256*H256,2)</f>
        <v>0</v>
      </c>
      <c r="BL256" s="20" t="s">
        <v>258</v>
      </c>
      <c r="BM256" s="226" t="s">
        <v>2050</v>
      </c>
    </row>
    <row r="257" s="2" customFormat="1">
      <c r="A257" s="41"/>
      <c r="B257" s="42"/>
      <c r="C257" s="43"/>
      <c r="D257" s="228" t="s">
        <v>170</v>
      </c>
      <c r="E257" s="43"/>
      <c r="F257" s="229" t="s">
        <v>1753</v>
      </c>
      <c r="G257" s="43"/>
      <c r="H257" s="43"/>
      <c r="I257" s="230"/>
      <c r="J257" s="43"/>
      <c r="K257" s="43"/>
      <c r="L257" s="47"/>
      <c r="M257" s="231"/>
      <c r="N257" s="232"/>
      <c r="O257" s="87"/>
      <c r="P257" s="87"/>
      <c r="Q257" s="87"/>
      <c r="R257" s="87"/>
      <c r="S257" s="87"/>
      <c r="T257" s="88"/>
      <c r="U257" s="41"/>
      <c r="V257" s="41"/>
      <c r="W257" s="41"/>
      <c r="X257" s="41"/>
      <c r="Y257" s="41"/>
      <c r="Z257" s="41"/>
      <c r="AA257" s="41"/>
      <c r="AB257" s="41"/>
      <c r="AC257" s="41"/>
      <c r="AD257" s="41"/>
      <c r="AE257" s="41"/>
      <c r="AT257" s="20" t="s">
        <v>170</v>
      </c>
      <c r="AU257" s="20" t="s">
        <v>79</v>
      </c>
    </row>
    <row r="258" s="13" customFormat="1">
      <c r="A258" s="13"/>
      <c r="B258" s="233"/>
      <c r="C258" s="234"/>
      <c r="D258" s="235" t="s">
        <v>172</v>
      </c>
      <c r="E258" s="236" t="s">
        <v>19</v>
      </c>
      <c r="F258" s="237" t="s">
        <v>2051</v>
      </c>
      <c r="G258" s="234"/>
      <c r="H258" s="238">
        <v>2</v>
      </c>
      <c r="I258" s="239"/>
      <c r="J258" s="234"/>
      <c r="K258" s="234"/>
      <c r="L258" s="240"/>
      <c r="M258" s="241"/>
      <c r="N258" s="242"/>
      <c r="O258" s="242"/>
      <c r="P258" s="242"/>
      <c r="Q258" s="242"/>
      <c r="R258" s="242"/>
      <c r="S258" s="242"/>
      <c r="T258" s="243"/>
      <c r="U258" s="13"/>
      <c r="V258" s="13"/>
      <c r="W258" s="13"/>
      <c r="X258" s="13"/>
      <c r="Y258" s="13"/>
      <c r="Z258" s="13"/>
      <c r="AA258" s="13"/>
      <c r="AB258" s="13"/>
      <c r="AC258" s="13"/>
      <c r="AD258" s="13"/>
      <c r="AE258" s="13"/>
      <c r="AT258" s="244" t="s">
        <v>172</v>
      </c>
      <c r="AU258" s="244" t="s">
        <v>79</v>
      </c>
      <c r="AV258" s="13" t="s">
        <v>79</v>
      </c>
      <c r="AW258" s="13" t="s">
        <v>32</v>
      </c>
      <c r="AX258" s="13" t="s">
        <v>70</v>
      </c>
      <c r="AY258" s="244" t="s">
        <v>161</v>
      </c>
    </row>
    <row r="259" s="14" customFormat="1">
      <c r="A259" s="14"/>
      <c r="B259" s="245"/>
      <c r="C259" s="246"/>
      <c r="D259" s="235" t="s">
        <v>172</v>
      </c>
      <c r="E259" s="247" t="s">
        <v>19</v>
      </c>
      <c r="F259" s="248" t="s">
        <v>174</v>
      </c>
      <c r="G259" s="246"/>
      <c r="H259" s="249">
        <v>2</v>
      </c>
      <c r="I259" s="250"/>
      <c r="J259" s="246"/>
      <c r="K259" s="246"/>
      <c r="L259" s="251"/>
      <c r="M259" s="252"/>
      <c r="N259" s="253"/>
      <c r="O259" s="253"/>
      <c r="P259" s="253"/>
      <c r="Q259" s="253"/>
      <c r="R259" s="253"/>
      <c r="S259" s="253"/>
      <c r="T259" s="254"/>
      <c r="U259" s="14"/>
      <c r="V259" s="14"/>
      <c r="W259" s="14"/>
      <c r="X259" s="14"/>
      <c r="Y259" s="14"/>
      <c r="Z259" s="14"/>
      <c r="AA259" s="14"/>
      <c r="AB259" s="14"/>
      <c r="AC259" s="14"/>
      <c r="AD259" s="14"/>
      <c r="AE259" s="14"/>
      <c r="AT259" s="255" t="s">
        <v>172</v>
      </c>
      <c r="AU259" s="255" t="s">
        <v>79</v>
      </c>
      <c r="AV259" s="14" t="s">
        <v>168</v>
      </c>
      <c r="AW259" s="14" t="s">
        <v>32</v>
      </c>
      <c r="AX259" s="14" t="s">
        <v>77</v>
      </c>
      <c r="AY259" s="255" t="s">
        <v>161</v>
      </c>
    </row>
    <row r="260" s="2" customFormat="1" ht="24.15" customHeight="1">
      <c r="A260" s="41"/>
      <c r="B260" s="42"/>
      <c r="C260" s="215" t="s">
        <v>447</v>
      </c>
      <c r="D260" s="215" t="s">
        <v>163</v>
      </c>
      <c r="E260" s="216" t="s">
        <v>1756</v>
      </c>
      <c r="F260" s="217" t="s">
        <v>1757</v>
      </c>
      <c r="G260" s="218" t="s">
        <v>212</v>
      </c>
      <c r="H260" s="219">
        <v>8</v>
      </c>
      <c r="I260" s="220"/>
      <c r="J260" s="221">
        <f>ROUND(I260*H260,2)</f>
        <v>0</v>
      </c>
      <c r="K260" s="217" t="s">
        <v>167</v>
      </c>
      <c r="L260" s="47"/>
      <c r="M260" s="222" t="s">
        <v>19</v>
      </c>
      <c r="N260" s="223" t="s">
        <v>41</v>
      </c>
      <c r="O260" s="87"/>
      <c r="P260" s="224">
        <f>O260*H260</f>
        <v>0</v>
      </c>
      <c r="Q260" s="224">
        <v>0.0020600000000000002</v>
      </c>
      <c r="R260" s="224">
        <f>Q260*H260</f>
        <v>0.016480000000000002</v>
      </c>
      <c r="S260" s="224">
        <v>0</v>
      </c>
      <c r="T260" s="225">
        <f>S260*H260</f>
        <v>0</v>
      </c>
      <c r="U260" s="41"/>
      <c r="V260" s="41"/>
      <c r="W260" s="41"/>
      <c r="X260" s="41"/>
      <c r="Y260" s="41"/>
      <c r="Z260" s="41"/>
      <c r="AA260" s="41"/>
      <c r="AB260" s="41"/>
      <c r="AC260" s="41"/>
      <c r="AD260" s="41"/>
      <c r="AE260" s="41"/>
      <c r="AR260" s="226" t="s">
        <v>258</v>
      </c>
      <c r="AT260" s="226" t="s">
        <v>163</v>
      </c>
      <c r="AU260" s="226" t="s">
        <v>79</v>
      </c>
      <c r="AY260" s="20" t="s">
        <v>161</v>
      </c>
      <c r="BE260" s="227">
        <f>IF(N260="základní",J260,0)</f>
        <v>0</v>
      </c>
      <c r="BF260" s="227">
        <f>IF(N260="snížená",J260,0)</f>
        <v>0</v>
      </c>
      <c r="BG260" s="227">
        <f>IF(N260="zákl. přenesená",J260,0)</f>
        <v>0</v>
      </c>
      <c r="BH260" s="227">
        <f>IF(N260="sníž. přenesená",J260,0)</f>
        <v>0</v>
      </c>
      <c r="BI260" s="227">
        <f>IF(N260="nulová",J260,0)</f>
        <v>0</v>
      </c>
      <c r="BJ260" s="20" t="s">
        <v>77</v>
      </c>
      <c r="BK260" s="227">
        <f>ROUND(I260*H260,2)</f>
        <v>0</v>
      </c>
      <c r="BL260" s="20" t="s">
        <v>258</v>
      </c>
      <c r="BM260" s="226" t="s">
        <v>2052</v>
      </c>
    </row>
    <row r="261" s="2" customFormat="1">
      <c r="A261" s="41"/>
      <c r="B261" s="42"/>
      <c r="C261" s="43"/>
      <c r="D261" s="228" t="s">
        <v>170</v>
      </c>
      <c r="E261" s="43"/>
      <c r="F261" s="229" t="s">
        <v>1759</v>
      </c>
      <c r="G261" s="43"/>
      <c r="H261" s="43"/>
      <c r="I261" s="230"/>
      <c r="J261" s="43"/>
      <c r="K261" s="43"/>
      <c r="L261" s="47"/>
      <c r="M261" s="231"/>
      <c r="N261" s="232"/>
      <c r="O261" s="87"/>
      <c r="P261" s="87"/>
      <c r="Q261" s="87"/>
      <c r="R261" s="87"/>
      <c r="S261" s="87"/>
      <c r="T261" s="88"/>
      <c r="U261" s="41"/>
      <c r="V261" s="41"/>
      <c r="W261" s="41"/>
      <c r="X261" s="41"/>
      <c r="Y261" s="41"/>
      <c r="Z261" s="41"/>
      <c r="AA261" s="41"/>
      <c r="AB261" s="41"/>
      <c r="AC261" s="41"/>
      <c r="AD261" s="41"/>
      <c r="AE261" s="41"/>
      <c r="AT261" s="20" t="s">
        <v>170</v>
      </c>
      <c r="AU261" s="20" t="s">
        <v>79</v>
      </c>
    </row>
    <row r="262" s="13" customFormat="1">
      <c r="A262" s="13"/>
      <c r="B262" s="233"/>
      <c r="C262" s="234"/>
      <c r="D262" s="235" t="s">
        <v>172</v>
      </c>
      <c r="E262" s="236" t="s">
        <v>19</v>
      </c>
      <c r="F262" s="237" t="s">
        <v>2053</v>
      </c>
      <c r="G262" s="234"/>
      <c r="H262" s="238">
        <v>8</v>
      </c>
      <c r="I262" s="239"/>
      <c r="J262" s="234"/>
      <c r="K262" s="234"/>
      <c r="L262" s="240"/>
      <c r="M262" s="241"/>
      <c r="N262" s="242"/>
      <c r="O262" s="242"/>
      <c r="P262" s="242"/>
      <c r="Q262" s="242"/>
      <c r="R262" s="242"/>
      <c r="S262" s="242"/>
      <c r="T262" s="243"/>
      <c r="U262" s="13"/>
      <c r="V262" s="13"/>
      <c r="W262" s="13"/>
      <c r="X262" s="13"/>
      <c r="Y262" s="13"/>
      <c r="Z262" s="13"/>
      <c r="AA262" s="13"/>
      <c r="AB262" s="13"/>
      <c r="AC262" s="13"/>
      <c r="AD262" s="13"/>
      <c r="AE262" s="13"/>
      <c r="AT262" s="244" t="s">
        <v>172</v>
      </c>
      <c r="AU262" s="244" t="s">
        <v>79</v>
      </c>
      <c r="AV262" s="13" t="s">
        <v>79</v>
      </c>
      <c r="AW262" s="13" t="s">
        <v>32</v>
      </c>
      <c r="AX262" s="13" t="s">
        <v>70</v>
      </c>
      <c r="AY262" s="244" t="s">
        <v>161</v>
      </c>
    </row>
    <row r="263" s="14" customFormat="1">
      <c r="A263" s="14"/>
      <c r="B263" s="245"/>
      <c r="C263" s="246"/>
      <c r="D263" s="235" t="s">
        <v>172</v>
      </c>
      <c r="E263" s="247" t="s">
        <v>19</v>
      </c>
      <c r="F263" s="248" t="s">
        <v>174</v>
      </c>
      <c r="G263" s="246"/>
      <c r="H263" s="249">
        <v>8</v>
      </c>
      <c r="I263" s="250"/>
      <c r="J263" s="246"/>
      <c r="K263" s="246"/>
      <c r="L263" s="251"/>
      <c r="M263" s="252"/>
      <c r="N263" s="253"/>
      <c r="O263" s="253"/>
      <c r="P263" s="253"/>
      <c r="Q263" s="253"/>
      <c r="R263" s="253"/>
      <c r="S263" s="253"/>
      <c r="T263" s="254"/>
      <c r="U263" s="14"/>
      <c r="V263" s="14"/>
      <c r="W263" s="14"/>
      <c r="X263" s="14"/>
      <c r="Y263" s="14"/>
      <c r="Z263" s="14"/>
      <c r="AA263" s="14"/>
      <c r="AB263" s="14"/>
      <c r="AC263" s="14"/>
      <c r="AD263" s="14"/>
      <c r="AE263" s="14"/>
      <c r="AT263" s="255" t="s">
        <v>172</v>
      </c>
      <c r="AU263" s="255" t="s">
        <v>79</v>
      </c>
      <c r="AV263" s="14" t="s">
        <v>168</v>
      </c>
      <c r="AW263" s="14" t="s">
        <v>32</v>
      </c>
      <c r="AX263" s="14" t="s">
        <v>77</v>
      </c>
      <c r="AY263" s="255" t="s">
        <v>161</v>
      </c>
    </row>
    <row r="264" s="2" customFormat="1" ht="33" customHeight="1">
      <c r="A264" s="41"/>
      <c r="B264" s="42"/>
      <c r="C264" s="215" t="s">
        <v>454</v>
      </c>
      <c r="D264" s="215" t="s">
        <v>163</v>
      </c>
      <c r="E264" s="216" t="s">
        <v>1762</v>
      </c>
      <c r="F264" s="217" t="s">
        <v>1763</v>
      </c>
      <c r="G264" s="218" t="s">
        <v>580</v>
      </c>
      <c r="H264" s="219">
        <v>0.058000000000000003</v>
      </c>
      <c r="I264" s="220"/>
      <c r="J264" s="221">
        <f>ROUND(I264*H264,2)</f>
        <v>0</v>
      </c>
      <c r="K264" s="217" t="s">
        <v>167</v>
      </c>
      <c r="L264" s="47"/>
      <c r="M264" s="222" t="s">
        <v>19</v>
      </c>
      <c r="N264" s="223" t="s">
        <v>41</v>
      </c>
      <c r="O264" s="87"/>
      <c r="P264" s="224">
        <f>O264*H264</f>
        <v>0</v>
      </c>
      <c r="Q264" s="224">
        <v>0</v>
      </c>
      <c r="R264" s="224">
        <f>Q264*H264</f>
        <v>0</v>
      </c>
      <c r="S264" s="224">
        <v>0</v>
      </c>
      <c r="T264" s="225">
        <f>S264*H264</f>
        <v>0</v>
      </c>
      <c r="U264" s="41"/>
      <c r="V264" s="41"/>
      <c r="W264" s="41"/>
      <c r="X264" s="41"/>
      <c r="Y264" s="41"/>
      <c r="Z264" s="41"/>
      <c r="AA264" s="41"/>
      <c r="AB264" s="41"/>
      <c r="AC264" s="41"/>
      <c r="AD264" s="41"/>
      <c r="AE264" s="41"/>
      <c r="AR264" s="226" t="s">
        <v>258</v>
      </c>
      <c r="AT264" s="226" t="s">
        <v>163</v>
      </c>
      <c r="AU264" s="226" t="s">
        <v>79</v>
      </c>
      <c r="AY264" s="20" t="s">
        <v>161</v>
      </c>
      <c r="BE264" s="227">
        <f>IF(N264="základní",J264,0)</f>
        <v>0</v>
      </c>
      <c r="BF264" s="227">
        <f>IF(N264="snížená",J264,0)</f>
        <v>0</v>
      </c>
      <c r="BG264" s="227">
        <f>IF(N264="zákl. přenesená",J264,0)</f>
        <v>0</v>
      </c>
      <c r="BH264" s="227">
        <f>IF(N264="sníž. přenesená",J264,0)</f>
        <v>0</v>
      </c>
      <c r="BI264" s="227">
        <f>IF(N264="nulová",J264,0)</f>
        <v>0</v>
      </c>
      <c r="BJ264" s="20" t="s">
        <v>77</v>
      </c>
      <c r="BK264" s="227">
        <f>ROUND(I264*H264,2)</f>
        <v>0</v>
      </c>
      <c r="BL264" s="20" t="s">
        <v>258</v>
      </c>
      <c r="BM264" s="226" t="s">
        <v>2054</v>
      </c>
    </row>
    <row r="265" s="2" customFormat="1">
      <c r="A265" s="41"/>
      <c r="B265" s="42"/>
      <c r="C265" s="43"/>
      <c r="D265" s="228" t="s">
        <v>170</v>
      </c>
      <c r="E265" s="43"/>
      <c r="F265" s="229" t="s">
        <v>1765</v>
      </c>
      <c r="G265" s="43"/>
      <c r="H265" s="43"/>
      <c r="I265" s="230"/>
      <c r="J265" s="43"/>
      <c r="K265" s="43"/>
      <c r="L265" s="47"/>
      <c r="M265" s="231"/>
      <c r="N265" s="232"/>
      <c r="O265" s="87"/>
      <c r="P265" s="87"/>
      <c r="Q265" s="87"/>
      <c r="R265" s="87"/>
      <c r="S265" s="87"/>
      <c r="T265" s="88"/>
      <c r="U265" s="41"/>
      <c r="V265" s="41"/>
      <c r="W265" s="41"/>
      <c r="X265" s="41"/>
      <c r="Y265" s="41"/>
      <c r="Z265" s="41"/>
      <c r="AA265" s="41"/>
      <c r="AB265" s="41"/>
      <c r="AC265" s="41"/>
      <c r="AD265" s="41"/>
      <c r="AE265" s="41"/>
      <c r="AT265" s="20" t="s">
        <v>170</v>
      </c>
      <c r="AU265" s="20" t="s">
        <v>79</v>
      </c>
    </row>
    <row r="266" s="12" customFormat="1" ht="22.8" customHeight="1">
      <c r="A266" s="12"/>
      <c r="B266" s="199"/>
      <c r="C266" s="200"/>
      <c r="D266" s="201" t="s">
        <v>69</v>
      </c>
      <c r="E266" s="213" t="s">
        <v>794</v>
      </c>
      <c r="F266" s="213" t="s">
        <v>795</v>
      </c>
      <c r="G266" s="200"/>
      <c r="H266" s="200"/>
      <c r="I266" s="203"/>
      <c r="J266" s="214">
        <f>BK266</f>
        <v>0</v>
      </c>
      <c r="K266" s="200"/>
      <c r="L266" s="205"/>
      <c r="M266" s="206"/>
      <c r="N266" s="207"/>
      <c r="O266" s="207"/>
      <c r="P266" s="208">
        <f>SUM(P267:P269)</f>
        <v>0</v>
      </c>
      <c r="Q266" s="207"/>
      <c r="R266" s="208">
        <f>SUM(R267:R269)</f>
        <v>0</v>
      </c>
      <c r="S266" s="207"/>
      <c r="T266" s="209">
        <f>SUM(T267:T269)</f>
        <v>0</v>
      </c>
      <c r="U266" s="12"/>
      <c r="V266" s="12"/>
      <c r="W266" s="12"/>
      <c r="X266" s="12"/>
      <c r="Y266" s="12"/>
      <c r="Z266" s="12"/>
      <c r="AA266" s="12"/>
      <c r="AB266" s="12"/>
      <c r="AC266" s="12"/>
      <c r="AD266" s="12"/>
      <c r="AE266" s="12"/>
      <c r="AR266" s="210" t="s">
        <v>79</v>
      </c>
      <c r="AT266" s="211" t="s">
        <v>69</v>
      </c>
      <c r="AU266" s="211" t="s">
        <v>77</v>
      </c>
      <c r="AY266" s="210" t="s">
        <v>161</v>
      </c>
      <c r="BK266" s="212">
        <f>SUM(BK267:BK269)</f>
        <v>0</v>
      </c>
    </row>
    <row r="267" s="2" customFormat="1" ht="37.8" customHeight="1">
      <c r="A267" s="41"/>
      <c r="B267" s="42"/>
      <c r="C267" s="215" t="s">
        <v>461</v>
      </c>
      <c r="D267" s="215" t="s">
        <v>163</v>
      </c>
      <c r="E267" s="216" t="s">
        <v>2055</v>
      </c>
      <c r="F267" s="217" t="s">
        <v>2056</v>
      </c>
      <c r="G267" s="218" t="s">
        <v>827</v>
      </c>
      <c r="H267" s="219">
        <v>1</v>
      </c>
      <c r="I267" s="220"/>
      <c r="J267" s="221">
        <f>ROUND(I267*H267,2)</f>
        <v>0</v>
      </c>
      <c r="K267" s="217" t="s">
        <v>19</v>
      </c>
      <c r="L267" s="47"/>
      <c r="M267" s="222" t="s">
        <v>19</v>
      </c>
      <c r="N267" s="223" t="s">
        <v>41</v>
      </c>
      <c r="O267" s="87"/>
      <c r="P267" s="224">
        <f>O267*H267</f>
        <v>0</v>
      </c>
      <c r="Q267" s="224">
        <v>0</v>
      </c>
      <c r="R267" s="224">
        <f>Q267*H267</f>
        <v>0</v>
      </c>
      <c r="S267" s="224">
        <v>0</v>
      </c>
      <c r="T267" s="225">
        <f>S267*H267</f>
        <v>0</v>
      </c>
      <c r="U267" s="41"/>
      <c r="V267" s="41"/>
      <c r="W267" s="41"/>
      <c r="X267" s="41"/>
      <c r="Y267" s="41"/>
      <c r="Z267" s="41"/>
      <c r="AA267" s="41"/>
      <c r="AB267" s="41"/>
      <c r="AC267" s="41"/>
      <c r="AD267" s="41"/>
      <c r="AE267" s="41"/>
      <c r="AR267" s="226" t="s">
        <v>258</v>
      </c>
      <c r="AT267" s="226" t="s">
        <v>163</v>
      </c>
      <c r="AU267" s="226" t="s">
        <v>79</v>
      </c>
      <c r="AY267" s="20" t="s">
        <v>161</v>
      </c>
      <c r="BE267" s="227">
        <f>IF(N267="základní",J267,0)</f>
        <v>0</v>
      </c>
      <c r="BF267" s="227">
        <f>IF(N267="snížená",J267,0)</f>
        <v>0</v>
      </c>
      <c r="BG267" s="227">
        <f>IF(N267="zákl. přenesená",J267,0)</f>
        <v>0</v>
      </c>
      <c r="BH267" s="227">
        <f>IF(N267="sníž. přenesená",J267,0)</f>
        <v>0</v>
      </c>
      <c r="BI267" s="227">
        <f>IF(N267="nulová",J267,0)</f>
        <v>0</v>
      </c>
      <c r="BJ267" s="20" t="s">
        <v>77</v>
      </c>
      <c r="BK267" s="227">
        <f>ROUND(I267*H267,2)</f>
        <v>0</v>
      </c>
      <c r="BL267" s="20" t="s">
        <v>258</v>
      </c>
      <c r="BM267" s="226" t="s">
        <v>2057</v>
      </c>
    </row>
    <row r="268" s="2" customFormat="1" ht="24.15" customHeight="1">
      <c r="A268" s="41"/>
      <c r="B268" s="42"/>
      <c r="C268" s="215" t="s">
        <v>468</v>
      </c>
      <c r="D268" s="215" t="s">
        <v>163</v>
      </c>
      <c r="E268" s="216" t="s">
        <v>2058</v>
      </c>
      <c r="F268" s="217" t="s">
        <v>2059</v>
      </c>
      <c r="G268" s="218" t="s">
        <v>827</v>
      </c>
      <c r="H268" s="219">
        <v>1</v>
      </c>
      <c r="I268" s="220"/>
      <c r="J268" s="221">
        <f>ROUND(I268*H268,2)</f>
        <v>0</v>
      </c>
      <c r="K268" s="217" t="s">
        <v>19</v>
      </c>
      <c r="L268" s="47"/>
      <c r="M268" s="222" t="s">
        <v>19</v>
      </c>
      <c r="N268" s="223" t="s">
        <v>41</v>
      </c>
      <c r="O268" s="87"/>
      <c r="P268" s="224">
        <f>O268*H268</f>
        <v>0</v>
      </c>
      <c r="Q268" s="224">
        <v>0</v>
      </c>
      <c r="R268" s="224">
        <f>Q268*H268</f>
        <v>0</v>
      </c>
      <c r="S268" s="224">
        <v>0</v>
      </c>
      <c r="T268" s="225">
        <f>S268*H268</f>
        <v>0</v>
      </c>
      <c r="U268" s="41"/>
      <c r="V268" s="41"/>
      <c r="W268" s="41"/>
      <c r="X268" s="41"/>
      <c r="Y268" s="41"/>
      <c r="Z268" s="41"/>
      <c r="AA268" s="41"/>
      <c r="AB268" s="41"/>
      <c r="AC268" s="41"/>
      <c r="AD268" s="41"/>
      <c r="AE268" s="41"/>
      <c r="AR268" s="226" t="s">
        <v>258</v>
      </c>
      <c r="AT268" s="226" t="s">
        <v>163</v>
      </c>
      <c r="AU268" s="226" t="s">
        <v>79</v>
      </c>
      <c r="AY268" s="20" t="s">
        <v>161</v>
      </c>
      <c r="BE268" s="227">
        <f>IF(N268="základní",J268,0)</f>
        <v>0</v>
      </c>
      <c r="BF268" s="227">
        <f>IF(N268="snížená",J268,0)</f>
        <v>0</v>
      </c>
      <c r="BG268" s="227">
        <f>IF(N268="zákl. přenesená",J268,0)</f>
        <v>0</v>
      </c>
      <c r="BH268" s="227">
        <f>IF(N268="sníž. přenesená",J268,0)</f>
        <v>0</v>
      </c>
      <c r="BI268" s="227">
        <f>IF(N268="nulová",J268,0)</f>
        <v>0</v>
      </c>
      <c r="BJ268" s="20" t="s">
        <v>77</v>
      </c>
      <c r="BK268" s="227">
        <f>ROUND(I268*H268,2)</f>
        <v>0</v>
      </c>
      <c r="BL268" s="20" t="s">
        <v>258</v>
      </c>
      <c r="BM268" s="226" t="s">
        <v>2060</v>
      </c>
    </row>
    <row r="269" s="2" customFormat="1">
      <c r="A269" s="41"/>
      <c r="B269" s="42"/>
      <c r="C269" s="43"/>
      <c r="D269" s="235" t="s">
        <v>361</v>
      </c>
      <c r="E269" s="43"/>
      <c r="F269" s="266" t="s">
        <v>1815</v>
      </c>
      <c r="G269" s="43"/>
      <c r="H269" s="43"/>
      <c r="I269" s="230"/>
      <c r="J269" s="43"/>
      <c r="K269" s="43"/>
      <c r="L269" s="47"/>
      <c r="M269" s="231"/>
      <c r="N269" s="232"/>
      <c r="O269" s="87"/>
      <c r="P269" s="87"/>
      <c r="Q269" s="87"/>
      <c r="R269" s="87"/>
      <c r="S269" s="87"/>
      <c r="T269" s="88"/>
      <c r="U269" s="41"/>
      <c r="V269" s="41"/>
      <c r="W269" s="41"/>
      <c r="X269" s="41"/>
      <c r="Y269" s="41"/>
      <c r="Z269" s="41"/>
      <c r="AA269" s="41"/>
      <c r="AB269" s="41"/>
      <c r="AC269" s="41"/>
      <c r="AD269" s="41"/>
      <c r="AE269" s="41"/>
      <c r="AT269" s="20" t="s">
        <v>361</v>
      </c>
      <c r="AU269" s="20" t="s">
        <v>79</v>
      </c>
    </row>
    <row r="270" s="12" customFormat="1" ht="22.8" customHeight="1">
      <c r="A270" s="12"/>
      <c r="B270" s="199"/>
      <c r="C270" s="200"/>
      <c r="D270" s="201" t="s">
        <v>69</v>
      </c>
      <c r="E270" s="213" t="s">
        <v>862</v>
      </c>
      <c r="F270" s="213" t="s">
        <v>863</v>
      </c>
      <c r="G270" s="200"/>
      <c r="H270" s="200"/>
      <c r="I270" s="203"/>
      <c r="J270" s="214">
        <f>BK270</f>
        <v>0</v>
      </c>
      <c r="K270" s="200"/>
      <c r="L270" s="205"/>
      <c r="M270" s="206"/>
      <c r="N270" s="207"/>
      <c r="O270" s="207"/>
      <c r="P270" s="208">
        <f>SUM(P271:P280)</f>
        <v>0</v>
      </c>
      <c r="Q270" s="207"/>
      <c r="R270" s="208">
        <f>SUM(R271:R280)</f>
        <v>0.92999999999999994</v>
      </c>
      <c r="S270" s="207"/>
      <c r="T270" s="209">
        <f>SUM(T271:T280)</f>
        <v>0</v>
      </c>
      <c r="U270" s="12"/>
      <c r="V270" s="12"/>
      <c r="W270" s="12"/>
      <c r="X270" s="12"/>
      <c r="Y270" s="12"/>
      <c r="Z270" s="12"/>
      <c r="AA270" s="12"/>
      <c r="AB270" s="12"/>
      <c r="AC270" s="12"/>
      <c r="AD270" s="12"/>
      <c r="AE270" s="12"/>
      <c r="AR270" s="210" t="s">
        <v>79</v>
      </c>
      <c r="AT270" s="211" t="s">
        <v>69</v>
      </c>
      <c r="AU270" s="211" t="s">
        <v>77</v>
      </c>
      <c r="AY270" s="210" t="s">
        <v>161</v>
      </c>
      <c r="BK270" s="212">
        <f>SUM(BK271:BK280)</f>
        <v>0</v>
      </c>
    </row>
    <row r="271" s="2" customFormat="1" ht="16.5" customHeight="1">
      <c r="A271" s="41"/>
      <c r="B271" s="42"/>
      <c r="C271" s="215" t="s">
        <v>474</v>
      </c>
      <c r="D271" s="215" t="s">
        <v>163</v>
      </c>
      <c r="E271" s="216" t="s">
        <v>1900</v>
      </c>
      <c r="F271" s="217" t="s">
        <v>1901</v>
      </c>
      <c r="G271" s="218" t="s">
        <v>166</v>
      </c>
      <c r="H271" s="219">
        <v>25</v>
      </c>
      <c r="I271" s="220"/>
      <c r="J271" s="221">
        <f>ROUND(I271*H271,2)</f>
        <v>0</v>
      </c>
      <c r="K271" s="217" t="s">
        <v>167</v>
      </c>
      <c r="L271" s="47"/>
      <c r="M271" s="222" t="s">
        <v>19</v>
      </c>
      <c r="N271" s="223" t="s">
        <v>41</v>
      </c>
      <c r="O271" s="87"/>
      <c r="P271" s="224">
        <f>O271*H271</f>
        <v>0</v>
      </c>
      <c r="Q271" s="224">
        <v>0.00029999999999999997</v>
      </c>
      <c r="R271" s="224">
        <f>Q271*H271</f>
        <v>0.0074999999999999997</v>
      </c>
      <c r="S271" s="224">
        <v>0</v>
      </c>
      <c r="T271" s="225">
        <f>S271*H271</f>
        <v>0</v>
      </c>
      <c r="U271" s="41"/>
      <c r="V271" s="41"/>
      <c r="W271" s="41"/>
      <c r="X271" s="41"/>
      <c r="Y271" s="41"/>
      <c r="Z271" s="41"/>
      <c r="AA271" s="41"/>
      <c r="AB271" s="41"/>
      <c r="AC271" s="41"/>
      <c r="AD271" s="41"/>
      <c r="AE271" s="41"/>
      <c r="AR271" s="226" t="s">
        <v>258</v>
      </c>
      <c r="AT271" s="226" t="s">
        <v>163</v>
      </c>
      <c r="AU271" s="226" t="s">
        <v>79</v>
      </c>
      <c r="AY271" s="20" t="s">
        <v>161</v>
      </c>
      <c r="BE271" s="227">
        <f>IF(N271="základní",J271,0)</f>
        <v>0</v>
      </c>
      <c r="BF271" s="227">
        <f>IF(N271="snížená",J271,0)</f>
        <v>0</v>
      </c>
      <c r="BG271" s="227">
        <f>IF(N271="zákl. přenesená",J271,0)</f>
        <v>0</v>
      </c>
      <c r="BH271" s="227">
        <f>IF(N271="sníž. přenesená",J271,0)</f>
        <v>0</v>
      </c>
      <c r="BI271" s="227">
        <f>IF(N271="nulová",J271,0)</f>
        <v>0</v>
      </c>
      <c r="BJ271" s="20" t="s">
        <v>77</v>
      </c>
      <c r="BK271" s="227">
        <f>ROUND(I271*H271,2)</f>
        <v>0</v>
      </c>
      <c r="BL271" s="20" t="s">
        <v>258</v>
      </c>
      <c r="BM271" s="226" t="s">
        <v>2061</v>
      </c>
    </row>
    <row r="272" s="2" customFormat="1">
      <c r="A272" s="41"/>
      <c r="B272" s="42"/>
      <c r="C272" s="43"/>
      <c r="D272" s="228" t="s">
        <v>170</v>
      </c>
      <c r="E272" s="43"/>
      <c r="F272" s="229" t="s">
        <v>1903</v>
      </c>
      <c r="G272" s="43"/>
      <c r="H272" s="43"/>
      <c r="I272" s="230"/>
      <c r="J272" s="43"/>
      <c r="K272" s="43"/>
      <c r="L272" s="47"/>
      <c r="M272" s="231"/>
      <c r="N272" s="232"/>
      <c r="O272" s="87"/>
      <c r="P272" s="87"/>
      <c r="Q272" s="87"/>
      <c r="R272" s="87"/>
      <c r="S272" s="87"/>
      <c r="T272" s="88"/>
      <c r="U272" s="41"/>
      <c r="V272" s="41"/>
      <c r="W272" s="41"/>
      <c r="X272" s="41"/>
      <c r="Y272" s="41"/>
      <c r="Z272" s="41"/>
      <c r="AA272" s="41"/>
      <c r="AB272" s="41"/>
      <c r="AC272" s="41"/>
      <c r="AD272" s="41"/>
      <c r="AE272" s="41"/>
      <c r="AT272" s="20" t="s">
        <v>170</v>
      </c>
      <c r="AU272" s="20" t="s">
        <v>79</v>
      </c>
    </row>
    <row r="273" s="2" customFormat="1" ht="24.15" customHeight="1">
      <c r="A273" s="41"/>
      <c r="B273" s="42"/>
      <c r="C273" s="215" t="s">
        <v>480</v>
      </c>
      <c r="D273" s="215" t="s">
        <v>163</v>
      </c>
      <c r="E273" s="216" t="s">
        <v>1905</v>
      </c>
      <c r="F273" s="217" t="s">
        <v>1906</v>
      </c>
      <c r="G273" s="218" t="s">
        <v>166</v>
      </c>
      <c r="H273" s="219">
        <v>25</v>
      </c>
      <c r="I273" s="220"/>
      <c r="J273" s="221">
        <f>ROUND(I273*H273,2)</f>
        <v>0</v>
      </c>
      <c r="K273" s="217" t="s">
        <v>167</v>
      </c>
      <c r="L273" s="47"/>
      <c r="M273" s="222" t="s">
        <v>19</v>
      </c>
      <c r="N273" s="223" t="s">
        <v>41</v>
      </c>
      <c r="O273" s="87"/>
      <c r="P273" s="224">
        <f>O273*H273</f>
        <v>0</v>
      </c>
      <c r="Q273" s="224">
        <v>0.0050000000000000001</v>
      </c>
      <c r="R273" s="224">
        <f>Q273*H273</f>
        <v>0.125</v>
      </c>
      <c r="S273" s="224">
        <v>0</v>
      </c>
      <c r="T273" s="225">
        <f>S273*H273</f>
        <v>0</v>
      </c>
      <c r="U273" s="41"/>
      <c r="V273" s="41"/>
      <c r="W273" s="41"/>
      <c r="X273" s="41"/>
      <c r="Y273" s="41"/>
      <c r="Z273" s="41"/>
      <c r="AA273" s="41"/>
      <c r="AB273" s="41"/>
      <c r="AC273" s="41"/>
      <c r="AD273" s="41"/>
      <c r="AE273" s="41"/>
      <c r="AR273" s="226" t="s">
        <v>258</v>
      </c>
      <c r="AT273" s="226" t="s">
        <v>163</v>
      </c>
      <c r="AU273" s="226" t="s">
        <v>79</v>
      </c>
      <c r="AY273" s="20" t="s">
        <v>161</v>
      </c>
      <c r="BE273" s="227">
        <f>IF(N273="základní",J273,0)</f>
        <v>0</v>
      </c>
      <c r="BF273" s="227">
        <f>IF(N273="snížená",J273,0)</f>
        <v>0</v>
      </c>
      <c r="BG273" s="227">
        <f>IF(N273="zákl. přenesená",J273,0)</f>
        <v>0</v>
      </c>
      <c r="BH273" s="227">
        <f>IF(N273="sníž. přenesená",J273,0)</f>
        <v>0</v>
      </c>
      <c r="BI273" s="227">
        <f>IF(N273="nulová",J273,0)</f>
        <v>0</v>
      </c>
      <c r="BJ273" s="20" t="s">
        <v>77</v>
      </c>
      <c r="BK273" s="227">
        <f>ROUND(I273*H273,2)</f>
        <v>0</v>
      </c>
      <c r="BL273" s="20" t="s">
        <v>258</v>
      </c>
      <c r="BM273" s="226" t="s">
        <v>2062</v>
      </c>
    </row>
    <row r="274" s="2" customFormat="1">
      <c r="A274" s="41"/>
      <c r="B274" s="42"/>
      <c r="C274" s="43"/>
      <c r="D274" s="228" t="s">
        <v>170</v>
      </c>
      <c r="E274" s="43"/>
      <c r="F274" s="229" t="s">
        <v>1908</v>
      </c>
      <c r="G274" s="43"/>
      <c r="H274" s="43"/>
      <c r="I274" s="230"/>
      <c r="J274" s="43"/>
      <c r="K274" s="43"/>
      <c r="L274" s="47"/>
      <c r="M274" s="231"/>
      <c r="N274" s="232"/>
      <c r="O274" s="87"/>
      <c r="P274" s="87"/>
      <c r="Q274" s="87"/>
      <c r="R274" s="87"/>
      <c r="S274" s="87"/>
      <c r="T274" s="88"/>
      <c r="U274" s="41"/>
      <c r="V274" s="41"/>
      <c r="W274" s="41"/>
      <c r="X274" s="41"/>
      <c r="Y274" s="41"/>
      <c r="Z274" s="41"/>
      <c r="AA274" s="41"/>
      <c r="AB274" s="41"/>
      <c r="AC274" s="41"/>
      <c r="AD274" s="41"/>
      <c r="AE274" s="41"/>
      <c r="AT274" s="20" t="s">
        <v>170</v>
      </c>
      <c r="AU274" s="20" t="s">
        <v>79</v>
      </c>
    </row>
    <row r="275" s="13" customFormat="1">
      <c r="A275" s="13"/>
      <c r="B275" s="233"/>
      <c r="C275" s="234"/>
      <c r="D275" s="235" t="s">
        <v>172</v>
      </c>
      <c r="E275" s="236" t="s">
        <v>19</v>
      </c>
      <c r="F275" s="237" t="s">
        <v>2063</v>
      </c>
      <c r="G275" s="234"/>
      <c r="H275" s="238">
        <v>25</v>
      </c>
      <c r="I275" s="239"/>
      <c r="J275" s="234"/>
      <c r="K275" s="234"/>
      <c r="L275" s="240"/>
      <c r="M275" s="241"/>
      <c r="N275" s="242"/>
      <c r="O275" s="242"/>
      <c r="P275" s="242"/>
      <c r="Q275" s="242"/>
      <c r="R275" s="242"/>
      <c r="S275" s="242"/>
      <c r="T275" s="243"/>
      <c r="U275" s="13"/>
      <c r="V275" s="13"/>
      <c r="W275" s="13"/>
      <c r="X275" s="13"/>
      <c r="Y275" s="13"/>
      <c r="Z275" s="13"/>
      <c r="AA275" s="13"/>
      <c r="AB275" s="13"/>
      <c r="AC275" s="13"/>
      <c r="AD275" s="13"/>
      <c r="AE275" s="13"/>
      <c r="AT275" s="244" t="s">
        <v>172</v>
      </c>
      <c r="AU275" s="244" t="s">
        <v>79</v>
      </c>
      <c r="AV275" s="13" t="s">
        <v>79</v>
      </c>
      <c r="AW275" s="13" t="s">
        <v>32</v>
      </c>
      <c r="AX275" s="13" t="s">
        <v>70</v>
      </c>
      <c r="AY275" s="244" t="s">
        <v>161</v>
      </c>
    </row>
    <row r="276" s="14" customFormat="1">
      <c r="A276" s="14"/>
      <c r="B276" s="245"/>
      <c r="C276" s="246"/>
      <c r="D276" s="235" t="s">
        <v>172</v>
      </c>
      <c r="E276" s="247" t="s">
        <v>19</v>
      </c>
      <c r="F276" s="248" t="s">
        <v>174</v>
      </c>
      <c r="G276" s="246"/>
      <c r="H276" s="249">
        <v>25</v>
      </c>
      <c r="I276" s="250"/>
      <c r="J276" s="246"/>
      <c r="K276" s="246"/>
      <c r="L276" s="251"/>
      <c r="M276" s="252"/>
      <c r="N276" s="253"/>
      <c r="O276" s="253"/>
      <c r="P276" s="253"/>
      <c r="Q276" s="253"/>
      <c r="R276" s="253"/>
      <c r="S276" s="253"/>
      <c r="T276" s="254"/>
      <c r="U276" s="14"/>
      <c r="V276" s="14"/>
      <c r="W276" s="14"/>
      <c r="X276" s="14"/>
      <c r="Y276" s="14"/>
      <c r="Z276" s="14"/>
      <c r="AA276" s="14"/>
      <c r="AB276" s="14"/>
      <c r="AC276" s="14"/>
      <c r="AD276" s="14"/>
      <c r="AE276" s="14"/>
      <c r="AT276" s="255" t="s">
        <v>172</v>
      </c>
      <c r="AU276" s="255" t="s">
        <v>79</v>
      </c>
      <c r="AV276" s="14" t="s">
        <v>168</v>
      </c>
      <c r="AW276" s="14" t="s">
        <v>32</v>
      </c>
      <c r="AX276" s="14" t="s">
        <v>77</v>
      </c>
      <c r="AY276" s="255" t="s">
        <v>161</v>
      </c>
    </row>
    <row r="277" s="2" customFormat="1" ht="16.5" customHeight="1">
      <c r="A277" s="41"/>
      <c r="B277" s="42"/>
      <c r="C277" s="285" t="s">
        <v>486</v>
      </c>
      <c r="D277" s="285" t="s">
        <v>1027</v>
      </c>
      <c r="E277" s="286" t="s">
        <v>1911</v>
      </c>
      <c r="F277" s="287" t="s">
        <v>1912</v>
      </c>
      <c r="G277" s="288" t="s">
        <v>314</v>
      </c>
      <c r="H277" s="289">
        <v>1595</v>
      </c>
      <c r="I277" s="290"/>
      <c r="J277" s="291">
        <f>ROUND(I277*H277,2)</f>
        <v>0</v>
      </c>
      <c r="K277" s="287" t="s">
        <v>167</v>
      </c>
      <c r="L277" s="292"/>
      <c r="M277" s="293" t="s">
        <v>19</v>
      </c>
      <c r="N277" s="294" t="s">
        <v>41</v>
      </c>
      <c r="O277" s="87"/>
      <c r="P277" s="224">
        <f>O277*H277</f>
        <v>0</v>
      </c>
      <c r="Q277" s="224">
        <v>0.00050000000000000001</v>
      </c>
      <c r="R277" s="224">
        <f>Q277*H277</f>
        <v>0.79749999999999999</v>
      </c>
      <c r="S277" s="224">
        <v>0</v>
      </c>
      <c r="T277" s="225">
        <f>S277*H277</f>
        <v>0</v>
      </c>
      <c r="U277" s="41"/>
      <c r="V277" s="41"/>
      <c r="W277" s="41"/>
      <c r="X277" s="41"/>
      <c r="Y277" s="41"/>
      <c r="Z277" s="41"/>
      <c r="AA277" s="41"/>
      <c r="AB277" s="41"/>
      <c r="AC277" s="41"/>
      <c r="AD277" s="41"/>
      <c r="AE277" s="41"/>
      <c r="AR277" s="226" t="s">
        <v>356</v>
      </c>
      <c r="AT277" s="226" t="s">
        <v>1027</v>
      </c>
      <c r="AU277" s="226" t="s">
        <v>79</v>
      </c>
      <c r="AY277" s="20" t="s">
        <v>161</v>
      </c>
      <c r="BE277" s="227">
        <f>IF(N277="základní",J277,0)</f>
        <v>0</v>
      </c>
      <c r="BF277" s="227">
        <f>IF(N277="snížená",J277,0)</f>
        <v>0</v>
      </c>
      <c r="BG277" s="227">
        <f>IF(N277="zákl. přenesená",J277,0)</f>
        <v>0</v>
      </c>
      <c r="BH277" s="227">
        <f>IF(N277="sníž. přenesená",J277,0)</f>
        <v>0</v>
      </c>
      <c r="BI277" s="227">
        <f>IF(N277="nulová",J277,0)</f>
        <v>0</v>
      </c>
      <c r="BJ277" s="20" t="s">
        <v>77</v>
      </c>
      <c r="BK277" s="227">
        <f>ROUND(I277*H277,2)</f>
        <v>0</v>
      </c>
      <c r="BL277" s="20" t="s">
        <v>258</v>
      </c>
      <c r="BM277" s="226" t="s">
        <v>2064</v>
      </c>
    </row>
    <row r="278" s="13" customFormat="1">
      <c r="A278" s="13"/>
      <c r="B278" s="233"/>
      <c r="C278" s="234"/>
      <c r="D278" s="235" t="s">
        <v>172</v>
      </c>
      <c r="E278" s="234"/>
      <c r="F278" s="237" t="s">
        <v>2065</v>
      </c>
      <c r="G278" s="234"/>
      <c r="H278" s="238">
        <v>1595</v>
      </c>
      <c r="I278" s="239"/>
      <c r="J278" s="234"/>
      <c r="K278" s="234"/>
      <c r="L278" s="240"/>
      <c r="M278" s="241"/>
      <c r="N278" s="242"/>
      <c r="O278" s="242"/>
      <c r="P278" s="242"/>
      <c r="Q278" s="242"/>
      <c r="R278" s="242"/>
      <c r="S278" s="242"/>
      <c r="T278" s="243"/>
      <c r="U278" s="13"/>
      <c r="V278" s="13"/>
      <c r="W278" s="13"/>
      <c r="X278" s="13"/>
      <c r="Y278" s="13"/>
      <c r="Z278" s="13"/>
      <c r="AA278" s="13"/>
      <c r="AB278" s="13"/>
      <c r="AC278" s="13"/>
      <c r="AD278" s="13"/>
      <c r="AE278" s="13"/>
      <c r="AT278" s="244" t="s">
        <v>172</v>
      </c>
      <c r="AU278" s="244" t="s">
        <v>79</v>
      </c>
      <c r="AV278" s="13" t="s">
        <v>79</v>
      </c>
      <c r="AW278" s="13" t="s">
        <v>4</v>
      </c>
      <c r="AX278" s="13" t="s">
        <v>77</v>
      </c>
      <c r="AY278" s="244" t="s">
        <v>161</v>
      </c>
    </row>
    <row r="279" s="2" customFormat="1" ht="24.15" customHeight="1">
      <c r="A279" s="41"/>
      <c r="B279" s="42"/>
      <c r="C279" s="215" t="s">
        <v>493</v>
      </c>
      <c r="D279" s="215" t="s">
        <v>163</v>
      </c>
      <c r="E279" s="216" t="s">
        <v>1916</v>
      </c>
      <c r="F279" s="217" t="s">
        <v>1917</v>
      </c>
      <c r="G279" s="218" t="s">
        <v>580</v>
      </c>
      <c r="H279" s="219">
        <v>0.93000000000000005</v>
      </c>
      <c r="I279" s="220"/>
      <c r="J279" s="221">
        <f>ROUND(I279*H279,2)</f>
        <v>0</v>
      </c>
      <c r="K279" s="217" t="s">
        <v>167</v>
      </c>
      <c r="L279" s="47"/>
      <c r="M279" s="222" t="s">
        <v>19</v>
      </c>
      <c r="N279" s="223" t="s">
        <v>41</v>
      </c>
      <c r="O279" s="87"/>
      <c r="P279" s="224">
        <f>O279*H279</f>
        <v>0</v>
      </c>
      <c r="Q279" s="224">
        <v>0</v>
      </c>
      <c r="R279" s="224">
        <f>Q279*H279</f>
        <v>0</v>
      </c>
      <c r="S279" s="224">
        <v>0</v>
      </c>
      <c r="T279" s="225">
        <f>S279*H279</f>
        <v>0</v>
      </c>
      <c r="U279" s="41"/>
      <c r="V279" s="41"/>
      <c r="W279" s="41"/>
      <c r="X279" s="41"/>
      <c r="Y279" s="41"/>
      <c r="Z279" s="41"/>
      <c r="AA279" s="41"/>
      <c r="AB279" s="41"/>
      <c r="AC279" s="41"/>
      <c r="AD279" s="41"/>
      <c r="AE279" s="41"/>
      <c r="AR279" s="226" t="s">
        <v>258</v>
      </c>
      <c r="AT279" s="226" t="s">
        <v>163</v>
      </c>
      <c r="AU279" s="226" t="s">
        <v>79</v>
      </c>
      <c r="AY279" s="20" t="s">
        <v>161</v>
      </c>
      <c r="BE279" s="227">
        <f>IF(N279="základní",J279,0)</f>
        <v>0</v>
      </c>
      <c r="BF279" s="227">
        <f>IF(N279="snížená",J279,0)</f>
        <v>0</v>
      </c>
      <c r="BG279" s="227">
        <f>IF(N279="zákl. přenesená",J279,0)</f>
        <v>0</v>
      </c>
      <c r="BH279" s="227">
        <f>IF(N279="sníž. přenesená",J279,0)</f>
        <v>0</v>
      </c>
      <c r="BI279" s="227">
        <f>IF(N279="nulová",J279,0)</f>
        <v>0</v>
      </c>
      <c r="BJ279" s="20" t="s">
        <v>77</v>
      </c>
      <c r="BK279" s="227">
        <f>ROUND(I279*H279,2)</f>
        <v>0</v>
      </c>
      <c r="BL279" s="20" t="s">
        <v>258</v>
      </c>
      <c r="BM279" s="226" t="s">
        <v>2066</v>
      </c>
    </row>
    <row r="280" s="2" customFormat="1">
      <c r="A280" s="41"/>
      <c r="B280" s="42"/>
      <c r="C280" s="43"/>
      <c r="D280" s="228" t="s">
        <v>170</v>
      </c>
      <c r="E280" s="43"/>
      <c r="F280" s="229" t="s">
        <v>1919</v>
      </c>
      <c r="G280" s="43"/>
      <c r="H280" s="43"/>
      <c r="I280" s="230"/>
      <c r="J280" s="43"/>
      <c r="K280" s="43"/>
      <c r="L280" s="47"/>
      <c r="M280" s="231"/>
      <c r="N280" s="232"/>
      <c r="O280" s="87"/>
      <c r="P280" s="87"/>
      <c r="Q280" s="87"/>
      <c r="R280" s="87"/>
      <c r="S280" s="87"/>
      <c r="T280" s="88"/>
      <c r="U280" s="41"/>
      <c r="V280" s="41"/>
      <c r="W280" s="41"/>
      <c r="X280" s="41"/>
      <c r="Y280" s="41"/>
      <c r="Z280" s="41"/>
      <c r="AA280" s="41"/>
      <c r="AB280" s="41"/>
      <c r="AC280" s="41"/>
      <c r="AD280" s="41"/>
      <c r="AE280" s="41"/>
      <c r="AT280" s="20" t="s">
        <v>170</v>
      </c>
      <c r="AU280" s="20" t="s">
        <v>79</v>
      </c>
    </row>
    <row r="281" s="12" customFormat="1" ht="22.8" customHeight="1">
      <c r="A281" s="12"/>
      <c r="B281" s="199"/>
      <c r="C281" s="200"/>
      <c r="D281" s="201" t="s">
        <v>69</v>
      </c>
      <c r="E281" s="213" t="s">
        <v>869</v>
      </c>
      <c r="F281" s="213" t="s">
        <v>870</v>
      </c>
      <c r="G281" s="200"/>
      <c r="H281" s="200"/>
      <c r="I281" s="203"/>
      <c r="J281" s="214">
        <f>BK281</f>
        <v>0</v>
      </c>
      <c r="K281" s="200"/>
      <c r="L281" s="205"/>
      <c r="M281" s="206"/>
      <c r="N281" s="207"/>
      <c r="O281" s="207"/>
      <c r="P281" s="208">
        <f>SUM(P282:P289)</f>
        <v>0</v>
      </c>
      <c r="Q281" s="207"/>
      <c r="R281" s="208">
        <f>SUM(R282:R289)</f>
        <v>0.043199999999999995</v>
      </c>
      <c r="S281" s="207"/>
      <c r="T281" s="209">
        <f>SUM(T282:T289)</f>
        <v>0</v>
      </c>
      <c r="U281" s="12"/>
      <c r="V281" s="12"/>
      <c r="W281" s="12"/>
      <c r="X281" s="12"/>
      <c r="Y281" s="12"/>
      <c r="Z281" s="12"/>
      <c r="AA281" s="12"/>
      <c r="AB281" s="12"/>
      <c r="AC281" s="12"/>
      <c r="AD281" s="12"/>
      <c r="AE281" s="12"/>
      <c r="AR281" s="210" t="s">
        <v>79</v>
      </c>
      <c r="AT281" s="211" t="s">
        <v>69</v>
      </c>
      <c r="AU281" s="211" t="s">
        <v>77</v>
      </c>
      <c r="AY281" s="210" t="s">
        <v>161</v>
      </c>
      <c r="BK281" s="212">
        <f>SUM(BK282:BK289)</f>
        <v>0</v>
      </c>
    </row>
    <row r="282" s="2" customFormat="1" ht="16.5" customHeight="1">
      <c r="A282" s="41"/>
      <c r="B282" s="42"/>
      <c r="C282" s="215" t="s">
        <v>501</v>
      </c>
      <c r="D282" s="215" t="s">
        <v>163</v>
      </c>
      <c r="E282" s="216" t="s">
        <v>1937</v>
      </c>
      <c r="F282" s="217" t="s">
        <v>1938</v>
      </c>
      <c r="G282" s="218" t="s">
        <v>166</v>
      </c>
      <c r="H282" s="219">
        <v>25</v>
      </c>
      <c r="I282" s="220"/>
      <c r="J282" s="221">
        <f>ROUND(I282*H282,2)</f>
        <v>0</v>
      </c>
      <c r="K282" s="217" t="s">
        <v>167</v>
      </c>
      <c r="L282" s="47"/>
      <c r="M282" s="222" t="s">
        <v>19</v>
      </c>
      <c r="N282" s="223" t="s">
        <v>41</v>
      </c>
      <c r="O282" s="87"/>
      <c r="P282" s="224">
        <f>O282*H282</f>
        <v>0</v>
      </c>
      <c r="Q282" s="224">
        <v>0.00021000000000000001</v>
      </c>
      <c r="R282" s="224">
        <f>Q282*H282</f>
        <v>0.0052500000000000003</v>
      </c>
      <c r="S282" s="224">
        <v>0</v>
      </c>
      <c r="T282" s="225">
        <f>S282*H282</f>
        <v>0</v>
      </c>
      <c r="U282" s="41"/>
      <c r="V282" s="41"/>
      <c r="W282" s="41"/>
      <c r="X282" s="41"/>
      <c r="Y282" s="41"/>
      <c r="Z282" s="41"/>
      <c r="AA282" s="41"/>
      <c r="AB282" s="41"/>
      <c r="AC282" s="41"/>
      <c r="AD282" s="41"/>
      <c r="AE282" s="41"/>
      <c r="AR282" s="226" t="s">
        <v>258</v>
      </c>
      <c r="AT282" s="226" t="s">
        <v>163</v>
      </c>
      <c r="AU282" s="226" t="s">
        <v>79</v>
      </c>
      <c r="AY282" s="20" t="s">
        <v>161</v>
      </c>
      <c r="BE282" s="227">
        <f>IF(N282="základní",J282,0)</f>
        <v>0</v>
      </c>
      <c r="BF282" s="227">
        <f>IF(N282="snížená",J282,0)</f>
        <v>0</v>
      </c>
      <c r="BG282" s="227">
        <f>IF(N282="zákl. přenesená",J282,0)</f>
        <v>0</v>
      </c>
      <c r="BH282" s="227">
        <f>IF(N282="sníž. přenesená",J282,0)</f>
        <v>0</v>
      </c>
      <c r="BI282" s="227">
        <f>IF(N282="nulová",J282,0)</f>
        <v>0</v>
      </c>
      <c r="BJ282" s="20" t="s">
        <v>77</v>
      </c>
      <c r="BK282" s="227">
        <f>ROUND(I282*H282,2)</f>
        <v>0</v>
      </c>
      <c r="BL282" s="20" t="s">
        <v>258</v>
      </c>
      <c r="BM282" s="226" t="s">
        <v>2067</v>
      </c>
    </row>
    <row r="283" s="2" customFormat="1">
      <c r="A283" s="41"/>
      <c r="B283" s="42"/>
      <c r="C283" s="43"/>
      <c r="D283" s="228" t="s">
        <v>170</v>
      </c>
      <c r="E283" s="43"/>
      <c r="F283" s="229" t="s">
        <v>1940</v>
      </c>
      <c r="G283" s="43"/>
      <c r="H283" s="43"/>
      <c r="I283" s="230"/>
      <c r="J283" s="43"/>
      <c r="K283" s="43"/>
      <c r="L283" s="47"/>
      <c r="M283" s="231"/>
      <c r="N283" s="232"/>
      <c r="O283" s="87"/>
      <c r="P283" s="87"/>
      <c r="Q283" s="87"/>
      <c r="R283" s="87"/>
      <c r="S283" s="87"/>
      <c r="T283" s="88"/>
      <c r="U283" s="41"/>
      <c r="V283" s="41"/>
      <c r="W283" s="41"/>
      <c r="X283" s="41"/>
      <c r="Y283" s="41"/>
      <c r="Z283" s="41"/>
      <c r="AA283" s="41"/>
      <c r="AB283" s="41"/>
      <c r="AC283" s="41"/>
      <c r="AD283" s="41"/>
      <c r="AE283" s="41"/>
      <c r="AT283" s="20" t="s">
        <v>170</v>
      </c>
      <c r="AU283" s="20" t="s">
        <v>79</v>
      </c>
    </row>
    <row r="284" s="13" customFormat="1">
      <c r="A284" s="13"/>
      <c r="B284" s="233"/>
      <c r="C284" s="234"/>
      <c r="D284" s="235" t="s">
        <v>172</v>
      </c>
      <c r="E284" s="236" t="s">
        <v>19</v>
      </c>
      <c r="F284" s="237" t="s">
        <v>2063</v>
      </c>
      <c r="G284" s="234"/>
      <c r="H284" s="238">
        <v>25</v>
      </c>
      <c r="I284" s="239"/>
      <c r="J284" s="234"/>
      <c r="K284" s="234"/>
      <c r="L284" s="240"/>
      <c r="M284" s="241"/>
      <c r="N284" s="242"/>
      <c r="O284" s="242"/>
      <c r="P284" s="242"/>
      <c r="Q284" s="242"/>
      <c r="R284" s="242"/>
      <c r="S284" s="242"/>
      <c r="T284" s="243"/>
      <c r="U284" s="13"/>
      <c r="V284" s="13"/>
      <c r="W284" s="13"/>
      <c r="X284" s="13"/>
      <c r="Y284" s="13"/>
      <c r="Z284" s="13"/>
      <c r="AA284" s="13"/>
      <c r="AB284" s="13"/>
      <c r="AC284" s="13"/>
      <c r="AD284" s="13"/>
      <c r="AE284" s="13"/>
      <c r="AT284" s="244" t="s">
        <v>172</v>
      </c>
      <c r="AU284" s="244" t="s">
        <v>79</v>
      </c>
      <c r="AV284" s="13" t="s">
        <v>79</v>
      </c>
      <c r="AW284" s="13" t="s">
        <v>32</v>
      </c>
      <c r="AX284" s="13" t="s">
        <v>70</v>
      </c>
      <c r="AY284" s="244" t="s">
        <v>161</v>
      </c>
    </row>
    <row r="285" s="14" customFormat="1">
      <c r="A285" s="14"/>
      <c r="B285" s="245"/>
      <c r="C285" s="246"/>
      <c r="D285" s="235" t="s">
        <v>172</v>
      </c>
      <c r="E285" s="247" t="s">
        <v>19</v>
      </c>
      <c r="F285" s="248" t="s">
        <v>174</v>
      </c>
      <c r="G285" s="246"/>
      <c r="H285" s="249">
        <v>25</v>
      </c>
      <c r="I285" s="250"/>
      <c r="J285" s="246"/>
      <c r="K285" s="246"/>
      <c r="L285" s="251"/>
      <c r="M285" s="252"/>
      <c r="N285" s="253"/>
      <c r="O285" s="253"/>
      <c r="P285" s="253"/>
      <c r="Q285" s="253"/>
      <c r="R285" s="253"/>
      <c r="S285" s="253"/>
      <c r="T285" s="254"/>
      <c r="U285" s="14"/>
      <c r="V285" s="14"/>
      <c r="W285" s="14"/>
      <c r="X285" s="14"/>
      <c r="Y285" s="14"/>
      <c r="Z285" s="14"/>
      <c r="AA285" s="14"/>
      <c r="AB285" s="14"/>
      <c r="AC285" s="14"/>
      <c r="AD285" s="14"/>
      <c r="AE285" s="14"/>
      <c r="AT285" s="255" t="s">
        <v>172</v>
      </c>
      <c r="AU285" s="255" t="s">
        <v>79</v>
      </c>
      <c r="AV285" s="14" t="s">
        <v>168</v>
      </c>
      <c r="AW285" s="14" t="s">
        <v>32</v>
      </c>
      <c r="AX285" s="14" t="s">
        <v>77</v>
      </c>
      <c r="AY285" s="255" t="s">
        <v>161</v>
      </c>
    </row>
    <row r="286" s="2" customFormat="1" ht="24.15" customHeight="1">
      <c r="A286" s="41"/>
      <c r="B286" s="42"/>
      <c r="C286" s="215" t="s">
        <v>508</v>
      </c>
      <c r="D286" s="215" t="s">
        <v>163</v>
      </c>
      <c r="E286" s="216" t="s">
        <v>1942</v>
      </c>
      <c r="F286" s="217" t="s">
        <v>1943</v>
      </c>
      <c r="G286" s="218" t="s">
        <v>166</v>
      </c>
      <c r="H286" s="219">
        <v>115</v>
      </c>
      <c r="I286" s="220"/>
      <c r="J286" s="221">
        <f>ROUND(I286*H286,2)</f>
        <v>0</v>
      </c>
      <c r="K286" s="217" t="s">
        <v>167</v>
      </c>
      <c r="L286" s="47"/>
      <c r="M286" s="222" t="s">
        <v>19</v>
      </c>
      <c r="N286" s="223" t="s">
        <v>41</v>
      </c>
      <c r="O286" s="87"/>
      <c r="P286" s="224">
        <f>O286*H286</f>
        <v>0</v>
      </c>
      <c r="Q286" s="224">
        <v>0.00033</v>
      </c>
      <c r="R286" s="224">
        <f>Q286*H286</f>
        <v>0.037949999999999998</v>
      </c>
      <c r="S286" s="224">
        <v>0</v>
      </c>
      <c r="T286" s="225">
        <f>S286*H286</f>
        <v>0</v>
      </c>
      <c r="U286" s="41"/>
      <c r="V286" s="41"/>
      <c r="W286" s="41"/>
      <c r="X286" s="41"/>
      <c r="Y286" s="41"/>
      <c r="Z286" s="41"/>
      <c r="AA286" s="41"/>
      <c r="AB286" s="41"/>
      <c r="AC286" s="41"/>
      <c r="AD286" s="41"/>
      <c r="AE286" s="41"/>
      <c r="AR286" s="226" t="s">
        <v>258</v>
      </c>
      <c r="AT286" s="226" t="s">
        <v>163</v>
      </c>
      <c r="AU286" s="226" t="s">
        <v>79</v>
      </c>
      <c r="AY286" s="20" t="s">
        <v>161</v>
      </c>
      <c r="BE286" s="227">
        <f>IF(N286="základní",J286,0)</f>
        <v>0</v>
      </c>
      <c r="BF286" s="227">
        <f>IF(N286="snížená",J286,0)</f>
        <v>0</v>
      </c>
      <c r="BG286" s="227">
        <f>IF(N286="zákl. přenesená",J286,0)</f>
        <v>0</v>
      </c>
      <c r="BH286" s="227">
        <f>IF(N286="sníž. přenesená",J286,0)</f>
        <v>0</v>
      </c>
      <c r="BI286" s="227">
        <f>IF(N286="nulová",J286,0)</f>
        <v>0</v>
      </c>
      <c r="BJ286" s="20" t="s">
        <v>77</v>
      </c>
      <c r="BK286" s="227">
        <f>ROUND(I286*H286,2)</f>
        <v>0</v>
      </c>
      <c r="BL286" s="20" t="s">
        <v>258</v>
      </c>
      <c r="BM286" s="226" t="s">
        <v>2068</v>
      </c>
    </row>
    <row r="287" s="2" customFormat="1">
      <c r="A287" s="41"/>
      <c r="B287" s="42"/>
      <c r="C287" s="43"/>
      <c r="D287" s="228" t="s">
        <v>170</v>
      </c>
      <c r="E287" s="43"/>
      <c r="F287" s="229" t="s">
        <v>1945</v>
      </c>
      <c r="G287" s="43"/>
      <c r="H287" s="43"/>
      <c r="I287" s="230"/>
      <c r="J287" s="43"/>
      <c r="K287" s="43"/>
      <c r="L287" s="47"/>
      <c r="M287" s="231"/>
      <c r="N287" s="232"/>
      <c r="O287" s="87"/>
      <c r="P287" s="87"/>
      <c r="Q287" s="87"/>
      <c r="R287" s="87"/>
      <c r="S287" s="87"/>
      <c r="T287" s="88"/>
      <c r="U287" s="41"/>
      <c r="V287" s="41"/>
      <c r="W287" s="41"/>
      <c r="X287" s="41"/>
      <c r="Y287" s="41"/>
      <c r="Z287" s="41"/>
      <c r="AA287" s="41"/>
      <c r="AB287" s="41"/>
      <c r="AC287" s="41"/>
      <c r="AD287" s="41"/>
      <c r="AE287" s="41"/>
      <c r="AT287" s="20" t="s">
        <v>170</v>
      </c>
      <c r="AU287" s="20" t="s">
        <v>79</v>
      </c>
    </row>
    <row r="288" s="13" customFormat="1">
      <c r="A288" s="13"/>
      <c r="B288" s="233"/>
      <c r="C288" s="234"/>
      <c r="D288" s="235" t="s">
        <v>172</v>
      </c>
      <c r="E288" s="236" t="s">
        <v>19</v>
      </c>
      <c r="F288" s="237" t="s">
        <v>1983</v>
      </c>
      <c r="G288" s="234"/>
      <c r="H288" s="238">
        <v>115</v>
      </c>
      <c r="I288" s="239"/>
      <c r="J288" s="234"/>
      <c r="K288" s="234"/>
      <c r="L288" s="240"/>
      <c r="M288" s="241"/>
      <c r="N288" s="242"/>
      <c r="O288" s="242"/>
      <c r="P288" s="242"/>
      <c r="Q288" s="242"/>
      <c r="R288" s="242"/>
      <c r="S288" s="242"/>
      <c r="T288" s="243"/>
      <c r="U288" s="13"/>
      <c r="V288" s="13"/>
      <c r="W288" s="13"/>
      <c r="X288" s="13"/>
      <c r="Y288" s="13"/>
      <c r="Z288" s="13"/>
      <c r="AA288" s="13"/>
      <c r="AB288" s="13"/>
      <c r="AC288" s="13"/>
      <c r="AD288" s="13"/>
      <c r="AE288" s="13"/>
      <c r="AT288" s="244" t="s">
        <v>172</v>
      </c>
      <c r="AU288" s="244" t="s">
        <v>79</v>
      </c>
      <c r="AV288" s="13" t="s">
        <v>79</v>
      </c>
      <c r="AW288" s="13" t="s">
        <v>32</v>
      </c>
      <c r="AX288" s="13" t="s">
        <v>70</v>
      </c>
      <c r="AY288" s="244" t="s">
        <v>161</v>
      </c>
    </row>
    <row r="289" s="14" customFormat="1">
      <c r="A289" s="14"/>
      <c r="B289" s="245"/>
      <c r="C289" s="246"/>
      <c r="D289" s="235" t="s">
        <v>172</v>
      </c>
      <c r="E289" s="247" t="s">
        <v>19</v>
      </c>
      <c r="F289" s="248" t="s">
        <v>174</v>
      </c>
      <c r="G289" s="246"/>
      <c r="H289" s="249">
        <v>115</v>
      </c>
      <c r="I289" s="250"/>
      <c r="J289" s="246"/>
      <c r="K289" s="246"/>
      <c r="L289" s="251"/>
      <c r="M289" s="282"/>
      <c r="N289" s="283"/>
      <c r="O289" s="283"/>
      <c r="P289" s="283"/>
      <c r="Q289" s="283"/>
      <c r="R289" s="283"/>
      <c r="S289" s="283"/>
      <c r="T289" s="284"/>
      <c r="U289" s="14"/>
      <c r="V289" s="14"/>
      <c r="W289" s="14"/>
      <c r="X289" s="14"/>
      <c r="Y289" s="14"/>
      <c r="Z289" s="14"/>
      <c r="AA289" s="14"/>
      <c r="AB289" s="14"/>
      <c r="AC289" s="14"/>
      <c r="AD289" s="14"/>
      <c r="AE289" s="14"/>
      <c r="AT289" s="255" t="s">
        <v>172</v>
      </c>
      <c r="AU289" s="255" t="s">
        <v>79</v>
      </c>
      <c r="AV289" s="14" t="s">
        <v>168</v>
      </c>
      <c r="AW289" s="14" t="s">
        <v>32</v>
      </c>
      <c r="AX289" s="14" t="s">
        <v>77</v>
      </c>
      <c r="AY289" s="255" t="s">
        <v>161</v>
      </c>
    </row>
    <row r="290" s="2" customFormat="1" ht="6.96" customHeight="1">
      <c r="A290" s="41"/>
      <c r="B290" s="62"/>
      <c r="C290" s="63"/>
      <c r="D290" s="63"/>
      <c r="E290" s="63"/>
      <c r="F290" s="63"/>
      <c r="G290" s="63"/>
      <c r="H290" s="63"/>
      <c r="I290" s="63"/>
      <c r="J290" s="63"/>
      <c r="K290" s="63"/>
      <c r="L290" s="47"/>
      <c r="M290" s="41"/>
      <c r="O290" s="41"/>
      <c r="P290" s="41"/>
      <c r="Q290" s="41"/>
      <c r="R290" s="41"/>
      <c r="S290" s="41"/>
      <c r="T290" s="41"/>
      <c r="U290" s="41"/>
      <c r="V290" s="41"/>
      <c r="W290" s="41"/>
      <c r="X290" s="41"/>
      <c r="Y290" s="41"/>
      <c r="Z290" s="41"/>
      <c r="AA290" s="41"/>
      <c r="AB290" s="41"/>
      <c r="AC290" s="41"/>
      <c r="AD290" s="41"/>
      <c r="AE290" s="41"/>
    </row>
  </sheetData>
  <sheetProtection sheet="1" autoFilter="0" formatColumns="0" formatRows="0" objects="1" scenarios="1" spinCount="100000" saltValue="SLiv+x1+vpszo/OQfIsai550ytckfpOJewmDc2v0F5cGW8XQX6H7c7Ll+HRfRkagqyNp0oI5+ZxzWpkDPHIDpA==" hashValue="2VOFfaFCIHlkqV8+Vp+2lo3aN9GBW+ECjnSdmUT23WKWBAeVKwRqLw0XBIQSiM81mwzz+E5lS2CA6jxFIyVN0w==" algorithmName="SHA-512" password="CC51"/>
  <autoFilter ref="C97:K289"/>
  <mergeCells count="12">
    <mergeCell ref="E7:H7"/>
    <mergeCell ref="E9:H9"/>
    <mergeCell ref="E11:H11"/>
    <mergeCell ref="E20:H20"/>
    <mergeCell ref="E29:H29"/>
    <mergeCell ref="E50:H50"/>
    <mergeCell ref="E52:H52"/>
    <mergeCell ref="E54:H54"/>
    <mergeCell ref="E86:H86"/>
    <mergeCell ref="E88:H88"/>
    <mergeCell ref="E90:H90"/>
    <mergeCell ref="L2:V2"/>
  </mergeCells>
  <hyperlinks>
    <hyperlink ref="F102" r:id="rId1" display="https://podminky.urs.cz/item/CS_URS_2025_01/417321414"/>
    <hyperlink ref="F106" r:id="rId2" display="https://podminky.urs.cz/item/CS_URS_2025_01/417351115"/>
    <hyperlink ref="F110" r:id="rId3" display="https://podminky.urs.cz/item/CS_URS_2025_01/417351116"/>
    <hyperlink ref="F112" r:id="rId4" display="https://podminky.urs.cz/item/CS_URS_2025_01/417362021"/>
    <hyperlink ref="F117" r:id="rId5" display="https://podminky.urs.cz/item/CS_URS_2025_01/622131121"/>
    <hyperlink ref="F122" r:id="rId6" display="https://podminky.urs.cz/item/CS_URS_2025_01/622135092"/>
    <hyperlink ref="F127" r:id="rId7" display="https://podminky.urs.cz/item/CS_URS_2025_01/622151031"/>
    <hyperlink ref="F131" r:id="rId8" display="https://podminky.urs.cz/item/CS_URS_2025_01/622331121"/>
    <hyperlink ref="F136" r:id="rId9" display="https://podminky.urs.cz/item/CS_URS_2025_01/622531032"/>
    <hyperlink ref="F140" r:id="rId10" display="https://podminky.urs.cz/item/CS_URS_2025_01/629135101"/>
    <hyperlink ref="F144" r:id="rId11" display="https://podminky.urs.cz/item/CS_URS_2025_01/632451451"/>
    <hyperlink ref="F149" r:id="rId12" display="https://podminky.urs.cz/item/CS_URS_2025_01/952901411"/>
    <hyperlink ref="F153" r:id="rId13" display="https://podminky.urs.cz/item/CS_URS_2025_01/985331211"/>
    <hyperlink ref="F159" r:id="rId14" display="https://podminky.urs.cz/item/CS_URS_2025_01/985331912"/>
    <hyperlink ref="F162" r:id="rId15" display="https://podminky.urs.cz/item/CS_URS_2025_01/998012042"/>
    <hyperlink ref="F166" r:id="rId16" display="https://podminky.urs.cz/item/CS_URS_2025_01/712311101"/>
    <hyperlink ref="F172" r:id="rId17" display="https://podminky.urs.cz/item/CS_URS_2025_01/712341559"/>
    <hyperlink ref="F176" r:id="rId18" display="https://podminky.urs.cz/item/CS_URS_2025_01/712363001"/>
    <hyperlink ref="F185" r:id="rId19" display="https://podminky.urs.cz/item/CS_URS_2025_01/712363003"/>
    <hyperlink ref="F190" r:id="rId20" display="https://podminky.urs.cz/item/CS_URS_2025_01/712363005"/>
    <hyperlink ref="F195" r:id="rId21" display="https://podminky.urs.cz/item/CS_URS_2025_01/712363103"/>
    <hyperlink ref="F202" r:id="rId22" display="https://podminky.urs.cz/item/CS_URS_2025_01/712363352"/>
    <hyperlink ref="F206" r:id="rId23" display="https://podminky.urs.cz/item/CS_URS_2025_01/712363353"/>
    <hyperlink ref="F210" r:id="rId24" display="https://podminky.urs.cz/item/CS_URS_2025_01/712363357"/>
    <hyperlink ref="F214" r:id="rId25" display="https://podminky.urs.cz/item/CS_URS_2025_01/712363359"/>
    <hyperlink ref="F218" r:id="rId26" display="https://podminky.urs.cz/item/CS_URS_2025_01/712391171"/>
    <hyperlink ref="F224" r:id="rId27" display="https://podminky.urs.cz/item/CS_URS_2025_01/998712112"/>
    <hyperlink ref="F227" r:id="rId28" display="https://podminky.urs.cz/item/CS_URS_2025_01/713141132"/>
    <hyperlink ref="F239" r:id="rId29" display="https://podminky.urs.cz/item/CS_URS_2025_01/998713112"/>
    <hyperlink ref="F242" r:id="rId30" display="https://podminky.urs.cz/item/CS_URS_2025_01/762361323"/>
    <hyperlink ref="F246" r:id="rId31" display="https://podminky.urs.cz/item/CS_URS_2025_01/998762112"/>
    <hyperlink ref="F249" r:id="rId32" display="https://podminky.urs.cz/item/CS_URS_2025_01/764306132"/>
    <hyperlink ref="F253" r:id="rId33" display="https://podminky.urs.cz/item/CS_URS_2025_01/764511602"/>
    <hyperlink ref="F257" r:id="rId34" display="https://podminky.urs.cz/item/CS_URS_2025_01/764511643"/>
    <hyperlink ref="F261" r:id="rId35" display="https://podminky.urs.cz/item/CS_URS_2025_01/764518623"/>
    <hyperlink ref="F265" r:id="rId36" display="https://podminky.urs.cz/item/CS_URS_2025_01/998764112"/>
    <hyperlink ref="F272" r:id="rId37" display="https://podminky.urs.cz/item/CS_URS_2025_01/781121011"/>
    <hyperlink ref="F274" r:id="rId38" display="https://podminky.urs.cz/item/CS_URS_2025_01/781734112"/>
    <hyperlink ref="F280" r:id="rId39" display="https://podminky.urs.cz/item/CS_URS_2025_01/998781112"/>
    <hyperlink ref="F283" r:id="rId40" display="https://podminky.urs.cz/item/CS_URS_2025_01/783826655"/>
    <hyperlink ref="F287" r:id="rId41" display="https://podminky.urs.cz/item/CS_URS_2025_01/783846523"/>
  </hyperlinks>
  <pageMargins left="0.39375" right="0.39375" top="0.39375" bottom="0.39375" header="0" footer="0"/>
  <pageSetup paperSize="9" orientation="landscape" blackAndWhite="1" fitToHeight="100"/>
  <headerFooter>
    <oddFooter>&amp;CStrana &amp;P z &amp;N</oddFooter>
  </headerFooter>
  <drawing r:id="rId42"/>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97</v>
      </c>
    </row>
    <row r="3" s="1" customFormat="1" ht="6.96" customHeight="1">
      <c r="B3" s="141"/>
      <c r="C3" s="142"/>
      <c r="D3" s="142"/>
      <c r="E3" s="142"/>
      <c r="F3" s="142"/>
      <c r="G3" s="142"/>
      <c r="H3" s="142"/>
      <c r="I3" s="142"/>
      <c r="J3" s="142"/>
      <c r="K3" s="142"/>
      <c r="L3" s="23"/>
      <c r="AT3" s="20" t="s">
        <v>79</v>
      </c>
    </row>
    <row r="4" s="1" customFormat="1" ht="24.96" customHeight="1">
      <c r="B4" s="23"/>
      <c r="D4" s="143" t="s">
        <v>119</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VDJ MYSLIVNA 2x4 000 m3 - REKONSTRUKCE STAVEBNÍ ČÁSTI A TECHNOLOGIE</v>
      </c>
      <c r="F7" s="145"/>
      <c r="G7" s="145"/>
      <c r="H7" s="145"/>
      <c r="L7" s="23"/>
    </row>
    <row r="8" s="2" customFormat="1" ht="12" customHeight="1">
      <c r="A8" s="41"/>
      <c r="B8" s="47"/>
      <c r="C8" s="41"/>
      <c r="D8" s="145" t="s">
        <v>120</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2069</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5. 3. 2025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ROUND(J86,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ROUND((SUM(BE86:BE336)),  2)</f>
        <v>0</v>
      </c>
      <c r="G33" s="41"/>
      <c r="H33" s="41"/>
      <c r="I33" s="160">
        <v>0.20999999999999999</v>
      </c>
      <c r="J33" s="159">
        <f>ROUND(((SUM(BE86:BE336))*I33),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ROUND((SUM(BF86:BF336)),  2)</f>
        <v>0</v>
      </c>
      <c r="G34" s="41"/>
      <c r="H34" s="41"/>
      <c r="I34" s="160">
        <v>0.12</v>
      </c>
      <c r="J34" s="159">
        <f>ROUND(((SUM(BF86:BF336))*I34),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ROUND((SUM(BG86:BG336)),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ROUND((SUM(BH86:BH336)),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ROUND((SUM(BI86:BI336)),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124</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VDJ MYSLIVNA 2x4 000 m3 - REKONSTRUKCE STAVEBNÍ ČÁSTI A TECHNOLOGIE</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120</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SO03 - Oprava areálové kanalizace</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Brno, k.ú. Kohoutovice [610313] </v>
      </c>
      <c r="G52" s="43"/>
      <c r="H52" s="43"/>
      <c r="I52" s="35" t="s">
        <v>23</v>
      </c>
      <c r="J52" s="75" t="str">
        <f>IF(J12="","",J12)</f>
        <v>5. 3. 2025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125</v>
      </c>
      <c r="D57" s="174"/>
      <c r="E57" s="174"/>
      <c r="F57" s="174"/>
      <c r="G57" s="174"/>
      <c r="H57" s="174"/>
      <c r="I57" s="174"/>
      <c r="J57" s="175" t="s">
        <v>126</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J86</f>
        <v>0</v>
      </c>
      <c r="K59" s="43"/>
      <c r="L59" s="147"/>
      <c r="S59" s="41"/>
      <c r="T59" s="41"/>
      <c r="U59" s="41"/>
      <c r="V59" s="41"/>
      <c r="W59" s="41"/>
      <c r="X59" s="41"/>
      <c r="Y59" s="41"/>
      <c r="Z59" s="41"/>
      <c r="AA59" s="41"/>
      <c r="AB59" s="41"/>
      <c r="AC59" s="41"/>
      <c r="AD59" s="41"/>
      <c r="AE59" s="41"/>
      <c r="AU59" s="20" t="s">
        <v>127</v>
      </c>
    </row>
    <row r="60" s="9" customFormat="1" ht="24.96" customHeight="1">
      <c r="A60" s="9"/>
      <c r="B60" s="177"/>
      <c r="C60" s="178"/>
      <c r="D60" s="179" t="s">
        <v>128</v>
      </c>
      <c r="E60" s="180"/>
      <c r="F60" s="180"/>
      <c r="G60" s="180"/>
      <c r="H60" s="180"/>
      <c r="I60" s="180"/>
      <c r="J60" s="181">
        <f>J87</f>
        <v>0</v>
      </c>
      <c r="K60" s="178"/>
      <c r="L60" s="182"/>
      <c r="S60" s="9"/>
      <c r="T60" s="9"/>
      <c r="U60" s="9"/>
      <c r="V60" s="9"/>
      <c r="W60" s="9"/>
      <c r="X60" s="9"/>
      <c r="Y60" s="9"/>
      <c r="Z60" s="9"/>
      <c r="AA60" s="9"/>
      <c r="AB60" s="9"/>
      <c r="AC60" s="9"/>
      <c r="AD60" s="9"/>
      <c r="AE60" s="9"/>
    </row>
    <row r="61" s="10" customFormat="1" ht="19.92" customHeight="1">
      <c r="A61" s="10"/>
      <c r="B61" s="183"/>
      <c r="C61" s="128"/>
      <c r="D61" s="184" t="s">
        <v>129</v>
      </c>
      <c r="E61" s="185"/>
      <c r="F61" s="185"/>
      <c r="G61" s="185"/>
      <c r="H61" s="185"/>
      <c r="I61" s="185"/>
      <c r="J61" s="186">
        <f>J88</f>
        <v>0</v>
      </c>
      <c r="K61" s="128"/>
      <c r="L61" s="187"/>
      <c r="S61" s="10"/>
      <c r="T61" s="10"/>
      <c r="U61" s="10"/>
      <c r="V61" s="10"/>
      <c r="W61" s="10"/>
      <c r="X61" s="10"/>
      <c r="Y61" s="10"/>
      <c r="Z61" s="10"/>
      <c r="AA61" s="10"/>
      <c r="AB61" s="10"/>
      <c r="AC61" s="10"/>
      <c r="AD61" s="10"/>
      <c r="AE61" s="10"/>
    </row>
    <row r="62" s="10" customFormat="1" ht="19.92" customHeight="1">
      <c r="A62" s="10"/>
      <c r="B62" s="183"/>
      <c r="C62" s="128"/>
      <c r="D62" s="184" t="s">
        <v>130</v>
      </c>
      <c r="E62" s="185"/>
      <c r="F62" s="185"/>
      <c r="G62" s="185"/>
      <c r="H62" s="185"/>
      <c r="I62" s="185"/>
      <c r="J62" s="186">
        <f>J180</f>
        <v>0</v>
      </c>
      <c r="K62" s="128"/>
      <c r="L62" s="187"/>
      <c r="S62" s="10"/>
      <c r="T62" s="10"/>
      <c r="U62" s="10"/>
      <c r="V62" s="10"/>
      <c r="W62" s="10"/>
      <c r="X62" s="10"/>
      <c r="Y62" s="10"/>
      <c r="Z62" s="10"/>
      <c r="AA62" s="10"/>
      <c r="AB62" s="10"/>
      <c r="AC62" s="10"/>
      <c r="AD62" s="10"/>
      <c r="AE62" s="10"/>
    </row>
    <row r="63" s="10" customFormat="1" ht="19.92" customHeight="1">
      <c r="A63" s="10"/>
      <c r="B63" s="183"/>
      <c r="C63" s="128"/>
      <c r="D63" s="184" t="s">
        <v>969</v>
      </c>
      <c r="E63" s="185"/>
      <c r="F63" s="185"/>
      <c r="G63" s="185"/>
      <c r="H63" s="185"/>
      <c r="I63" s="185"/>
      <c r="J63" s="186">
        <f>J186</f>
        <v>0</v>
      </c>
      <c r="K63" s="128"/>
      <c r="L63" s="187"/>
      <c r="S63" s="10"/>
      <c r="T63" s="10"/>
      <c r="U63" s="10"/>
      <c r="V63" s="10"/>
      <c r="W63" s="10"/>
      <c r="X63" s="10"/>
      <c r="Y63" s="10"/>
      <c r="Z63" s="10"/>
      <c r="AA63" s="10"/>
      <c r="AB63" s="10"/>
      <c r="AC63" s="10"/>
      <c r="AD63" s="10"/>
      <c r="AE63" s="10"/>
    </row>
    <row r="64" s="10" customFormat="1" ht="19.92" customHeight="1">
      <c r="A64" s="10"/>
      <c r="B64" s="183"/>
      <c r="C64" s="128"/>
      <c r="D64" s="184" t="s">
        <v>2070</v>
      </c>
      <c r="E64" s="185"/>
      <c r="F64" s="185"/>
      <c r="G64" s="185"/>
      <c r="H64" s="185"/>
      <c r="I64" s="185"/>
      <c r="J64" s="186">
        <f>J221</f>
        <v>0</v>
      </c>
      <c r="K64" s="128"/>
      <c r="L64" s="187"/>
      <c r="S64" s="10"/>
      <c r="T64" s="10"/>
      <c r="U64" s="10"/>
      <c r="V64" s="10"/>
      <c r="W64" s="10"/>
      <c r="X64" s="10"/>
      <c r="Y64" s="10"/>
      <c r="Z64" s="10"/>
      <c r="AA64" s="10"/>
      <c r="AB64" s="10"/>
      <c r="AC64" s="10"/>
      <c r="AD64" s="10"/>
      <c r="AE64" s="10"/>
    </row>
    <row r="65" s="10" customFormat="1" ht="19.92" customHeight="1">
      <c r="A65" s="10"/>
      <c r="B65" s="183"/>
      <c r="C65" s="128"/>
      <c r="D65" s="184" t="s">
        <v>2071</v>
      </c>
      <c r="E65" s="185"/>
      <c r="F65" s="185"/>
      <c r="G65" s="185"/>
      <c r="H65" s="185"/>
      <c r="I65" s="185"/>
      <c r="J65" s="186">
        <f>J325</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134</v>
      </c>
      <c r="E66" s="185"/>
      <c r="F66" s="185"/>
      <c r="G66" s="185"/>
      <c r="H66" s="185"/>
      <c r="I66" s="185"/>
      <c r="J66" s="186">
        <f>J334</f>
        <v>0</v>
      </c>
      <c r="K66" s="128"/>
      <c r="L66" s="187"/>
      <c r="S66" s="10"/>
      <c r="T66" s="10"/>
      <c r="U66" s="10"/>
      <c r="V66" s="10"/>
      <c r="W66" s="10"/>
      <c r="X66" s="10"/>
      <c r="Y66" s="10"/>
      <c r="Z66" s="10"/>
      <c r="AA66" s="10"/>
      <c r="AB66" s="10"/>
      <c r="AC66" s="10"/>
      <c r="AD66" s="10"/>
      <c r="AE66" s="10"/>
    </row>
    <row r="67" s="2" customFormat="1" ht="21.84" customHeight="1">
      <c r="A67" s="41"/>
      <c r="B67" s="42"/>
      <c r="C67" s="43"/>
      <c r="D67" s="43"/>
      <c r="E67" s="43"/>
      <c r="F67" s="43"/>
      <c r="G67" s="43"/>
      <c r="H67" s="43"/>
      <c r="I67" s="43"/>
      <c r="J67" s="43"/>
      <c r="K67" s="43"/>
      <c r="L67" s="147"/>
      <c r="S67" s="41"/>
      <c r="T67" s="41"/>
      <c r="U67" s="41"/>
      <c r="V67" s="41"/>
      <c r="W67" s="41"/>
      <c r="X67" s="41"/>
      <c r="Y67" s="41"/>
      <c r="Z67" s="41"/>
      <c r="AA67" s="41"/>
      <c r="AB67" s="41"/>
      <c r="AC67" s="41"/>
      <c r="AD67" s="41"/>
      <c r="AE67" s="41"/>
    </row>
    <row r="68" s="2" customFormat="1" ht="6.96" customHeight="1">
      <c r="A68" s="41"/>
      <c r="B68" s="62"/>
      <c r="C68" s="63"/>
      <c r="D68" s="63"/>
      <c r="E68" s="63"/>
      <c r="F68" s="63"/>
      <c r="G68" s="63"/>
      <c r="H68" s="63"/>
      <c r="I68" s="63"/>
      <c r="J68" s="63"/>
      <c r="K68" s="63"/>
      <c r="L68" s="147"/>
      <c r="S68" s="41"/>
      <c r="T68" s="41"/>
      <c r="U68" s="41"/>
      <c r="V68" s="41"/>
      <c r="W68" s="41"/>
      <c r="X68" s="41"/>
      <c r="Y68" s="41"/>
      <c r="Z68" s="41"/>
      <c r="AA68" s="41"/>
      <c r="AB68" s="41"/>
      <c r="AC68" s="41"/>
      <c r="AD68" s="41"/>
      <c r="AE68" s="41"/>
    </row>
    <row r="72" s="2" customFormat="1" ht="6.96" customHeight="1">
      <c r="A72" s="41"/>
      <c r="B72" s="64"/>
      <c r="C72" s="65"/>
      <c r="D72" s="65"/>
      <c r="E72" s="65"/>
      <c r="F72" s="65"/>
      <c r="G72" s="65"/>
      <c r="H72" s="65"/>
      <c r="I72" s="65"/>
      <c r="J72" s="65"/>
      <c r="K72" s="65"/>
      <c r="L72" s="147"/>
      <c r="S72" s="41"/>
      <c r="T72" s="41"/>
      <c r="U72" s="41"/>
      <c r="V72" s="41"/>
      <c r="W72" s="41"/>
      <c r="X72" s="41"/>
      <c r="Y72" s="41"/>
      <c r="Z72" s="41"/>
      <c r="AA72" s="41"/>
      <c r="AB72" s="41"/>
      <c r="AC72" s="41"/>
      <c r="AD72" s="41"/>
      <c r="AE72" s="41"/>
    </row>
    <row r="73" s="2" customFormat="1" ht="24.96" customHeight="1">
      <c r="A73" s="41"/>
      <c r="B73" s="42"/>
      <c r="C73" s="26" t="s">
        <v>146</v>
      </c>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2" customHeight="1">
      <c r="A75" s="41"/>
      <c r="B75" s="42"/>
      <c r="C75" s="35" t="s">
        <v>16</v>
      </c>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6.5" customHeight="1">
      <c r="A76" s="41"/>
      <c r="B76" s="42"/>
      <c r="C76" s="43"/>
      <c r="D76" s="43"/>
      <c r="E76" s="172" t="str">
        <f>E7</f>
        <v>BRNO, VDJ MYSLIVNA 2x4 000 m3 - REKONSTRUKCE STAVEBNÍ ČÁSTI A TECHNOLOGIE</v>
      </c>
      <c r="F76" s="35"/>
      <c r="G76" s="35"/>
      <c r="H76" s="35"/>
      <c r="I76" s="43"/>
      <c r="J76" s="43"/>
      <c r="K76" s="43"/>
      <c r="L76" s="147"/>
      <c r="S76" s="41"/>
      <c r="T76" s="41"/>
      <c r="U76" s="41"/>
      <c r="V76" s="41"/>
      <c r="W76" s="41"/>
      <c r="X76" s="41"/>
      <c r="Y76" s="41"/>
      <c r="Z76" s="41"/>
      <c r="AA76" s="41"/>
      <c r="AB76" s="41"/>
      <c r="AC76" s="41"/>
      <c r="AD76" s="41"/>
      <c r="AE76" s="41"/>
    </row>
    <row r="77" s="2" customFormat="1" ht="12" customHeight="1">
      <c r="A77" s="41"/>
      <c r="B77" s="42"/>
      <c r="C77" s="35" t="s">
        <v>120</v>
      </c>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6.5" customHeight="1">
      <c r="A78" s="41"/>
      <c r="B78" s="42"/>
      <c r="C78" s="43"/>
      <c r="D78" s="43"/>
      <c r="E78" s="72" t="str">
        <f>E9</f>
        <v>SO03 - Oprava areálové kanalizace</v>
      </c>
      <c r="F78" s="43"/>
      <c r="G78" s="43"/>
      <c r="H78" s="43"/>
      <c r="I78" s="43"/>
      <c r="J78" s="43"/>
      <c r="K78" s="43"/>
      <c r="L78" s="14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2" customHeight="1">
      <c r="A80" s="41"/>
      <c r="B80" s="42"/>
      <c r="C80" s="35" t="s">
        <v>21</v>
      </c>
      <c r="D80" s="43"/>
      <c r="E80" s="43"/>
      <c r="F80" s="30" t="str">
        <f>F12</f>
        <v xml:space="preserve">Brno, k.ú. Kohoutovice [610313] </v>
      </c>
      <c r="G80" s="43"/>
      <c r="H80" s="43"/>
      <c r="I80" s="35" t="s">
        <v>23</v>
      </c>
      <c r="J80" s="75" t="str">
        <f>IF(J12="","",J12)</f>
        <v>5. 3. 2025</v>
      </c>
      <c r="K80" s="43"/>
      <c r="L80" s="14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15.15" customHeight="1">
      <c r="A82" s="41"/>
      <c r="B82" s="42"/>
      <c r="C82" s="35" t="s">
        <v>25</v>
      </c>
      <c r="D82" s="43"/>
      <c r="E82" s="43"/>
      <c r="F82" s="30" t="str">
        <f>E15</f>
        <v xml:space="preserve"> </v>
      </c>
      <c r="G82" s="43"/>
      <c r="H82" s="43"/>
      <c r="I82" s="35" t="s">
        <v>31</v>
      </c>
      <c r="J82" s="39" t="str">
        <f>E21</f>
        <v xml:space="preserve"> </v>
      </c>
      <c r="K82" s="43"/>
      <c r="L82" s="147"/>
      <c r="S82" s="41"/>
      <c r="T82" s="41"/>
      <c r="U82" s="41"/>
      <c r="V82" s="41"/>
      <c r="W82" s="41"/>
      <c r="X82" s="41"/>
      <c r="Y82" s="41"/>
      <c r="Z82" s="41"/>
      <c r="AA82" s="41"/>
      <c r="AB82" s="41"/>
      <c r="AC82" s="41"/>
      <c r="AD82" s="41"/>
      <c r="AE82" s="41"/>
    </row>
    <row r="83" s="2" customFormat="1" ht="15.15" customHeight="1">
      <c r="A83" s="41"/>
      <c r="B83" s="42"/>
      <c r="C83" s="35" t="s">
        <v>29</v>
      </c>
      <c r="D83" s="43"/>
      <c r="E83" s="43"/>
      <c r="F83" s="30" t="str">
        <f>IF(E18="","",E18)</f>
        <v>Vyplň údaj</v>
      </c>
      <c r="G83" s="43"/>
      <c r="H83" s="43"/>
      <c r="I83" s="35" t="s">
        <v>33</v>
      </c>
      <c r="J83" s="39" t="str">
        <f>E24</f>
        <v xml:space="preserve"> </v>
      </c>
      <c r="K83" s="43"/>
      <c r="L83" s="147"/>
      <c r="S83" s="41"/>
      <c r="T83" s="41"/>
      <c r="U83" s="41"/>
      <c r="V83" s="41"/>
      <c r="W83" s="41"/>
      <c r="X83" s="41"/>
      <c r="Y83" s="41"/>
      <c r="Z83" s="41"/>
      <c r="AA83" s="41"/>
      <c r="AB83" s="41"/>
      <c r="AC83" s="41"/>
      <c r="AD83" s="41"/>
      <c r="AE83" s="41"/>
    </row>
    <row r="84" s="2" customFormat="1" ht="10.32"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11" customFormat="1" ht="29.28" customHeight="1">
      <c r="A85" s="188"/>
      <c r="B85" s="189"/>
      <c r="C85" s="190" t="s">
        <v>147</v>
      </c>
      <c r="D85" s="191" t="s">
        <v>55</v>
      </c>
      <c r="E85" s="191" t="s">
        <v>51</v>
      </c>
      <c r="F85" s="191" t="s">
        <v>52</v>
      </c>
      <c r="G85" s="191" t="s">
        <v>148</v>
      </c>
      <c r="H85" s="191" t="s">
        <v>149</v>
      </c>
      <c r="I85" s="191" t="s">
        <v>150</v>
      </c>
      <c r="J85" s="191" t="s">
        <v>126</v>
      </c>
      <c r="K85" s="192" t="s">
        <v>151</v>
      </c>
      <c r="L85" s="193"/>
      <c r="M85" s="95" t="s">
        <v>19</v>
      </c>
      <c r="N85" s="96" t="s">
        <v>40</v>
      </c>
      <c r="O85" s="96" t="s">
        <v>152</v>
      </c>
      <c r="P85" s="96" t="s">
        <v>153</v>
      </c>
      <c r="Q85" s="96" t="s">
        <v>154</v>
      </c>
      <c r="R85" s="96" t="s">
        <v>155</v>
      </c>
      <c r="S85" s="96" t="s">
        <v>156</v>
      </c>
      <c r="T85" s="97" t="s">
        <v>157</v>
      </c>
      <c r="U85" s="188"/>
      <c r="V85" s="188"/>
      <c r="W85" s="188"/>
      <c r="X85" s="188"/>
      <c r="Y85" s="188"/>
      <c r="Z85" s="188"/>
      <c r="AA85" s="188"/>
      <c r="AB85" s="188"/>
      <c r="AC85" s="188"/>
      <c r="AD85" s="188"/>
      <c r="AE85" s="188"/>
    </row>
    <row r="86" s="2" customFormat="1" ht="22.8" customHeight="1">
      <c r="A86" s="41"/>
      <c r="B86" s="42"/>
      <c r="C86" s="102" t="s">
        <v>158</v>
      </c>
      <c r="D86" s="43"/>
      <c r="E86" s="43"/>
      <c r="F86" s="43"/>
      <c r="G86" s="43"/>
      <c r="H86" s="43"/>
      <c r="I86" s="43"/>
      <c r="J86" s="194">
        <f>BK86</f>
        <v>0</v>
      </c>
      <c r="K86" s="43"/>
      <c r="L86" s="47"/>
      <c r="M86" s="98"/>
      <c r="N86" s="195"/>
      <c r="O86" s="99"/>
      <c r="P86" s="196">
        <f>P87</f>
        <v>0</v>
      </c>
      <c r="Q86" s="99"/>
      <c r="R86" s="196">
        <f>R87</f>
        <v>9.2592313780000008</v>
      </c>
      <c r="S86" s="99"/>
      <c r="T86" s="197">
        <f>T87</f>
        <v>6.3023999999999996</v>
      </c>
      <c r="U86" s="41"/>
      <c r="V86" s="41"/>
      <c r="W86" s="41"/>
      <c r="X86" s="41"/>
      <c r="Y86" s="41"/>
      <c r="Z86" s="41"/>
      <c r="AA86" s="41"/>
      <c r="AB86" s="41"/>
      <c r="AC86" s="41"/>
      <c r="AD86" s="41"/>
      <c r="AE86" s="41"/>
      <c r="AT86" s="20" t="s">
        <v>69</v>
      </c>
      <c r="AU86" s="20" t="s">
        <v>127</v>
      </c>
      <c r="BK86" s="198">
        <f>BK87</f>
        <v>0</v>
      </c>
    </row>
    <row r="87" s="12" customFormat="1" ht="25.92" customHeight="1">
      <c r="A87" s="12"/>
      <c r="B87" s="199"/>
      <c r="C87" s="200"/>
      <c r="D87" s="201" t="s">
        <v>69</v>
      </c>
      <c r="E87" s="202" t="s">
        <v>159</v>
      </c>
      <c r="F87" s="202" t="s">
        <v>160</v>
      </c>
      <c r="G87" s="200"/>
      <c r="H87" s="200"/>
      <c r="I87" s="203"/>
      <c r="J87" s="204">
        <f>BK87</f>
        <v>0</v>
      </c>
      <c r="K87" s="200"/>
      <c r="L87" s="205"/>
      <c r="M87" s="206"/>
      <c r="N87" s="207"/>
      <c r="O87" s="207"/>
      <c r="P87" s="208">
        <f>P88+P180+P186+P221+P325+P334</f>
        <v>0</v>
      </c>
      <c r="Q87" s="207"/>
      <c r="R87" s="208">
        <f>R88+R180+R186+R221+R325+R334</f>
        <v>9.2592313780000008</v>
      </c>
      <c r="S87" s="207"/>
      <c r="T87" s="209">
        <f>T88+T180+T186+T221+T325+T334</f>
        <v>6.3023999999999996</v>
      </c>
      <c r="U87" s="12"/>
      <c r="V87" s="12"/>
      <c r="W87" s="12"/>
      <c r="X87" s="12"/>
      <c r="Y87" s="12"/>
      <c r="Z87" s="12"/>
      <c r="AA87" s="12"/>
      <c r="AB87" s="12"/>
      <c r="AC87" s="12"/>
      <c r="AD87" s="12"/>
      <c r="AE87" s="12"/>
      <c r="AR87" s="210" t="s">
        <v>77</v>
      </c>
      <c r="AT87" s="211" t="s">
        <v>69</v>
      </c>
      <c r="AU87" s="211" t="s">
        <v>70</v>
      </c>
      <c r="AY87" s="210" t="s">
        <v>161</v>
      </c>
      <c r="BK87" s="212">
        <f>BK88+BK180+BK186+BK221+BK325+BK334</f>
        <v>0</v>
      </c>
    </row>
    <row r="88" s="12" customFormat="1" ht="22.8" customHeight="1">
      <c r="A88" s="12"/>
      <c r="B88" s="199"/>
      <c r="C88" s="200"/>
      <c r="D88" s="201" t="s">
        <v>69</v>
      </c>
      <c r="E88" s="213" t="s">
        <v>77</v>
      </c>
      <c r="F88" s="213" t="s">
        <v>162</v>
      </c>
      <c r="G88" s="200"/>
      <c r="H88" s="200"/>
      <c r="I88" s="203"/>
      <c r="J88" s="214">
        <f>BK88</f>
        <v>0</v>
      </c>
      <c r="K88" s="200"/>
      <c r="L88" s="205"/>
      <c r="M88" s="206"/>
      <c r="N88" s="207"/>
      <c r="O88" s="207"/>
      <c r="P88" s="208">
        <f>SUM(P89:P179)</f>
        <v>0</v>
      </c>
      <c r="Q88" s="207"/>
      <c r="R88" s="208">
        <f>SUM(R89:R179)</f>
        <v>0.15540000000000001</v>
      </c>
      <c r="S88" s="207"/>
      <c r="T88" s="209">
        <f>SUM(T89:T179)</f>
        <v>0</v>
      </c>
      <c r="U88" s="12"/>
      <c r="V88" s="12"/>
      <c r="W88" s="12"/>
      <c r="X88" s="12"/>
      <c r="Y88" s="12"/>
      <c r="Z88" s="12"/>
      <c r="AA88" s="12"/>
      <c r="AB88" s="12"/>
      <c r="AC88" s="12"/>
      <c r="AD88" s="12"/>
      <c r="AE88" s="12"/>
      <c r="AR88" s="210" t="s">
        <v>77</v>
      </c>
      <c r="AT88" s="211" t="s">
        <v>69</v>
      </c>
      <c r="AU88" s="211" t="s">
        <v>77</v>
      </c>
      <c r="AY88" s="210" t="s">
        <v>161</v>
      </c>
      <c r="BK88" s="212">
        <f>SUM(BK89:BK179)</f>
        <v>0</v>
      </c>
    </row>
    <row r="89" s="2" customFormat="1" ht="24.15" customHeight="1">
      <c r="A89" s="41"/>
      <c r="B89" s="42"/>
      <c r="C89" s="215" t="s">
        <v>77</v>
      </c>
      <c r="D89" s="215" t="s">
        <v>163</v>
      </c>
      <c r="E89" s="216" t="s">
        <v>2072</v>
      </c>
      <c r="F89" s="217" t="s">
        <v>2073</v>
      </c>
      <c r="G89" s="218" t="s">
        <v>231</v>
      </c>
      <c r="H89" s="219">
        <v>113</v>
      </c>
      <c r="I89" s="220"/>
      <c r="J89" s="221">
        <f>ROUND(I89*H89,2)</f>
        <v>0</v>
      </c>
      <c r="K89" s="217" t="s">
        <v>167</v>
      </c>
      <c r="L89" s="47"/>
      <c r="M89" s="222" t="s">
        <v>19</v>
      </c>
      <c r="N89" s="223" t="s">
        <v>41</v>
      </c>
      <c r="O89" s="87"/>
      <c r="P89" s="224">
        <f>O89*H89</f>
        <v>0</v>
      </c>
      <c r="Q89" s="224">
        <v>0</v>
      </c>
      <c r="R89" s="224">
        <f>Q89*H89</f>
        <v>0</v>
      </c>
      <c r="S89" s="224">
        <v>0</v>
      </c>
      <c r="T89" s="225">
        <f>S89*H89</f>
        <v>0</v>
      </c>
      <c r="U89" s="41"/>
      <c r="V89" s="41"/>
      <c r="W89" s="41"/>
      <c r="X89" s="41"/>
      <c r="Y89" s="41"/>
      <c r="Z89" s="41"/>
      <c r="AA89" s="41"/>
      <c r="AB89" s="41"/>
      <c r="AC89" s="41"/>
      <c r="AD89" s="41"/>
      <c r="AE89" s="41"/>
      <c r="AR89" s="226" t="s">
        <v>168</v>
      </c>
      <c r="AT89" s="226" t="s">
        <v>163</v>
      </c>
      <c r="AU89" s="226" t="s">
        <v>79</v>
      </c>
      <c r="AY89" s="20" t="s">
        <v>161</v>
      </c>
      <c r="BE89" s="227">
        <f>IF(N89="základní",J89,0)</f>
        <v>0</v>
      </c>
      <c r="BF89" s="227">
        <f>IF(N89="snížená",J89,0)</f>
        <v>0</v>
      </c>
      <c r="BG89" s="227">
        <f>IF(N89="zákl. přenesená",J89,0)</f>
        <v>0</v>
      </c>
      <c r="BH89" s="227">
        <f>IF(N89="sníž. přenesená",J89,0)</f>
        <v>0</v>
      </c>
      <c r="BI89" s="227">
        <f>IF(N89="nulová",J89,0)</f>
        <v>0</v>
      </c>
      <c r="BJ89" s="20" t="s">
        <v>77</v>
      </c>
      <c r="BK89" s="227">
        <f>ROUND(I89*H89,2)</f>
        <v>0</v>
      </c>
      <c r="BL89" s="20" t="s">
        <v>168</v>
      </c>
      <c r="BM89" s="226" t="s">
        <v>2074</v>
      </c>
    </row>
    <row r="90" s="2" customFormat="1">
      <c r="A90" s="41"/>
      <c r="B90" s="42"/>
      <c r="C90" s="43"/>
      <c r="D90" s="228" t="s">
        <v>170</v>
      </c>
      <c r="E90" s="43"/>
      <c r="F90" s="229" t="s">
        <v>2075</v>
      </c>
      <c r="G90" s="43"/>
      <c r="H90" s="43"/>
      <c r="I90" s="230"/>
      <c r="J90" s="43"/>
      <c r="K90" s="43"/>
      <c r="L90" s="47"/>
      <c r="M90" s="231"/>
      <c r="N90" s="232"/>
      <c r="O90" s="87"/>
      <c r="P90" s="87"/>
      <c r="Q90" s="87"/>
      <c r="R90" s="87"/>
      <c r="S90" s="87"/>
      <c r="T90" s="88"/>
      <c r="U90" s="41"/>
      <c r="V90" s="41"/>
      <c r="W90" s="41"/>
      <c r="X90" s="41"/>
      <c r="Y90" s="41"/>
      <c r="Z90" s="41"/>
      <c r="AA90" s="41"/>
      <c r="AB90" s="41"/>
      <c r="AC90" s="41"/>
      <c r="AD90" s="41"/>
      <c r="AE90" s="41"/>
      <c r="AT90" s="20" t="s">
        <v>170</v>
      </c>
      <c r="AU90" s="20" t="s">
        <v>79</v>
      </c>
    </row>
    <row r="91" s="13" customFormat="1">
      <c r="A91" s="13"/>
      <c r="B91" s="233"/>
      <c r="C91" s="234"/>
      <c r="D91" s="235" t="s">
        <v>172</v>
      </c>
      <c r="E91" s="236" t="s">
        <v>19</v>
      </c>
      <c r="F91" s="237" t="s">
        <v>2076</v>
      </c>
      <c r="G91" s="234"/>
      <c r="H91" s="238">
        <v>15</v>
      </c>
      <c r="I91" s="239"/>
      <c r="J91" s="234"/>
      <c r="K91" s="234"/>
      <c r="L91" s="240"/>
      <c r="M91" s="241"/>
      <c r="N91" s="242"/>
      <c r="O91" s="242"/>
      <c r="P91" s="242"/>
      <c r="Q91" s="242"/>
      <c r="R91" s="242"/>
      <c r="S91" s="242"/>
      <c r="T91" s="243"/>
      <c r="U91" s="13"/>
      <c r="V91" s="13"/>
      <c r="W91" s="13"/>
      <c r="X91" s="13"/>
      <c r="Y91" s="13"/>
      <c r="Z91" s="13"/>
      <c r="AA91" s="13"/>
      <c r="AB91" s="13"/>
      <c r="AC91" s="13"/>
      <c r="AD91" s="13"/>
      <c r="AE91" s="13"/>
      <c r="AT91" s="244" t="s">
        <v>172</v>
      </c>
      <c r="AU91" s="244" t="s">
        <v>79</v>
      </c>
      <c r="AV91" s="13" t="s">
        <v>79</v>
      </c>
      <c r="AW91" s="13" t="s">
        <v>32</v>
      </c>
      <c r="AX91" s="13" t="s">
        <v>70</v>
      </c>
      <c r="AY91" s="244" t="s">
        <v>161</v>
      </c>
    </row>
    <row r="92" s="13" customFormat="1">
      <c r="A92" s="13"/>
      <c r="B92" s="233"/>
      <c r="C92" s="234"/>
      <c r="D92" s="235" t="s">
        <v>172</v>
      </c>
      <c r="E92" s="236" t="s">
        <v>19</v>
      </c>
      <c r="F92" s="237" t="s">
        <v>2077</v>
      </c>
      <c r="G92" s="234"/>
      <c r="H92" s="238">
        <v>75</v>
      </c>
      <c r="I92" s="239"/>
      <c r="J92" s="234"/>
      <c r="K92" s="234"/>
      <c r="L92" s="240"/>
      <c r="M92" s="241"/>
      <c r="N92" s="242"/>
      <c r="O92" s="242"/>
      <c r="P92" s="242"/>
      <c r="Q92" s="242"/>
      <c r="R92" s="242"/>
      <c r="S92" s="242"/>
      <c r="T92" s="243"/>
      <c r="U92" s="13"/>
      <c r="V92" s="13"/>
      <c r="W92" s="13"/>
      <c r="X92" s="13"/>
      <c r="Y92" s="13"/>
      <c r="Z92" s="13"/>
      <c r="AA92" s="13"/>
      <c r="AB92" s="13"/>
      <c r="AC92" s="13"/>
      <c r="AD92" s="13"/>
      <c r="AE92" s="13"/>
      <c r="AT92" s="244" t="s">
        <v>172</v>
      </c>
      <c r="AU92" s="244" t="s">
        <v>79</v>
      </c>
      <c r="AV92" s="13" t="s">
        <v>79</v>
      </c>
      <c r="AW92" s="13" t="s">
        <v>32</v>
      </c>
      <c r="AX92" s="13" t="s">
        <v>70</v>
      </c>
      <c r="AY92" s="244" t="s">
        <v>161</v>
      </c>
    </row>
    <row r="93" s="13" customFormat="1">
      <c r="A93" s="13"/>
      <c r="B93" s="233"/>
      <c r="C93" s="234"/>
      <c r="D93" s="235" t="s">
        <v>172</v>
      </c>
      <c r="E93" s="236" t="s">
        <v>19</v>
      </c>
      <c r="F93" s="237" t="s">
        <v>2078</v>
      </c>
      <c r="G93" s="234"/>
      <c r="H93" s="238">
        <v>7.5</v>
      </c>
      <c r="I93" s="239"/>
      <c r="J93" s="234"/>
      <c r="K93" s="234"/>
      <c r="L93" s="240"/>
      <c r="M93" s="241"/>
      <c r="N93" s="242"/>
      <c r="O93" s="242"/>
      <c r="P93" s="242"/>
      <c r="Q93" s="242"/>
      <c r="R93" s="242"/>
      <c r="S93" s="242"/>
      <c r="T93" s="243"/>
      <c r="U93" s="13"/>
      <c r="V93" s="13"/>
      <c r="W93" s="13"/>
      <c r="X93" s="13"/>
      <c r="Y93" s="13"/>
      <c r="Z93" s="13"/>
      <c r="AA93" s="13"/>
      <c r="AB93" s="13"/>
      <c r="AC93" s="13"/>
      <c r="AD93" s="13"/>
      <c r="AE93" s="13"/>
      <c r="AT93" s="244" t="s">
        <v>172</v>
      </c>
      <c r="AU93" s="244" t="s">
        <v>79</v>
      </c>
      <c r="AV93" s="13" t="s">
        <v>79</v>
      </c>
      <c r="AW93" s="13" t="s">
        <v>32</v>
      </c>
      <c r="AX93" s="13" t="s">
        <v>70</v>
      </c>
      <c r="AY93" s="244" t="s">
        <v>161</v>
      </c>
    </row>
    <row r="94" s="13" customFormat="1">
      <c r="A94" s="13"/>
      <c r="B94" s="233"/>
      <c r="C94" s="234"/>
      <c r="D94" s="235" t="s">
        <v>172</v>
      </c>
      <c r="E94" s="236" t="s">
        <v>19</v>
      </c>
      <c r="F94" s="237" t="s">
        <v>2079</v>
      </c>
      <c r="G94" s="234"/>
      <c r="H94" s="238">
        <v>10.5</v>
      </c>
      <c r="I94" s="239"/>
      <c r="J94" s="234"/>
      <c r="K94" s="234"/>
      <c r="L94" s="240"/>
      <c r="M94" s="241"/>
      <c r="N94" s="242"/>
      <c r="O94" s="242"/>
      <c r="P94" s="242"/>
      <c r="Q94" s="242"/>
      <c r="R94" s="242"/>
      <c r="S94" s="242"/>
      <c r="T94" s="243"/>
      <c r="U94" s="13"/>
      <c r="V94" s="13"/>
      <c r="W94" s="13"/>
      <c r="X94" s="13"/>
      <c r="Y94" s="13"/>
      <c r="Z94" s="13"/>
      <c r="AA94" s="13"/>
      <c r="AB94" s="13"/>
      <c r="AC94" s="13"/>
      <c r="AD94" s="13"/>
      <c r="AE94" s="13"/>
      <c r="AT94" s="244" t="s">
        <v>172</v>
      </c>
      <c r="AU94" s="244" t="s">
        <v>79</v>
      </c>
      <c r="AV94" s="13" t="s">
        <v>79</v>
      </c>
      <c r="AW94" s="13" t="s">
        <v>32</v>
      </c>
      <c r="AX94" s="13" t="s">
        <v>70</v>
      </c>
      <c r="AY94" s="244" t="s">
        <v>161</v>
      </c>
    </row>
    <row r="95" s="13" customFormat="1">
      <c r="A95" s="13"/>
      <c r="B95" s="233"/>
      <c r="C95" s="234"/>
      <c r="D95" s="235" t="s">
        <v>172</v>
      </c>
      <c r="E95" s="236" t="s">
        <v>19</v>
      </c>
      <c r="F95" s="237" t="s">
        <v>2080</v>
      </c>
      <c r="G95" s="234"/>
      <c r="H95" s="238">
        <v>5</v>
      </c>
      <c r="I95" s="239"/>
      <c r="J95" s="234"/>
      <c r="K95" s="234"/>
      <c r="L95" s="240"/>
      <c r="M95" s="241"/>
      <c r="N95" s="242"/>
      <c r="O95" s="242"/>
      <c r="P95" s="242"/>
      <c r="Q95" s="242"/>
      <c r="R95" s="242"/>
      <c r="S95" s="242"/>
      <c r="T95" s="243"/>
      <c r="U95" s="13"/>
      <c r="V95" s="13"/>
      <c r="W95" s="13"/>
      <c r="X95" s="13"/>
      <c r="Y95" s="13"/>
      <c r="Z95" s="13"/>
      <c r="AA95" s="13"/>
      <c r="AB95" s="13"/>
      <c r="AC95" s="13"/>
      <c r="AD95" s="13"/>
      <c r="AE95" s="13"/>
      <c r="AT95" s="244" t="s">
        <v>172</v>
      </c>
      <c r="AU95" s="244" t="s">
        <v>79</v>
      </c>
      <c r="AV95" s="13" t="s">
        <v>79</v>
      </c>
      <c r="AW95" s="13" t="s">
        <v>32</v>
      </c>
      <c r="AX95" s="13" t="s">
        <v>70</v>
      </c>
      <c r="AY95" s="244" t="s">
        <v>161</v>
      </c>
    </row>
    <row r="96" s="14" customFormat="1">
      <c r="A96" s="14"/>
      <c r="B96" s="245"/>
      <c r="C96" s="246"/>
      <c r="D96" s="235" t="s">
        <v>172</v>
      </c>
      <c r="E96" s="247" t="s">
        <v>19</v>
      </c>
      <c r="F96" s="248" t="s">
        <v>174</v>
      </c>
      <c r="G96" s="246"/>
      <c r="H96" s="249">
        <v>113</v>
      </c>
      <c r="I96" s="250"/>
      <c r="J96" s="246"/>
      <c r="K96" s="246"/>
      <c r="L96" s="251"/>
      <c r="M96" s="252"/>
      <c r="N96" s="253"/>
      <c r="O96" s="253"/>
      <c r="P96" s="253"/>
      <c r="Q96" s="253"/>
      <c r="R96" s="253"/>
      <c r="S96" s="253"/>
      <c r="T96" s="254"/>
      <c r="U96" s="14"/>
      <c r="V96" s="14"/>
      <c r="W96" s="14"/>
      <c r="X96" s="14"/>
      <c r="Y96" s="14"/>
      <c r="Z96" s="14"/>
      <c r="AA96" s="14"/>
      <c r="AB96" s="14"/>
      <c r="AC96" s="14"/>
      <c r="AD96" s="14"/>
      <c r="AE96" s="14"/>
      <c r="AT96" s="255" t="s">
        <v>172</v>
      </c>
      <c r="AU96" s="255" t="s">
        <v>79</v>
      </c>
      <c r="AV96" s="14" t="s">
        <v>168</v>
      </c>
      <c r="AW96" s="14" t="s">
        <v>32</v>
      </c>
      <c r="AX96" s="14" t="s">
        <v>77</v>
      </c>
      <c r="AY96" s="255" t="s">
        <v>161</v>
      </c>
    </row>
    <row r="97" s="2" customFormat="1" ht="21.75" customHeight="1">
      <c r="A97" s="41"/>
      <c r="B97" s="42"/>
      <c r="C97" s="215" t="s">
        <v>79</v>
      </c>
      <c r="D97" s="215" t="s">
        <v>163</v>
      </c>
      <c r="E97" s="216" t="s">
        <v>2081</v>
      </c>
      <c r="F97" s="217" t="s">
        <v>2082</v>
      </c>
      <c r="G97" s="218" t="s">
        <v>166</v>
      </c>
      <c r="H97" s="219">
        <v>185</v>
      </c>
      <c r="I97" s="220"/>
      <c r="J97" s="221">
        <f>ROUND(I97*H97,2)</f>
        <v>0</v>
      </c>
      <c r="K97" s="217" t="s">
        <v>167</v>
      </c>
      <c r="L97" s="47"/>
      <c r="M97" s="222" t="s">
        <v>19</v>
      </c>
      <c r="N97" s="223" t="s">
        <v>41</v>
      </c>
      <c r="O97" s="87"/>
      <c r="P97" s="224">
        <f>O97*H97</f>
        <v>0</v>
      </c>
      <c r="Q97" s="224">
        <v>0.00084000000000000003</v>
      </c>
      <c r="R97" s="224">
        <f>Q97*H97</f>
        <v>0.15540000000000001</v>
      </c>
      <c r="S97" s="224">
        <v>0</v>
      </c>
      <c r="T97" s="225">
        <f>S97*H97</f>
        <v>0</v>
      </c>
      <c r="U97" s="41"/>
      <c r="V97" s="41"/>
      <c r="W97" s="41"/>
      <c r="X97" s="41"/>
      <c r="Y97" s="41"/>
      <c r="Z97" s="41"/>
      <c r="AA97" s="41"/>
      <c r="AB97" s="41"/>
      <c r="AC97" s="41"/>
      <c r="AD97" s="41"/>
      <c r="AE97" s="41"/>
      <c r="AR97" s="226" t="s">
        <v>168</v>
      </c>
      <c r="AT97" s="226" t="s">
        <v>163</v>
      </c>
      <c r="AU97" s="226" t="s">
        <v>79</v>
      </c>
      <c r="AY97" s="20" t="s">
        <v>161</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168</v>
      </c>
      <c r="BM97" s="226" t="s">
        <v>2083</v>
      </c>
    </row>
    <row r="98" s="2" customFormat="1">
      <c r="A98" s="41"/>
      <c r="B98" s="42"/>
      <c r="C98" s="43"/>
      <c r="D98" s="228" t="s">
        <v>170</v>
      </c>
      <c r="E98" s="43"/>
      <c r="F98" s="229" t="s">
        <v>2084</v>
      </c>
      <c r="G98" s="43"/>
      <c r="H98" s="43"/>
      <c r="I98" s="230"/>
      <c r="J98" s="43"/>
      <c r="K98" s="43"/>
      <c r="L98" s="47"/>
      <c r="M98" s="231"/>
      <c r="N98" s="232"/>
      <c r="O98" s="87"/>
      <c r="P98" s="87"/>
      <c r="Q98" s="87"/>
      <c r="R98" s="87"/>
      <c r="S98" s="87"/>
      <c r="T98" s="88"/>
      <c r="U98" s="41"/>
      <c r="V98" s="41"/>
      <c r="W98" s="41"/>
      <c r="X98" s="41"/>
      <c r="Y98" s="41"/>
      <c r="Z98" s="41"/>
      <c r="AA98" s="41"/>
      <c r="AB98" s="41"/>
      <c r="AC98" s="41"/>
      <c r="AD98" s="41"/>
      <c r="AE98" s="41"/>
      <c r="AT98" s="20" t="s">
        <v>170</v>
      </c>
      <c r="AU98" s="20" t="s">
        <v>79</v>
      </c>
    </row>
    <row r="99" s="13" customFormat="1">
      <c r="A99" s="13"/>
      <c r="B99" s="233"/>
      <c r="C99" s="234"/>
      <c r="D99" s="235" t="s">
        <v>172</v>
      </c>
      <c r="E99" s="236" t="s">
        <v>19</v>
      </c>
      <c r="F99" s="237" t="s">
        <v>2085</v>
      </c>
      <c r="G99" s="234"/>
      <c r="H99" s="238">
        <v>25</v>
      </c>
      <c r="I99" s="239"/>
      <c r="J99" s="234"/>
      <c r="K99" s="234"/>
      <c r="L99" s="240"/>
      <c r="M99" s="241"/>
      <c r="N99" s="242"/>
      <c r="O99" s="242"/>
      <c r="P99" s="242"/>
      <c r="Q99" s="242"/>
      <c r="R99" s="242"/>
      <c r="S99" s="242"/>
      <c r="T99" s="243"/>
      <c r="U99" s="13"/>
      <c r="V99" s="13"/>
      <c r="W99" s="13"/>
      <c r="X99" s="13"/>
      <c r="Y99" s="13"/>
      <c r="Z99" s="13"/>
      <c r="AA99" s="13"/>
      <c r="AB99" s="13"/>
      <c r="AC99" s="13"/>
      <c r="AD99" s="13"/>
      <c r="AE99" s="13"/>
      <c r="AT99" s="244" t="s">
        <v>172</v>
      </c>
      <c r="AU99" s="244" t="s">
        <v>79</v>
      </c>
      <c r="AV99" s="13" t="s">
        <v>79</v>
      </c>
      <c r="AW99" s="13" t="s">
        <v>32</v>
      </c>
      <c r="AX99" s="13" t="s">
        <v>70</v>
      </c>
      <c r="AY99" s="244" t="s">
        <v>161</v>
      </c>
    </row>
    <row r="100" s="13" customFormat="1">
      <c r="A100" s="13"/>
      <c r="B100" s="233"/>
      <c r="C100" s="234"/>
      <c r="D100" s="235" t="s">
        <v>172</v>
      </c>
      <c r="E100" s="236" t="s">
        <v>19</v>
      </c>
      <c r="F100" s="237" t="s">
        <v>2086</v>
      </c>
      <c r="G100" s="234"/>
      <c r="H100" s="238">
        <v>125</v>
      </c>
      <c r="I100" s="239"/>
      <c r="J100" s="234"/>
      <c r="K100" s="234"/>
      <c r="L100" s="240"/>
      <c r="M100" s="241"/>
      <c r="N100" s="242"/>
      <c r="O100" s="242"/>
      <c r="P100" s="242"/>
      <c r="Q100" s="242"/>
      <c r="R100" s="242"/>
      <c r="S100" s="242"/>
      <c r="T100" s="243"/>
      <c r="U100" s="13"/>
      <c r="V100" s="13"/>
      <c r="W100" s="13"/>
      <c r="X100" s="13"/>
      <c r="Y100" s="13"/>
      <c r="Z100" s="13"/>
      <c r="AA100" s="13"/>
      <c r="AB100" s="13"/>
      <c r="AC100" s="13"/>
      <c r="AD100" s="13"/>
      <c r="AE100" s="13"/>
      <c r="AT100" s="244" t="s">
        <v>172</v>
      </c>
      <c r="AU100" s="244" t="s">
        <v>79</v>
      </c>
      <c r="AV100" s="13" t="s">
        <v>79</v>
      </c>
      <c r="AW100" s="13" t="s">
        <v>32</v>
      </c>
      <c r="AX100" s="13" t="s">
        <v>70</v>
      </c>
      <c r="AY100" s="244" t="s">
        <v>161</v>
      </c>
    </row>
    <row r="101" s="13" customFormat="1">
      <c r="A101" s="13"/>
      <c r="B101" s="233"/>
      <c r="C101" s="234"/>
      <c r="D101" s="235" t="s">
        <v>172</v>
      </c>
      <c r="E101" s="236" t="s">
        <v>19</v>
      </c>
      <c r="F101" s="237" t="s">
        <v>2087</v>
      </c>
      <c r="G101" s="234"/>
      <c r="H101" s="238">
        <v>12.5</v>
      </c>
      <c r="I101" s="239"/>
      <c r="J101" s="234"/>
      <c r="K101" s="234"/>
      <c r="L101" s="240"/>
      <c r="M101" s="241"/>
      <c r="N101" s="242"/>
      <c r="O101" s="242"/>
      <c r="P101" s="242"/>
      <c r="Q101" s="242"/>
      <c r="R101" s="242"/>
      <c r="S101" s="242"/>
      <c r="T101" s="243"/>
      <c r="U101" s="13"/>
      <c r="V101" s="13"/>
      <c r="W101" s="13"/>
      <c r="X101" s="13"/>
      <c r="Y101" s="13"/>
      <c r="Z101" s="13"/>
      <c r="AA101" s="13"/>
      <c r="AB101" s="13"/>
      <c r="AC101" s="13"/>
      <c r="AD101" s="13"/>
      <c r="AE101" s="13"/>
      <c r="AT101" s="244" t="s">
        <v>172</v>
      </c>
      <c r="AU101" s="244" t="s">
        <v>79</v>
      </c>
      <c r="AV101" s="13" t="s">
        <v>79</v>
      </c>
      <c r="AW101" s="13" t="s">
        <v>32</v>
      </c>
      <c r="AX101" s="13" t="s">
        <v>70</v>
      </c>
      <c r="AY101" s="244" t="s">
        <v>161</v>
      </c>
    </row>
    <row r="102" s="13" customFormat="1">
      <c r="A102" s="13"/>
      <c r="B102" s="233"/>
      <c r="C102" s="234"/>
      <c r="D102" s="235" t="s">
        <v>172</v>
      </c>
      <c r="E102" s="236" t="s">
        <v>19</v>
      </c>
      <c r="F102" s="237" t="s">
        <v>2088</v>
      </c>
      <c r="G102" s="234"/>
      <c r="H102" s="238">
        <v>17.5</v>
      </c>
      <c r="I102" s="239"/>
      <c r="J102" s="234"/>
      <c r="K102" s="234"/>
      <c r="L102" s="240"/>
      <c r="M102" s="241"/>
      <c r="N102" s="242"/>
      <c r="O102" s="242"/>
      <c r="P102" s="242"/>
      <c r="Q102" s="242"/>
      <c r="R102" s="242"/>
      <c r="S102" s="242"/>
      <c r="T102" s="243"/>
      <c r="U102" s="13"/>
      <c r="V102" s="13"/>
      <c r="W102" s="13"/>
      <c r="X102" s="13"/>
      <c r="Y102" s="13"/>
      <c r="Z102" s="13"/>
      <c r="AA102" s="13"/>
      <c r="AB102" s="13"/>
      <c r="AC102" s="13"/>
      <c r="AD102" s="13"/>
      <c r="AE102" s="13"/>
      <c r="AT102" s="244" t="s">
        <v>172</v>
      </c>
      <c r="AU102" s="244" t="s">
        <v>79</v>
      </c>
      <c r="AV102" s="13" t="s">
        <v>79</v>
      </c>
      <c r="AW102" s="13" t="s">
        <v>32</v>
      </c>
      <c r="AX102" s="13" t="s">
        <v>70</v>
      </c>
      <c r="AY102" s="244" t="s">
        <v>161</v>
      </c>
    </row>
    <row r="103" s="13" customFormat="1">
      <c r="A103" s="13"/>
      <c r="B103" s="233"/>
      <c r="C103" s="234"/>
      <c r="D103" s="235" t="s">
        <v>172</v>
      </c>
      <c r="E103" s="236" t="s">
        <v>19</v>
      </c>
      <c r="F103" s="237" t="s">
        <v>2080</v>
      </c>
      <c r="G103" s="234"/>
      <c r="H103" s="238">
        <v>5</v>
      </c>
      <c r="I103" s="239"/>
      <c r="J103" s="234"/>
      <c r="K103" s="234"/>
      <c r="L103" s="240"/>
      <c r="M103" s="241"/>
      <c r="N103" s="242"/>
      <c r="O103" s="242"/>
      <c r="P103" s="242"/>
      <c r="Q103" s="242"/>
      <c r="R103" s="242"/>
      <c r="S103" s="242"/>
      <c r="T103" s="243"/>
      <c r="U103" s="13"/>
      <c r="V103" s="13"/>
      <c r="W103" s="13"/>
      <c r="X103" s="13"/>
      <c r="Y103" s="13"/>
      <c r="Z103" s="13"/>
      <c r="AA103" s="13"/>
      <c r="AB103" s="13"/>
      <c r="AC103" s="13"/>
      <c r="AD103" s="13"/>
      <c r="AE103" s="13"/>
      <c r="AT103" s="244" t="s">
        <v>172</v>
      </c>
      <c r="AU103" s="244" t="s">
        <v>79</v>
      </c>
      <c r="AV103" s="13" t="s">
        <v>79</v>
      </c>
      <c r="AW103" s="13" t="s">
        <v>32</v>
      </c>
      <c r="AX103" s="13" t="s">
        <v>70</v>
      </c>
      <c r="AY103" s="244" t="s">
        <v>161</v>
      </c>
    </row>
    <row r="104" s="14" customFormat="1">
      <c r="A104" s="14"/>
      <c r="B104" s="245"/>
      <c r="C104" s="246"/>
      <c r="D104" s="235" t="s">
        <v>172</v>
      </c>
      <c r="E104" s="247" t="s">
        <v>19</v>
      </c>
      <c r="F104" s="248" t="s">
        <v>174</v>
      </c>
      <c r="G104" s="246"/>
      <c r="H104" s="249">
        <v>185</v>
      </c>
      <c r="I104" s="250"/>
      <c r="J104" s="246"/>
      <c r="K104" s="246"/>
      <c r="L104" s="251"/>
      <c r="M104" s="252"/>
      <c r="N104" s="253"/>
      <c r="O104" s="253"/>
      <c r="P104" s="253"/>
      <c r="Q104" s="253"/>
      <c r="R104" s="253"/>
      <c r="S104" s="253"/>
      <c r="T104" s="254"/>
      <c r="U104" s="14"/>
      <c r="V104" s="14"/>
      <c r="W104" s="14"/>
      <c r="X104" s="14"/>
      <c r="Y104" s="14"/>
      <c r="Z104" s="14"/>
      <c r="AA104" s="14"/>
      <c r="AB104" s="14"/>
      <c r="AC104" s="14"/>
      <c r="AD104" s="14"/>
      <c r="AE104" s="14"/>
      <c r="AT104" s="255" t="s">
        <v>172</v>
      </c>
      <c r="AU104" s="255" t="s">
        <v>79</v>
      </c>
      <c r="AV104" s="14" t="s">
        <v>168</v>
      </c>
      <c r="AW104" s="14" t="s">
        <v>32</v>
      </c>
      <c r="AX104" s="14" t="s">
        <v>77</v>
      </c>
      <c r="AY104" s="255" t="s">
        <v>161</v>
      </c>
    </row>
    <row r="105" s="2" customFormat="1" ht="24.15" customHeight="1">
      <c r="A105" s="41"/>
      <c r="B105" s="42"/>
      <c r="C105" s="215" t="s">
        <v>180</v>
      </c>
      <c r="D105" s="215" t="s">
        <v>163</v>
      </c>
      <c r="E105" s="216" t="s">
        <v>2089</v>
      </c>
      <c r="F105" s="217" t="s">
        <v>2090</v>
      </c>
      <c r="G105" s="218" t="s">
        <v>166</v>
      </c>
      <c r="H105" s="219">
        <v>185</v>
      </c>
      <c r="I105" s="220"/>
      <c r="J105" s="221">
        <f>ROUND(I105*H105,2)</f>
        <v>0</v>
      </c>
      <c r="K105" s="217" t="s">
        <v>167</v>
      </c>
      <c r="L105" s="47"/>
      <c r="M105" s="222" t="s">
        <v>19</v>
      </c>
      <c r="N105" s="223" t="s">
        <v>41</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168</v>
      </c>
      <c r="AT105" s="226" t="s">
        <v>163</v>
      </c>
      <c r="AU105" s="226" t="s">
        <v>79</v>
      </c>
      <c r="AY105" s="20" t="s">
        <v>161</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168</v>
      </c>
      <c r="BM105" s="226" t="s">
        <v>2091</v>
      </c>
    </row>
    <row r="106" s="2" customFormat="1">
      <c r="A106" s="41"/>
      <c r="B106" s="42"/>
      <c r="C106" s="43"/>
      <c r="D106" s="228" t="s">
        <v>170</v>
      </c>
      <c r="E106" s="43"/>
      <c r="F106" s="229" t="s">
        <v>2092</v>
      </c>
      <c r="G106" s="43"/>
      <c r="H106" s="43"/>
      <c r="I106" s="230"/>
      <c r="J106" s="43"/>
      <c r="K106" s="43"/>
      <c r="L106" s="47"/>
      <c r="M106" s="231"/>
      <c r="N106" s="232"/>
      <c r="O106" s="87"/>
      <c r="P106" s="87"/>
      <c r="Q106" s="87"/>
      <c r="R106" s="87"/>
      <c r="S106" s="87"/>
      <c r="T106" s="88"/>
      <c r="U106" s="41"/>
      <c r="V106" s="41"/>
      <c r="W106" s="41"/>
      <c r="X106" s="41"/>
      <c r="Y106" s="41"/>
      <c r="Z106" s="41"/>
      <c r="AA106" s="41"/>
      <c r="AB106" s="41"/>
      <c r="AC106" s="41"/>
      <c r="AD106" s="41"/>
      <c r="AE106" s="41"/>
      <c r="AT106" s="20" t="s">
        <v>170</v>
      </c>
      <c r="AU106" s="20" t="s">
        <v>79</v>
      </c>
    </row>
    <row r="107" s="2" customFormat="1" ht="37.8" customHeight="1">
      <c r="A107" s="41"/>
      <c r="B107" s="42"/>
      <c r="C107" s="215" t="s">
        <v>168</v>
      </c>
      <c r="D107" s="215" t="s">
        <v>163</v>
      </c>
      <c r="E107" s="216" t="s">
        <v>2093</v>
      </c>
      <c r="F107" s="217" t="s">
        <v>2094</v>
      </c>
      <c r="G107" s="218" t="s">
        <v>231</v>
      </c>
      <c r="H107" s="219">
        <v>1.8060000000000001</v>
      </c>
      <c r="I107" s="220"/>
      <c r="J107" s="221">
        <f>ROUND(I107*H107,2)</f>
        <v>0</v>
      </c>
      <c r="K107" s="217" t="s">
        <v>167</v>
      </c>
      <c r="L107" s="47"/>
      <c r="M107" s="222" t="s">
        <v>19</v>
      </c>
      <c r="N107" s="223" t="s">
        <v>41</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168</v>
      </c>
      <c r="AT107" s="226" t="s">
        <v>163</v>
      </c>
      <c r="AU107" s="226" t="s">
        <v>79</v>
      </c>
      <c r="AY107" s="20" t="s">
        <v>161</v>
      </c>
      <c r="BE107" s="227">
        <f>IF(N107="základní",J107,0)</f>
        <v>0</v>
      </c>
      <c r="BF107" s="227">
        <f>IF(N107="snížená",J107,0)</f>
        <v>0</v>
      </c>
      <c r="BG107" s="227">
        <f>IF(N107="zákl. přenesená",J107,0)</f>
        <v>0</v>
      </c>
      <c r="BH107" s="227">
        <f>IF(N107="sníž. přenesená",J107,0)</f>
        <v>0</v>
      </c>
      <c r="BI107" s="227">
        <f>IF(N107="nulová",J107,0)</f>
        <v>0</v>
      </c>
      <c r="BJ107" s="20" t="s">
        <v>77</v>
      </c>
      <c r="BK107" s="227">
        <f>ROUND(I107*H107,2)</f>
        <v>0</v>
      </c>
      <c r="BL107" s="20" t="s">
        <v>168</v>
      </c>
      <c r="BM107" s="226" t="s">
        <v>2095</v>
      </c>
    </row>
    <row r="108" s="2" customFormat="1">
      <c r="A108" s="41"/>
      <c r="B108" s="42"/>
      <c r="C108" s="43"/>
      <c r="D108" s="228" t="s">
        <v>170</v>
      </c>
      <c r="E108" s="43"/>
      <c r="F108" s="229" t="s">
        <v>2096</v>
      </c>
      <c r="G108" s="43"/>
      <c r="H108" s="43"/>
      <c r="I108" s="230"/>
      <c r="J108" s="43"/>
      <c r="K108" s="43"/>
      <c r="L108" s="47"/>
      <c r="M108" s="231"/>
      <c r="N108" s="232"/>
      <c r="O108" s="87"/>
      <c r="P108" s="87"/>
      <c r="Q108" s="87"/>
      <c r="R108" s="87"/>
      <c r="S108" s="87"/>
      <c r="T108" s="88"/>
      <c r="U108" s="41"/>
      <c r="V108" s="41"/>
      <c r="W108" s="41"/>
      <c r="X108" s="41"/>
      <c r="Y108" s="41"/>
      <c r="Z108" s="41"/>
      <c r="AA108" s="41"/>
      <c r="AB108" s="41"/>
      <c r="AC108" s="41"/>
      <c r="AD108" s="41"/>
      <c r="AE108" s="41"/>
      <c r="AT108" s="20" t="s">
        <v>170</v>
      </c>
      <c r="AU108" s="20" t="s">
        <v>79</v>
      </c>
    </row>
    <row r="109" s="15" customFormat="1">
      <c r="A109" s="15"/>
      <c r="B109" s="256"/>
      <c r="C109" s="257"/>
      <c r="D109" s="235" t="s">
        <v>172</v>
      </c>
      <c r="E109" s="258" t="s">
        <v>19</v>
      </c>
      <c r="F109" s="259" t="s">
        <v>2097</v>
      </c>
      <c r="G109" s="257"/>
      <c r="H109" s="258" t="s">
        <v>19</v>
      </c>
      <c r="I109" s="260"/>
      <c r="J109" s="257"/>
      <c r="K109" s="257"/>
      <c r="L109" s="261"/>
      <c r="M109" s="262"/>
      <c r="N109" s="263"/>
      <c r="O109" s="263"/>
      <c r="P109" s="263"/>
      <c r="Q109" s="263"/>
      <c r="R109" s="263"/>
      <c r="S109" s="263"/>
      <c r="T109" s="264"/>
      <c r="U109" s="15"/>
      <c r="V109" s="15"/>
      <c r="W109" s="15"/>
      <c r="X109" s="15"/>
      <c r="Y109" s="15"/>
      <c r="Z109" s="15"/>
      <c r="AA109" s="15"/>
      <c r="AB109" s="15"/>
      <c r="AC109" s="15"/>
      <c r="AD109" s="15"/>
      <c r="AE109" s="15"/>
      <c r="AT109" s="265" t="s">
        <v>172</v>
      </c>
      <c r="AU109" s="265" t="s">
        <v>79</v>
      </c>
      <c r="AV109" s="15" t="s">
        <v>77</v>
      </c>
      <c r="AW109" s="15" t="s">
        <v>32</v>
      </c>
      <c r="AX109" s="15" t="s">
        <v>70</v>
      </c>
      <c r="AY109" s="265" t="s">
        <v>161</v>
      </c>
    </row>
    <row r="110" s="13" customFormat="1">
      <c r="A110" s="13"/>
      <c r="B110" s="233"/>
      <c r="C110" s="234"/>
      <c r="D110" s="235" t="s">
        <v>172</v>
      </c>
      <c r="E110" s="236" t="s">
        <v>19</v>
      </c>
      <c r="F110" s="237" t="s">
        <v>2098</v>
      </c>
      <c r="G110" s="234"/>
      <c r="H110" s="238">
        <v>0.86399999999999999</v>
      </c>
      <c r="I110" s="239"/>
      <c r="J110" s="234"/>
      <c r="K110" s="234"/>
      <c r="L110" s="240"/>
      <c r="M110" s="241"/>
      <c r="N110" s="242"/>
      <c r="O110" s="242"/>
      <c r="P110" s="242"/>
      <c r="Q110" s="242"/>
      <c r="R110" s="242"/>
      <c r="S110" s="242"/>
      <c r="T110" s="243"/>
      <c r="U110" s="13"/>
      <c r="V110" s="13"/>
      <c r="W110" s="13"/>
      <c r="X110" s="13"/>
      <c r="Y110" s="13"/>
      <c r="Z110" s="13"/>
      <c r="AA110" s="13"/>
      <c r="AB110" s="13"/>
      <c r="AC110" s="13"/>
      <c r="AD110" s="13"/>
      <c r="AE110" s="13"/>
      <c r="AT110" s="244" t="s">
        <v>172</v>
      </c>
      <c r="AU110" s="244" t="s">
        <v>79</v>
      </c>
      <c r="AV110" s="13" t="s">
        <v>79</v>
      </c>
      <c r="AW110" s="13" t="s">
        <v>32</v>
      </c>
      <c r="AX110" s="13" t="s">
        <v>70</v>
      </c>
      <c r="AY110" s="244" t="s">
        <v>161</v>
      </c>
    </row>
    <row r="111" s="13" customFormat="1">
      <c r="A111" s="13"/>
      <c r="B111" s="233"/>
      <c r="C111" s="234"/>
      <c r="D111" s="235" t="s">
        <v>172</v>
      </c>
      <c r="E111" s="236" t="s">
        <v>19</v>
      </c>
      <c r="F111" s="237" t="s">
        <v>2099</v>
      </c>
      <c r="G111" s="234"/>
      <c r="H111" s="238">
        <v>0.94199999999999995</v>
      </c>
      <c r="I111" s="239"/>
      <c r="J111" s="234"/>
      <c r="K111" s="234"/>
      <c r="L111" s="240"/>
      <c r="M111" s="241"/>
      <c r="N111" s="242"/>
      <c r="O111" s="242"/>
      <c r="P111" s="242"/>
      <c r="Q111" s="242"/>
      <c r="R111" s="242"/>
      <c r="S111" s="242"/>
      <c r="T111" s="243"/>
      <c r="U111" s="13"/>
      <c r="V111" s="13"/>
      <c r="W111" s="13"/>
      <c r="X111" s="13"/>
      <c r="Y111" s="13"/>
      <c r="Z111" s="13"/>
      <c r="AA111" s="13"/>
      <c r="AB111" s="13"/>
      <c r="AC111" s="13"/>
      <c r="AD111" s="13"/>
      <c r="AE111" s="13"/>
      <c r="AT111" s="244" t="s">
        <v>172</v>
      </c>
      <c r="AU111" s="244" t="s">
        <v>79</v>
      </c>
      <c r="AV111" s="13" t="s">
        <v>79</v>
      </c>
      <c r="AW111" s="13" t="s">
        <v>32</v>
      </c>
      <c r="AX111" s="13" t="s">
        <v>70</v>
      </c>
      <c r="AY111" s="244" t="s">
        <v>161</v>
      </c>
    </row>
    <row r="112" s="14" customFormat="1">
      <c r="A112" s="14"/>
      <c r="B112" s="245"/>
      <c r="C112" s="246"/>
      <c r="D112" s="235" t="s">
        <v>172</v>
      </c>
      <c r="E112" s="247" t="s">
        <v>19</v>
      </c>
      <c r="F112" s="248" t="s">
        <v>174</v>
      </c>
      <c r="G112" s="246"/>
      <c r="H112" s="249">
        <v>1.8060000000000001</v>
      </c>
      <c r="I112" s="250"/>
      <c r="J112" s="246"/>
      <c r="K112" s="246"/>
      <c r="L112" s="251"/>
      <c r="M112" s="252"/>
      <c r="N112" s="253"/>
      <c r="O112" s="253"/>
      <c r="P112" s="253"/>
      <c r="Q112" s="253"/>
      <c r="R112" s="253"/>
      <c r="S112" s="253"/>
      <c r="T112" s="254"/>
      <c r="U112" s="14"/>
      <c r="V112" s="14"/>
      <c r="W112" s="14"/>
      <c r="X112" s="14"/>
      <c r="Y112" s="14"/>
      <c r="Z112" s="14"/>
      <c r="AA112" s="14"/>
      <c r="AB112" s="14"/>
      <c r="AC112" s="14"/>
      <c r="AD112" s="14"/>
      <c r="AE112" s="14"/>
      <c r="AT112" s="255" t="s">
        <v>172</v>
      </c>
      <c r="AU112" s="255" t="s">
        <v>79</v>
      </c>
      <c r="AV112" s="14" t="s">
        <v>168</v>
      </c>
      <c r="AW112" s="14" t="s">
        <v>32</v>
      </c>
      <c r="AX112" s="14" t="s">
        <v>77</v>
      </c>
      <c r="AY112" s="255" t="s">
        <v>161</v>
      </c>
    </row>
    <row r="113" s="2" customFormat="1" ht="37.8" customHeight="1">
      <c r="A113" s="41"/>
      <c r="B113" s="42"/>
      <c r="C113" s="215" t="s">
        <v>191</v>
      </c>
      <c r="D113" s="215" t="s">
        <v>163</v>
      </c>
      <c r="E113" s="216" t="s">
        <v>991</v>
      </c>
      <c r="F113" s="217" t="s">
        <v>992</v>
      </c>
      <c r="G113" s="218" t="s">
        <v>231</v>
      </c>
      <c r="H113" s="219">
        <v>113</v>
      </c>
      <c r="I113" s="220"/>
      <c r="J113" s="221">
        <f>ROUND(I113*H113,2)</f>
        <v>0</v>
      </c>
      <c r="K113" s="217" t="s">
        <v>167</v>
      </c>
      <c r="L113" s="47"/>
      <c r="M113" s="222" t="s">
        <v>19</v>
      </c>
      <c r="N113" s="223" t="s">
        <v>41</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168</v>
      </c>
      <c r="AT113" s="226" t="s">
        <v>163</v>
      </c>
      <c r="AU113" s="226" t="s">
        <v>79</v>
      </c>
      <c r="AY113" s="20" t="s">
        <v>161</v>
      </c>
      <c r="BE113" s="227">
        <f>IF(N113="základní",J113,0)</f>
        <v>0</v>
      </c>
      <c r="BF113" s="227">
        <f>IF(N113="snížená",J113,0)</f>
        <v>0</v>
      </c>
      <c r="BG113" s="227">
        <f>IF(N113="zákl. přenesená",J113,0)</f>
        <v>0</v>
      </c>
      <c r="BH113" s="227">
        <f>IF(N113="sníž. přenesená",J113,0)</f>
        <v>0</v>
      </c>
      <c r="BI113" s="227">
        <f>IF(N113="nulová",J113,0)</f>
        <v>0</v>
      </c>
      <c r="BJ113" s="20" t="s">
        <v>77</v>
      </c>
      <c r="BK113" s="227">
        <f>ROUND(I113*H113,2)</f>
        <v>0</v>
      </c>
      <c r="BL113" s="20" t="s">
        <v>168</v>
      </c>
      <c r="BM113" s="226" t="s">
        <v>2100</v>
      </c>
    </row>
    <row r="114" s="2" customFormat="1">
      <c r="A114" s="41"/>
      <c r="B114" s="42"/>
      <c r="C114" s="43"/>
      <c r="D114" s="228" t="s">
        <v>170</v>
      </c>
      <c r="E114" s="43"/>
      <c r="F114" s="229" t="s">
        <v>994</v>
      </c>
      <c r="G114" s="43"/>
      <c r="H114" s="43"/>
      <c r="I114" s="230"/>
      <c r="J114" s="43"/>
      <c r="K114" s="43"/>
      <c r="L114" s="47"/>
      <c r="M114" s="231"/>
      <c r="N114" s="232"/>
      <c r="O114" s="87"/>
      <c r="P114" s="87"/>
      <c r="Q114" s="87"/>
      <c r="R114" s="87"/>
      <c r="S114" s="87"/>
      <c r="T114" s="88"/>
      <c r="U114" s="41"/>
      <c r="V114" s="41"/>
      <c r="W114" s="41"/>
      <c r="X114" s="41"/>
      <c r="Y114" s="41"/>
      <c r="Z114" s="41"/>
      <c r="AA114" s="41"/>
      <c r="AB114" s="41"/>
      <c r="AC114" s="41"/>
      <c r="AD114" s="41"/>
      <c r="AE114" s="41"/>
      <c r="AT114" s="20" t="s">
        <v>170</v>
      </c>
      <c r="AU114" s="20" t="s">
        <v>79</v>
      </c>
    </row>
    <row r="115" s="13" customFormat="1">
      <c r="A115" s="13"/>
      <c r="B115" s="233"/>
      <c r="C115" s="234"/>
      <c r="D115" s="235" t="s">
        <v>172</v>
      </c>
      <c r="E115" s="236" t="s">
        <v>19</v>
      </c>
      <c r="F115" s="237" t="s">
        <v>2076</v>
      </c>
      <c r="G115" s="234"/>
      <c r="H115" s="238">
        <v>15</v>
      </c>
      <c r="I115" s="239"/>
      <c r="J115" s="234"/>
      <c r="K115" s="234"/>
      <c r="L115" s="240"/>
      <c r="M115" s="241"/>
      <c r="N115" s="242"/>
      <c r="O115" s="242"/>
      <c r="P115" s="242"/>
      <c r="Q115" s="242"/>
      <c r="R115" s="242"/>
      <c r="S115" s="242"/>
      <c r="T115" s="243"/>
      <c r="U115" s="13"/>
      <c r="V115" s="13"/>
      <c r="W115" s="13"/>
      <c r="X115" s="13"/>
      <c r="Y115" s="13"/>
      <c r="Z115" s="13"/>
      <c r="AA115" s="13"/>
      <c r="AB115" s="13"/>
      <c r="AC115" s="13"/>
      <c r="AD115" s="13"/>
      <c r="AE115" s="13"/>
      <c r="AT115" s="244" t="s">
        <v>172</v>
      </c>
      <c r="AU115" s="244" t="s">
        <v>79</v>
      </c>
      <c r="AV115" s="13" t="s">
        <v>79</v>
      </c>
      <c r="AW115" s="13" t="s">
        <v>32</v>
      </c>
      <c r="AX115" s="13" t="s">
        <v>70</v>
      </c>
      <c r="AY115" s="244" t="s">
        <v>161</v>
      </c>
    </row>
    <row r="116" s="13" customFormat="1">
      <c r="A116" s="13"/>
      <c r="B116" s="233"/>
      <c r="C116" s="234"/>
      <c r="D116" s="235" t="s">
        <v>172</v>
      </c>
      <c r="E116" s="236" t="s">
        <v>19</v>
      </c>
      <c r="F116" s="237" t="s">
        <v>2077</v>
      </c>
      <c r="G116" s="234"/>
      <c r="H116" s="238">
        <v>75</v>
      </c>
      <c r="I116" s="239"/>
      <c r="J116" s="234"/>
      <c r="K116" s="234"/>
      <c r="L116" s="240"/>
      <c r="M116" s="241"/>
      <c r="N116" s="242"/>
      <c r="O116" s="242"/>
      <c r="P116" s="242"/>
      <c r="Q116" s="242"/>
      <c r="R116" s="242"/>
      <c r="S116" s="242"/>
      <c r="T116" s="243"/>
      <c r="U116" s="13"/>
      <c r="V116" s="13"/>
      <c r="W116" s="13"/>
      <c r="X116" s="13"/>
      <c r="Y116" s="13"/>
      <c r="Z116" s="13"/>
      <c r="AA116" s="13"/>
      <c r="AB116" s="13"/>
      <c r="AC116" s="13"/>
      <c r="AD116" s="13"/>
      <c r="AE116" s="13"/>
      <c r="AT116" s="244" t="s">
        <v>172</v>
      </c>
      <c r="AU116" s="244" t="s">
        <v>79</v>
      </c>
      <c r="AV116" s="13" t="s">
        <v>79</v>
      </c>
      <c r="AW116" s="13" t="s">
        <v>32</v>
      </c>
      <c r="AX116" s="13" t="s">
        <v>70</v>
      </c>
      <c r="AY116" s="244" t="s">
        <v>161</v>
      </c>
    </row>
    <row r="117" s="13" customFormat="1">
      <c r="A117" s="13"/>
      <c r="B117" s="233"/>
      <c r="C117" s="234"/>
      <c r="D117" s="235" t="s">
        <v>172</v>
      </c>
      <c r="E117" s="236" t="s">
        <v>19</v>
      </c>
      <c r="F117" s="237" t="s">
        <v>2078</v>
      </c>
      <c r="G117" s="234"/>
      <c r="H117" s="238">
        <v>7.5</v>
      </c>
      <c r="I117" s="239"/>
      <c r="J117" s="234"/>
      <c r="K117" s="234"/>
      <c r="L117" s="240"/>
      <c r="M117" s="241"/>
      <c r="N117" s="242"/>
      <c r="O117" s="242"/>
      <c r="P117" s="242"/>
      <c r="Q117" s="242"/>
      <c r="R117" s="242"/>
      <c r="S117" s="242"/>
      <c r="T117" s="243"/>
      <c r="U117" s="13"/>
      <c r="V117" s="13"/>
      <c r="W117" s="13"/>
      <c r="X117" s="13"/>
      <c r="Y117" s="13"/>
      <c r="Z117" s="13"/>
      <c r="AA117" s="13"/>
      <c r="AB117" s="13"/>
      <c r="AC117" s="13"/>
      <c r="AD117" s="13"/>
      <c r="AE117" s="13"/>
      <c r="AT117" s="244" t="s">
        <v>172</v>
      </c>
      <c r="AU117" s="244" t="s">
        <v>79</v>
      </c>
      <c r="AV117" s="13" t="s">
        <v>79</v>
      </c>
      <c r="AW117" s="13" t="s">
        <v>32</v>
      </c>
      <c r="AX117" s="13" t="s">
        <v>70</v>
      </c>
      <c r="AY117" s="244" t="s">
        <v>161</v>
      </c>
    </row>
    <row r="118" s="13" customFormat="1">
      <c r="A118" s="13"/>
      <c r="B118" s="233"/>
      <c r="C118" s="234"/>
      <c r="D118" s="235" t="s">
        <v>172</v>
      </c>
      <c r="E118" s="236" t="s">
        <v>19</v>
      </c>
      <c r="F118" s="237" t="s">
        <v>2079</v>
      </c>
      <c r="G118" s="234"/>
      <c r="H118" s="238">
        <v>10.5</v>
      </c>
      <c r="I118" s="239"/>
      <c r="J118" s="234"/>
      <c r="K118" s="234"/>
      <c r="L118" s="240"/>
      <c r="M118" s="241"/>
      <c r="N118" s="242"/>
      <c r="O118" s="242"/>
      <c r="P118" s="242"/>
      <c r="Q118" s="242"/>
      <c r="R118" s="242"/>
      <c r="S118" s="242"/>
      <c r="T118" s="243"/>
      <c r="U118" s="13"/>
      <c r="V118" s="13"/>
      <c r="W118" s="13"/>
      <c r="X118" s="13"/>
      <c r="Y118" s="13"/>
      <c r="Z118" s="13"/>
      <c r="AA118" s="13"/>
      <c r="AB118" s="13"/>
      <c r="AC118" s="13"/>
      <c r="AD118" s="13"/>
      <c r="AE118" s="13"/>
      <c r="AT118" s="244" t="s">
        <v>172</v>
      </c>
      <c r="AU118" s="244" t="s">
        <v>79</v>
      </c>
      <c r="AV118" s="13" t="s">
        <v>79</v>
      </c>
      <c r="AW118" s="13" t="s">
        <v>32</v>
      </c>
      <c r="AX118" s="13" t="s">
        <v>70</v>
      </c>
      <c r="AY118" s="244" t="s">
        <v>161</v>
      </c>
    </row>
    <row r="119" s="13" customFormat="1">
      <c r="A119" s="13"/>
      <c r="B119" s="233"/>
      <c r="C119" s="234"/>
      <c r="D119" s="235" t="s">
        <v>172</v>
      </c>
      <c r="E119" s="236" t="s">
        <v>19</v>
      </c>
      <c r="F119" s="237" t="s">
        <v>2080</v>
      </c>
      <c r="G119" s="234"/>
      <c r="H119" s="238">
        <v>5</v>
      </c>
      <c r="I119" s="239"/>
      <c r="J119" s="234"/>
      <c r="K119" s="234"/>
      <c r="L119" s="240"/>
      <c r="M119" s="241"/>
      <c r="N119" s="242"/>
      <c r="O119" s="242"/>
      <c r="P119" s="242"/>
      <c r="Q119" s="242"/>
      <c r="R119" s="242"/>
      <c r="S119" s="242"/>
      <c r="T119" s="243"/>
      <c r="U119" s="13"/>
      <c r="V119" s="13"/>
      <c r="W119" s="13"/>
      <c r="X119" s="13"/>
      <c r="Y119" s="13"/>
      <c r="Z119" s="13"/>
      <c r="AA119" s="13"/>
      <c r="AB119" s="13"/>
      <c r="AC119" s="13"/>
      <c r="AD119" s="13"/>
      <c r="AE119" s="13"/>
      <c r="AT119" s="244" t="s">
        <v>172</v>
      </c>
      <c r="AU119" s="244" t="s">
        <v>79</v>
      </c>
      <c r="AV119" s="13" t="s">
        <v>79</v>
      </c>
      <c r="AW119" s="13" t="s">
        <v>32</v>
      </c>
      <c r="AX119" s="13" t="s">
        <v>70</v>
      </c>
      <c r="AY119" s="244" t="s">
        <v>161</v>
      </c>
    </row>
    <row r="120" s="14" customFormat="1">
      <c r="A120" s="14"/>
      <c r="B120" s="245"/>
      <c r="C120" s="246"/>
      <c r="D120" s="235" t="s">
        <v>172</v>
      </c>
      <c r="E120" s="247" t="s">
        <v>19</v>
      </c>
      <c r="F120" s="248" t="s">
        <v>174</v>
      </c>
      <c r="G120" s="246"/>
      <c r="H120" s="249">
        <v>113</v>
      </c>
      <c r="I120" s="250"/>
      <c r="J120" s="246"/>
      <c r="K120" s="246"/>
      <c r="L120" s="251"/>
      <c r="M120" s="252"/>
      <c r="N120" s="253"/>
      <c r="O120" s="253"/>
      <c r="P120" s="253"/>
      <c r="Q120" s="253"/>
      <c r="R120" s="253"/>
      <c r="S120" s="253"/>
      <c r="T120" s="254"/>
      <c r="U120" s="14"/>
      <c r="V120" s="14"/>
      <c r="W120" s="14"/>
      <c r="X120" s="14"/>
      <c r="Y120" s="14"/>
      <c r="Z120" s="14"/>
      <c r="AA120" s="14"/>
      <c r="AB120" s="14"/>
      <c r="AC120" s="14"/>
      <c r="AD120" s="14"/>
      <c r="AE120" s="14"/>
      <c r="AT120" s="255" t="s">
        <v>172</v>
      </c>
      <c r="AU120" s="255" t="s">
        <v>79</v>
      </c>
      <c r="AV120" s="14" t="s">
        <v>168</v>
      </c>
      <c r="AW120" s="14" t="s">
        <v>32</v>
      </c>
      <c r="AX120" s="14" t="s">
        <v>77</v>
      </c>
      <c r="AY120" s="255" t="s">
        <v>161</v>
      </c>
    </row>
    <row r="121" s="2" customFormat="1" ht="37.8" customHeight="1">
      <c r="A121" s="41"/>
      <c r="B121" s="42"/>
      <c r="C121" s="215" t="s">
        <v>197</v>
      </c>
      <c r="D121" s="215" t="s">
        <v>163</v>
      </c>
      <c r="E121" s="216" t="s">
        <v>1000</v>
      </c>
      <c r="F121" s="217" t="s">
        <v>1001</v>
      </c>
      <c r="G121" s="218" t="s">
        <v>231</v>
      </c>
      <c r="H121" s="219">
        <v>1130</v>
      </c>
      <c r="I121" s="220"/>
      <c r="J121" s="221">
        <f>ROUND(I121*H121,2)</f>
        <v>0</v>
      </c>
      <c r="K121" s="217" t="s">
        <v>167</v>
      </c>
      <c r="L121" s="47"/>
      <c r="M121" s="222" t="s">
        <v>19</v>
      </c>
      <c r="N121" s="223" t="s">
        <v>41</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168</v>
      </c>
      <c r="AT121" s="226" t="s">
        <v>163</v>
      </c>
      <c r="AU121" s="226" t="s">
        <v>79</v>
      </c>
      <c r="AY121" s="20" t="s">
        <v>161</v>
      </c>
      <c r="BE121" s="227">
        <f>IF(N121="základní",J121,0)</f>
        <v>0</v>
      </c>
      <c r="BF121" s="227">
        <f>IF(N121="snížená",J121,0)</f>
        <v>0</v>
      </c>
      <c r="BG121" s="227">
        <f>IF(N121="zákl. přenesená",J121,0)</f>
        <v>0</v>
      </c>
      <c r="BH121" s="227">
        <f>IF(N121="sníž. přenesená",J121,0)</f>
        <v>0</v>
      </c>
      <c r="BI121" s="227">
        <f>IF(N121="nulová",J121,0)</f>
        <v>0</v>
      </c>
      <c r="BJ121" s="20" t="s">
        <v>77</v>
      </c>
      <c r="BK121" s="227">
        <f>ROUND(I121*H121,2)</f>
        <v>0</v>
      </c>
      <c r="BL121" s="20" t="s">
        <v>168</v>
      </c>
      <c r="BM121" s="226" t="s">
        <v>2101</v>
      </c>
    </row>
    <row r="122" s="2" customFormat="1">
      <c r="A122" s="41"/>
      <c r="B122" s="42"/>
      <c r="C122" s="43"/>
      <c r="D122" s="228" t="s">
        <v>170</v>
      </c>
      <c r="E122" s="43"/>
      <c r="F122" s="229" t="s">
        <v>1003</v>
      </c>
      <c r="G122" s="43"/>
      <c r="H122" s="43"/>
      <c r="I122" s="230"/>
      <c r="J122" s="43"/>
      <c r="K122" s="43"/>
      <c r="L122" s="47"/>
      <c r="M122" s="231"/>
      <c r="N122" s="232"/>
      <c r="O122" s="87"/>
      <c r="P122" s="87"/>
      <c r="Q122" s="87"/>
      <c r="R122" s="87"/>
      <c r="S122" s="87"/>
      <c r="T122" s="88"/>
      <c r="U122" s="41"/>
      <c r="V122" s="41"/>
      <c r="W122" s="41"/>
      <c r="X122" s="41"/>
      <c r="Y122" s="41"/>
      <c r="Z122" s="41"/>
      <c r="AA122" s="41"/>
      <c r="AB122" s="41"/>
      <c r="AC122" s="41"/>
      <c r="AD122" s="41"/>
      <c r="AE122" s="41"/>
      <c r="AT122" s="20" t="s">
        <v>170</v>
      </c>
      <c r="AU122" s="20" t="s">
        <v>79</v>
      </c>
    </row>
    <row r="123" s="13" customFormat="1">
      <c r="A123" s="13"/>
      <c r="B123" s="233"/>
      <c r="C123" s="234"/>
      <c r="D123" s="235" t="s">
        <v>172</v>
      </c>
      <c r="E123" s="236" t="s">
        <v>19</v>
      </c>
      <c r="F123" s="237" t="s">
        <v>2076</v>
      </c>
      <c r="G123" s="234"/>
      <c r="H123" s="238">
        <v>15</v>
      </c>
      <c r="I123" s="239"/>
      <c r="J123" s="234"/>
      <c r="K123" s="234"/>
      <c r="L123" s="240"/>
      <c r="M123" s="241"/>
      <c r="N123" s="242"/>
      <c r="O123" s="242"/>
      <c r="P123" s="242"/>
      <c r="Q123" s="242"/>
      <c r="R123" s="242"/>
      <c r="S123" s="242"/>
      <c r="T123" s="243"/>
      <c r="U123" s="13"/>
      <c r="V123" s="13"/>
      <c r="W123" s="13"/>
      <c r="X123" s="13"/>
      <c r="Y123" s="13"/>
      <c r="Z123" s="13"/>
      <c r="AA123" s="13"/>
      <c r="AB123" s="13"/>
      <c r="AC123" s="13"/>
      <c r="AD123" s="13"/>
      <c r="AE123" s="13"/>
      <c r="AT123" s="244" t="s">
        <v>172</v>
      </c>
      <c r="AU123" s="244" t="s">
        <v>79</v>
      </c>
      <c r="AV123" s="13" t="s">
        <v>79</v>
      </c>
      <c r="AW123" s="13" t="s">
        <v>32</v>
      </c>
      <c r="AX123" s="13" t="s">
        <v>70</v>
      </c>
      <c r="AY123" s="244" t="s">
        <v>161</v>
      </c>
    </row>
    <row r="124" s="13" customFormat="1">
      <c r="A124" s="13"/>
      <c r="B124" s="233"/>
      <c r="C124" s="234"/>
      <c r="D124" s="235" t="s">
        <v>172</v>
      </c>
      <c r="E124" s="236" t="s">
        <v>19</v>
      </c>
      <c r="F124" s="237" t="s">
        <v>2077</v>
      </c>
      <c r="G124" s="234"/>
      <c r="H124" s="238">
        <v>75</v>
      </c>
      <c r="I124" s="239"/>
      <c r="J124" s="234"/>
      <c r="K124" s="234"/>
      <c r="L124" s="240"/>
      <c r="M124" s="241"/>
      <c r="N124" s="242"/>
      <c r="O124" s="242"/>
      <c r="P124" s="242"/>
      <c r="Q124" s="242"/>
      <c r="R124" s="242"/>
      <c r="S124" s="242"/>
      <c r="T124" s="243"/>
      <c r="U124" s="13"/>
      <c r="V124" s="13"/>
      <c r="W124" s="13"/>
      <c r="X124" s="13"/>
      <c r="Y124" s="13"/>
      <c r="Z124" s="13"/>
      <c r="AA124" s="13"/>
      <c r="AB124" s="13"/>
      <c r="AC124" s="13"/>
      <c r="AD124" s="13"/>
      <c r="AE124" s="13"/>
      <c r="AT124" s="244" t="s">
        <v>172</v>
      </c>
      <c r="AU124" s="244" t="s">
        <v>79</v>
      </c>
      <c r="AV124" s="13" t="s">
        <v>79</v>
      </c>
      <c r="AW124" s="13" t="s">
        <v>32</v>
      </c>
      <c r="AX124" s="13" t="s">
        <v>70</v>
      </c>
      <c r="AY124" s="244" t="s">
        <v>161</v>
      </c>
    </row>
    <row r="125" s="13" customFormat="1">
      <c r="A125" s="13"/>
      <c r="B125" s="233"/>
      <c r="C125" s="234"/>
      <c r="D125" s="235" t="s">
        <v>172</v>
      </c>
      <c r="E125" s="236" t="s">
        <v>19</v>
      </c>
      <c r="F125" s="237" t="s">
        <v>2078</v>
      </c>
      <c r="G125" s="234"/>
      <c r="H125" s="238">
        <v>7.5</v>
      </c>
      <c r="I125" s="239"/>
      <c r="J125" s="234"/>
      <c r="K125" s="234"/>
      <c r="L125" s="240"/>
      <c r="M125" s="241"/>
      <c r="N125" s="242"/>
      <c r="O125" s="242"/>
      <c r="P125" s="242"/>
      <c r="Q125" s="242"/>
      <c r="R125" s="242"/>
      <c r="S125" s="242"/>
      <c r="T125" s="243"/>
      <c r="U125" s="13"/>
      <c r="V125" s="13"/>
      <c r="W125" s="13"/>
      <c r="X125" s="13"/>
      <c r="Y125" s="13"/>
      <c r="Z125" s="13"/>
      <c r="AA125" s="13"/>
      <c r="AB125" s="13"/>
      <c r="AC125" s="13"/>
      <c r="AD125" s="13"/>
      <c r="AE125" s="13"/>
      <c r="AT125" s="244" t="s">
        <v>172</v>
      </c>
      <c r="AU125" s="244" t="s">
        <v>79</v>
      </c>
      <c r="AV125" s="13" t="s">
        <v>79</v>
      </c>
      <c r="AW125" s="13" t="s">
        <v>32</v>
      </c>
      <c r="AX125" s="13" t="s">
        <v>70</v>
      </c>
      <c r="AY125" s="244" t="s">
        <v>161</v>
      </c>
    </row>
    <row r="126" s="13" customFormat="1">
      <c r="A126" s="13"/>
      <c r="B126" s="233"/>
      <c r="C126" s="234"/>
      <c r="D126" s="235" t="s">
        <v>172</v>
      </c>
      <c r="E126" s="236" t="s">
        <v>19</v>
      </c>
      <c r="F126" s="237" t="s">
        <v>2079</v>
      </c>
      <c r="G126" s="234"/>
      <c r="H126" s="238">
        <v>10.5</v>
      </c>
      <c r="I126" s="239"/>
      <c r="J126" s="234"/>
      <c r="K126" s="234"/>
      <c r="L126" s="240"/>
      <c r="M126" s="241"/>
      <c r="N126" s="242"/>
      <c r="O126" s="242"/>
      <c r="P126" s="242"/>
      <c r="Q126" s="242"/>
      <c r="R126" s="242"/>
      <c r="S126" s="242"/>
      <c r="T126" s="243"/>
      <c r="U126" s="13"/>
      <c r="V126" s="13"/>
      <c r="W126" s="13"/>
      <c r="X126" s="13"/>
      <c r="Y126" s="13"/>
      <c r="Z126" s="13"/>
      <c r="AA126" s="13"/>
      <c r="AB126" s="13"/>
      <c r="AC126" s="13"/>
      <c r="AD126" s="13"/>
      <c r="AE126" s="13"/>
      <c r="AT126" s="244" t="s">
        <v>172</v>
      </c>
      <c r="AU126" s="244" t="s">
        <v>79</v>
      </c>
      <c r="AV126" s="13" t="s">
        <v>79</v>
      </c>
      <c r="AW126" s="13" t="s">
        <v>32</v>
      </c>
      <c r="AX126" s="13" t="s">
        <v>70</v>
      </c>
      <c r="AY126" s="244" t="s">
        <v>161</v>
      </c>
    </row>
    <row r="127" s="13" customFormat="1">
      <c r="A127" s="13"/>
      <c r="B127" s="233"/>
      <c r="C127" s="234"/>
      <c r="D127" s="235" t="s">
        <v>172</v>
      </c>
      <c r="E127" s="236" t="s">
        <v>19</v>
      </c>
      <c r="F127" s="237" t="s">
        <v>2080</v>
      </c>
      <c r="G127" s="234"/>
      <c r="H127" s="238">
        <v>5</v>
      </c>
      <c r="I127" s="239"/>
      <c r="J127" s="234"/>
      <c r="K127" s="234"/>
      <c r="L127" s="240"/>
      <c r="M127" s="241"/>
      <c r="N127" s="242"/>
      <c r="O127" s="242"/>
      <c r="P127" s="242"/>
      <c r="Q127" s="242"/>
      <c r="R127" s="242"/>
      <c r="S127" s="242"/>
      <c r="T127" s="243"/>
      <c r="U127" s="13"/>
      <c r="V127" s="13"/>
      <c r="W127" s="13"/>
      <c r="X127" s="13"/>
      <c r="Y127" s="13"/>
      <c r="Z127" s="13"/>
      <c r="AA127" s="13"/>
      <c r="AB127" s="13"/>
      <c r="AC127" s="13"/>
      <c r="AD127" s="13"/>
      <c r="AE127" s="13"/>
      <c r="AT127" s="244" t="s">
        <v>172</v>
      </c>
      <c r="AU127" s="244" t="s">
        <v>79</v>
      </c>
      <c r="AV127" s="13" t="s">
        <v>79</v>
      </c>
      <c r="AW127" s="13" t="s">
        <v>32</v>
      </c>
      <c r="AX127" s="13" t="s">
        <v>70</v>
      </c>
      <c r="AY127" s="244" t="s">
        <v>161</v>
      </c>
    </row>
    <row r="128" s="14" customFormat="1">
      <c r="A128" s="14"/>
      <c r="B128" s="245"/>
      <c r="C128" s="246"/>
      <c r="D128" s="235" t="s">
        <v>172</v>
      </c>
      <c r="E128" s="247" t="s">
        <v>19</v>
      </c>
      <c r="F128" s="248" t="s">
        <v>174</v>
      </c>
      <c r="G128" s="246"/>
      <c r="H128" s="249">
        <v>113</v>
      </c>
      <c r="I128" s="250"/>
      <c r="J128" s="246"/>
      <c r="K128" s="246"/>
      <c r="L128" s="251"/>
      <c r="M128" s="252"/>
      <c r="N128" s="253"/>
      <c r="O128" s="253"/>
      <c r="P128" s="253"/>
      <c r="Q128" s="253"/>
      <c r="R128" s="253"/>
      <c r="S128" s="253"/>
      <c r="T128" s="254"/>
      <c r="U128" s="14"/>
      <c r="V128" s="14"/>
      <c r="W128" s="14"/>
      <c r="X128" s="14"/>
      <c r="Y128" s="14"/>
      <c r="Z128" s="14"/>
      <c r="AA128" s="14"/>
      <c r="AB128" s="14"/>
      <c r="AC128" s="14"/>
      <c r="AD128" s="14"/>
      <c r="AE128" s="14"/>
      <c r="AT128" s="255" t="s">
        <v>172</v>
      </c>
      <c r="AU128" s="255" t="s">
        <v>79</v>
      </c>
      <c r="AV128" s="14" t="s">
        <v>168</v>
      </c>
      <c r="AW128" s="14" t="s">
        <v>32</v>
      </c>
      <c r="AX128" s="14" t="s">
        <v>77</v>
      </c>
      <c r="AY128" s="255" t="s">
        <v>161</v>
      </c>
    </row>
    <row r="129" s="13" customFormat="1">
      <c r="A129" s="13"/>
      <c r="B129" s="233"/>
      <c r="C129" s="234"/>
      <c r="D129" s="235" t="s">
        <v>172</v>
      </c>
      <c r="E129" s="234"/>
      <c r="F129" s="237" t="s">
        <v>2102</v>
      </c>
      <c r="G129" s="234"/>
      <c r="H129" s="238">
        <v>1130</v>
      </c>
      <c r="I129" s="239"/>
      <c r="J129" s="234"/>
      <c r="K129" s="234"/>
      <c r="L129" s="240"/>
      <c r="M129" s="241"/>
      <c r="N129" s="242"/>
      <c r="O129" s="242"/>
      <c r="P129" s="242"/>
      <c r="Q129" s="242"/>
      <c r="R129" s="242"/>
      <c r="S129" s="242"/>
      <c r="T129" s="243"/>
      <c r="U129" s="13"/>
      <c r="V129" s="13"/>
      <c r="W129" s="13"/>
      <c r="X129" s="13"/>
      <c r="Y129" s="13"/>
      <c r="Z129" s="13"/>
      <c r="AA129" s="13"/>
      <c r="AB129" s="13"/>
      <c r="AC129" s="13"/>
      <c r="AD129" s="13"/>
      <c r="AE129" s="13"/>
      <c r="AT129" s="244" t="s">
        <v>172</v>
      </c>
      <c r="AU129" s="244" t="s">
        <v>79</v>
      </c>
      <c r="AV129" s="13" t="s">
        <v>79</v>
      </c>
      <c r="AW129" s="13" t="s">
        <v>4</v>
      </c>
      <c r="AX129" s="13" t="s">
        <v>77</v>
      </c>
      <c r="AY129" s="244" t="s">
        <v>161</v>
      </c>
    </row>
    <row r="130" s="2" customFormat="1" ht="24.15" customHeight="1">
      <c r="A130" s="41"/>
      <c r="B130" s="42"/>
      <c r="C130" s="215" t="s">
        <v>203</v>
      </c>
      <c r="D130" s="215" t="s">
        <v>163</v>
      </c>
      <c r="E130" s="216" t="s">
        <v>2103</v>
      </c>
      <c r="F130" s="217" t="s">
        <v>2104</v>
      </c>
      <c r="G130" s="218" t="s">
        <v>231</v>
      </c>
      <c r="H130" s="219">
        <v>1.8060000000000001</v>
      </c>
      <c r="I130" s="220"/>
      <c r="J130" s="221">
        <f>ROUND(I130*H130,2)</f>
        <v>0</v>
      </c>
      <c r="K130" s="217" t="s">
        <v>167</v>
      </c>
      <c r="L130" s="47"/>
      <c r="M130" s="222" t="s">
        <v>19</v>
      </c>
      <c r="N130" s="223" t="s">
        <v>41</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168</v>
      </c>
      <c r="AT130" s="226" t="s">
        <v>163</v>
      </c>
      <c r="AU130" s="226" t="s">
        <v>79</v>
      </c>
      <c r="AY130" s="20" t="s">
        <v>161</v>
      </c>
      <c r="BE130" s="227">
        <f>IF(N130="základní",J130,0)</f>
        <v>0</v>
      </c>
      <c r="BF130" s="227">
        <f>IF(N130="snížená",J130,0)</f>
        <v>0</v>
      </c>
      <c r="BG130" s="227">
        <f>IF(N130="zákl. přenesená",J130,0)</f>
        <v>0</v>
      </c>
      <c r="BH130" s="227">
        <f>IF(N130="sníž. přenesená",J130,0)</f>
        <v>0</v>
      </c>
      <c r="BI130" s="227">
        <f>IF(N130="nulová",J130,0)</f>
        <v>0</v>
      </c>
      <c r="BJ130" s="20" t="s">
        <v>77</v>
      </c>
      <c r="BK130" s="227">
        <f>ROUND(I130*H130,2)</f>
        <v>0</v>
      </c>
      <c r="BL130" s="20" t="s">
        <v>168</v>
      </c>
      <c r="BM130" s="226" t="s">
        <v>2105</v>
      </c>
    </row>
    <row r="131" s="2" customFormat="1">
      <c r="A131" s="41"/>
      <c r="B131" s="42"/>
      <c r="C131" s="43"/>
      <c r="D131" s="228" t="s">
        <v>170</v>
      </c>
      <c r="E131" s="43"/>
      <c r="F131" s="229" t="s">
        <v>2106</v>
      </c>
      <c r="G131" s="43"/>
      <c r="H131" s="43"/>
      <c r="I131" s="230"/>
      <c r="J131" s="43"/>
      <c r="K131" s="43"/>
      <c r="L131" s="47"/>
      <c r="M131" s="231"/>
      <c r="N131" s="232"/>
      <c r="O131" s="87"/>
      <c r="P131" s="87"/>
      <c r="Q131" s="87"/>
      <c r="R131" s="87"/>
      <c r="S131" s="87"/>
      <c r="T131" s="88"/>
      <c r="U131" s="41"/>
      <c r="V131" s="41"/>
      <c r="W131" s="41"/>
      <c r="X131" s="41"/>
      <c r="Y131" s="41"/>
      <c r="Z131" s="41"/>
      <c r="AA131" s="41"/>
      <c r="AB131" s="41"/>
      <c r="AC131" s="41"/>
      <c r="AD131" s="41"/>
      <c r="AE131" s="41"/>
      <c r="AT131" s="20" t="s">
        <v>170</v>
      </c>
      <c r="AU131" s="20" t="s">
        <v>79</v>
      </c>
    </row>
    <row r="132" s="15" customFormat="1">
      <c r="A132" s="15"/>
      <c r="B132" s="256"/>
      <c r="C132" s="257"/>
      <c r="D132" s="235" t="s">
        <v>172</v>
      </c>
      <c r="E132" s="258" t="s">
        <v>19</v>
      </c>
      <c r="F132" s="259" t="s">
        <v>2097</v>
      </c>
      <c r="G132" s="257"/>
      <c r="H132" s="258" t="s">
        <v>19</v>
      </c>
      <c r="I132" s="260"/>
      <c r="J132" s="257"/>
      <c r="K132" s="257"/>
      <c r="L132" s="261"/>
      <c r="M132" s="262"/>
      <c r="N132" s="263"/>
      <c r="O132" s="263"/>
      <c r="P132" s="263"/>
      <c r="Q132" s="263"/>
      <c r="R132" s="263"/>
      <c r="S132" s="263"/>
      <c r="T132" s="264"/>
      <c r="U132" s="15"/>
      <c r="V132" s="15"/>
      <c r="W132" s="15"/>
      <c r="X132" s="15"/>
      <c r="Y132" s="15"/>
      <c r="Z132" s="15"/>
      <c r="AA132" s="15"/>
      <c r="AB132" s="15"/>
      <c r="AC132" s="15"/>
      <c r="AD132" s="15"/>
      <c r="AE132" s="15"/>
      <c r="AT132" s="265" t="s">
        <v>172</v>
      </c>
      <c r="AU132" s="265" t="s">
        <v>79</v>
      </c>
      <c r="AV132" s="15" t="s">
        <v>77</v>
      </c>
      <c r="AW132" s="15" t="s">
        <v>32</v>
      </c>
      <c r="AX132" s="15" t="s">
        <v>70</v>
      </c>
      <c r="AY132" s="265" t="s">
        <v>161</v>
      </c>
    </row>
    <row r="133" s="13" customFormat="1">
      <c r="A133" s="13"/>
      <c r="B133" s="233"/>
      <c r="C133" s="234"/>
      <c r="D133" s="235" t="s">
        <v>172</v>
      </c>
      <c r="E133" s="236" t="s">
        <v>19</v>
      </c>
      <c r="F133" s="237" t="s">
        <v>2098</v>
      </c>
      <c r="G133" s="234"/>
      <c r="H133" s="238">
        <v>0.86399999999999999</v>
      </c>
      <c r="I133" s="239"/>
      <c r="J133" s="234"/>
      <c r="K133" s="234"/>
      <c r="L133" s="240"/>
      <c r="M133" s="241"/>
      <c r="N133" s="242"/>
      <c r="O133" s="242"/>
      <c r="P133" s="242"/>
      <c r="Q133" s="242"/>
      <c r="R133" s="242"/>
      <c r="S133" s="242"/>
      <c r="T133" s="243"/>
      <c r="U133" s="13"/>
      <c r="V133" s="13"/>
      <c r="W133" s="13"/>
      <c r="X133" s="13"/>
      <c r="Y133" s="13"/>
      <c r="Z133" s="13"/>
      <c r="AA133" s="13"/>
      <c r="AB133" s="13"/>
      <c r="AC133" s="13"/>
      <c r="AD133" s="13"/>
      <c r="AE133" s="13"/>
      <c r="AT133" s="244" t="s">
        <v>172</v>
      </c>
      <c r="AU133" s="244" t="s">
        <v>79</v>
      </c>
      <c r="AV133" s="13" t="s">
        <v>79</v>
      </c>
      <c r="AW133" s="13" t="s">
        <v>32</v>
      </c>
      <c r="AX133" s="13" t="s">
        <v>70</v>
      </c>
      <c r="AY133" s="244" t="s">
        <v>161</v>
      </c>
    </row>
    <row r="134" s="13" customFormat="1">
      <c r="A134" s="13"/>
      <c r="B134" s="233"/>
      <c r="C134" s="234"/>
      <c r="D134" s="235" t="s">
        <v>172</v>
      </c>
      <c r="E134" s="236" t="s">
        <v>19</v>
      </c>
      <c r="F134" s="237" t="s">
        <v>2099</v>
      </c>
      <c r="G134" s="234"/>
      <c r="H134" s="238">
        <v>0.94199999999999995</v>
      </c>
      <c r="I134" s="239"/>
      <c r="J134" s="234"/>
      <c r="K134" s="234"/>
      <c r="L134" s="240"/>
      <c r="M134" s="241"/>
      <c r="N134" s="242"/>
      <c r="O134" s="242"/>
      <c r="P134" s="242"/>
      <c r="Q134" s="242"/>
      <c r="R134" s="242"/>
      <c r="S134" s="242"/>
      <c r="T134" s="243"/>
      <c r="U134" s="13"/>
      <c r="V134" s="13"/>
      <c r="W134" s="13"/>
      <c r="X134" s="13"/>
      <c r="Y134" s="13"/>
      <c r="Z134" s="13"/>
      <c r="AA134" s="13"/>
      <c r="AB134" s="13"/>
      <c r="AC134" s="13"/>
      <c r="AD134" s="13"/>
      <c r="AE134" s="13"/>
      <c r="AT134" s="244" t="s">
        <v>172</v>
      </c>
      <c r="AU134" s="244" t="s">
        <v>79</v>
      </c>
      <c r="AV134" s="13" t="s">
        <v>79</v>
      </c>
      <c r="AW134" s="13" t="s">
        <v>32</v>
      </c>
      <c r="AX134" s="13" t="s">
        <v>70</v>
      </c>
      <c r="AY134" s="244" t="s">
        <v>161</v>
      </c>
    </row>
    <row r="135" s="14" customFormat="1">
      <c r="A135" s="14"/>
      <c r="B135" s="245"/>
      <c r="C135" s="246"/>
      <c r="D135" s="235" t="s">
        <v>172</v>
      </c>
      <c r="E135" s="247" t="s">
        <v>19</v>
      </c>
      <c r="F135" s="248" t="s">
        <v>174</v>
      </c>
      <c r="G135" s="246"/>
      <c r="H135" s="249">
        <v>1.8060000000000001</v>
      </c>
      <c r="I135" s="250"/>
      <c r="J135" s="246"/>
      <c r="K135" s="246"/>
      <c r="L135" s="251"/>
      <c r="M135" s="252"/>
      <c r="N135" s="253"/>
      <c r="O135" s="253"/>
      <c r="P135" s="253"/>
      <c r="Q135" s="253"/>
      <c r="R135" s="253"/>
      <c r="S135" s="253"/>
      <c r="T135" s="254"/>
      <c r="U135" s="14"/>
      <c r="V135" s="14"/>
      <c r="W135" s="14"/>
      <c r="X135" s="14"/>
      <c r="Y135" s="14"/>
      <c r="Z135" s="14"/>
      <c r="AA135" s="14"/>
      <c r="AB135" s="14"/>
      <c r="AC135" s="14"/>
      <c r="AD135" s="14"/>
      <c r="AE135" s="14"/>
      <c r="AT135" s="255" t="s">
        <v>172</v>
      </c>
      <c r="AU135" s="255" t="s">
        <v>79</v>
      </c>
      <c r="AV135" s="14" t="s">
        <v>168</v>
      </c>
      <c r="AW135" s="14" t="s">
        <v>32</v>
      </c>
      <c r="AX135" s="14" t="s">
        <v>77</v>
      </c>
      <c r="AY135" s="255" t="s">
        <v>161</v>
      </c>
    </row>
    <row r="136" s="2" customFormat="1" ht="24.15" customHeight="1">
      <c r="A136" s="41"/>
      <c r="B136" s="42"/>
      <c r="C136" s="215" t="s">
        <v>209</v>
      </c>
      <c r="D136" s="215" t="s">
        <v>163</v>
      </c>
      <c r="E136" s="216" t="s">
        <v>1009</v>
      </c>
      <c r="F136" s="217" t="s">
        <v>670</v>
      </c>
      <c r="G136" s="218" t="s">
        <v>580</v>
      </c>
      <c r="H136" s="219">
        <v>226</v>
      </c>
      <c r="I136" s="220"/>
      <c r="J136" s="221">
        <f>ROUND(I136*H136,2)</f>
        <v>0</v>
      </c>
      <c r="K136" s="217" t="s">
        <v>167</v>
      </c>
      <c r="L136" s="47"/>
      <c r="M136" s="222" t="s">
        <v>19</v>
      </c>
      <c r="N136" s="223" t="s">
        <v>41</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168</v>
      </c>
      <c r="AT136" s="226" t="s">
        <v>163</v>
      </c>
      <c r="AU136" s="226" t="s">
        <v>79</v>
      </c>
      <c r="AY136" s="20" t="s">
        <v>161</v>
      </c>
      <c r="BE136" s="227">
        <f>IF(N136="základní",J136,0)</f>
        <v>0</v>
      </c>
      <c r="BF136" s="227">
        <f>IF(N136="snížená",J136,0)</f>
        <v>0</v>
      </c>
      <c r="BG136" s="227">
        <f>IF(N136="zákl. přenesená",J136,0)</f>
        <v>0</v>
      </c>
      <c r="BH136" s="227">
        <f>IF(N136="sníž. přenesená",J136,0)</f>
        <v>0</v>
      </c>
      <c r="BI136" s="227">
        <f>IF(N136="nulová",J136,0)</f>
        <v>0</v>
      </c>
      <c r="BJ136" s="20" t="s">
        <v>77</v>
      </c>
      <c r="BK136" s="227">
        <f>ROUND(I136*H136,2)</f>
        <v>0</v>
      </c>
      <c r="BL136" s="20" t="s">
        <v>168</v>
      </c>
      <c r="BM136" s="226" t="s">
        <v>2107</v>
      </c>
    </row>
    <row r="137" s="2" customFormat="1">
      <c r="A137" s="41"/>
      <c r="B137" s="42"/>
      <c r="C137" s="43"/>
      <c r="D137" s="228" t="s">
        <v>170</v>
      </c>
      <c r="E137" s="43"/>
      <c r="F137" s="229" t="s">
        <v>1011</v>
      </c>
      <c r="G137" s="43"/>
      <c r="H137" s="43"/>
      <c r="I137" s="230"/>
      <c r="J137" s="43"/>
      <c r="K137" s="43"/>
      <c r="L137" s="47"/>
      <c r="M137" s="231"/>
      <c r="N137" s="232"/>
      <c r="O137" s="87"/>
      <c r="P137" s="87"/>
      <c r="Q137" s="87"/>
      <c r="R137" s="87"/>
      <c r="S137" s="87"/>
      <c r="T137" s="88"/>
      <c r="U137" s="41"/>
      <c r="V137" s="41"/>
      <c r="W137" s="41"/>
      <c r="X137" s="41"/>
      <c r="Y137" s="41"/>
      <c r="Z137" s="41"/>
      <c r="AA137" s="41"/>
      <c r="AB137" s="41"/>
      <c r="AC137" s="41"/>
      <c r="AD137" s="41"/>
      <c r="AE137" s="41"/>
      <c r="AT137" s="20" t="s">
        <v>170</v>
      </c>
      <c r="AU137" s="20" t="s">
        <v>79</v>
      </c>
    </row>
    <row r="138" s="15" customFormat="1">
      <c r="A138" s="15"/>
      <c r="B138" s="256"/>
      <c r="C138" s="257"/>
      <c r="D138" s="235" t="s">
        <v>172</v>
      </c>
      <c r="E138" s="258" t="s">
        <v>19</v>
      </c>
      <c r="F138" s="259" t="s">
        <v>2108</v>
      </c>
      <c r="G138" s="257"/>
      <c r="H138" s="258" t="s">
        <v>19</v>
      </c>
      <c r="I138" s="260"/>
      <c r="J138" s="257"/>
      <c r="K138" s="257"/>
      <c r="L138" s="261"/>
      <c r="M138" s="262"/>
      <c r="N138" s="263"/>
      <c r="O138" s="263"/>
      <c r="P138" s="263"/>
      <c r="Q138" s="263"/>
      <c r="R138" s="263"/>
      <c r="S138" s="263"/>
      <c r="T138" s="264"/>
      <c r="U138" s="15"/>
      <c r="V138" s="15"/>
      <c r="W138" s="15"/>
      <c r="X138" s="15"/>
      <c r="Y138" s="15"/>
      <c r="Z138" s="15"/>
      <c r="AA138" s="15"/>
      <c r="AB138" s="15"/>
      <c r="AC138" s="15"/>
      <c r="AD138" s="15"/>
      <c r="AE138" s="15"/>
      <c r="AT138" s="265" t="s">
        <v>172</v>
      </c>
      <c r="AU138" s="265" t="s">
        <v>79</v>
      </c>
      <c r="AV138" s="15" t="s">
        <v>77</v>
      </c>
      <c r="AW138" s="15" t="s">
        <v>32</v>
      </c>
      <c r="AX138" s="15" t="s">
        <v>70</v>
      </c>
      <c r="AY138" s="265" t="s">
        <v>161</v>
      </c>
    </row>
    <row r="139" s="13" customFormat="1">
      <c r="A139" s="13"/>
      <c r="B139" s="233"/>
      <c r="C139" s="234"/>
      <c r="D139" s="235" t="s">
        <v>172</v>
      </c>
      <c r="E139" s="236" t="s">
        <v>19</v>
      </c>
      <c r="F139" s="237" t="s">
        <v>2076</v>
      </c>
      <c r="G139" s="234"/>
      <c r="H139" s="238">
        <v>15</v>
      </c>
      <c r="I139" s="239"/>
      <c r="J139" s="234"/>
      <c r="K139" s="234"/>
      <c r="L139" s="240"/>
      <c r="M139" s="241"/>
      <c r="N139" s="242"/>
      <c r="O139" s="242"/>
      <c r="P139" s="242"/>
      <c r="Q139" s="242"/>
      <c r="R139" s="242"/>
      <c r="S139" s="242"/>
      <c r="T139" s="243"/>
      <c r="U139" s="13"/>
      <c r="V139" s="13"/>
      <c r="W139" s="13"/>
      <c r="X139" s="13"/>
      <c r="Y139" s="13"/>
      <c r="Z139" s="13"/>
      <c r="AA139" s="13"/>
      <c r="AB139" s="13"/>
      <c r="AC139" s="13"/>
      <c r="AD139" s="13"/>
      <c r="AE139" s="13"/>
      <c r="AT139" s="244" t="s">
        <v>172</v>
      </c>
      <c r="AU139" s="244" t="s">
        <v>79</v>
      </c>
      <c r="AV139" s="13" t="s">
        <v>79</v>
      </c>
      <c r="AW139" s="13" t="s">
        <v>32</v>
      </c>
      <c r="AX139" s="13" t="s">
        <v>70</v>
      </c>
      <c r="AY139" s="244" t="s">
        <v>161</v>
      </c>
    </row>
    <row r="140" s="13" customFormat="1">
      <c r="A140" s="13"/>
      <c r="B140" s="233"/>
      <c r="C140" s="234"/>
      <c r="D140" s="235" t="s">
        <v>172</v>
      </c>
      <c r="E140" s="236" t="s">
        <v>19</v>
      </c>
      <c r="F140" s="237" t="s">
        <v>2077</v>
      </c>
      <c r="G140" s="234"/>
      <c r="H140" s="238">
        <v>75</v>
      </c>
      <c r="I140" s="239"/>
      <c r="J140" s="234"/>
      <c r="K140" s="234"/>
      <c r="L140" s="240"/>
      <c r="M140" s="241"/>
      <c r="N140" s="242"/>
      <c r="O140" s="242"/>
      <c r="P140" s="242"/>
      <c r="Q140" s="242"/>
      <c r="R140" s="242"/>
      <c r="S140" s="242"/>
      <c r="T140" s="243"/>
      <c r="U140" s="13"/>
      <c r="V140" s="13"/>
      <c r="W140" s="13"/>
      <c r="X140" s="13"/>
      <c r="Y140" s="13"/>
      <c r="Z140" s="13"/>
      <c r="AA140" s="13"/>
      <c r="AB140" s="13"/>
      <c r="AC140" s="13"/>
      <c r="AD140" s="13"/>
      <c r="AE140" s="13"/>
      <c r="AT140" s="244" t="s">
        <v>172</v>
      </c>
      <c r="AU140" s="244" t="s">
        <v>79</v>
      </c>
      <c r="AV140" s="13" t="s">
        <v>79</v>
      </c>
      <c r="AW140" s="13" t="s">
        <v>32</v>
      </c>
      <c r="AX140" s="13" t="s">
        <v>70</v>
      </c>
      <c r="AY140" s="244" t="s">
        <v>161</v>
      </c>
    </row>
    <row r="141" s="13" customFormat="1">
      <c r="A141" s="13"/>
      <c r="B141" s="233"/>
      <c r="C141" s="234"/>
      <c r="D141" s="235" t="s">
        <v>172</v>
      </c>
      <c r="E141" s="236" t="s">
        <v>19</v>
      </c>
      <c r="F141" s="237" t="s">
        <v>2078</v>
      </c>
      <c r="G141" s="234"/>
      <c r="H141" s="238">
        <v>7.5</v>
      </c>
      <c r="I141" s="239"/>
      <c r="J141" s="234"/>
      <c r="K141" s="234"/>
      <c r="L141" s="240"/>
      <c r="M141" s="241"/>
      <c r="N141" s="242"/>
      <c r="O141" s="242"/>
      <c r="P141" s="242"/>
      <c r="Q141" s="242"/>
      <c r="R141" s="242"/>
      <c r="S141" s="242"/>
      <c r="T141" s="243"/>
      <c r="U141" s="13"/>
      <c r="V141" s="13"/>
      <c r="W141" s="13"/>
      <c r="X141" s="13"/>
      <c r="Y141" s="13"/>
      <c r="Z141" s="13"/>
      <c r="AA141" s="13"/>
      <c r="AB141" s="13"/>
      <c r="AC141" s="13"/>
      <c r="AD141" s="13"/>
      <c r="AE141" s="13"/>
      <c r="AT141" s="244" t="s">
        <v>172</v>
      </c>
      <c r="AU141" s="244" t="s">
        <v>79</v>
      </c>
      <c r="AV141" s="13" t="s">
        <v>79</v>
      </c>
      <c r="AW141" s="13" t="s">
        <v>32</v>
      </c>
      <c r="AX141" s="13" t="s">
        <v>70</v>
      </c>
      <c r="AY141" s="244" t="s">
        <v>161</v>
      </c>
    </row>
    <row r="142" s="13" customFormat="1">
      <c r="A142" s="13"/>
      <c r="B142" s="233"/>
      <c r="C142" s="234"/>
      <c r="D142" s="235" t="s">
        <v>172</v>
      </c>
      <c r="E142" s="236" t="s">
        <v>19</v>
      </c>
      <c r="F142" s="237" t="s">
        <v>2079</v>
      </c>
      <c r="G142" s="234"/>
      <c r="H142" s="238">
        <v>10.5</v>
      </c>
      <c r="I142" s="239"/>
      <c r="J142" s="234"/>
      <c r="K142" s="234"/>
      <c r="L142" s="240"/>
      <c r="M142" s="241"/>
      <c r="N142" s="242"/>
      <c r="O142" s="242"/>
      <c r="P142" s="242"/>
      <c r="Q142" s="242"/>
      <c r="R142" s="242"/>
      <c r="S142" s="242"/>
      <c r="T142" s="243"/>
      <c r="U142" s="13"/>
      <c r="V142" s="13"/>
      <c r="W142" s="13"/>
      <c r="X142" s="13"/>
      <c r="Y142" s="13"/>
      <c r="Z142" s="13"/>
      <c r="AA142" s="13"/>
      <c r="AB142" s="13"/>
      <c r="AC142" s="13"/>
      <c r="AD142" s="13"/>
      <c r="AE142" s="13"/>
      <c r="AT142" s="244" t="s">
        <v>172</v>
      </c>
      <c r="AU142" s="244" t="s">
        <v>79</v>
      </c>
      <c r="AV142" s="13" t="s">
        <v>79</v>
      </c>
      <c r="AW142" s="13" t="s">
        <v>32</v>
      </c>
      <c r="AX142" s="13" t="s">
        <v>70</v>
      </c>
      <c r="AY142" s="244" t="s">
        <v>161</v>
      </c>
    </row>
    <row r="143" s="13" customFormat="1">
      <c r="A143" s="13"/>
      <c r="B143" s="233"/>
      <c r="C143" s="234"/>
      <c r="D143" s="235" t="s">
        <v>172</v>
      </c>
      <c r="E143" s="236" t="s">
        <v>19</v>
      </c>
      <c r="F143" s="237" t="s">
        <v>2080</v>
      </c>
      <c r="G143" s="234"/>
      <c r="H143" s="238">
        <v>5</v>
      </c>
      <c r="I143" s="239"/>
      <c r="J143" s="234"/>
      <c r="K143" s="234"/>
      <c r="L143" s="240"/>
      <c r="M143" s="241"/>
      <c r="N143" s="242"/>
      <c r="O143" s="242"/>
      <c r="P143" s="242"/>
      <c r="Q143" s="242"/>
      <c r="R143" s="242"/>
      <c r="S143" s="242"/>
      <c r="T143" s="243"/>
      <c r="U143" s="13"/>
      <c r="V143" s="13"/>
      <c r="W143" s="13"/>
      <c r="X143" s="13"/>
      <c r="Y143" s="13"/>
      <c r="Z143" s="13"/>
      <c r="AA143" s="13"/>
      <c r="AB143" s="13"/>
      <c r="AC143" s="13"/>
      <c r="AD143" s="13"/>
      <c r="AE143" s="13"/>
      <c r="AT143" s="244" t="s">
        <v>172</v>
      </c>
      <c r="AU143" s="244" t="s">
        <v>79</v>
      </c>
      <c r="AV143" s="13" t="s">
        <v>79</v>
      </c>
      <c r="AW143" s="13" t="s">
        <v>32</v>
      </c>
      <c r="AX143" s="13" t="s">
        <v>70</v>
      </c>
      <c r="AY143" s="244" t="s">
        <v>161</v>
      </c>
    </row>
    <row r="144" s="14" customFormat="1">
      <c r="A144" s="14"/>
      <c r="B144" s="245"/>
      <c r="C144" s="246"/>
      <c r="D144" s="235" t="s">
        <v>172</v>
      </c>
      <c r="E144" s="247" t="s">
        <v>19</v>
      </c>
      <c r="F144" s="248" t="s">
        <v>174</v>
      </c>
      <c r="G144" s="246"/>
      <c r="H144" s="249">
        <v>113</v>
      </c>
      <c r="I144" s="250"/>
      <c r="J144" s="246"/>
      <c r="K144" s="246"/>
      <c r="L144" s="251"/>
      <c r="M144" s="252"/>
      <c r="N144" s="253"/>
      <c r="O144" s="253"/>
      <c r="P144" s="253"/>
      <c r="Q144" s="253"/>
      <c r="R144" s="253"/>
      <c r="S144" s="253"/>
      <c r="T144" s="254"/>
      <c r="U144" s="14"/>
      <c r="V144" s="14"/>
      <c r="W144" s="14"/>
      <c r="X144" s="14"/>
      <c r="Y144" s="14"/>
      <c r="Z144" s="14"/>
      <c r="AA144" s="14"/>
      <c r="AB144" s="14"/>
      <c r="AC144" s="14"/>
      <c r="AD144" s="14"/>
      <c r="AE144" s="14"/>
      <c r="AT144" s="255" t="s">
        <v>172</v>
      </c>
      <c r="AU144" s="255" t="s">
        <v>79</v>
      </c>
      <c r="AV144" s="14" t="s">
        <v>168</v>
      </c>
      <c r="AW144" s="14" t="s">
        <v>32</v>
      </c>
      <c r="AX144" s="14" t="s">
        <v>77</v>
      </c>
      <c r="AY144" s="255" t="s">
        <v>161</v>
      </c>
    </row>
    <row r="145" s="13" customFormat="1">
      <c r="A145" s="13"/>
      <c r="B145" s="233"/>
      <c r="C145" s="234"/>
      <c r="D145" s="235" t="s">
        <v>172</v>
      </c>
      <c r="E145" s="234"/>
      <c r="F145" s="237" t="s">
        <v>2109</v>
      </c>
      <c r="G145" s="234"/>
      <c r="H145" s="238">
        <v>226</v>
      </c>
      <c r="I145" s="239"/>
      <c r="J145" s="234"/>
      <c r="K145" s="234"/>
      <c r="L145" s="240"/>
      <c r="M145" s="241"/>
      <c r="N145" s="242"/>
      <c r="O145" s="242"/>
      <c r="P145" s="242"/>
      <c r="Q145" s="242"/>
      <c r="R145" s="242"/>
      <c r="S145" s="242"/>
      <c r="T145" s="243"/>
      <c r="U145" s="13"/>
      <c r="V145" s="13"/>
      <c r="W145" s="13"/>
      <c r="X145" s="13"/>
      <c r="Y145" s="13"/>
      <c r="Z145" s="13"/>
      <c r="AA145" s="13"/>
      <c r="AB145" s="13"/>
      <c r="AC145" s="13"/>
      <c r="AD145" s="13"/>
      <c r="AE145" s="13"/>
      <c r="AT145" s="244" t="s">
        <v>172</v>
      </c>
      <c r="AU145" s="244" t="s">
        <v>79</v>
      </c>
      <c r="AV145" s="13" t="s">
        <v>79</v>
      </c>
      <c r="AW145" s="13" t="s">
        <v>4</v>
      </c>
      <c r="AX145" s="13" t="s">
        <v>77</v>
      </c>
      <c r="AY145" s="244" t="s">
        <v>161</v>
      </c>
    </row>
    <row r="146" s="2" customFormat="1" ht="24.15" customHeight="1">
      <c r="A146" s="41"/>
      <c r="B146" s="42"/>
      <c r="C146" s="215" t="s">
        <v>216</v>
      </c>
      <c r="D146" s="215" t="s">
        <v>163</v>
      </c>
      <c r="E146" s="216" t="s">
        <v>1013</v>
      </c>
      <c r="F146" s="217" t="s">
        <v>1014</v>
      </c>
      <c r="G146" s="218" t="s">
        <v>231</v>
      </c>
      <c r="H146" s="219">
        <v>79.688000000000002</v>
      </c>
      <c r="I146" s="220"/>
      <c r="J146" s="221">
        <f>ROUND(I146*H146,2)</f>
        <v>0</v>
      </c>
      <c r="K146" s="217" t="s">
        <v>19</v>
      </c>
      <c r="L146" s="47"/>
      <c r="M146" s="222" t="s">
        <v>19</v>
      </c>
      <c r="N146" s="223" t="s">
        <v>41</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168</v>
      </c>
      <c r="AT146" s="226" t="s">
        <v>163</v>
      </c>
      <c r="AU146" s="226" t="s">
        <v>79</v>
      </c>
      <c r="AY146" s="20" t="s">
        <v>161</v>
      </c>
      <c r="BE146" s="227">
        <f>IF(N146="základní",J146,0)</f>
        <v>0</v>
      </c>
      <c r="BF146" s="227">
        <f>IF(N146="snížená",J146,0)</f>
        <v>0</v>
      </c>
      <c r="BG146" s="227">
        <f>IF(N146="zákl. přenesená",J146,0)</f>
        <v>0</v>
      </c>
      <c r="BH146" s="227">
        <f>IF(N146="sníž. přenesená",J146,0)</f>
        <v>0</v>
      </c>
      <c r="BI146" s="227">
        <f>IF(N146="nulová",J146,0)</f>
        <v>0</v>
      </c>
      <c r="BJ146" s="20" t="s">
        <v>77</v>
      </c>
      <c r="BK146" s="227">
        <f>ROUND(I146*H146,2)</f>
        <v>0</v>
      </c>
      <c r="BL146" s="20" t="s">
        <v>168</v>
      </c>
      <c r="BM146" s="226" t="s">
        <v>2110</v>
      </c>
    </row>
    <row r="147" s="15" customFormat="1">
      <c r="A147" s="15"/>
      <c r="B147" s="256"/>
      <c r="C147" s="257"/>
      <c r="D147" s="235" t="s">
        <v>172</v>
      </c>
      <c r="E147" s="258" t="s">
        <v>19</v>
      </c>
      <c r="F147" s="259" t="s">
        <v>2111</v>
      </c>
      <c r="G147" s="257"/>
      <c r="H147" s="258" t="s">
        <v>19</v>
      </c>
      <c r="I147" s="260"/>
      <c r="J147" s="257"/>
      <c r="K147" s="257"/>
      <c r="L147" s="261"/>
      <c r="M147" s="262"/>
      <c r="N147" s="263"/>
      <c r="O147" s="263"/>
      <c r="P147" s="263"/>
      <c r="Q147" s="263"/>
      <c r="R147" s="263"/>
      <c r="S147" s="263"/>
      <c r="T147" s="264"/>
      <c r="U147" s="15"/>
      <c r="V147" s="15"/>
      <c r="W147" s="15"/>
      <c r="X147" s="15"/>
      <c r="Y147" s="15"/>
      <c r="Z147" s="15"/>
      <c r="AA147" s="15"/>
      <c r="AB147" s="15"/>
      <c r="AC147" s="15"/>
      <c r="AD147" s="15"/>
      <c r="AE147" s="15"/>
      <c r="AT147" s="265" t="s">
        <v>172</v>
      </c>
      <c r="AU147" s="265" t="s">
        <v>79</v>
      </c>
      <c r="AV147" s="15" t="s">
        <v>77</v>
      </c>
      <c r="AW147" s="15" t="s">
        <v>32</v>
      </c>
      <c r="AX147" s="15" t="s">
        <v>70</v>
      </c>
      <c r="AY147" s="265" t="s">
        <v>161</v>
      </c>
    </row>
    <row r="148" s="13" customFormat="1">
      <c r="A148" s="13"/>
      <c r="B148" s="233"/>
      <c r="C148" s="234"/>
      <c r="D148" s="235" t="s">
        <v>172</v>
      </c>
      <c r="E148" s="236" t="s">
        <v>19</v>
      </c>
      <c r="F148" s="237" t="s">
        <v>2076</v>
      </c>
      <c r="G148" s="234"/>
      <c r="H148" s="238">
        <v>15</v>
      </c>
      <c r="I148" s="239"/>
      <c r="J148" s="234"/>
      <c r="K148" s="234"/>
      <c r="L148" s="240"/>
      <c r="M148" s="241"/>
      <c r="N148" s="242"/>
      <c r="O148" s="242"/>
      <c r="P148" s="242"/>
      <c r="Q148" s="242"/>
      <c r="R148" s="242"/>
      <c r="S148" s="242"/>
      <c r="T148" s="243"/>
      <c r="U148" s="13"/>
      <c r="V148" s="13"/>
      <c r="W148" s="13"/>
      <c r="X148" s="13"/>
      <c r="Y148" s="13"/>
      <c r="Z148" s="13"/>
      <c r="AA148" s="13"/>
      <c r="AB148" s="13"/>
      <c r="AC148" s="13"/>
      <c r="AD148" s="13"/>
      <c r="AE148" s="13"/>
      <c r="AT148" s="244" t="s">
        <v>172</v>
      </c>
      <c r="AU148" s="244" t="s">
        <v>79</v>
      </c>
      <c r="AV148" s="13" t="s">
        <v>79</v>
      </c>
      <c r="AW148" s="13" t="s">
        <v>32</v>
      </c>
      <c r="AX148" s="13" t="s">
        <v>70</v>
      </c>
      <c r="AY148" s="244" t="s">
        <v>161</v>
      </c>
    </row>
    <row r="149" s="13" customFormat="1">
      <c r="A149" s="13"/>
      <c r="B149" s="233"/>
      <c r="C149" s="234"/>
      <c r="D149" s="235" t="s">
        <v>172</v>
      </c>
      <c r="E149" s="236" t="s">
        <v>19</v>
      </c>
      <c r="F149" s="237" t="s">
        <v>2077</v>
      </c>
      <c r="G149" s="234"/>
      <c r="H149" s="238">
        <v>75</v>
      </c>
      <c r="I149" s="239"/>
      <c r="J149" s="234"/>
      <c r="K149" s="234"/>
      <c r="L149" s="240"/>
      <c r="M149" s="241"/>
      <c r="N149" s="242"/>
      <c r="O149" s="242"/>
      <c r="P149" s="242"/>
      <c r="Q149" s="242"/>
      <c r="R149" s="242"/>
      <c r="S149" s="242"/>
      <c r="T149" s="243"/>
      <c r="U149" s="13"/>
      <c r="V149" s="13"/>
      <c r="W149" s="13"/>
      <c r="X149" s="13"/>
      <c r="Y149" s="13"/>
      <c r="Z149" s="13"/>
      <c r="AA149" s="13"/>
      <c r="AB149" s="13"/>
      <c r="AC149" s="13"/>
      <c r="AD149" s="13"/>
      <c r="AE149" s="13"/>
      <c r="AT149" s="244" t="s">
        <v>172</v>
      </c>
      <c r="AU149" s="244" t="s">
        <v>79</v>
      </c>
      <c r="AV149" s="13" t="s">
        <v>79</v>
      </c>
      <c r="AW149" s="13" t="s">
        <v>32</v>
      </c>
      <c r="AX149" s="13" t="s">
        <v>70</v>
      </c>
      <c r="AY149" s="244" t="s">
        <v>161</v>
      </c>
    </row>
    <row r="150" s="13" customFormat="1">
      <c r="A150" s="13"/>
      <c r="B150" s="233"/>
      <c r="C150" s="234"/>
      <c r="D150" s="235" t="s">
        <v>172</v>
      </c>
      <c r="E150" s="236" t="s">
        <v>19</v>
      </c>
      <c r="F150" s="237" t="s">
        <v>2078</v>
      </c>
      <c r="G150" s="234"/>
      <c r="H150" s="238">
        <v>7.5</v>
      </c>
      <c r="I150" s="239"/>
      <c r="J150" s="234"/>
      <c r="K150" s="234"/>
      <c r="L150" s="240"/>
      <c r="M150" s="241"/>
      <c r="N150" s="242"/>
      <c r="O150" s="242"/>
      <c r="P150" s="242"/>
      <c r="Q150" s="242"/>
      <c r="R150" s="242"/>
      <c r="S150" s="242"/>
      <c r="T150" s="243"/>
      <c r="U150" s="13"/>
      <c r="V150" s="13"/>
      <c r="W150" s="13"/>
      <c r="X150" s="13"/>
      <c r="Y150" s="13"/>
      <c r="Z150" s="13"/>
      <c r="AA150" s="13"/>
      <c r="AB150" s="13"/>
      <c r="AC150" s="13"/>
      <c r="AD150" s="13"/>
      <c r="AE150" s="13"/>
      <c r="AT150" s="244" t="s">
        <v>172</v>
      </c>
      <c r="AU150" s="244" t="s">
        <v>79</v>
      </c>
      <c r="AV150" s="13" t="s">
        <v>79</v>
      </c>
      <c r="AW150" s="13" t="s">
        <v>32</v>
      </c>
      <c r="AX150" s="13" t="s">
        <v>70</v>
      </c>
      <c r="AY150" s="244" t="s">
        <v>161</v>
      </c>
    </row>
    <row r="151" s="13" customFormat="1">
      <c r="A151" s="13"/>
      <c r="B151" s="233"/>
      <c r="C151" s="234"/>
      <c r="D151" s="235" t="s">
        <v>172</v>
      </c>
      <c r="E151" s="236" t="s">
        <v>19</v>
      </c>
      <c r="F151" s="237" t="s">
        <v>2079</v>
      </c>
      <c r="G151" s="234"/>
      <c r="H151" s="238">
        <v>10.5</v>
      </c>
      <c r="I151" s="239"/>
      <c r="J151" s="234"/>
      <c r="K151" s="234"/>
      <c r="L151" s="240"/>
      <c r="M151" s="241"/>
      <c r="N151" s="242"/>
      <c r="O151" s="242"/>
      <c r="P151" s="242"/>
      <c r="Q151" s="242"/>
      <c r="R151" s="242"/>
      <c r="S151" s="242"/>
      <c r="T151" s="243"/>
      <c r="U151" s="13"/>
      <c r="V151" s="13"/>
      <c r="W151" s="13"/>
      <c r="X151" s="13"/>
      <c r="Y151" s="13"/>
      <c r="Z151" s="13"/>
      <c r="AA151" s="13"/>
      <c r="AB151" s="13"/>
      <c r="AC151" s="13"/>
      <c r="AD151" s="13"/>
      <c r="AE151" s="13"/>
      <c r="AT151" s="244" t="s">
        <v>172</v>
      </c>
      <c r="AU151" s="244" t="s">
        <v>79</v>
      </c>
      <c r="AV151" s="13" t="s">
        <v>79</v>
      </c>
      <c r="AW151" s="13" t="s">
        <v>32</v>
      </c>
      <c r="AX151" s="13" t="s">
        <v>70</v>
      </c>
      <c r="AY151" s="244" t="s">
        <v>161</v>
      </c>
    </row>
    <row r="152" s="13" customFormat="1">
      <c r="A152" s="13"/>
      <c r="B152" s="233"/>
      <c r="C152" s="234"/>
      <c r="D152" s="235" t="s">
        <v>172</v>
      </c>
      <c r="E152" s="236" t="s">
        <v>19</v>
      </c>
      <c r="F152" s="237" t="s">
        <v>2080</v>
      </c>
      <c r="G152" s="234"/>
      <c r="H152" s="238">
        <v>5</v>
      </c>
      <c r="I152" s="239"/>
      <c r="J152" s="234"/>
      <c r="K152" s="234"/>
      <c r="L152" s="240"/>
      <c r="M152" s="241"/>
      <c r="N152" s="242"/>
      <c r="O152" s="242"/>
      <c r="P152" s="242"/>
      <c r="Q152" s="242"/>
      <c r="R152" s="242"/>
      <c r="S152" s="242"/>
      <c r="T152" s="243"/>
      <c r="U152" s="13"/>
      <c r="V152" s="13"/>
      <c r="W152" s="13"/>
      <c r="X152" s="13"/>
      <c r="Y152" s="13"/>
      <c r="Z152" s="13"/>
      <c r="AA152" s="13"/>
      <c r="AB152" s="13"/>
      <c r="AC152" s="13"/>
      <c r="AD152" s="13"/>
      <c r="AE152" s="13"/>
      <c r="AT152" s="244" t="s">
        <v>172</v>
      </c>
      <c r="AU152" s="244" t="s">
        <v>79</v>
      </c>
      <c r="AV152" s="13" t="s">
        <v>79</v>
      </c>
      <c r="AW152" s="13" t="s">
        <v>32</v>
      </c>
      <c r="AX152" s="13" t="s">
        <v>70</v>
      </c>
      <c r="AY152" s="244" t="s">
        <v>161</v>
      </c>
    </row>
    <row r="153" s="16" customFormat="1">
      <c r="A153" s="16"/>
      <c r="B153" s="267"/>
      <c r="C153" s="268"/>
      <c r="D153" s="235" t="s">
        <v>172</v>
      </c>
      <c r="E153" s="269" t="s">
        <v>19</v>
      </c>
      <c r="F153" s="270" t="s">
        <v>365</v>
      </c>
      <c r="G153" s="268"/>
      <c r="H153" s="271">
        <v>113</v>
      </c>
      <c r="I153" s="272"/>
      <c r="J153" s="268"/>
      <c r="K153" s="268"/>
      <c r="L153" s="273"/>
      <c r="M153" s="274"/>
      <c r="N153" s="275"/>
      <c r="O153" s="275"/>
      <c r="P153" s="275"/>
      <c r="Q153" s="275"/>
      <c r="R153" s="275"/>
      <c r="S153" s="275"/>
      <c r="T153" s="276"/>
      <c r="U153" s="16"/>
      <c r="V153" s="16"/>
      <c r="W153" s="16"/>
      <c r="X153" s="16"/>
      <c r="Y153" s="16"/>
      <c r="Z153" s="16"/>
      <c r="AA153" s="16"/>
      <c r="AB153" s="16"/>
      <c r="AC153" s="16"/>
      <c r="AD153" s="16"/>
      <c r="AE153" s="16"/>
      <c r="AT153" s="277" t="s">
        <v>172</v>
      </c>
      <c r="AU153" s="277" t="s">
        <v>79</v>
      </c>
      <c r="AV153" s="16" t="s">
        <v>180</v>
      </c>
      <c r="AW153" s="16" t="s">
        <v>32</v>
      </c>
      <c r="AX153" s="16" t="s">
        <v>70</v>
      </c>
      <c r="AY153" s="277" t="s">
        <v>161</v>
      </c>
    </row>
    <row r="154" s="15" customFormat="1">
      <c r="A154" s="15"/>
      <c r="B154" s="256"/>
      <c r="C154" s="257"/>
      <c r="D154" s="235" t="s">
        <v>172</v>
      </c>
      <c r="E154" s="258" t="s">
        <v>19</v>
      </c>
      <c r="F154" s="259" t="s">
        <v>2112</v>
      </c>
      <c r="G154" s="257"/>
      <c r="H154" s="258" t="s">
        <v>19</v>
      </c>
      <c r="I154" s="260"/>
      <c r="J154" s="257"/>
      <c r="K154" s="257"/>
      <c r="L154" s="261"/>
      <c r="M154" s="262"/>
      <c r="N154" s="263"/>
      <c r="O154" s="263"/>
      <c r="P154" s="263"/>
      <c r="Q154" s="263"/>
      <c r="R154" s="263"/>
      <c r="S154" s="263"/>
      <c r="T154" s="264"/>
      <c r="U154" s="15"/>
      <c r="V154" s="15"/>
      <c r="W154" s="15"/>
      <c r="X154" s="15"/>
      <c r="Y154" s="15"/>
      <c r="Z154" s="15"/>
      <c r="AA154" s="15"/>
      <c r="AB154" s="15"/>
      <c r="AC154" s="15"/>
      <c r="AD154" s="15"/>
      <c r="AE154" s="15"/>
      <c r="AT154" s="265" t="s">
        <v>172</v>
      </c>
      <c r="AU154" s="265" t="s">
        <v>79</v>
      </c>
      <c r="AV154" s="15" t="s">
        <v>77</v>
      </c>
      <c r="AW154" s="15" t="s">
        <v>32</v>
      </c>
      <c r="AX154" s="15" t="s">
        <v>70</v>
      </c>
      <c r="AY154" s="265" t="s">
        <v>161</v>
      </c>
    </row>
    <row r="155" s="13" customFormat="1">
      <c r="A155" s="13"/>
      <c r="B155" s="233"/>
      <c r="C155" s="234"/>
      <c r="D155" s="235" t="s">
        <v>172</v>
      </c>
      <c r="E155" s="236" t="s">
        <v>19</v>
      </c>
      <c r="F155" s="237" t="s">
        <v>2113</v>
      </c>
      <c r="G155" s="234"/>
      <c r="H155" s="238">
        <v>-3.2999999999999998</v>
      </c>
      <c r="I155" s="239"/>
      <c r="J155" s="234"/>
      <c r="K155" s="234"/>
      <c r="L155" s="240"/>
      <c r="M155" s="241"/>
      <c r="N155" s="242"/>
      <c r="O155" s="242"/>
      <c r="P155" s="242"/>
      <c r="Q155" s="242"/>
      <c r="R155" s="242"/>
      <c r="S155" s="242"/>
      <c r="T155" s="243"/>
      <c r="U155" s="13"/>
      <c r="V155" s="13"/>
      <c r="W155" s="13"/>
      <c r="X155" s="13"/>
      <c r="Y155" s="13"/>
      <c r="Z155" s="13"/>
      <c r="AA155" s="13"/>
      <c r="AB155" s="13"/>
      <c r="AC155" s="13"/>
      <c r="AD155" s="13"/>
      <c r="AE155" s="13"/>
      <c r="AT155" s="244" t="s">
        <v>172</v>
      </c>
      <c r="AU155" s="244" t="s">
        <v>79</v>
      </c>
      <c r="AV155" s="13" t="s">
        <v>79</v>
      </c>
      <c r="AW155" s="13" t="s">
        <v>32</v>
      </c>
      <c r="AX155" s="13" t="s">
        <v>70</v>
      </c>
      <c r="AY155" s="244" t="s">
        <v>161</v>
      </c>
    </row>
    <row r="156" s="13" customFormat="1">
      <c r="A156" s="13"/>
      <c r="B156" s="233"/>
      <c r="C156" s="234"/>
      <c r="D156" s="235" t="s">
        <v>172</v>
      </c>
      <c r="E156" s="236" t="s">
        <v>19</v>
      </c>
      <c r="F156" s="237" t="s">
        <v>2114</v>
      </c>
      <c r="G156" s="234"/>
      <c r="H156" s="238">
        <v>-21</v>
      </c>
      <c r="I156" s="239"/>
      <c r="J156" s="234"/>
      <c r="K156" s="234"/>
      <c r="L156" s="240"/>
      <c r="M156" s="241"/>
      <c r="N156" s="242"/>
      <c r="O156" s="242"/>
      <c r="P156" s="242"/>
      <c r="Q156" s="242"/>
      <c r="R156" s="242"/>
      <c r="S156" s="242"/>
      <c r="T156" s="243"/>
      <c r="U156" s="13"/>
      <c r="V156" s="13"/>
      <c r="W156" s="13"/>
      <c r="X156" s="13"/>
      <c r="Y156" s="13"/>
      <c r="Z156" s="13"/>
      <c r="AA156" s="13"/>
      <c r="AB156" s="13"/>
      <c r="AC156" s="13"/>
      <c r="AD156" s="13"/>
      <c r="AE156" s="13"/>
      <c r="AT156" s="244" t="s">
        <v>172</v>
      </c>
      <c r="AU156" s="244" t="s">
        <v>79</v>
      </c>
      <c r="AV156" s="13" t="s">
        <v>79</v>
      </c>
      <c r="AW156" s="13" t="s">
        <v>32</v>
      </c>
      <c r="AX156" s="13" t="s">
        <v>70</v>
      </c>
      <c r="AY156" s="244" t="s">
        <v>161</v>
      </c>
    </row>
    <row r="157" s="13" customFormat="1">
      <c r="A157" s="13"/>
      <c r="B157" s="233"/>
      <c r="C157" s="234"/>
      <c r="D157" s="235" t="s">
        <v>172</v>
      </c>
      <c r="E157" s="236" t="s">
        <v>19</v>
      </c>
      <c r="F157" s="237" t="s">
        <v>2115</v>
      </c>
      <c r="G157" s="234"/>
      <c r="H157" s="238">
        <v>-2.3999999999999999</v>
      </c>
      <c r="I157" s="239"/>
      <c r="J157" s="234"/>
      <c r="K157" s="234"/>
      <c r="L157" s="240"/>
      <c r="M157" s="241"/>
      <c r="N157" s="242"/>
      <c r="O157" s="242"/>
      <c r="P157" s="242"/>
      <c r="Q157" s="242"/>
      <c r="R157" s="242"/>
      <c r="S157" s="242"/>
      <c r="T157" s="243"/>
      <c r="U157" s="13"/>
      <c r="V157" s="13"/>
      <c r="W157" s="13"/>
      <c r="X157" s="13"/>
      <c r="Y157" s="13"/>
      <c r="Z157" s="13"/>
      <c r="AA157" s="13"/>
      <c r="AB157" s="13"/>
      <c r="AC157" s="13"/>
      <c r="AD157" s="13"/>
      <c r="AE157" s="13"/>
      <c r="AT157" s="244" t="s">
        <v>172</v>
      </c>
      <c r="AU157" s="244" t="s">
        <v>79</v>
      </c>
      <c r="AV157" s="13" t="s">
        <v>79</v>
      </c>
      <c r="AW157" s="13" t="s">
        <v>32</v>
      </c>
      <c r="AX157" s="13" t="s">
        <v>70</v>
      </c>
      <c r="AY157" s="244" t="s">
        <v>161</v>
      </c>
    </row>
    <row r="158" s="13" customFormat="1">
      <c r="A158" s="13"/>
      <c r="B158" s="233"/>
      <c r="C158" s="234"/>
      <c r="D158" s="235" t="s">
        <v>172</v>
      </c>
      <c r="E158" s="236" t="s">
        <v>19</v>
      </c>
      <c r="F158" s="237" t="s">
        <v>2116</v>
      </c>
      <c r="G158" s="234"/>
      <c r="H158" s="238">
        <v>-3.3599999999999999</v>
      </c>
      <c r="I158" s="239"/>
      <c r="J158" s="234"/>
      <c r="K158" s="234"/>
      <c r="L158" s="240"/>
      <c r="M158" s="241"/>
      <c r="N158" s="242"/>
      <c r="O158" s="242"/>
      <c r="P158" s="242"/>
      <c r="Q158" s="242"/>
      <c r="R158" s="242"/>
      <c r="S158" s="242"/>
      <c r="T158" s="243"/>
      <c r="U158" s="13"/>
      <c r="V158" s="13"/>
      <c r="W158" s="13"/>
      <c r="X158" s="13"/>
      <c r="Y158" s="13"/>
      <c r="Z158" s="13"/>
      <c r="AA158" s="13"/>
      <c r="AB158" s="13"/>
      <c r="AC158" s="13"/>
      <c r="AD158" s="13"/>
      <c r="AE158" s="13"/>
      <c r="AT158" s="244" t="s">
        <v>172</v>
      </c>
      <c r="AU158" s="244" t="s">
        <v>79</v>
      </c>
      <c r="AV158" s="13" t="s">
        <v>79</v>
      </c>
      <c r="AW158" s="13" t="s">
        <v>32</v>
      </c>
      <c r="AX158" s="13" t="s">
        <v>70</v>
      </c>
      <c r="AY158" s="244" t="s">
        <v>161</v>
      </c>
    </row>
    <row r="159" s="16" customFormat="1">
      <c r="A159" s="16"/>
      <c r="B159" s="267"/>
      <c r="C159" s="268"/>
      <c r="D159" s="235" t="s">
        <v>172</v>
      </c>
      <c r="E159" s="269" t="s">
        <v>19</v>
      </c>
      <c r="F159" s="270" t="s">
        <v>365</v>
      </c>
      <c r="G159" s="268"/>
      <c r="H159" s="271">
        <v>-30.059999999999999</v>
      </c>
      <c r="I159" s="272"/>
      <c r="J159" s="268"/>
      <c r="K159" s="268"/>
      <c r="L159" s="273"/>
      <c r="M159" s="274"/>
      <c r="N159" s="275"/>
      <c r="O159" s="275"/>
      <c r="P159" s="275"/>
      <c r="Q159" s="275"/>
      <c r="R159" s="275"/>
      <c r="S159" s="275"/>
      <c r="T159" s="276"/>
      <c r="U159" s="16"/>
      <c r="V159" s="16"/>
      <c r="W159" s="16"/>
      <c r="X159" s="16"/>
      <c r="Y159" s="16"/>
      <c r="Z159" s="16"/>
      <c r="AA159" s="16"/>
      <c r="AB159" s="16"/>
      <c r="AC159" s="16"/>
      <c r="AD159" s="16"/>
      <c r="AE159" s="16"/>
      <c r="AT159" s="277" t="s">
        <v>172</v>
      </c>
      <c r="AU159" s="277" t="s">
        <v>79</v>
      </c>
      <c r="AV159" s="16" t="s">
        <v>180</v>
      </c>
      <c r="AW159" s="16" t="s">
        <v>32</v>
      </c>
      <c r="AX159" s="16" t="s">
        <v>70</v>
      </c>
      <c r="AY159" s="277" t="s">
        <v>161</v>
      </c>
    </row>
    <row r="160" s="13" customFormat="1">
      <c r="A160" s="13"/>
      <c r="B160" s="233"/>
      <c r="C160" s="234"/>
      <c r="D160" s="235" t="s">
        <v>172</v>
      </c>
      <c r="E160" s="236" t="s">
        <v>19</v>
      </c>
      <c r="F160" s="237" t="s">
        <v>2117</v>
      </c>
      <c r="G160" s="234"/>
      <c r="H160" s="238">
        <v>-0.22500000000000001</v>
      </c>
      <c r="I160" s="239"/>
      <c r="J160" s="234"/>
      <c r="K160" s="234"/>
      <c r="L160" s="240"/>
      <c r="M160" s="241"/>
      <c r="N160" s="242"/>
      <c r="O160" s="242"/>
      <c r="P160" s="242"/>
      <c r="Q160" s="242"/>
      <c r="R160" s="242"/>
      <c r="S160" s="242"/>
      <c r="T160" s="243"/>
      <c r="U160" s="13"/>
      <c r="V160" s="13"/>
      <c r="W160" s="13"/>
      <c r="X160" s="13"/>
      <c r="Y160" s="13"/>
      <c r="Z160" s="13"/>
      <c r="AA160" s="13"/>
      <c r="AB160" s="13"/>
      <c r="AC160" s="13"/>
      <c r="AD160" s="13"/>
      <c r="AE160" s="13"/>
      <c r="AT160" s="244" t="s">
        <v>172</v>
      </c>
      <c r="AU160" s="244" t="s">
        <v>79</v>
      </c>
      <c r="AV160" s="13" t="s">
        <v>79</v>
      </c>
      <c r="AW160" s="13" t="s">
        <v>32</v>
      </c>
      <c r="AX160" s="13" t="s">
        <v>70</v>
      </c>
      <c r="AY160" s="244" t="s">
        <v>161</v>
      </c>
    </row>
    <row r="161" s="13" customFormat="1">
      <c r="A161" s="13"/>
      <c r="B161" s="233"/>
      <c r="C161" s="234"/>
      <c r="D161" s="235" t="s">
        <v>172</v>
      </c>
      <c r="E161" s="236" t="s">
        <v>19</v>
      </c>
      <c r="F161" s="237" t="s">
        <v>2118</v>
      </c>
      <c r="G161" s="234"/>
      <c r="H161" s="238">
        <v>-0.20000000000000001</v>
      </c>
      <c r="I161" s="239"/>
      <c r="J161" s="234"/>
      <c r="K161" s="234"/>
      <c r="L161" s="240"/>
      <c r="M161" s="241"/>
      <c r="N161" s="242"/>
      <c r="O161" s="242"/>
      <c r="P161" s="242"/>
      <c r="Q161" s="242"/>
      <c r="R161" s="242"/>
      <c r="S161" s="242"/>
      <c r="T161" s="243"/>
      <c r="U161" s="13"/>
      <c r="V161" s="13"/>
      <c r="W161" s="13"/>
      <c r="X161" s="13"/>
      <c r="Y161" s="13"/>
      <c r="Z161" s="13"/>
      <c r="AA161" s="13"/>
      <c r="AB161" s="13"/>
      <c r="AC161" s="13"/>
      <c r="AD161" s="13"/>
      <c r="AE161" s="13"/>
      <c r="AT161" s="244" t="s">
        <v>172</v>
      </c>
      <c r="AU161" s="244" t="s">
        <v>79</v>
      </c>
      <c r="AV161" s="13" t="s">
        <v>79</v>
      </c>
      <c r="AW161" s="13" t="s">
        <v>32</v>
      </c>
      <c r="AX161" s="13" t="s">
        <v>70</v>
      </c>
      <c r="AY161" s="244" t="s">
        <v>161</v>
      </c>
    </row>
    <row r="162" s="13" customFormat="1">
      <c r="A162" s="13"/>
      <c r="B162" s="233"/>
      <c r="C162" s="234"/>
      <c r="D162" s="235" t="s">
        <v>172</v>
      </c>
      <c r="E162" s="236" t="s">
        <v>19</v>
      </c>
      <c r="F162" s="237" t="s">
        <v>2119</v>
      </c>
      <c r="G162" s="234"/>
      <c r="H162" s="238">
        <v>-2.827</v>
      </c>
      <c r="I162" s="239"/>
      <c r="J162" s="234"/>
      <c r="K162" s="234"/>
      <c r="L162" s="240"/>
      <c r="M162" s="241"/>
      <c r="N162" s="242"/>
      <c r="O162" s="242"/>
      <c r="P162" s="242"/>
      <c r="Q162" s="242"/>
      <c r="R162" s="242"/>
      <c r="S162" s="242"/>
      <c r="T162" s="243"/>
      <c r="U162" s="13"/>
      <c r="V162" s="13"/>
      <c r="W162" s="13"/>
      <c r="X162" s="13"/>
      <c r="Y162" s="13"/>
      <c r="Z162" s="13"/>
      <c r="AA162" s="13"/>
      <c r="AB162" s="13"/>
      <c r="AC162" s="13"/>
      <c r="AD162" s="13"/>
      <c r="AE162" s="13"/>
      <c r="AT162" s="244" t="s">
        <v>172</v>
      </c>
      <c r="AU162" s="244" t="s">
        <v>79</v>
      </c>
      <c r="AV162" s="13" t="s">
        <v>79</v>
      </c>
      <c r="AW162" s="13" t="s">
        <v>32</v>
      </c>
      <c r="AX162" s="13" t="s">
        <v>70</v>
      </c>
      <c r="AY162" s="244" t="s">
        <v>161</v>
      </c>
    </row>
    <row r="163" s="16" customFormat="1">
      <c r="A163" s="16"/>
      <c r="B163" s="267"/>
      <c r="C163" s="268"/>
      <c r="D163" s="235" t="s">
        <v>172</v>
      </c>
      <c r="E163" s="269" t="s">
        <v>19</v>
      </c>
      <c r="F163" s="270" t="s">
        <v>365</v>
      </c>
      <c r="G163" s="268"/>
      <c r="H163" s="271">
        <v>-3.2519999999999998</v>
      </c>
      <c r="I163" s="272"/>
      <c r="J163" s="268"/>
      <c r="K163" s="268"/>
      <c r="L163" s="273"/>
      <c r="M163" s="274"/>
      <c r="N163" s="275"/>
      <c r="O163" s="275"/>
      <c r="P163" s="275"/>
      <c r="Q163" s="275"/>
      <c r="R163" s="275"/>
      <c r="S163" s="275"/>
      <c r="T163" s="276"/>
      <c r="U163" s="16"/>
      <c r="V163" s="16"/>
      <c r="W163" s="16"/>
      <c r="X163" s="16"/>
      <c r="Y163" s="16"/>
      <c r="Z163" s="16"/>
      <c r="AA163" s="16"/>
      <c r="AB163" s="16"/>
      <c r="AC163" s="16"/>
      <c r="AD163" s="16"/>
      <c r="AE163" s="16"/>
      <c r="AT163" s="277" t="s">
        <v>172</v>
      </c>
      <c r="AU163" s="277" t="s">
        <v>79</v>
      </c>
      <c r="AV163" s="16" t="s">
        <v>180</v>
      </c>
      <c r="AW163" s="16" t="s">
        <v>32</v>
      </c>
      <c r="AX163" s="16" t="s">
        <v>70</v>
      </c>
      <c r="AY163" s="277" t="s">
        <v>161</v>
      </c>
    </row>
    <row r="164" s="14" customFormat="1">
      <c r="A164" s="14"/>
      <c r="B164" s="245"/>
      <c r="C164" s="246"/>
      <c r="D164" s="235" t="s">
        <v>172</v>
      </c>
      <c r="E164" s="247" t="s">
        <v>19</v>
      </c>
      <c r="F164" s="248" t="s">
        <v>174</v>
      </c>
      <c r="G164" s="246"/>
      <c r="H164" s="249">
        <v>79.688000000000002</v>
      </c>
      <c r="I164" s="250"/>
      <c r="J164" s="246"/>
      <c r="K164" s="246"/>
      <c r="L164" s="251"/>
      <c r="M164" s="252"/>
      <c r="N164" s="253"/>
      <c r="O164" s="253"/>
      <c r="P164" s="253"/>
      <c r="Q164" s="253"/>
      <c r="R164" s="253"/>
      <c r="S164" s="253"/>
      <c r="T164" s="254"/>
      <c r="U164" s="14"/>
      <c r="V164" s="14"/>
      <c r="W164" s="14"/>
      <c r="X164" s="14"/>
      <c r="Y164" s="14"/>
      <c r="Z164" s="14"/>
      <c r="AA164" s="14"/>
      <c r="AB164" s="14"/>
      <c r="AC164" s="14"/>
      <c r="AD164" s="14"/>
      <c r="AE164" s="14"/>
      <c r="AT164" s="255" t="s">
        <v>172</v>
      </c>
      <c r="AU164" s="255" t="s">
        <v>79</v>
      </c>
      <c r="AV164" s="14" t="s">
        <v>168</v>
      </c>
      <c r="AW164" s="14" t="s">
        <v>32</v>
      </c>
      <c r="AX164" s="14" t="s">
        <v>77</v>
      </c>
      <c r="AY164" s="255" t="s">
        <v>161</v>
      </c>
    </row>
    <row r="165" s="2" customFormat="1" ht="16.5" customHeight="1">
      <c r="A165" s="41"/>
      <c r="B165" s="42"/>
      <c r="C165" s="285" t="s">
        <v>222</v>
      </c>
      <c r="D165" s="285" t="s">
        <v>1027</v>
      </c>
      <c r="E165" s="286" t="s">
        <v>2120</v>
      </c>
      <c r="F165" s="287" t="s">
        <v>2121</v>
      </c>
      <c r="G165" s="288" t="s">
        <v>580</v>
      </c>
      <c r="H165" s="289">
        <v>159.37600000000001</v>
      </c>
      <c r="I165" s="290"/>
      <c r="J165" s="291">
        <f>ROUND(I165*H165,2)</f>
        <v>0</v>
      </c>
      <c r="K165" s="287" t="s">
        <v>167</v>
      </c>
      <c r="L165" s="292"/>
      <c r="M165" s="293" t="s">
        <v>19</v>
      </c>
      <c r="N165" s="294" t="s">
        <v>41</v>
      </c>
      <c r="O165" s="87"/>
      <c r="P165" s="224">
        <f>O165*H165</f>
        <v>0</v>
      </c>
      <c r="Q165" s="224">
        <v>0</v>
      </c>
      <c r="R165" s="224">
        <f>Q165*H165</f>
        <v>0</v>
      </c>
      <c r="S165" s="224">
        <v>0</v>
      </c>
      <c r="T165" s="225">
        <f>S165*H165</f>
        <v>0</v>
      </c>
      <c r="U165" s="41"/>
      <c r="V165" s="41"/>
      <c r="W165" s="41"/>
      <c r="X165" s="41"/>
      <c r="Y165" s="41"/>
      <c r="Z165" s="41"/>
      <c r="AA165" s="41"/>
      <c r="AB165" s="41"/>
      <c r="AC165" s="41"/>
      <c r="AD165" s="41"/>
      <c r="AE165" s="41"/>
      <c r="AR165" s="226" t="s">
        <v>209</v>
      </c>
      <c r="AT165" s="226" t="s">
        <v>1027</v>
      </c>
      <c r="AU165" s="226" t="s">
        <v>79</v>
      </c>
      <c r="AY165" s="20" t="s">
        <v>161</v>
      </c>
      <c r="BE165" s="227">
        <f>IF(N165="základní",J165,0)</f>
        <v>0</v>
      </c>
      <c r="BF165" s="227">
        <f>IF(N165="snížená",J165,0)</f>
        <v>0</v>
      </c>
      <c r="BG165" s="227">
        <f>IF(N165="zákl. přenesená",J165,0)</f>
        <v>0</v>
      </c>
      <c r="BH165" s="227">
        <f>IF(N165="sníž. přenesená",J165,0)</f>
        <v>0</v>
      </c>
      <c r="BI165" s="227">
        <f>IF(N165="nulová",J165,0)</f>
        <v>0</v>
      </c>
      <c r="BJ165" s="20" t="s">
        <v>77</v>
      </c>
      <c r="BK165" s="227">
        <f>ROUND(I165*H165,2)</f>
        <v>0</v>
      </c>
      <c r="BL165" s="20" t="s">
        <v>168</v>
      </c>
      <c r="BM165" s="226" t="s">
        <v>2122</v>
      </c>
    </row>
    <row r="166" s="13" customFormat="1">
      <c r="A166" s="13"/>
      <c r="B166" s="233"/>
      <c r="C166" s="234"/>
      <c r="D166" s="235" t="s">
        <v>172</v>
      </c>
      <c r="E166" s="234"/>
      <c r="F166" s="237" t="s">
        <v>2123</v>
      </c>
      <c r="G166" s="234"/>
      <c r="H166" s="238">
        <v>159.37600000000001</v>
      </c>
      <c r="I166" s="239"/>
      <c r="J166" s="234"/>
      <c r="K166" s="234"/>
      <c r="L166" s="240"/>
      <c r="M166" s="241"/>
      <c r="N166" s="242"/>
      <c r="O166" s="242"/>
      <c r="P166" s="242"/>
      <c r="Q166" s="242"/>
      <c r="R166" s="242"/>
      <c r="S166" s="242"/>
      <c r="T166" s="243"/>
      <c r="U166" s="13"/>
      <c r="V166" s="13"/>
      <c r="W166" s="13"/>
      <c r="X166" s="13"/>
      <c r="Y166" s="13"/>
      <c r="Z166" s="13"/>
      <c r="AA166" s="13"/>
      <c r="AB166" s="13"/>
      <c r="AC166" s="13"/>
      <c r="AD166" s="13"/>
      <c r="AE166" s="13"/>
      <c r="AT166" s="244" t="s">
        <v>172</v>
      </c>
      <c r="AU166" s="244" t="s">
        <v>79</v>
      </c>
      <c r="AV166" s="13" t="s">
        <v>79</v>
      </c>
      <c r="AW166" s="13" t="s">
        <v>4</v>
      </c>
      <c r="AX166" s="13" t="s">
        <v>77</v>
      </c>
      <c r="AY166" s="244" t="s">
        <v>161</v>
      </c>
    </row>
    <row r="167" s="2" customFormat="1" ht="37.8" customHeight="1">
      <c r="A167" s="41"/>
      <c r="B167" s="42"/>
      <c r="C167" s="215" t="s">
        <v>228</v>
      </c>
      <c r="D167" s="215" t="s">
        <v>163</v>
      </c>
      <c r="E167" s="216" t="s">
        <v>2124</v>
      </c>
      <c r="F167" s="217" t="s">
        <v>2125</v>
      </c>
      <c r="G167" s="218" t="s">
        <v>231</v>
      </c>
      <c r="H167" s="219">
        <v>21.010000000000002</v>
      </c>
      <c r="I167" s="220"/>
      <c r="J167" s="221">
        <f>ROUND(I167*H167,2)</f>
        <v>0</v>
      </c>
      <c r="K167" s="217" t="s">
        <v>167</v>
      </c>
      <c r="L167" s="47"/>
      <c r="M167" s="222" t="s">
        <v>19</v>
      </c>
      <c r="N167" s="223" t="s">
        <v>41</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168</v>
      </c>
      <c r="AT167" s="226" t="s">
        <v>163</v>
      </c>
      <c r="AU167" s="226" t="s">
        <v>79</v>
      </c>
      <c r="AY167" s="20" t="s">
        <v>161</v>
      </c>
      <c r="BE167" s="227">
        <f>IF(N167="základní",J167,0)</f>
        <v>0</v>
      </c>
      <c r="BF167" s="227">
        <f>IF(N167="snížená",J167,0)</f>
        <v>0</v>
      </c>
      <c r="BG167" s="227">
        <f>IF(N167="zákl. přenesená",J167,0)</f>
        <v>0</v>
      </c>
      <c r="BH167" s="227">
        <f>IF(N167="sníž. přenesená",J167,0)</f>
        <v>0</v>
      </c>
      <c r="BI167" s="227">
        <f>IF(N167="nulová",J167,0)</f>
        <v>0</v>
      </c>
      <c r="BJ167" s="20" t="s">
        <v>77</v>
      </c>
      <c r="BK167" s="227">
        <f>ROUND(I167*H167,2)</f>
        <v>0</v>
      </c>
      <c r="BL167" s="20" t="s">
        <v>168</v>
      </c>
      <c r="BM167" s="226" t="s">
        <v>2126</v>
      </c>
    </row>
    <row r="168" s="2" customFormat="1">
      <c r="A168" s="41"/>
      <c r="B168" s="42"/>
      <c r="C168" s="43"/>
      <c r="D168" s="228" t="s">
        <v>170</v>
      </c>
      <c r="E168" s="43"/>
      <c r="F168" s="229" t="s">
        <v>2127</v>
      </c>
      <c r="G168" s="43"/>
      <c r="H168" s="43"/>
      <c r="I168" s="230"/>
      <c r="J168" s="43"/>
      <c r="K168" s="43"/>
      <c r="L168" s="47"/>
      <c r="M168" s="231"/>
      <c r="N168" s="232"/>
      <c r="O168" s="87"/>
      <c r="P168" s="87"/>
      <c r="Q168" s="87"/>
      <c r="R168" s="87"/>
      <c r="S168" s="87"/>
      <c r="T168" s="88"/>
      <c r="U168" s="41"/>
      <c r="V168" s="41"/>
      <c r="W168" s="41"/>
      <c r="X168" s="41"/>
      <c r="Y168" s="41"/>
      <c r="Z168" s="41"/>
      <c r="AA168" s="41"/>
      <c r="AB168" s="41"/>
      <c r="AC168" s="41"/>
      <c r="AD168" s="41"/>
      <c r="AE168" s="41"/>
      <c r="AT168" s="20" t="s">
        <v>170</v>
      </c>
      <c r="AU168" s="20" t="s">
        <v>79</v>
      </c>
    </row>
    <row r="169" s="13" customFormat="1">
      <c r="A169" s="13"/>
      <c r="B169" s="233"/>
      <c r="C169" s="234"/>
      <c r="D169" s="235" t="s">
        <v>172</v>
      </c>
      <c r="E169" s="236" t="s">
        <v>19</v>
      </c>
      <c r="F169" s="237" t="s">
        <v>2128</v>
      </c>
      <c r="G169" s="234"/>
      <c r="H169" s="238">
        <v>2.7000000000000002</v>
      </c>
      <c r="I169" s="239"/>
      <c r="J169" s="234"/>
      <c r="K169" s="234"/>
      <c r="L169" s="240"/>
      <c r="M169" s="241"/>
      <c r="N169" s="242"/>
      <c r="O169" s="242"/>
      <c r="P169" s="242"/>
      <c r="Q169" s="242"/>
      <c r="R169" s="242"/>
      <c r="S169" s="242"/>
      <c r="T169" s="243"/>
      <c r="U169" s="13"/>
      <c r="V169" s="13"/>
      <c r="W169" s="13"/>
      <c r="X169" s="13"/>
      <c r="Y169" s="13"/>
      <c r="Z169" s="13"/>
      <c r="AA169" s="13"/>
      <c r="AB169" s="13"/>
      <c r="AC169" s="13"/>
      <c r="AD169" s="13"/>
      <c r="AE169" s="13"/>
      <c r="AT169" s="244" t="s">
        <v>172</v>
      </c>
      <c r="AU169" s="244" t="s">
        <v>79</v>
      </c>
      <c r="AV169" s="13" t="s">
        <v>79</v>
      </c>
      <c r="AW169" s="13" t="s">
        <v>32</v>
      </c>
      <c r="AX169" s="13" t="s">
        <v>70</v>
      </c>
      <c r="AY169" s="244" t="s">
        <v>161</v>
      </c>
    </row>
    <row r="170" s="13" customFormat="1">
      <c r="A170" s="13"/>
      <c r="B170" s="233"/>
      <c r="C170" s="234"/>
      <c r="D170" s="235" t="s">
        <v>172</v>
      </c>
      <c r="E170" s="236" t="s">
        <v>19</v>
      </c>
      <c r="F170" s="237" t="s">
        <v>2129</v>
      </c>
      <c r="G170" s="234"/>
      <c r="H170" s="238">
        <v>-0.087999999999999995</v>
      </c>
      <c r="I170" s="239"/>
      <c r="J170" s="234"/>
      <c r="K170" s="234"/>
      <c r="L170" s="240"/>
      <c r="M170" s="241"/>
      <c r="N170" s="242"/>
      <c r="O170" s="242"/>
      <c r="P170" s="242"/>
      <c r="Q170" s="242"/>
      <c r="R170" s="242"/>
      <c r="S170" s="242"/>
      <c r="T170" s="243"/>
      <c r="U170" s="13"/>
      <c r="V170" s="13"/>
      <c r="W170" s="13"/>
      <c r="X170" s="13"/>
      <c r="Y170" s="13"/>
      <c r="Z170" s="13"/>
      <c r="AA170" s="13"/>
      <c r="AB170" s="13"/>
      <c r="AC170" s="13"/>
      <c r="AD170" s="13"/>
      <c r="AE170" s="13"/>
      <c r="AT170" s="244" t="s">
        <v>172</v>
      </c>
      <c r="AU170" s="244" t="s">
        <v>79</v>
      </c>
      <c r="AV170" s="13" t="s">
        <v>79</v>
      </c>
      <c r="AW170" s="13" t="s">
        <v>32</v>
      </c>
      <c r="AX170" s="13" t="s">
        <v>70</v>
      </c>
      <c r="AY170" s="244" t="s">
        <v>161</v>
      </c>
    </row>
    <row r="171" s="13" customFormat="1">
      <c r="A171" s="13"/>
      <c r="B171" s="233"/>
      <c r="C171" s="234"/>
      <c r="D171" s="235" t="s">
        <v>172</v>
      </c>
      <c r="E171" s="236" t="s">
        <v>19</v>
      </c>
      <c r="F171" s="237" t="s">
        <v>2130</v>
      </c>
      <c r="G171" s="234"/>
      <c r="H171" s="238">
        <v>18</v>
      </c>
      <c r="I171" s="239"/>
      <c r="J171" s="234"/>
      <c r="K171" s="234"/>
      <c r="L171" s="240"/>
      <c r="M171" s="241"/>
      <c r="N171" s="242"/>
      <c r="O171" s="242"/>
      <c r="P171" s="242"/>
      <c r="Q171" s="242"/>
      <c r="R171" s="242"/>
      <c r="S171" s="242"/>
      <c r="T171" s="243"/>
      <c r="U171" s="13"/>
      <c r="V171" s="13"/>
      <c r="W171" s="13"/>
      <c r="X171" s="13"/>
      <c r="Y171" s="13"/>
      <c r="Z171" s="13"/>
      <c r="AA171" s="13"/>
      <c r="AB171" s="13"/>
      <c r="AC171" s="13"/>
      <c r="AD171" s="13"/>
      <c r="AE171" s="13"/>
      <c r="AT171" s="244" t="s">
        <v>172</v>
      </c>
      <c r="AU171" s="244" t="s">
        <v>79</v>
      </c>
      <c r="AV171" s="13" t="s">
        <v>79</v>
      </c>
      <c r="AW171" s="13" t="s">
        <v>32</v>
      </c>
      <c r="AX171" s="13" t="s">
        <v>70</v>
      </c>
      <c r="AY171" s="244" t="s">
        <v>161</v>
      </c>
    </row>
    <row r="172" s="13" customFormat="1">
      <c r="A172" s="13"/>
      <c r="B172" s="233"/>
      <c r="C172" s="234"/>
      <c r="D172" s="235" t="s">
        <v>172</v>
      </c>
      <c r="E172" s="236" t="s">
        <v>19</v>
      </c>
      <c r="F172" s="237" t="s">
        <v>2131</v>
      </c>
      <c r="G172" s="234"/>
      <c r="H172" s="238">
        <v>-3.8879999999999999</v>
      </c>
      <c r="I172" s="239"/>
      <c r="J172" s="234"/>
      <c r="K172" s="234"/>
      <c r="L172" s="240"/>
      <c r="M172" s="241"/>
      <c r="N172" s="242"/>
      <c r="O172" s="242"/>
      <c r="P172" s="242"/>
      <c r="Q172" s="242"/>
      <c r="R172" s="242"/>
      <c r="S172" s="242"/>
      <c r="T172" s="243"/>
      <c r="U172" s="13"/>
      <c r="V172" s="13"/>
      <c r="W172" s="13"/>
      <c r="X172" s="13"/>
      <c r="Y172" s="13"/>
      <c r="Z172" s="13"/>
      <c r="AA172" s="13"/>
      <c r="AB172" s="13"/>
      <c r="AC172" s="13"/>
      <c r="AD172" s="13"/>
      <c r="AE172" s="13"/>
      <c r="AT172" s="244" t="s">
        <v>172</v>
      </c>
      <c r="AU172" s="244" t="s">
        <v>79</v>
      </c>
      <c r="AV172" s="13" t="s">
        <v>79</v>
      </c>
      <c r="AW172" s="13" t="s">
        <v>32</v>
      </c>
      <c r="AX172" s="13" t="s">
        <v>70</v>
      </c>
      <c r="AY172" s="244" t="s">
        <v>161</v>
      </c>
    </row>
    <row r="173" s="13" customFormat="1">
      <c r="A173" s="13"/>
      <c r="B173" s="233"/>
      <c r="C173" s="234"/>
      <c r="D173" s="235" t="s">
        <v>172</v>
      </c>
      <c r="E173" s="236" t="s">
        <v>19</v>
      </c>
      <c r="F173" s="237" t="s">
        <v>2132</v>
      </c>
      <c r="G173" s="234"/>
      <c r="H173" s="238">
        <v>2.1000000000000001</v>
      </c>
      <c r="I173" s="239"/>
      <c r="J173" s="234"/>
      <c r="K173" s="234"/>
      <c r="L173" s="240"/>
      <c r="M173" s="241"/>
      <c r="N173" s="242"/>
      <c r="O173" s="242"/>
      <c r="P173" s="242"/>
      <c r="Q173" s="242"/>
      <c r="R173" s="242"/>
      <c r="S173" s="242"/>
      <c r="T173" s="243"/>
      <c r="U173" s="13"/>
      <c r="V173" s="13"/>
      <c r="W173" s="13"/>
      <c r="X173" s="13"/>
      <c r="Y173" s="13"/>
      <c r="Z173" s="13"/>
      <c r="AA173" s="13"/>
      <c r="AB173" s="13"/>
      <c r="AC173" s="13"/>
      <c r="AD173" s="13"/>
      <c r="AE173" s="13"/>
      <c r="AT173" s="244" t="s">
        <v>172</v>
      </c>
      <c r="AU173" s="244" t="s">
        <v>79</v>
      </c>
      <c r="AV173" s="13" t="s">
        <v>79</v>
      </c>
      <c r="AW173" s="13" t="s">
        <v>32</v>
      </c>
      <c r="AX173" s="13" t="s">
        <v>70</v>
      </c>
      <c r="AY173" s="244" t="s">
        <v>161</v>
      </c>
    </row>
    <row r="174" s="13" customFormat="1">
      <c r="A174" s="13"/>
      <c r="B174" s="233"/>
      <c r="C174" s="234"/>
      <c r="D174" s="235" t="s">
        <v>172</v>
      </c>
      <c r="E174" s="236" t="s">
        <v>19</v>
      </c>
      <c r="F174" s="237" t="s">
        <v>2133</v>
      </c>
      <c r="G174" s="234"/>
      <c r="H174" s="238">
        <v>-0.314</v>
      </c>
      <c r="I174" s="239"/>
      <c r="J174" s="234"/>
      <c r="K174" s="234"/>
      <c r="L174" s="240"/>
      <c r="M174" s="241"/>
      <c r="N174" s="242"/>
      <c r="O174" s="242"/>
      <c r="P174" s="242"/>
      <c r="Q174" s="242"/>
      <c r="R174" s="242"/>
      <c r="S174" s="242"/>
      <c r="T174" s="243"/>
      <c r="U174" s="13"/>
      <c r="V174" s="13"/>
      <c r="W174" s="13"/>
      <c r="X174" s="13"/>
      <c r="Y174" s="13"/>
      <c r="Z174" s="13"/>
      <c r="AA174" s="13"/>
      <c r="AB174" s="13"/>
      <c r="AC174" s="13"/>
      <c r="AD174" s="13"/>
      <c r="AE174" s="13"/>
      <c r="AT174" s="244" t="s">
        <v>172</v>
      </c>
      <c r="AU174" s="244" t="s">
        <v>79</v>
      </c>
      <c r="AV174" s="13" t="s">
        <v>79</v>
      </c>
      <c r="AW174" s="13" t="s">
        <v>32</v>
      </c>
      <c r="AX174" s="13" t="s">
        <v>70</v>
      </c>
      <c r="AY174" s="244" t="s">
        <v>161</v>
      </c>
    </row>
    <row r="175" s="13" customFormat="1">
      <c r="A175" s="13"/>
      <c r="B175" s="233"/>
      <c r="C175" s="234"/>
      <c r="D175" s="235" t="s">
        <v>172</v>
      </c>
      <c r="E175" s="236" t="s">
        <v>19</v>
      </c>
      <c r="F175" s="237" t="s">
        <v>2134</v>
      </c>
      <c r="G175" s="234"/>
      <c r="H175" s="238">
        <v>2.9399999999999999</v>
      </c>
      <c r="I175" s="239"/>
      <c r="J175" s="234"/>
      <c r="K175" s="234"/>
      <c r="L175" s="240"/>
      <c r="M175" s="241"/>
      <c r="N175" s="242"/>
      <c r="O175" s="242"/>
      <c r="P175" s="242"/>
      <c r="Q175" s="242"/>
      <c r="R175" s="242"/>
      <c r="S175" s="242"/>
      <c r="T175" s="243"/>
      <c r="U175" s="13"/>
      <c r="V175" s="13"/>
      <c r="W175" s="13"/>
      <c r="X175" s="13"/>
      <c r="Y175" s="13"/>
      <c r="Z175" s="13"/>
      <c r="AA175" s="13"/>
      <c r="AB175" s="13"/>
      <c r="AC175" s="13"/>
      <c r="AD175" s="13"/>
      <c r="AE175" s="13"/>
      <c r="AT175" s="244" t="s">
        <v>172</v>
      </c>
      <c r="AU175" s="244" t="s">
        <v>79</v>
      </c>
      <c r="AV175" s="13" t="s">
        <v>79</v>
      </c>
      <c r="AW175" s="13" t="s">
        <v>32</v>
      </c>
      <c r="AX175" s="13" t="s">
        <v>70</v>
      </c>
      <c r="AY175" s="244" t="s">
        <v>161</v>
      </c>
    </row>
    <row r="176" s="13" customFormat="1">
      <c r="A176" s="13"/>
      <c r="B176" s="233"/>
      <c r="C176" s="234"/>
      <c r="D176" s="235" t="s">
        <v>172</v>
      </c>
      <c r="E176" s="236" t="s">
        <v>19</v>
      </c>
      <c r="F176" s="237" t="s">
        <v>2135</v>
      </c>
      <c r="G176" s="234"/>
      <c r="H176" s="238">
        <v>-0.44</v>
      </c>
      <c r="I176" s="239"/>
      <c r="J176" s="234"/>
      <c r="K176" s="234"/>
      <c r="L176" s="240"/>
      <c r="M176" s="241"/>
      <c r="N176" s="242"/>
      <c r="O176" s="242"/>
      <c r="P176" s="242"/>
      <c r="Q176" s="242"/>
      <c r="R176" s="242"/>
      <c r="S176" s="242"/>
      <c r="T176" s="243"/>
      <c r="U176" s="13"/>
      <c r="V176" s="13"/>
      <c r="W176" s="13"/>
      <c r="X176" s="13"/>
      <c r="Y176" s="13"/>
      <c r="Z176" s="13"/>
      <c r="AA176" s="13"/>
      <c r="AB176" s="13"/>
      <c r="AC176" s="13"/>
      <c r="AD176" s="13"/>
      <c r="AE176" s="13"/>
      <c r="AT176" s="244" t="s">
        <v>172</v>
      </c>
      <c r="AU176" s="244" t="s">
        <v>79</v>
      </c>
      <c r="AV176" s="13" t="s">
        <v>79</v>
      </c>
      <c r="AW176" s="13" t="s">
        <v>32</v>
      </c>
      <c r="AX176" s="13" t="s">
        <v>70</v>
      </c>
      <c r="AY176" s="244" t="s">
        <v>161</v>
      </c>
    </row>
    <row r="177" s="14" customFormat="1">
      <c r="A177" s="14"/>
      <c r="B177" s="245"/>
      <c r="C177" s="246"/>
      <c r="D177" s="235" t="s">
        <v>172</v>
      </c>
      <c r="E177" s="247" t="s">
        <v>19</v>
      </c>
      <c r="F177" s="248" t="s">
        <v>174</v>
      </c>
      <c r="G177" s="246"/>
      <c r="H177" s="249">
        <v>21.010000000000005</v>
      </c>
      <c r="I177" s="250"/>
      <c r="J177" s="246"/>
      <c r="K177" s="246"/>
      <c r="L177" s="251"/>
      <c r="M177" s="252"/>
      <c r="N177" s="253"/>
      <c r="O177" s="253"/>
      <c r="P177" s="253"/>
      <c r="Q177" s="253"/>
      <c r="R177" s="253"/>
      <c r="S177" s="253"/>
      <c r="T177" s="254"/>
      <c r="U177" s="14"/>
      <c r="V177" s="14"/>
      <c r="W177" s="14"/>
      <c r="X177" s="14"/>
      <c r="Y177" s="14"/>
      <c r="Z177" s="14"/>
      <c r="AA177" s="14"/>
      <c r="AB177" s="14"/>
      <c r="AC177" s="14"/>
      <c r="AD177" s="14"/>
      <c r="AE177" s="14"/>
      <c r="AT177" s="255" t="s">
        <v>172</v>
      </c>
      <c r="AU177" s="255" t="s">
        <v>79</v>
      </c>
      <c r="AV177" s="14" t="s">
        <v>168</v>
      </c>
      <c r="AW177" s="14" t="s">
        <v>32</v>
      </c>
      <c r="AX177" s="14" t="s">
        <v>77</v>
      </c>
      <c r="AY177" s="255" t="s">
        <v>161</v>
      </c>
    </row>
    <row r="178" s="2" customFormat="1" ht="16.5" customHeight="1">
      <c r="A178" s="41"/>
      <c r="B178" s="42"/>
      <c r="C178" s="285" t="s">
        <v>8</v>
      </c>
      <c r="D178" s="285" t="s">
        <v>1027</v>
      </c>
      <c r="E178" s="286" t="s">
        <v>2136</v>
      </c>
      <c r="F178" s="287" t="s">
        <v>2137</v>
      </c>
      <c r="G178" s="288" t="s">
        <v>580</v>
      </c>
      <c r="H178" s="289">
        <v>42.020000000000003</v>
      </c>
      <c r="I178" s="290"/>
      <c r="J178" s="291">
        <f>ROUND(I178*H178,2)</f>
        <v>0</v>
      </c>
      <c r="K178" s="287" t="s">
        <v>167</v>
      </c>
      <c r="L178" s="292"/>
      <c r="M178" s="293" t="s">
        <v>19</v>
      </c>
      <c r="N178" s="294" t="s">
        <v>41</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209</v>
      </c>
      <c r="AT178" s="226" t="s">
        <v>1027</v>
      </c>
      <c r="AU178" s="226" t="s">
        <v>79</v>
      </c>
      <c r="AY178" s="20" t="s">
        <v>161</v>
      </c>
      <c r="BE178" s="227">
        <f>IF(N178="základní",J178,0)</f>
        <v>0</v>
      </c>
      <c r="BF178" s="227">
        <f>IF(N178="snížená",J178,0)</f>
        <v>0</v>
      </c>
      <c r="BG178" s="227">
        <f>IF(N178="zákl. přenesená",J178,0)</f>
        <v>0</v>
      </c>
      <c r="BH178" s="227">
        <f>IF(N178="sníž. přenesená",J178,0)</f>
        <v>0</v>
      </c>
      <c r="BI178" s="227">
        <f>IF(N178="nulová",J178,0)</f>
        <v>0</v>
      </c>
      <c r="BJ178" s="20" t="s">
        <v>77</v>
      </c>
      <c r="BK178" s="227">
        <f>ROUND(I178*H178,2)</f>
        <v>0</v>
      </c>
      <c r="BL178" s="20" t="s">
        <v>168</v>
      </c>
      <c r="BM178" s="226" t="s">
        <v>2138</v>
      </c>
    </row>
    <row r="179" s="13" customFormat="1">
      <c r="A179" s="13"/>
      <c r="B179" s="233"/>
      <c r="C179" s="234"/>
      <c r="D179" s="235" t="s">
        <v>172</v>
      </c>
      <c r="E179" s="234"/>
      <c r="F179" s="237" t="s">
        <v>2139</v>
      </c>
      <c r="G179" s="234"/>
      <c r="H179" s="238">
        <v>42.020000000000003</v>
      </c>
      <c r="I179" s="239"/>
      <c r="J179" s="234"/>
      <c r="K179" s="234"/>
      <c r="L179" s="240"/>
      <c r="M179" s="241"/>
      <c r="N179" s="242"/>
      <c r="O179" s="242"/>
      <c r="P179" s="242"/>
      <c r="Q179" s="242"/>
      <c r="R179" s="242"/>
      <c r="S179" s="242"/>
      <c r="T179" s="243"/>
      <c r="U179" s="13"/>
      <c r="V179" s="13"/>
      <c r="W179" s="13"/>
      <c r="X179" s="13"/>
      <c r="Y179" s="13"/>
      <c r="Z179" s="13"/>
      <c r="AA179" s="13"/>
      <c r="AB179" s="13"/>
      <c r="AC179" s="13"/>
      <c r="AD179" s="13"/>
      <c r="AE179" s="13"/>
      <c r="AT179" s="244" t="s">
        <v>172</v>
      </c>
      <c r="AU179" s="244" t="s">
        <v>79</v>
      </c>
      <c r="AV179" s="13" t="s">
        <v>79</v>
      </c>
      <c r="AW179" s="13" t="s">
        <v>4</v>
      </c>
      <c r="AX179" s="13" t="s">
        <v>77</v>
      </c>
      <c r="AY179" s="244" t="s">
        <v>161</v>
      </c>
    </row>
    <row r="180" s="12" customFormat="1" ht="22.8" customHeight="1">
      <c r="A180" s="12"/>
      <c r="B180" s="199"/>
      <c r="C180" s="200"/>
      <c r="D180" s="201" t="s">
        <v>69</v>
      </c>
      <c r="E180" s="213" t="s">
        <v>180</v>
      </c>
      <c r="F180" s="213" t="s">
        <v>269</v>
      </c>
      <c r="G180" s="200"/>
      <c r="H180" s="200"/>
      <c r="I180" s="203"/>
      <c r="J180" s="214">
        <f>BK180</f>
        <v>0</v>
      </c>
      <c r="K180" s="200"/>
      <c r="L180" s="205"/>
      <c r="M180" s="206"/>
      <c r="N180" s="207"/>
      <c r="O180" s="207"/>
      <c r="P180" s="208">
        <f>SUM(P181:P185)</f>
        <v>0</v>
      </c>
      <c r="Q180" s="207"/>
      <c r="R180" s="208">
        <f>SUM(R181:R185)</f>
        <v>0</v>
      </c>
      <c r="S180" s="207"/>
      <c r="T180" s="209">
        <f>SUM(T181:T185)</f>
        <v>4.3343999999999996</v>
      </c>
      <c r="U180" s="12"/>
      <c r="V180" s="12"/>
      <c r="W180" s="12"/>
      <c r="X180" s="12"/>
      <c r="Y180" s="12"/>
      <c r="Z180" s="12"/>
      <c r="AA180" s="12"/>
      <c r="AB180" s="12"/>
      <c r="AC180" s="12"/>
      <c r="AD180" s="12"/>
      <c r="AE180" s="12"/>
      <c r="AR180" s="210" t="s">
        <v>77</v>
      </c>
      <c r="AT180" s="211" t="s">
        <v>69</v>
      </c>
      <c r="AU180" s="211" t="s">
        <v>77</v>
      </c>
      <c r="AY180" s="210" t="s">
        <v>161</v>
      </c>
      <c r="BK180" s="212">
        <f>SUM(BK181:BK185)</f>
        <v>0</v>
      </c>
    </row>
    <row r="181" s="2" customFormat="1" ht="21.75" customHeight="1">
      <c r="A181" s="41"/>
      <c r="B181" s="42"/>
      <c r="C181" s="215" t="s">
        <v>241</v>
      </c>
      <c r="D181" s="215" t="s">
        <v>163</v>
      </c>
      <c r="E181" s="216" t="s">
        <v>2140</v>
      </c>
      <c r="F181" s="217" t="s">
        <v>2141</v>
      </c>
      <c r="G181" s="218" t="s">
        <v>231</v>
      </c>
      <c r="H181" s="219">
        <v>1.8060000000000001</v>
      </c>
      <c r="I181" s="220"/>
      <c r="J181" s="221">
        <f>ROUND(I181*H181,2)</f>
        <v>0</v>
      </c>
      <c r="K181" s="217" t="s">
        <v>167</v>
      </c>
      <c r="L181" s="47"/>
      <c r="M181" s="222" t="s">
        <v>19</v>
      </c>
      <c r="N181" s="223" t="s">
        <v>41</v>
      </c>
      <c r="O181" s="87"/>
      <c r="P181" s="224">
        <f>O181*H181</f>
        <v>0</v>
      </c>
      <c r="Q181" s="224">
        <v>0</v>
      </c>
      <c r="R181" s="224">
        <f>Q181*H181</f>
        <v>0</v>
      </c>
      <c r="S181" s="224">
        <v>2.3999999999999999</v>
      </c>
      <c r="T181" s="225">
        <f>S181*H181</f>
        <v>4.3343999999999996</v>
      </c>
      <c r="U181" s="41"/>
      <c r="V181" s="41"/>
      <c r="W181" s="41"/>
      <c r="X181" s="41"/>
      <c r="Y181" s="41"/>
      <c r="Z181" s="41"/>
      <c r="AA181" s="41"/>
      <c r="AB181" s="41"/>
      <c r="AC181" s="41"/>
      <c r="AD181" s="41"/>
      <c r="AE181" s="41"/>
      <c r="AR181" s="226" t="s">
        <v>168</v>
      </c>
      <c r="AT181" s="226" t="s">
        <v>163</v>
      </c>
      <c r="AU181" s="226" t="s">
        <v>79</v>
      </c>
      <c r="AY181" s="20" t="s">
        <v>161</v>
      </c>
      <c r="BE181" s="227">
        <f>IF(N181="základní",J181,0)</f>
        <v>0</v>
      </c>
      <c r="BF181" s="227">
        <f>IF(N181="snížená",J181,0)</f>
        <v>0</v>
      </c>
      <c r="BG181" s="227">
        <f>IF(N181="zákl. přenesená",J181,0)</f>
        <v>0</v>
      </c>
      <c r="BH181" s="227">
        <f>IF(N181="sníž. přenesená",J181,0)</f>
        <v>0</v>
      </c>
      <c r="BI181" s="227">
        <f>IF(N181="nulová",J181,0)</f>
        <v>0</v>
      </c>
      <c r="BJ181" s="20" t="s">
        <v>77</v>
      </c>
      <c r="BK181" s="227">
        <f>ROUND(I181*H181,2)</f>
        <v>0</v>
      </c>
      <c r="BL181" s="20" t="s">
        <v>168</v>
      </c>
      <c r="BM181" s="226" t="s">
        <v>2142</v>
      </c>
    </row>
    <row r="182" s="2" customFormat="1">
      <c r="A182" s="41"/>
      <c r="B182" s="42"/>
      <c r="C182" s="43"/>
      <c r="D182" s="228" t="s">
        <v>170</v>
      </c>
      <c r="E182" s="43"/>
      <c r="F182" s="229" t="s">
        <v>2143</v>
      </c>
      <c r="G182" s="43"/>
      <c r="H182" s="43"/>
      <c r="I182" s="230"/>
      <c r="J182" s="43"/>
      <c r="K182" s="43"/>
      <c r="L182" s="47"/>
      <c r="M182" s="231"/>
      <c r="N182" s="232"/>
      <c r="O182" s="87"/>
      <c r="P182" s="87"/>
      <c r="Q182" s="87"/>
      <c r="R182" s="87"/>
      <c r="S182" s="87"/>
      <c r="T182" s="88"/>
      <c r="U182" s="41"/>
      <c r="V182" s="41"/>
      <c r="W182" s="41"/>
      <c r="X182" s="41"/>
      <c r="Y182" s="41"/>
      <c r="Z182" s="41"/>
      <c r="AA182" s="41"/>
      <c r="AB182" s="41"/>
      <c r="AC182" s="41"/>
      <c r="AD182" s="41"/>
      <c r="AE182" s="41"/>
      <c r="AT182" s="20" t="s">
        <v>170</v>
      </c>
      <c r="AU182" s="20" t="s">
        <v>79</v>
      </c>
    </row>
    <row r="183" s="13" customFormat="1">
      <c r="A183" s="13"/>
      <c r="B183" s="233"/>
      <c r="C183" s="234"/>
      <c r="D183" s="235" t="s">
        <v>172</v>
      </c>
      <c r="E183" s="236" t="s">
        <v>19</v>
      </c>
      <c r="F183" s="237" t="s">
        <v>2098</v>
      </c>
      <c r="G183" s="234"/>
      <c r="H183" s="238">
        <v>0.86399999999999999</v>
      </c>
      <c r="I183" s="239"/>
      <c r="J183" s="234"/>
      <c r="K183" s="234"/>
      <c r="L183" s="240"/>
      <c r="M183" s="241"/>
      <c r="N183" s="242"/>
      <c r="O183" s="242"/>
      <c r="P183" s="242"/>
      <c r="Q183" s="242"/>
      <c r="R183" s="242"/>
      <c r="S183" s="242"/>
      <c r="T183" s="243"/>
      <c r="U183" s="13"/>
      <c r="V183" s="13"/>
      <c r="W183" s="13"/>
      <c r="X183" s="13"/>
      <c r="Y183" s="13"/>
      <c r="Z183" s="13"/>
      <c r="AA183" s="13"/>
      <c r="AB183" s="13"/>
      <c r="AC183" s="13"/>
      <c r="AD183" s="13"/>
      <c r="AE183" s="13"/>
      <c r="AT183" s="244" t="s">
        <v>172</v>
      </c>
      <c r="AU183" s="244" t="s">
        <v>79</v>
      </c>
      <c r="AV183" s="13" t="s">
        <v>79</v>
      </c>
      <c r="AW183" s="13" t="s">
        <v>32</v>
      </c>
      <c r="AX183" s="13" t="s">
        <v>70</v>
      </c>
      <c r="AY183" s="244" t="s">
        <v>161</v>
      </c>
    </row>
    <row r="184" s="13" customFormat="1">
      <c r="A184" s="13"/>
      <c r="B184" s="233"/>
      <c r="C184" s="234"/>
      <c r="D184" s="235" t="s">
        <v>172</v>
      </c>
      <c r="E184" s="236" t="s">
        <v>19</v>
      </c>
      <c r="F184" s="237" t="s">
        <v>2099</v>
      </c>
      <c r="G184" s="234"/>
      <c r="H184" s="238">
        <v>0.94199999999999995</v>
      </c>
      <c r="I184" s="239"/>
      <c r="J184" s="234"/>
      <c r="K184" s="234"/>
      <c r="L184" s="240"/>
      <c r="M184" s="241"/>
      <c r="N184" s="242"/>
      <c r="O184" s="242"/>
      <c r="P184" s="242"/>
      <c r="Q184" s="242"/>
      <c r="R184" s="242"/>
      <c r="S184" s="242"/>
      <c r="T184" s="243"/>
      <c r="U184" s="13"/>
      <c r="V184" s="13"/>
      <c r="W184" s="13"/>
      <c r="X184" s="13"/>
      <c r="Y184" s="13"/>
      <c r="Z184" s="13"/>
      <c r="AA184" s="13"/>
      <c r="AB184" s="13"/>
      <c r="AC184" s="13"/>
      <c r="AD184" s="13"/>
      <c r="AE184" s="13"/>
      <c r="AT184" s="244" t="s">
        <v>172</v>
      </c>
      <c r="AU184" s="244" t="s">
        <v>79</v>
      </c>
      <c r="AV184" s="13" t="s">
        <v>79</v>
      </c>
      <c r="AW184" s="13" t="s">
        <v>32</v>
      </c>
      <c r="AX184" s="13" t="s">
        <v>70</v>
      </c>
      <c r="AY184" s="244" t="s">
        <v>161</v>
      </c>
    </row>
    <row r="185" s="14" customFormat="1">
      <c r="A185" s="14"/>
      <c r="B185" s="245"/>
      <c r="C185" s="246"/>
      <c r="D185" s="235" t="s">
        <v>172</v>
      </c>
      <c r="E185" s="247" t="s">
        <v>19</v>
      </c>
      <c r="F185" s="248" t="s">
        <v>174</v>
      </c>
      <c r="G185" s="246"/>
      <c r="H185" s="249">
        <v>1.8060000000000001</v>
      </c>
      <c r="I185" s="250"/>
      <c r="J185" s="246"/>
      <c r="K185" s="246"/>
      <c r="L185" s="251"/>
      <c r="M185" s="252"/>
      <c r="N185" s="253"/>
      <c r="O185" s="253"/>
      <c r="P185" s="253"/>
      <c r="Q185" s="253"/>
      <c r="R185" s="253"/>
      <c r="S185" s="253"/>
      <c r="T185" s="254"/>
      <c r="U185" s="14"/>
      <c r="V185" s="14"/>
      <c r="W185" s="14"/>
      <c r="X185" s="14"/>
      <c r="Y185" s="14"/>
      <c r="Z185" s="14"/>
      <c r="AA185" s="14"/>
      <c r="AB185" s="14"/>
      <c r="AC185" s="14"/>
      <c r="AD185" s="14"/>
      <c r="AE185" s="14"/>
      <c r="AT185" s="255" t="s">
        <v>172</v>
      </c>
      <c r="AU185" s="255" t="s">
        <v>79</v>
      </c>
      <c r="AV185" s="14" t="s">
        <v>168</v>
      </c>
      <c r="AW185" s="14" t="s">
        <v>32</v>
      </c>
      <c r="AX185" s="14" t="s">
        <v>77</v>
      </c>
      <c r="AY185" s="255" t="s">
        <v>161</v>
      </c>
    </row>
    <row r="186" s="12" customFormat="1" ht="22.8" customHeight="1">
      <c r="A186" s="12"/>
      <c r="B186" s="199"/>
      <c r="C186" s="200"/>
      <c r="D186" s="201" t="s">
        <v>69</v>
      </c>
      <c r="E186" s="213" t="s">
        <v>168</v>
      </c>
      <c r="F186" s="213" t="s">
        <v>1181</v>
      </c>
      <c r="G186" s="200"/>
      <c r="H186" s="200"/>
      <c r="I186" s="203"/>
      <c r="J186" s="214">
        <f>BK186</f>
        <v>0</v>
      </c>
      <c r="K186" s="200"/>
      <c r="L186" s="205"/>
      <c r="M186" s="206"/>
      <c r="N186" s="207"/>
      <c r="O186" s="207"/>
      <c r="P186" s="208">
        <f>SUM(P187:P220)</f>
        <v>0</v>
      </c>
      <c r="Q186" s="207"/>
      <c r="R186" s="208">
        <f>SUM(R187:R220)</f>
        <v>0.16959472799999997</v>
      </c>
      <c r="S186" s="207"/>
      <c r="T186" s="209">
        <f>SUM(T187:T220)</f>
        <v>0</v>
      </c>
      <c r="U186" s="12"/>
      <c r="V186" s="12"/>
      <c r="W186" s="12"/>
      <c r="X186" s="12"/>
      <c r="Y186" s="12"/>
      <c r="Z186" s="12"/>
      <c r="AA186" s="12"/>
      <c r="AB186" s="12"/>
      <c r="AC186" s="12"/>
      <c r="AD186" s="12"/>
      <c r="AE186" s="12"/>
      <c r="AR186" s="210" t="s">
        <v>77</v>
      </c>
      <c r="AT186" s="211" t="s">
        <v>69</v>
      </c>
      <c r="AU186" s="211" t="s">
        <v>77</v>
      </c>
      <c r="AY186" s="210" t="s">
        <v>161</v>
      </c>
      <c r="BK186" s="212">
        <f>SUM(BK187:BK220)</f>
        <v>0</v>
      </c>
    </row>
    <row r="187" s="2" customFormat="1" ht="16.5" customHeight="1">
      <c r="A187" s="41"/>
      <c r="B187" s="42"/>
      <c r="C187" s="215" t="s">
        <v>246</v>
      </c>
      <c r="D187" s="215" t="s">
        <v>163</v>
      </c>
      <c r="E187" s="216" t="s">
        <v>2144</v>
      </c>
      <c r="F187" s="217" t="s">
        <v>2145</v>
      </c>
      <c r="G187" s="218" t="s">
        <v>231</v>
      </c>
      <c r="H187" s="219">
        <v>4.3200000000000003</v>
      </c>
      <c r="I187" s="220"/>
      <c r="J187" s="221">
        <f>ROUND(I187*H187,2)</f>
        <v>0</v>
      </c>
      <c r="K187" s="217" t="s">
        <v>167</v>
      </c>
      <c r="L187" s="47"/>
      <c r="M187" s="222" t="s">
        <v>19</v>
      </c>
      <c r="N187" s="223" t="s">
        <v>41</v>
      </c>
      <c r="O187" s="87"/>
      <c r="P187" s="224">
        <f>O187*H187</f>
        <v>0</v>
      </c>
      <c r="Q187" s="224">
        <v>0</v>
      </c>
      <c r="R187" s="224">
        <f>Q187*H187</f>
        <v>0</v>
      </c>
      <c r="S187" s="224">
        <v>0</v>
      </c>
      <c r="T187" s="225">
        <f>S187*H187</f>
        <v>0</v>
      </c>
      <c r="U187" s="41"/>
      <c r="V187" s="41"/>
      <c r="W187" s="41"/>
      <c r="X187" s="41"/>
      <c r="Y187" s="41"/>
      <c r="Z187" s="41"/>
      <c r="AA187" s="41"/>
      <c r="AB187" s="41"/>
      <c r="AC187" s="41"/>
      <c r="AD187" s="41"/>
      <c r="AE187" s="41"/>
      <c r="AR187" s="226" t="s">
        <v>168</v>
      </c>
      <c r="AT187" s="226" t="s">
        <v>163</v>
      </c>
      <c r="AU187" s="226" t="s">
        <v>79</v>
      </c>
      <c r="AY187" s="20" t="s">
        <v>161</v>
      </c>
      <c r="BE187" s="227">
        <f>IF(N187="základní",J187,0)</f>
        <v>0</v>
      </c>
      <c r="BF187" s="227">
        <f>IF(N187="snížená",J187,0)</f>
        <v>0</v>
      </c>
      <c r="BG187" s="227">
        <f>IF(N187="zákl. přenesená",J187,0)</f>
        <v>0</v>
      </c>
      <c r="BH187" s="227">
        <f>IF(N187="sníž. přenesená",J187,0)</f>
        <v>0</v>
      </c>
      <c r="BI187" s="227">
        <f>IF(N187="nulová",J187,0)</f>
        <v>0</v>
      </c>
      <c r="BJ187" s="20" t="s">
        <v>77</v>
      </c>
      <c r="BK187" s="227">
        <f>ROUND(I187*H187,2)</f>
        <v>0</v>
      </c>
      <c r="BL187" s="20" t="s">
        <v>168</v>
      </c>
      <c r="BM187" s="226" t="s">
        <v>2146</v>
      </c>
    </row>
    <row r="188" s="2" customFormat="1">
      <c r="A188" s="41"/>
      <c r="B188" s="42"/>
      <c r="C188" s="43"/>
      <c r="D188" s="228" t="s">
        <v>170</v>
      </c>
      <c r="E188" s="43"/>
      <c r="F188" s="229" t="s">
        <v>2147</v>
      </c>
      <c r="G188" s="43"/>
      <c r="H188" s="43"/>
      <c r="I188" s="230"/>
      <c r="J188" s="43"/>
      <c r="K188" s="43"/>
      <c r="L188" s="47"/>
      <c r="M188" s="231"/>
      <c r="N188" s="232"/>
      <c r="O188" s="87"/>
      <c r="P188" s="87"/>
      <c r="Q188" s="87"/>
      <c r="R188" s="87"/>
      <c r="S188" s="87"/>
      <c r="T188" s="88"/>
      <c r="U188" s="41"/>
      <c r="V188" s="41"/>
      <c r="W188" s="41"/>
      <c r="X188" s="41"/>
      <c r="Y188" s="41"/>
      <c r="Z188" s="41"/>
      <c r="AA188" s="41"/>
      <c r="AB188" s="41"/>
      <c r="AC188" s="41"/>
      <c r="AD188" s="41"/>
      <c r="AE188" s="41"/>
      <c r="AT188" s="20" t="s">
        <v>170</v>
      </c>
      <c r="AU188" s="20" t="s">
        <v>79</v>
      </c>
    </row>
    <row r="189" s="13" customFormat="1">
      <c r="A189" s="13"/>
      <c r="B189" s="233"/>
      <c r="C189" s="234"/>
      <c r="D189" s="235" t="s">
        <v>172</v>
      </c>
      <c r="E189" s="236" t="s">
        <v>19</v>
      </c>
      <c r="F189" s="237" t="s">
        <v>2148</v>
      </c>
      <c r="G189" s="234"/>
      <c r="H189" s="238">
        <v>0.59999999999999998</v>
      </c>
      <c r="I189" s="239"/>
      <c r="J189" s="234"/>
      <c r="K189" s="234"/>
      <c r="L189" s="240"/>
      <c r="M189" s="241"/>
      <c r="N189" s="242"/>
      <c r="O189" s="242"/>
      <c r="P189" s="242"/>
      <c r="Q189" s="242"/>
      <c r="R189" s="242"/>
      <c r="S189" s="242"/>
      <c r="T189" s="243"/>
      <c r="U189" s="13"/>
      <c r="V189" s="13"/>
      <c r="W189" s="13"/>
      <c r="X189" s="13"/>
      <c r="Y189" s="13"/>
      <c r="Z189" s="13"/>
      <c r="AA189" s="13"/>
      <c r="AB189" s="13"/>
      <c r="AC189" s="13"/>
      <c r="AD189" s="13"/>
      <c r="AE189" s="13"/>
      <c r="AT189" s="244" t="s">
        <v>172</v>
      </c>
      <c r="AU189" s="244" t="s">
        <v>79</v>
      </c>
      <c r="AV189" s="13" t="s">
        <v>79</v>
      </c>
      <c r="AW189" s="13" t="s">
        <v>32</v>
      </c>
      <c r="AX189" s="13" t="s">
        <v>70</v>
      </c>
      <c r="AY189" s="244" t="s">
        <v>161</v>
      </c>
    </row>
    <row r="190" s="13" customFormat="1">
      <c r="A190" s="13"/>
      <c r="B190" s="233"/>
      <c r="C190" s="234"/>
      <c r="D190" s="235" t="s">
        <v>172</v>
      </c>
      <c r="E190" s="236" t="s">
        <v>19</v>
      </c>
      <c r="F190" s="237" t="s">
        <v>2149</v>
      </c>
      <c r="G190" s="234"/>
      <c r="H190" s="238">
        <v>3</v>
      </c>
      <c r="I190" s="239"/>
      <c r="J190" s="234"/>
      <c r="K190" s="234"/>
      <c r="L190" s="240"/>
      <c r="M190" s="241"/>
      <c r="N190" s="242"/>
      <c r="O190" s="242"/>
      <c r="P190" s="242"/>
      <c r="Q190" s="242"/>
      <c r="R190" s="242"/>
      <c r="S190" s="242"/>
      <c r="T190" s="243"/>
      <c r="U190" s="13"/>
      <c r="V190" s="13"/>
      <c r="W190" s="13"/>
      <c r="X190" s="13"/>
      <c r="Y190" s="13"/>
      <c r="Z190" s="13"/>
      <c r="AA190" s="13"/>
      <c r="AB190" s="13"/>
      <c r="AC190" s="13"/>
      <c r="AD190" s="13"/>
      <c r="AE190" s="13"/>
      <c r="AT190" s="244" t="s">
        <v>172</v>
      </c>
      <c r="AU190" s="244" t="s">
        <v>79</v>
      </c>
      <c r="AV190" s="13" t="s">
        <v>79</v>
      </c>
      <c r="AW190" s="13" t="s">
        <v>32</v>
      </c>
      <c r="AX190" s="13" t="s">
        <v>70</v>
      </c>
      <c r="AY190" s="244" t="s">
        <v>161</v>
      </c>
    </row>
    <row r="191" s="13" customFormat="1">
      <c r="A191" s="13"/>
      <c r="B191" s="233"/>
      <c r="C191" s="234"/>
      <c r="D191" s="235" t="s">
        <v>172</v>
      </c>
      <c r="E191" s="236" t="s">
        <v>19</v>
      </c>
      <c r="F191" s="237" t="s">
        <v>2150</v>
      </c>
      <c r="G191" s="234"/>
      <c r="H191" s="238">
        <v>0.29999999999999999</v>
      </c>
      <c r="I191" s="239"/>
      <c r="J191" s="234"/>
      <c r="K191" s="234"/>
      <c r="L191" s="240"/>
      <c r="M191" s="241"/>
      <c r="N191" s="242"/>
      <c r="O191" s="242"/>
      <c r="P191" s="242"/>
      <c r="Q191" s="242"/>
      <c r="R191" s="242"/>
      <c r="S191" s="242"/>
      <c r="T191" s="243"/>
      <c r="U191" s="13"/>
      <c r="V191" s="13"/>
      <c r="W191" s="13"/>
      <c r="X191" s="13"/>
      <c r="Y191" s="13"/>
      <c r="Z191" s="13"/>
      <c r="AA191" s="13"/>
      <c r="AB191" s="13"/>
      <c r="AC191" s="13"/>
      <c r="AD191" s="13"/>
      <c r="AE191" s="13"/>
      <c r="AT191" s="244" t="s">
        <v>172</v>
      </c>
      <c r="AU191" s="244" t="s">
        <v>79</v>
      </c>
      <c r="AV191" s="13" t="s">
        <v>79</v>
      </c>
      <c r="AW191" s="13" t="s">
        <v>32</v>
      </c>
      <c r="AX191" s="13" t="s">
        <v>70</v>
      </c>
      <c r="AY191" s="244" t="s">
        <v>161</v>
      </c>
    </row>
    <row r="192" s="13" customFormat="1">
      <c r="A192" s="13"/>
      <c r="B192" s="233"/>
      <c r="C192" s="234"/>
      <c r="D192" s="235" t="s">
        <v>172</v>
      </c>
      <c r="E192" s="236" t="s">
        <v>19</v>
      </c>
      <c r="F192" s="237" t="s">
        <v>2151</v>
      </c>
      <c r="G192" s="234"/>
      <c r="H192" s="238">
        <v>0.41999999999999998</v>
      </c>
      <c r="I192" s="239"/>
      <c r="J192" s="234"/>
      <c r="K192" s="234"/>
      <c r="L192" s="240"/>
      <c r="M192" s="241"/>
      <c r="N192" s="242"/>
      <c r="O192" s="242"/>
      <c r="P192" s="242"/>
      <c r="Q192" s="242"/>
      <c r="R192" s="242"/>
      <c r="S192" s="242"/>
      <c r="T192" s="243"/>
      <c r="U192" s="13"/>
      <c r="V192" s="13"/>
      <c r="W192" s="13"/>
      <c r="X192" s="13"/>
      <c r="Y192" s="13"/>
      <c r="Z192" s="13"/>
      <c r="AA192" s="13"/>
      <c r="AB192" s="13"/>
      <c r="AC192" s="13"/>
      <c r="AD192" s="13"/>
      <c r="AE192" s="13"/>
      <c r="AT192" s="244" t="s">
        <v>172</v>
      </c>
      <c r="AU192" s="244" t="s">
        <v>79</v>
      </c>
      <c r="AV192" s="13" t="s">
        <v>79</v>
      </c>
      <c r="AW192" s="13" t="s">
        <v>32</v>
      </c>
      <c r="AX192" s="13" t="s">
        <v>70</v>
      </c>
      <c r="AY192" s="244" t="s">
        <v>161</v>
      </c>
    </row>
    <row r="193" s="14" customFormat="1">
      <c r="A193" s="14"/>
      <c r="B193" s="245"/>
      <c r="C193" s="246"/>
      <c r="D193" s="235" t="s">
        <v>172</v>
      </c>
      <c r="E193" s="247" t="s">
        <v>19</v>
      </c>
      <c r="F193" s="248" t="s">
        <v>174</v>
      </c>
      <c r="G193" s="246"/>
      <c r="H193" s="249">
        <v>4.3200000000000003</v>
      </c>
      <c r="I193" s="250"/>
      <c r="J193" s="246"/>
      <c r="K193" s="246"/>
      <c r="L193" s="251"/>
      <c r="M193" s="252"/>
      <c r="N193" s="253"/>
      <c r="O193" s="253"/>
      <c r="P193" s="253"/>
      <c r="Q193" s="253"/>
      <c r="R193" s="253"/>
      <c r="S193" s="253"/>
      <c r="T193" s="254"/>
      <c r="U193" s="14"/>
      <c r="V193" s="14"/>
      <c r="W193" s="14"/>
      <c r="X193" s="14"/>
      <c r="Y193" s="14"/>
      <c r="Z193" s="14"/>
      <c r="AA193" s="14"/>
      <c r="AB193" s="14"/>
      <c r="AC193" s="14"/>
      <c r="AD193" s="14"/>
      <c r="AE193" s="14"/>
      <c r="AT193" s="255" t="s">
        <v>172</v>
      </c>
      <c r="AU193" s="255" t="s">
        <v>79</v>
      </c>
      <c r="AV193" s="14" t="s">
        <v>168</v>
      </c>
      <c r="AW193" s="14" t="s">
        <v>32</v>
      </c>
      <c r="AX193" s="14" t="s">
        <v>77</v>
      </c>
      <c r="AY193" s="255" t="s">
        <v>161</v>
      </c>
    </row>
    <row r="194" s="2" customFormat="1" ht="16.5" customHeight="1">
      <c r="A194" s="41"/>
      <c r="B194" s="42"/>
      <c r="C194" s="215" t="s">
        <v>252</v>
      </c>
      <c r="D194" s="215" t="s">
        <v>163</v>
      </c>
      <c r="E194" s="216" t="s">
        <v>2152</v>
      </c>
      <c r="F194" s="217" t="s">
        <v>2153</v>
      </c>
      <c r="G194" s="218" t="s">
        <v>314</v>
      </c>
      <c r="H194" s="219">
        <v>1</v>
      </c>
      <c r="I194" s="220"/>
      <c r="J194" s="221">
        <f>ROUND(I194*H194,2)</f>
        <v>0</v>
      </c>
      <c r="K194" s="217" t="s">
        <v>167</v>
      </c>
      <c r="L194" s="47"/>
      <c r="M194" s="222" t="s">
        <v>19</v>
      </c>
      <c r="N194" s="223" t="s">
        <v>41</v>
      </c>
      <c r="O194" s="87"/>
      <c r="P194" s="224">
        <f>O194*H194</f>
        <v>0</v>
      </c>
      <c r="Q194" s="224">
        <v>0.087419999999999998</v>
      </c>
      <c r="R194" s="224">
        <f>Q194*H194</f>
        <v>0.087419999999999998</v>
      </c>
      <c r="S194" s="224">
        <v>0</v>
      </c>
      <c r="T194" s="225">
        <f>S194*H194</f>
        <v>0</v>
      </c>
      <c r="U194" s="41"/>
      <c r="V194" s="41"/>
      <c r="W194" s="41"/>
      <c r="X194" s="41"/>
      <c r="Y194" s="41"/>
      <c r="Z194" s="41"/>
      <c r="AA194" s="41"/>
      <c r="AB194" s="41"/>
      <c r="AC194" s="41"/>
      <c r="AD194" s="41"/>
      <c r="AE194" s="41"/>
      <c r="AR194" s="226" t="s">
        <v>168</v>
      </c>
      <c r="AT194" s="226" t="s">
        <v>163</v>
      </c>
      <c r="AU194" s="226" t="s">
        <v>79</v>
      </c>
      <c r="AY194" s="20" t="s">
        <v>161</v>
      </c>
      <c r="BE194" s="227">
        <f>IF(N194="základní",J194,0)</f>
        <v>0</v>
      </c>
      <c r="BF194" s="227">
        <f>IF(N194="snížená",J194,0)</f>
        <v>0</v>
      </c>
      <c r="BG194" s="227">
        <f>IF(N194="zákl. přenesená",J194,0)</f>
        <v>0</v>
      </c>
      <c r="BH194" s="227">
        <f>IF(N194="sníž. přenesená",J194,0)</f>
        <v>0</v>
      </c>
      <c r="BI194" s="227">
        <f>IF(N194="nulová",J194,0)</f>
        <v>0</v>
      </c>
      <c r="BJ194" s="20" t="s">
        <v>77</v>
      </c>
      <c r="BK194" s="227">
        <f>ROUND(I194*H194,2)</f>
        <v>0</v>
      </c>
      <c r="BL194" s="20" t="s">
        <v>168</v>
      </c>
      <c r="BM194" s="226" t="s">
        <v>2154</v>
      </c>
    </row>
    <row r="195" s="2" customFormat="1">
      <c r="A195" s="41"/>
      <c r="B195" s="42"/>
      <c r="C195" s="43"/>
      <c r="D195" s="228" t="s">
        <v>170</v>
      </c>
      <c r="E195" s="43"/>
      <c r="F195" s="229" t="s">
        <v>2155</v>
      </c>
      <c r="G195" s="43"/>
      <c r="H195" s="43"/>
      <c r="I195" s="230"/>
      <c r="J195" s="43"/>
      <c r="K195" s="43"/>
      <c r="L195" s="47"/>
      <c r="M195" s="231"/>
      <c r="N195" s="232"/>
      <c r="O195" s="87"/>
      <c r="P195" s="87"/>
      <c r="Q195" s="87"/>
      <c r="R195" s="87"/>
      <c r="S195" s="87"/>
      <c r="T195" s="88"/>
      <c r="U195" s="41"/>
      <c r="V195" s="41"/>
      <c r="W195" s="41"/>
      <c r="X195" s="41"/>
      <c r="Y195" s="41"/>
      <c r="Z195" s="41"/>
      <c r="AA195" s="41"/>
      <c r="AB195" s="41"/>
      <c r="AC195" s="41"/>
      <c r="AD195" s="41"/>
      <c r="AE195" s="41"/>
      <c r="AT195" s="20" t="s">
        <v>170</v>
      </c>
      <c r="AU195" s="20" t="s">
        <v>79</v>
      </c>
    </row>
    <row r="196" s="13" customFormat="1">
      <c r="A196" s="13"/>
      <c r="B196" s="233"/>
      <c r="C196" s="234"/>
      <c r="D196" s="235" t="s">
        <v>172</v>
      </c>
      <c r="E196" s="236" t="s">
        <v>19</v>
      </c>
      <c r="F196" s="237" t="s">
        <v>2156</v>
      </c>
      <c r="G196" s="234"/>
      <c r="H196" s="238">
        <v>1</v>
      </c>
      <c r="I196" s="239"/>
      <c r="J196" s="234"/>
      <c r="K196" s="234"/>
      <c r="L196" s="240"/>
      <c r="M196" s="241"/>
      <c r="N196" s="242"/>
      <c r="O196" s="242"/>
      <c r="P196" s="242"/>
      <c r="Q196" s="242"/>
      <c r="R196" s="242"/>
      <c r="S196" s="242"/>
      <c r="T196" s="243"/>
      <c r="U196" s="13"/>
      <c r="V196" s="13"/>
      <c r="W196" s="13"/>
      <c r="X196" s="13"/>
      <c r="Y196" s="13"/>
      <c r="Z196" s="13"/>
      <c r="AA196" s="13"/>
      <c r="AB196" s="13"/>
      <c r="AC196" s="13"/>
      <c r="AD196" s="13"/>
      <c r="AE196" s="13"/>
      <c r="AT196" s="244" t="s">
        <v>172</v>
      </c>
      <c r="AU196" s="244" t="s">
        <v>79</v>
      </c>
      <c r="AV196" s="13" t="s">
        <v>79</v>
      </c>
      <c r="AW196" s="13" t="s">
        <v>32</v>
      </c>
      <c r="AX196" s="13" t="s">
        <v>70</v>
      </c>
      <c r="AY196" s="244" t="s">
        <v>161</v>
      </c>
    </row>
    <row r="197" s="14" customFormat="1">
      <c r="A197" s="14"/>
      <c r="B197" s="245"/>
      <c r="C197" s="246"/>
      <c r="D197" s="235" t="s">
        <v>172</v>
      </c>
      <c r="E197" s="247" t="s">
        <v>19</v>
      </c>
      <c r="F197" s="248" t="s">
        <v>174</v>
      </c>
      <c r="G197" s="246"/>
      <c r="H197" s="249">
        <v>1</v>
      </c>
      <c r="I197" s="250"/>
      <c r="J197" s="246"/>
      <c r="K197" s="246"/>
      <c r="L197" s="251"/>
      <c r="M197" s="252"/>
      <c r="N197" s="253"/>
      <c r="O197" s="253"/>
      <c r="P197" s="253"/>
      <c r="Q197" s="253"/>
      <c r="R197" s="253"/>
      <c r="S197" s="253"/>
      <c r="T197" s="254"/>
      <c r="U197" s="14"/>
      <c r="V197" s="14"/>
      <c r="W197" s="14"/>
      <c r="X197" s="14"/>
      <c r="Y197" s="14"/>
      <c r="Z197" s="14"/>
      <c r="AA197" s="14"/>
      <c r="AB197" s="14"/>
      <c r="AC197" s="14"/>
      <c r="AD197" s="14"/>
      <c r="AE197" s="14"/>
      <c r="AT197" s="255" t="s">
        <v>172</v>
      </c>
      <c r="AU197" s="255" t="s">
        <v>79</v>
      </c>
      <c r="AV197" s="14" t="s">
        <v>168</v>
      </c>
      <c r="AW197" s="14" t="s">
        <v>32</v>
      </c>
      <c r="AX197" s="14" t="s">
        <v>77</v>
      </c>
      <c r="AY197" s="255" t="s">
        <v>161</v>
      </c>
    </row>
    <row r="198" s="2" customFormat="1" ht="16.5" customHeight="1">
      <c r="A198" s="41"/>
      <c r="B198" s="42"/>
      <c r="C198" s="285" t="s">
        <v>258</v>
      </c>
      <c r="D198" s="285" t="s">
        <v>1027</v>
      </c>
      <c r="E198" s="286" t="s">
        <v>2157</v>
      </c>
      <c r="F198" s="287" t="s">
        <v>2158</v>
      </c>
      <c r="G198" s="288" t="s">
        <v>314</v>
      </c>
      <c r="H198" s="289">
        <v>1</v>
      </c>
      <c r="I198" s="290"/>
      <c r="J198" s="291">
        <f>ROUND(I198*H198,2)</f>
        <v>0</v>
      </c>
      <c r="K198" s="287" t="s">
        <v>167</v>
      </c>
      <c r="L198" s="292"/>
      <c r="M198" s="293" t="s">
        <v>19</v>
      </c>
      <c r="N198" s="294" t="s">
        <v>41</v>
      </c>
      <c r="O198" s="87"/>
      <c r="P198" s="224">
        <f>O198*H198</f>
        <v>0</v>
      </c>
      <c r="Q198" s="224">
        <v>0.050999999999999997</v>
      </c>
      <c r="R198" s="224">
        <f>Q198*H198</f>
        <v>0.050999999999999997</v>
      </c>
      <c r="S198" s="224">
        <v>0</v>
      </c>
      <c r="T198" s="225">
        <f>S198*H198</f>
        <v>0</v>
      </c>
      <c r="U198" s="41"/>
      <c r="V198" s="41"/>
      <c r="W198" s="41"/>
      <c r="X198" s="41"/>
      <c r="Y198" s="41"/>
      <c r="Z198" s="41"/>
      <c r="AA198" s="41"/>
      <c r="AB198" s="41"/>
      <c r="AC198" s="41"/>
      <c r="AD198" s="41"/>
      <c r="AE198" s="41"/>
      <c r="AR198" s="226" t="s">
        <v>209</v>
      </c>
      <c r="AT198" s="226" t="s">
        <v>1027</v>
      </c>
      <c r="AU198" s="226" t="s">
        <v>79</v>
      </c>
      <c r="AY198" s="20" t="s">
        <v>161</v>
      </c>
      <c r="BE198" s="227">
        <f>IF(N198="základní",J198,0)</f>
        <v>0</v>
      </c>
      <c r="BF198" s="227">
        <f>IF(N198="snížená",J198,0)</f>
        <v>0</v>
      </c>
      <c r="BG198" s="227">
        <f>IF(N198="zákl. přenesená",J198,0)</f>
        <v>0</v>
      </c>
      <c r="BH198" s="227">
        <f>IF(N198="sníž. přenesená",J198,0)</f>
        <v>0</v>
      </c>
      <c r="BI198" s="227">
        <f>IF(N198="nulová",J198,0)</f>
        <v>0</v>
      </c>
      <c r="BJ198" s="20" t="s">
        <v>77</v>
      </c>
      <c r="BK198" s="227">
        <f>ROUND(I198*H198,2)</f>
        <v>0</v>
      </c>
      <c r="BL198" s="20" t="s">
        <v>168</v>
      </c>
      <c r="BM198" s="226" t="s">
        <v>2159</v>
      </c>
    </row>
    <row r="199" s="13" customFormat="1">
      <c r="A199" s="13"/>
      <c r="B199" s="233"/>
      <c r="C199" s="234"/>
      <c r="D199" s="235" t="s">
        <v>172</v>
      </c>
      <c r="E199" s="236" t="s">
        <v>19</v>
      </c>
      <c r="F199" s="237" t="s">
        <v>2156</v>
      </c>
      <c r="G199" s="234"/>
      <c r="H199" s="238">
        <v>1</v>
      </c>
      <c r="I199" s="239"/>
      <c r="J199" s="234"/>
      <c r="K199" s="234"/>
      <c r="L199" s="240"/>
      <c r="M199" s="241"/>
      <c r="N199" s="242"/>
      <c r="O199" s="242"/>
      <c r="P199" s="242"/>
      <c r="Q199" s="242"/>
      <c r="R199" s="242"/>
      <c r="S199" s="242"/>
      <c r="T199" s="243"/>
      <c r="U199" s="13"/>
      <c r="V199" s="13"/>
      <c r="W199" s="13"/>
      <c r="X199" s="13"/>
      <c r="Y199" s="13"/>
      <c r="Z199" s="13"/>
      <c r="AA199" s="13"/>
      <c r="AB199" s="13"/>
      <c r="AC199" s="13"/>
      <c r="AD199" s="13"/>
      <c r="AE199" s="13"/>
      <c r="AT199" s="244" t="s">
        <v>172</v>
      </c>
      <c r="AU199" s="244" t="s">
        <v>79</v>
      </c>
      <c r="AV199" s="13" t="s">
        <v>79</v>
      </c>
      <c r="AW199" s="13" t="s">
        <v>32</v>
      </c>
      <c r="AX199" s="13" t="s">
        <v>70</v>
      </c>
      <c r="AY199" s="244" t="s">
        <v>161</v>
      </c>
    </row>
    <row r="200" s="14" customFormat="1">
      <c r="A200" s="14"/>
      <c r="B200" s="245"/>
      <c r="C200" s="246"/>
      <c r="D200" s="235" t="s">
        <v>172</v>
      </c>
      <c r="E200" s="247" t="s">
        <v>19</v>
      </c>
      <c r="F200" s="248" t="s">
        <v>174</v>
      </c>
      <c r="G200" s="246"/>
      <c r="H200" s="249">
        <v>1</v>
      </c>
      <c r="I200" s="250"/>
      <c r="J200" s="246"/>
      <c r="K200" s="246"/>
      <c r="L200" s="251"/>
      <c r="M200" s="252"/>
      <c r="N200" s="253"/>
      <c r="O200" s="253"/>
      <c r="P200" s="253"/>
      <c r="Q200" s="253"/>
      <c r="R200" s="253"/>
      <c r="S200" s="253"/>
      <c r="T200" s="254"/>
      <c r="U200" s="14"/>
      <c r="V200" s="14"/>
      <c r="W200" s="14"/>
      <c r="X200" s="14"/>
      <c r="Y200" s="14"/>
      <c r="Z200" s="14"/>
      <c r="AA200" s="14"/>
      <c r="AB200" s="14"/>
      <c r="AC200" s="14"/>
      <c r="AD200" s="14"/>
      <c r="AE200" s="14"/>
      <c r="AT200" s="255" t="s">
        <v>172</v>
      </c>
      <c r="AU200" s="255" t="s">
        <v>79</v>
      </c>
      <c r="AV200" s="14" t="s">
        <v>168</v>
      </c>
      <c r="AW200" s="14" t="s">
        <v>32</v>
      </c>
      <c r="AX200" s="14" t="s">
        <v>77</v>
      </c>
      <c r="AY200" s="255" t="s">
        <v>161</v>
      </c>
    </row>
    <row r="201" s="2" customFormat="1" ht="24.15" customHeight="1">
      <c r="A201" s="41"/>
      <c r="B201" s="42"/>
      <c r="C201" s="215" t="s">
        <v>263</v>
      </c>
      <c r="D201" s="215" t="s">
        <v>163</v>
      </c>
      <c r="E201" s="216" t="s">
        <v>2160</v>
      </c>
      <c r="F201" s="217" t="s">
        <v>2161</v>
      </c>
      <c r="G201" s="218" t="s">
        <v>231</v>
      </c>
      <c r="H201" s="219">
        <v>0.22500000000000001</v>
      </c>
      <c r="I201" s="220"/>
      <c r="J201" s="221">
        <f>ROUND(I201*H201,2)</f>
        <v>0</v>
      </c>
      <c r="K201" s="217" t="s">
        <v>167</v>
      </c>
      <c r="L201" s="47"/>
      <c r="M201" s="222" t="s">
        <v>19</v>
      </c>
      <c r="N201" s="223" t="s">
        <v>41</v>
      </c>
      <c r="O201" s="87"/>
      <c r="P201" s="224">
        <f>O201*H201</f>
        <v>0</v>
      </c>
      <c r="Q201" s="224">
        <v>0</v>
      </c>
      <c r="R201" s="224">
        <f>Q201*H201</f>
        <v>0</v>
      </c>
      <c r="S201" s="224">
        <v>0</v>
      </c>
      <c r="T201" s="225">
        <f>S201*H201</f>
        <v>0</v>
      </c>
      <c r="U201" s="41"/>
      <c r="V201" s="41"/>
      <c r="W201" s="41"/>
      <c r="X201" s="41"/>
      <c r="Y201" s="41"/>
      <c r="Z201" s="41"/>
      <c r="AA201" s="41"/>
      <c r="AB201" s="41"/>
      <c r="AC201" s="41"/>
      <c r="AD201" s="41"/>
      <c r="AE201" s="41"/>
      <c r="AR201" s="226" t="s">
        <v>168</v>
      </c>
      <c r="AT201" s="226" t="s">
        <v>163</v>
      </c>
      <c r="AU201" s="226" t="s">
        <v>79</v>
      </c>
      <c r="AY201" s="20" t="s">
        <v>161</v>
      </c>
      <c r="BE201" s="227">
        <f>IF(N201="základní",J201,0)</f>
        <v>0</v>
      </c>
      <c r="BF201" s="227">
        <f>IF(N201="snížená",J201,0)</f>
        <v>0</v>
      </c>
      <c r="BG201" s="227">
        <f>IF(N201="zákl. přenesená",J201,0)</f>
        <v>0</v>
      </c>
      <c r="BH201" s="227">
        <f>IF(N201="sníž. přenesená",J201,0)</f>
        <v>0</v>
      </c>
      <c r="BI201" s="227">
        <f>IF(N201="nulová",J201,0)</f>
        <v>0</v>
      </c>
      <c r="BJ201" s="20" t="s">
        <v>77</v>
      </c>
      <c r="BK201" s="227">
        <f>ROUND(I201*H201,2)</f>
        <v>0</v>
      </c>
      <c r="BL201" s="20" t="s">
        <v>168</v>
      </c>
      <c r="BM201" s="226" t="s">
        <v>2162</v>
      </c>
    </row>
    <row r="202" s="2" customFormat="1">
      <c r="A202" s="41"/>
      <c r="B202" s="42"/>
      <c r="C202" s="43"/>
      <c r="D202" s="228" t="s">
        <v>170</v>
      </c>
      <c r="E202" s="43"/>
      <c r="F202" s="229" t="s">
        <v>2163</v>
      </c>
      <c r="G202" s="43"/>
      <c r="H202" s="43"/>
      <c r="I202" s="230"/>
      <c r="J202" s="43"/>
      <c r="K202" s="43"/>
      <c r="L202" s="47"/>
      <c r="M202" s="231"/>
      <c r="N202" s="232"/>
      <c r="O202" s="87"/>
      <c r="P202" s="87"/>
      <c r="Q202" s="87"/>
      <c r="R202" s="87"/>
      <c r="S202" s="87"/>
      <c r="T202" s="88"/>
      <c r="U202" s="41"/>
      <c r="V202" s="41"/>
      <c r="W202" s="41"/>
      <c r="X202" s="41"/>
      <c r="Y202" s="41"/>
      <c r="Z202" s="41"/>
      <c r="AA202" s="41"/>
      <c r="AB202" s="41"/>
      <c r="AC202" s="41"/>
      <c r="AD202" s="41"/>
      <c r="AE202" s="41"/>
      <c r="AT202" s="20" t="s">
        <v>170</v>
      </c>
      <c r="AU202" s="20" t="s">
        <v>79</v>
      </c>
    </row>
    <row r="203" s="13" customFormat="1">
      <c r="A203" s="13"/>
      <c r="B203" s="233"/>
      <c r="C203" s="234"/>
      <c r="D203" s="235" t="s">
        <v>172</v>
      </c>
      <c r="E203" s="236" t="s">
        <v>19</v>
      </c>
      <c r="F203" s="237" t="s">
        <v>2164</v>
      </c>
      <c r="G203" s="234"/>
      <c r="H203" s="238">
        <v>0.22500000000000001</v>
      </c>
      <c r="I203" s="239"/>
      <c r="J203" s="234"/>
      <c r="K203" s="234"/>
      <c r="L203" s="240"/>
      <c r="M203" s="241"/>
      <c r="N203" s="242"/>
      <c r="O203" s="242"/>
      <c r="P203" s="242"/>
      <c r="Q203" s="242"/>
      <c r="R203" s="242"/>
      <c r="S203" s="242"/>
      <c r="T203" s="243"/>
      <c r="U203" s="13"/>
      <c r="V203" s="13"/>
      <c r="W203" s="13"/>
      <c r="X203" s="13"/>
      <c r="Y203" s="13"/>
      <c r="Z203" s="13"/>
      <c r="AA203" s="13"/>
      <c r="AB203" s="13"/>
      <c r="AC203" s="13"/>
      <c r="AD203" s="13"/>
      <c r="AE203" s="13"/>
      <c r="AT203" s="244" t="s">
        <v>172</v>
      </c>
      <c r="AU203" s="244" t="s">
        <v>79</v>
      </c>
      <c r="AV203" s="13" t="s">
        <v>79</v>
      </c>
      <c r="AW203" s="13" t="s">
        <v>32</v>
      </c>
      <c r="AX203" s="13" t="s">
        <v>70</v>
      </c>
      <c r="AY203" s="244" t="s">
        <v>161</v>
      </c>
    </row>
    <row r="204" s="14" customFormat="1">
      <c r="A204" s="14"/>
      <c r="B204" s="245"/>
      <c r="C204" s="246"/>
      <c r="D204" s="235" t="s">
        <v>172</v>
      </c>
      <c r="E204" s="247" t="s">
        <v>19</v>
      </c>
      <c r="F204" s="248" t="s">
        <v>174</v>
      </c>
      <c r="G204" s="246"/>
      <c r="H204" s="249">
        <v>0.22500000000000001</v>
      </c>
      <c r="I204" s="250"/>
      <c r="J204" s="246"/>
      <c r="K204" s="246"/>
      <c r="L204" s="251"/>
      <c r="M204" s="252"/>
      <c r="N204" s="253"/>
      <c r="O204" s="253"/>
      <c r="P204" s="253"/>
      <c r="Q204" s="253"/>
      <c r="R204" s="253"/>
      <c r="S204" s="253"/>
      <c r="T204" s="254"/>
      <c r="U204" s="14"/>
      <c r="V204" s="14"/>
      <c r="W204" s="14"/>
      <c r="X204" s="14"/>
      <c r="Y204" s="14"/>
      <c r="Z204" s="14"/>
      <c r="AA204" s="14"/>
      <c r="AB204" s="14"/>
      <c r="AC204" s="14"/>
      <c r="AD204" s="14"/>
      <c r="AE204" s="14"/>
      <c r="AT204" s="255" t="s">
        <v>172</v>
      </c>
      <c r="AU204" s="255" t="s">
        <v>79</v>
      </c>
      <c r="AV204" s="14" t="s">
        <v>168</v>
      </c>
      <c r="AW204" s="14" t="s">
        <v>32</v>
      </c>
      <c r="AX204" s="14" t="s">
        <v>77</v>
      </c>
      <c r="AY204" s="255" t="s">
        <v>161</v>
      </c>
    </row>
    <row r="205" s="2" customFormat="1" ht="24.15" customHeight="1">
      <c r="A205" s="41"/>
      <c r="B205" s="42"/>
      <c r="C205" s="215" t="s">
        <v>270</v>
      </c>
      <c r="D205" s="215" t="s">
        <v>163</v>
      </c>
      <c r="E205" s="216" t="s">
        <v>2165</v>
      </c>
      <c r="F205" s="217" t="s">
        <v>2166</v>
      </c>
      <c r="G205" s="218" t="s">
        <v>231</v>
      </c>
      <c r="H205" s="219">
        <v>0.20000000000000001</v>
      </c>
      <c r="I205" s="220"/>
      <c r="J205" s="221">
        <f>ROUND(I205*H205,2)</f>
        <v>0</v>
      </c>
      <c r="K205" s="217" t="s">
        <v>167</v>
      </c>
      <c r="L205" s="47"/>
      <c r="M205" s="222" t="s">
        <v>19</v>
      </c>
      <c r="N205" s="223" t="s">
        <v>41</v>
      </c>
      <c r="O205" s="87"/>
      <c r="P205" s="224">
        <f>O205*H205</f>
        <v>0</v>
      </c>
      <c r="Q205" s="224">
        <v>0</v>
      </c>
      <c r="R205" s="224">
        <f>Q205*H205</f>
        <v>0</v>
      </c>
      <c r="S205" s="224">
        <v>0</v>
      </c>
      <c r="T205" s="225">
        <f>S205*H205</f>
        <v>0</v>
      </c>
      <c r="U205" s="41"/>
      <c r="V205" s="41"/>
      <c r="W205" s="41"/>
      <c r="X205" s="41"/>
      <c r="Y205" s="41"/>
      <c r="Z205" s="41"/>
      <c r="AA205" s="41"/>
      <c r="AB205" s="41"/>
      <c r="AC205" s="41"/>
      <c r="AD205" s="41"/>
      <c r="AE205" s="41"/>
      <c r="AR205" s="226" t="s">
        <v>168</v>
      </c>
      <c r="AT205" s="226" t="s">
        <v>163</v>
      </c>
      <c r="AU205" s="226" t="s">
        <v>79</v>
      </c>
      <c r="AY205" s="20" t="s">
        <v>161</v>
      </c>
      <c r="BE205" s="227">
        <f>IF(N205="základní",J205,0)</f>
        <v>0</v>
      </c>
      <c r="BF205" s="227">
        <f>IF(N205="snížená",J205,0)</f>
        <v>0</v>
      </c>
      <c r="BG205" s="227">
        <f>IF(N205="zákl. přenesená",J205,0)</f>
        <v>0</v>
      </c>
      <c r="BH205" s="227">
        <f>IF(N205="sníž. přenesená",J205,0)</f>
        <v>0</v>
      </c>
      <c r="BI205" s="227">
        <f>IF(N205="nulová",J205,0)</f>
        <v>0</v>
      </c>
      <c r="BJ205" s="20" t="s">
        <v>77</v>
      </c>
      <c r="BK205" s="227">
        <f>ROUND(I205*H205,2)</f>
        <v>0</v>
      </c>
      <c r="BL205" s="20" t="s">
        <v>168</v>
      </c>
      <c r="BM205" s="226" t="s">
        <v>2167</v>
      </c>
    </row>
    <row r="206" s="2" customFormat="1">
      <c r="A206" s="41"/>
      <c r="B206" s="42"/>
      <c r="C206" s="43"/>
      <c r="D206" s="228" t="s">
        <v>170</v>
      </c>
      <c r="E206" s="43"/>
      <c r="F206" s="229" t="s">
        <v>2168</v>
      </c>
      <c r="G206" s="43"/>
      <c r="H206" s="43"/>
      <c r="I206" s="230"/>
      <c r="J206" s="43"/>
      <c r="K206" s="43"/>
      <c r="L206" s="47"/>
      <c r="M206" s="231"/>
      <c r="N206" s="232"/>
      <c r="O206" s="87"/>
      <c r="P206" s="87"/>
      <c r="Q206" s="87"/>
      <c r="R206" s="87"/>
      <c r="S206" s="87"/>
      <c r="T206" s="88"/>
      <c r="U206" s="41"/>
      <c r="V206" s="41"/>
      <c r="W206" s="41"/>
      <c r="X206" s="41"/>
      <c r="Y206" s="41"/>
      <c r="Z206" s="41"/>
      <c r="AA206" s="41"/>
      <c r="AB206" s="41"/>
      <c r="AC206" s="41"/>
      <c r="AD206" s="41"/>
      <c r="AE206" s="41"/>
      <c r="AT206" s="20" t="s">
        <v>170</v>
      </c>
      <c r="AU206" s="20" t="s">
        <v>79</v>
      </c>
    </row>
    <row r="207" s="13" customFormat="1">
      <c r="A207" s="13"/>
      <c r="B207" s="233"/>
      <c r="C207" s="234"/>
      <c r="D207" s="235" t="s">
        <v>172</v>
      </c>
      <c r="E207" s="236" t="s">
        <v>19</v>
      </c>
      <c r="F207" s="237" t="s">
        <v>2169</v>
      </c>
      <c r="G207" s="234"/>
      <c r="H207" s="238">
        <v>0.20000000000000001</v>
      </c>
      <c r="I207" s="239"/>
      <c r="J207" s="234"/>
      <c r="K207" s="234"/>
      <c r="L207" s="240"/>
      <c r="M207" s="241"/>
      <c r="N207" s="242"/>
      <c r="O207" s="242"/>
      <c r="P207" s="242"/>
      <c r="Q207" s="242"/>
      <c r="R207" s="242"/>
      <c r="S207" s="242"/>
      <c r="T207" s="243"/>
      <c r="U207" s="13"/>
      <c r="V207" s="13"/>
      <c r="W207" s="13"/>
      <c r="X207" s="13"/>
      <c r="Y207" s="13"/>
      <c r="Z207" s="13"/>
      <c r="AA207" s="13"/>
      <c r="AB207" s="13"/>
      <c r="AC207" s="13"/>
      <c r="AD207" s="13"/>
      <c r="AE207" s="13"/>
      <c r="AT207" s="244" t="s">
        <v>172</v>
      </c>
      <c r="AU207" s="244" t="s">
        <v>79</v>
      </c>
      <c r="AV207" s="13" t="s">
        <v>79</v>
      </c>
      <c r="AW207" s="13" t="s">
        <v>32</v>
      </c>
      <c r="AX207" s="13" t="s">
        <v>70</v>
      </c>
      <c r="AY207" s="244" t="s">
        <v>161</v>
      </c>
    </row>
    <row r="208" s="14" customFormat="1">
      <c r="A208" s="14"/>
      <c r="B208" s="245"/>
      <c r="C208" s="246"/>
      <c r="D208" s="235" t="s">
        <v>172</v>
      </c>
      <c r="E208" s="247" t="s">
        <v>19</v>
      </c>
      <c r="F208" s="248" t="s">
        <v>174</v>
      </c>
      <c r="G208" s="246"/>
      <c r="H208" s="249">
        <v>0.20000000000000001</v>
      </c>
      <c r="I208" s="250"/>
      <c r="J208" s="246"/>
      <c r="K208" s="246"/>
      <c r="L208" s="251"/>
      <c r="M208" s="252"/>
      <c r="N208" s="253"/>
      <c r="O208" s="253"/>
      <c r="P208" s="253"/>
      <c r="Q208" s="253"/>
      <c r="R208" s="253"/>
      <c r="S208" s="253"/>
      <c r="T208" s="254"/>
      <c r="U208" s="14"/>
      <c r="V208" s="14"/>
      <c r="W208" s="14"/>
      <c r="X208" s="14"/>
      <c r="Y208" s="14"/>
      <c r="Z208" s="14"/>
      <c r="AA208" s="14"/>
      <c r="AB208" s="14"/>
      <c r="AC208" s="14"/>
      <c r="AD208" s="14"/>
      <c r="AE208" s="14"/>
      <c r="AT208" s="255" t="s">
        <v>172</v>
      </c>
      <c r="AU208" s="255" t="s">
        <v>79</v>
      </c>
      <c r="AV208" s="14" t="s">
        <v>168</v>
      </c>
      <c r="AW208" s="14" t="s">
        <v>32</v>
      </c>
      <c r="AX208" s="14" t="s">
        <v>77</v>
      </c>
      <c r="AY208" s="255" t="s">
        <v>161</v>
      </c>
    </row>
    <row r="209" s="2" customFormat="1" ht="24.15" customHeight="1">
      <c r="A209" s="41"/>
      <c r="B209" s="42"/>
      <c r="C209" s="215" t="s">
        <v>276</v>
      </c>
      <c r="D209" s="215" t="s">
        <v>163</v>
      </c>
      <c r="E209" s="216" t="s">
        <v>2170</v>
      </c>
      <c r="F209" s="217" t="s">
        <v>2171</v>
      </c>
      <c r="G209" s="218" t="s">
        <v>166</v>
      </c>
      <c r="H209" s="219">
        <v>0.71999999999999997</v>
      </c>
      <c r="I209" s="220"/>
      <c r="J209" s="221">
        <f>ROUND(I209*H209,2)</f>
        <v>0</v>
      </c>
      <c r="K209" s="217" t="s">
        <v>167</v>
      </c>
      <c r="L209" s="47"/>
      <c r="M209" s="222" t="s">
        <v>19</v>
      </c>
      <c r="N209" s="223" t="s">
        <v>41</v>
      </c>
      <c r="O209" s="87"/>
      <c r="P209" s="224">
        <f>O209*H209</f>
        <v>0</v>
      </c>
      <c r="Q209" s="224">
        <v>0.0078849000000000002</v>
      </c>
      <c r="R209" s="224">
        <f>Q209*H209</f>
        <v>0.005677128</v>
      </c>
      <c r="S209" s="224">
        <v>0</v>
      </c>
      <c r="T209" s="225">
        <f>S209*H209</f>
        <v>0</v>
      </c>
      <c r="U209" s="41"/>
      <c r="V209" s="41"/>
      <c r="W209" s="41"/>
      <c r="X209" s="41"/>
      <c r="Y209" s="41"/>
      <c r="Z209" s="41"/>
      <c r="AA209" s="41"/>
      <c r="AB209" s="41"/>
      <c r="AC209" s="41"/>
      <c r="AD209" s="41"/>
      <c r="AE209" s="41"/>
      <c r="AR209" s="226" t="s">
        <v>168</v>
      </c>
      <c r="AT209" s="226" t="s">
        <v>163</v>
      </c>
      <c r="AU209" s="226" t="s">
        <v>79</v>
      </c>
      <c r="AY209" s="20" t="s">
        <v>161</v>
      </c>
      <c r="BE209" s="227">
        <f>IF(N209="základní",J209,0)</f>
        <v>0</v>
      </c>
      <c r="BF209" s="227">
        <f>IF(N209="snížená",J209,0)</f>
        <v>0</v>
      </c>
      <c r="BG209" s="227">
        <f>IF(N209="zákl. přenesená",J209,0)</f>
        <v>0</v>
      </c>
      <c r="BH209" s="227">
        <f>IF(N209="sníž. přenesená",J209,0)</f>
        <v>0</v>
      </c>
      <c r="BI209" s="227">
        <f>IF(N209="nulová",J209,0)</f>
        <v>0</v>
      </c>
      <c r="BJ209" s="20" t="s">
        <v>77</v>
      </c>
      <c r="BK209" s="227">
        <f>ROUND(I209*H209,2)</f>
        <v>0</v>
      </c>
      <c r="BL209" s="20" t="s">
        <v>168</v>
      </c>
      <c r="BM209" s="226" t="s">
        <v>2172</v>
      </c>
    </row>
    <row r="210" s="2" customFormat="1">
      <c r="A210" s="41"/>
      <c r="B210" s="42"/>
      <c r="C210" s="43"/>
      <c r="D210" s="228" t="s">
        <v>170</v>
      </c>
      <c r="E210" s="43"/>
      <c r="F210" s="229" t="s">
        <v>2173</v>
      </c>
      <c r="G210" s="43"/>
      <c r="H210" s="43"/>
      <c r="I210" s="230"/>
      <c r="J210" s="43"/>
      <c r="K210" s="43"/>
      <c r="L210" s="47"/>
      <c r="M210" s="231"/>
      <c r="N210" s="232"/>
      <c r="O210" s="87"/>
      <c r="P210" s="87"/>
      <c r="Q210" s="87"/>
      <c r="R210" s="87"/>
      <c r="S210" s="87"/>
      <c r="T210" s="88"/>
      <c r="U210" s="41"/>
      <c r="V210" s="41"/>
      <c r="W210" s="41"/>
      <c r="X210" s="41"/>
      <c r="Y210" s="41"/>
      <c r="Z210" s="41"/>
      <c r="AA210" s="41"/>
      <c r="AB210" s="41"/>
      <c r="AC210" s="41"/>
      <c r="AD210" s="41"/>
      <c r="AE210" s="41"/>
      <c r="AT210" s="20" t="s">
        <v>170</v>
      </c>
      <c r="AU210" s="20" t="s">
        <v>79</v>
      </c>
    </row>
    <row r="211" s="13" customFormat="1">
      <c r="A211" s="13"/>
      <c r="B211" s="233"/>
      <c r="C211" s="234"/>
      <c r="D211" s="235" t="s">
        <v>172</v>
      </c>
      <c r="E211" s="236" t="s">
        <v>19</v>
      </c>
      <c r="F211" s="237" t="s">
        <v>2174</v>
      </c>
      <c r="G211" s="234"/>
      <c r="H211" s="238">
        <v>0.71999999999999997</v>
      </c>
      <c r="I211" s="239"/>
      <c r="J211" s="234"/>
      <c r="K211" s="234"/>
      <c r="L211" s="240"/>
      <c r="M211" s="241"/>
      <c r="N211" s="242"/>
      <c r="O211" s="242"/>
      <c r="P211" s="242"/>
      <c r="Q211" s="242"/>
      <c r="R211" s="242"/>
      <c r="S211" s="242"/>
      <c r="T211" s="243"/>
      <c r="U211" s="13"/>
      <c r="V211" s="13"/>
      <c r="W211" s="13"/>
      <c r="X211" s="13"/>
      <c r="Y211" s="13"/>
      <c r="Z211" s="13"/>
      <c r="AA211" s="13"/>
      <c r="AB211" s="13"/>
      <c r="AC211" s="13"/>
      <c r="AD211" s="13"/>
      <c r="AE211" s="13"/>
      <c r="AT211" s="244" t="s">
        <v>172</v>
      </c>
      <c r="AU211" s="244" t="s">
        <v>79</v>
      </c>
      <c r="AV211" s="13" t="s">
        <v>79</v>
      </c>
      <c r="AW211" s="13" t="s">
        <v>32</v>
      </c>
      <c r="AX211" s="13" t="s">
        <v>70</v>
      </c>
      <c r="AY211" s="244" t="s">
        <v>161</v>
      </c>
    </row>
    <row r="212" s="14" customFormat="1">
      <c r="A212" s="14"/>
      <c r="B212" s="245"/>
      <c r="C212" s="246"/>
      <c r="D212" s="235" t="s">
        <v>172</v>
      </c>
      <c r="E212" s="247" t="s">
        <v>19</v>
      </c>
      <c r="F212" s="248" t="s">
        <v>174</v>
      </c>
      <c r="G212" s="246"/>
      <c r="H212" s="249">
        <v>0.71999999999999997</v>
      </c>
      <c r="I212" s="250"/>
      <c r="J212" s="246"/>
      <c r="K212" s="246"/>
      <c r="L212" s="251"/>
      <c r="M212" s="252"/>
      <c r="N212" s="253"/>
      <c r="O212" s="253"/>
      <c r="P212" s="253"/>
      <c r="Q212" s="253"/>
      <c r="R212" s="253"/>
      <c r="S212" s="253"/>
      <c r="T212" s="254"/>
      <c r="U212" s="14"/>
      <c r="V212" s="14"/>
      <c r="W212" s="14"/>
      <c r="X212" s="14"/>
      <c r="Y212" s="14"/>
      <c r="Z212" s="14"/>
      <c r="AA212" s="14"/>
      <c r="AB212" s="14"/>
      <c r="AC212" s="14"/>
      <c r="AD212" s="14"/>
      <c r="AE212" s="14"/>
      <c r="AT212" s="255" t="s">
        <v>172</v>
      </c>
      <c r="AU212" s="255" t="s">
        <v>79</v>
      </c>
      <c r="AV212" s="14" t="s">
        <v>168</v>
      </c>
      <c r="AW212" s="14" t="s">
        <v>32</v>
      </c>
      <c r="AX212" s="14" t="s">
        <v>77</v>
      </c>
      <c r="AY212" s="255" t="s">
        <v>161</v>
      </c>
    </row>
    <row r="213" s="2" customFormat="1" ht="24.15" customHeight="1">
      <c r="A213" s="41"/>
      <c r="B213" s="42"/>
      <c r="C213" s="215" t="s">
        <v>282</v>
      </c>
      <c r="D213" s="215" t="s">
        <v>163</v>
      </c>
      <c r="E213" s="216" t="s">
        <v>2175</v>
      </c>
      <c r="F213" s="217" t="s">
        <v>2176</v>
      </c>
      <c r="G213" s="218" t="s">
        <v>166</v>
      </c>
      <c r="H213" s="219">
        <v>0.71999999999999997</v>
      </c>
      <c r="I213" s="220"/>
      <c r="J213" s="221">
        <f>ROUND(I213*H213,2)</f>
        <v>0</v>
      </c>
      <c r="K213" s="217" t="s">
        <v>167</v>
      </c>
      <c r="L213" s="47"/>
      <c r="M213" s="222" t="s">
        <v>19</v>
      </c>
      <c r="N213" s="223" t="s">
        <v>41</v>
      </c>
      <c r="O213" s="87"/>
      <c r="P213" s="224">
        <f>O213*H213</f>
        <v>0</v>
      </c>
      <c r="Q213" s="224">
        <v>0</v>
      </c>
      <c r="R213" s="224">
        <f>Q213*H213</f>
        <v>0</v>
      </c>
      <c r="S213" s="224">
        <v>0</v>
      </c>
      <c r="T213" s="225">
        <f>S213*H213</f>
        <v>0</v>
      </c>
      <c r="U213" s="41"/>
      <c r="V213" s="41"/>
      <c r="W213" s="41"/>
      <c r="X213" s="41"/>
      <c r="Y213" s="41"/>
      <c r="Z213" s="41"/>
      <c r="AA213" s="41"/>
      <c r="AB213" s="41"/>
      <c r="AC213" s="41"/>
      <c r="AD213" s="41"/>
      <c r="AE213" s="41"/>
      <c r="AR213" s="226" t="s">
        <v>168</v>
      </c>
      <c r="AT213" s="226" t="s">
        <v>163</v>
      </c>
      <c r="AU213" s="226" t="s">
        <v>79</v>
      </c>
      <c r="AY213" s="20" t="s">
        <v>161</v>
      </c>
      <c r="BE213" s="227">
        <f>IF(N213="základní",J213,0)</f>
        <v>0</v>
      </c>
      <c r="BF213" s="227">
        <f>IF(N213="snížená",J213,0)</f>
        <v>0</v>
      </c>
      <c r="BG213" s="227">
        <f>IF(N213="zákl. přenesená",J213,0)</f>
        <v>0</v>
      </c>
      <c r="BH213" s="227">
        <f>IF(N213="sníž. přenesená",J213,0)</f>
        <v>0</v>
      </c>
      <c r="BI213" s="227">
        <f>IF(N213="nulová",J213,0)</f>
        <v>0</v>
      </c>
      <c r="BJ213" s="20" t="s">
        <v>77</v>
      </c>
      <c r="BK213" s="227">
        <f>ROUND(I213*H213,2)</f>
        <v>0</v>
      </c>
      <c r="BL213" s="20" t="s">
        <v>168</v>
      </c>
      <c r="BM213" s="226" t="s">
        <v>2177</v>
      </c>
    </row>
    <row r="214" s="2" customFormat="1">
      <c r="A214" s="41"/>
      <c r="B214" s="42"/>
      <c r="C214" s="43"/>
      <c r="D214" s="228" t="s">
        <v>170</v>
      </c>
      <c r="E214" s="43"/>
      <c r="F214" s="229" t="s">
        <v>2178</v>
      </c>
      <c r="G214" s="43"/>
      <c r="H214" s="43"/>
      <c r="I214" s="230"/>
      <c r="J214" s="43"/>
      <c r="K214" s="43"/>
      <c r="L214" s="47"/>
      <c r="M214" s="231"/>
      <c r="N214" s="232"/>
      <c r="O214" s="87"/>
      <c r="P214" s="87"/>
      <c r="Q214" s="87"/>
      <c r="R214" s="87"/>
      <c r="S214" s="87"/>
      <c r="T214" s="88"/>
      <c r="U214" s="41"/>
      <c r="V214" s="41"/>
      <c r="W214" s="41"/>
      <c r="X214" s="41"/>
      <c r="Y214" s="41"/>
      <c r="Z214" s="41"/>
      <c r="AA214" s="41"/>
      <c r="AB214" s="41"/>
      <c r="AC214" s="41"/>
      <c r="AD214" s="41"/>
      <c r="AE214" s="41"/>
      <c r="AT214" s="20" t="s">
        <v>170</v>
      </c>
      <c r="AU214" s="20" t="s">
        <v>79</v>
      </c>
    </row>
    <row r="215" s="2" customFormat="1" ht="16.5" customHeight="1">
      <c r="A215" s="41"/>
      <c r="B215" s="42"/>
      <c r="C215" s="215" t="s">
        <v>7</v>
      </c>
      <c r="D215" s="215" t="s">
        <v>163</v>
      </c>
      <c r="E215" s="216" t="s">
        <v>2179</v>
      </c>
      <c r="F215" s="217" t="s">
        <v>2180</v>
      </c>
      <c r="G215" s="218" t="s">
        <v>166</v>
      </c>
      <c r="H215" s="219">
        <v>1.9199999999999999</v>
      </c>
      <c r="I215" s="220"/>
      <c r="J215" s="221">
        <f>ROUND(I215*H215,2)</f>
        <v>0</v>
      </c>
      <c r="K215" s="217" t="s">
        <v>167</v>
      </c>
      <c r="L215" s="47"/>
      <c r="M215" s="222" t="s">
        <v>19</v>
      </c>
      <c r="N215" s="223" t="s">
        <v>41</v>
      </c>
      <c r="O215" s="87"/>
      <c r="P215" s="224">
        <f>O215*H215</f>
        <v>0</v>
      </c>
      <c r="Q215" s="224">
        <v>0.01328</v>
      </c>
      <c r="R215" s="224">
        <f>Q215*H215</f>
        <v>0.025497599999999999</v>
      </c>
      <c r="S215" s="224">
        <v>0</v>
      </c>
      <c r="T215" s="225">
        <f>S215*H215</f>
        <v>0</v>
      </c>
      <c r="U215" s="41"/>
      <c r="V215" s="41"/>
      <c r="W215" s="41"/>
      <c r="X215" s="41"/>
      <c r="Y215" s="41"/>
      <c r="Z215" s="41"/>
      <c r="AA215" s="41"/>
      <c r="AB215" s="41"/>
      <c r="AC215" s="41"/>
      <c r="AD215" s="41"/>
      <c r="AE215" s="41"/>
      <c r="AR215" s="226" t="s">
        <v>168</v>
      </c>
      <c r="AT215" s="226" t="s">
        <v>163</v>
      </c>
      <c r="AU215" s="226" t="s">
        <v>79</v>
      </c>
      <c r="AY215" s="20" t="s">
        <v>161</v>
      </c>
      <c r="BE215" s="227">
        <f>IF(N215="základní",J215,0)</f>
        <v>0</v>
      </c>
      <c r="BF215" s="227">
        <f>IF(N215="snížená",J215,0)</f>
        <v>0</v>
      </c>
      <c r="BG215" s="227">
        <f>IF(N215="zákl. přenesená",J215,0)</f>
        <v>0</v>
      </c>
      <c r="BH215" s="227">
        <f>IF(N215="sníž. přenesená",J215,0)</f>
        <v>0</v>
      </c>
      <c r="BI215" s="227">
        <f>IF(N215="nulová",J215,0)</f>
        <v>0</v>
      </c>
      <c r="BJ215" s="20" t="s">
        <v>77</v>
      </c>
      <c r="BK215" s="227">
        <f>ROUND(I215*H215,2)</f>
        <v>0</v>
      </c>
      <c r="BL215" s="20" t="s">
        <v>168</v>
      </c>
      <c r="BM215" s="226" t="s">
        <v>2181</v>
      </c>
    </row>
    <row r="216" s="2" customFormat="1">
      <c r="A216" s="41"/>
      <c r="B216" s="42"/>
      <c r="C216" s="43"/>
      <c r="D216" s="228" t="s">
        <v>170</v>
      </c>
      <c r="E216" s="43"/>
      <c r="F216" s="229" t="s">
        <v>2182</v>
      </c>
      <c r="G216" s="43"/>
      <c r="H216" s="43"/>
      <c r="I216" s="230"/>
      <c r="J216" s="43"/>
      <c r="K216" s="43"/>
      <c r="L216" s="47"/>
      <c r="M216" s="231"/>
      <c r="N216" s="232"/>
      <c r="O216" s="87"/>
      <c r="P216" s="87"/>
      <c r="Q216" s="87"/>
      <c r="R216" s="87"/>
      <c r="S216" s="87"/>
      <c r="T216" s="88"/>
      <c r="U216" s="41"/>
      <c r="V216" s="41"/>
      <c r="W216" s="41"/>
      <c r="X216" s="41"/>
      <c r="Y216" s="41"/>
      <c r="Z216" s="41"/>
      <c r="AA216" s="41"/>
      <c r="AB216" s="41"/>
      <c r="AC216" s="41"/>
      <c r="AD216" s="41"/>
      <c r="AE216" s="41"/>
      <c r="AT216" s="20" t="s">
        <v>170</v>
      </c>
      <c r="AU216" s="20" t="s">
        <v>79</v>
      </c>
    </row>
    <row r="217" s="13" customFormat="1">
      <c r="A217" s="13"/>
      <c r="B217" s="233"/>
      <c r="C217" s="234"/>
      <c r="D217" s="235" t="s">
        <v>172</v>
      </c>
      <c r="E217" s="236" t="s">
        <v>19</v>
      </c>
      <c r="F217" s="237" t="s">
        <v>2183</v>
      </c>
      <c r="G217" s="234"/>
      <c r="H217" s="238">
        <v>1.9199999999999999</v>
      </c>
      <c r="I217" s="239"/>
      <c r="J217" s="234"/>
      <c r="K217" s="234"/>
      <c r="L217" s="240"/>
      <c r="M217" s="241"/>
      <c r="N217" s="242"/>
      <c r="O217" s="242"/>
      <c r="P217" s="242"/>
      <c r="Q217" s="242"/>
      <c r="R217" s="242"/>
      <c r="S217" s="242"/>
      <c r="T217" s="243"/>
      <c r="U217" s="13"/>
      <c r="V217" s="13"/>
      <c r="W217" s="13"/>
      <c r="X217" s="13"/>
      <c r="Y217" s="13"/>
      <c r="Z217" s="13"/>
      <c r="AA217" s="13"/>
      <c r="AB217" s="13"/>
      <c r="AC217" s="13"/>
      <c r="AD217" s="13"/>
      <c r="AE217" s="13"/>
      <c r="AT217" s="244" t="s">
        <v>172</v>
      </c>
      <c r="AU217" s="244" t="s">
        <v>79</v>
      </c>
      <c r="AV217" s="13" t="s">
        <v>79</v>
      </c>
      <c r="AW217" s="13" t="s">
        <v>32</v>
      </c>
      <c r="AX217" s="13" t="s">
        <v>70</v>
      </c>
      <c r="AY217" s="244" t="s">
        <v>161</v>
      </c>
    </row>
    <row r="218" s="14" customFormat="1">
      <c r="A218" s="14"/>
      <c r="B218" s="245"/>
      <c r="C218" s="246"/>
      <c r="D218" s="235" t="s">
        <v>172</v>
      </c>
      <c r="E218" s="247" t="s">
        <v>19</v>
      </c>
      <c r="F218" s="248" t="s">
        <v>174</v>
      </c>
      <c r="G218" s="246"/>
      <c r="H218" s="249">
        <v>1.9199999999999999</v>
      </c>
      <c r="I218" s="250"/>
      <c r="J218" s="246"/>
      <c r="K218" s="246"/>
      <c r="L218" s="251"/>
      <c r="M218" s="252"/>
      <c r="N218" s="253"/>
      <c r="O218" s="253"/>
      <c r="P218" s="253"/>
      <c r="Q218" s="253"/>
      <c r="R218" s="253"/>
      <c r="S218" s="253"/>
      <c r="T218" s="254"/>
      <c r="U218" s="14"/>
      <c r="V218" s="14"/>
      <c r="W218" s="14"/>
      <c r="X218" s="14"/>
      <c r="Y218" s="14"/>
      <c r="Z218" s="14"/>
      <c r="AA218" s="14"/>
      <c r="AB218" s="14"/>
      <c r="AC218" s="14"/>
      <c r="AD218" s="14"/>
      <c r="AE218" s="14"/>
      <c r="AT218" s="255" t="s">
        <v>172</v>
      </c>
      <c r="AU218" s="255" t="s">
        <v>79</v>
      </c>
      <c r="AV218" s="14" t="s">
        <v>168</v>
      </c>
      <c r="AW218" s="14" t="s">
        <v>32</v>
      </c>
      <c r="AX218" s="14" t="s">
        <v>77</v>
      </c>
      <c r="AY218" s="255" t="s">
        <v>161</v>
      </c>
    </row>
    <row r="219" s="2" customFormat="1" ht="16.5" customHeight="1">
      <c r="A219" s="41"/>
      <c r="B219" s="42"/>
      <c r="C219" s="215" t="s">
        <v>294</v>
      </c>
      <c r="D219" s="215" t="s">
        <v>163</v>
      </c>
      <c r="E219" s="216" t="s">
        <v>2184</v>
      </c>
      <c r="F219" s="217" t="s">
        <v>2185</v>
      </c>
      <c r="G219" s="218" t="s">
        <v>166</v>
      </c>
      <c r="H219" s="219">
        <v>1.9199999999999999</v>
      </c>
      <c r="I219" s="220"/>
      <c r="J219" s="221">
        <f>ROUND(I219*H219,2)</f>
        <v>0</v>
      </c>
      <c r="K219" s="217" t="s">
        <v>167</v>
      </c>
      <c r="L219" s="47"/>
      <c r="M219" s="222" t="s">
        <v>19</v>
      </c>
      <c r="N219" s="223" t="s">
        <v>41</v>
      </c>
      <c r="O219" s="87"/>
      <c r="P219" s="224">
        <f>O219*H219</f>
        <v>0</v>
      </c>
      <c r="Q219" s="224">
        <v>0</v>
      </c>
      <c r="R219" s="224">
        <f>Q219*H219</f>
        <v>0</v>
      </c>
      <c r="S219" s="224">
        <v>0</v>
      </c>
      <c r="T219" s="225">
        <f>S219*H219</f>
        <v>0</v>
      </c>
      <c r="U219" s="41"/>
      <c r="V219" s="41"/>
      <c r="W219" s="41"/>
      <c r="X219" s="41"/>
      <c r="Y219" s="41"/>
      <c r="Z219" s="41"/>
      <c r="AA219" s="41"/>
      <c r="AB219" s="41"/>
      <c r="AC219" s="41"/>
      <c r="AD219" s="41"/>
      <c r="AE219" s="41"/>
      <c r="AR219" s="226" t="s">
        <v>168</v>
      </c>
      <c r="AT219" s="226" t="s">
        <v>163</v>
      </c>
      <c r="AU219" s="226" t="s">
        <v>79</v>
      </c>
      <c r="AY219" s="20" t="s">
        <v>161</v>
      </c>
      <c r="BE219" s="227">
        <f>IF(N219="základní",J219,0)</f>
        <v>0</v>
      </c>
      <c r="BF219" s="227">
        <f>IF(N219="snížená",J219,0)</f>
        <v>0</v>
      </c>
      <c r="BG219" s="227">
        <f>IF(N219="zákl. přenesená",J219,0)</f>
        <v>0</v>
      </c>
      <c r="BH219" s="227">
        <f>IF(N219="sníž. přenesená",J219,0)</f>
        <v>0</v>
      </c>
      <c r="BI219" s="227">
        <f>IF(N219="nulová",J219,0)</f>
        <v>0</v>
      </c>
      <c r="BJ219" s="20" t="s">
        <v>77</v>
      </c>
      <c r="BK219" s="227">
        <f>ROUND(I219*H219,2)</f>
        <v>0</v>
      </c>
      <c r="BL219" s="20" t="s">
        <v>168</v>
      </c>
      <c r="BM219" s="226" t="s">
        <v>2186</v>
      </c>
    </row>
    <row r="220" s="2" customFormat="1">
      <c r="A220" s="41"/>
      <c r="B220" s="42"/>
      <c r="C220" s="43"/>
      <c r="D220" s="228" t="s">
        <v>170</v>
      </c>
      <c r="E220" s="43"/>
      <c r="F220" s="229" t="s">
        <v>2187</v>
      </c>
      <c r="G220" s="43"/>
      <c r="H220" s="43"/>
      <c r="I220" s="230"/>
      <c r="J220" s="43"/>
      <c r="K220" s="43"/>
      <c r="L220" s="47"/>
      <c r="M220" s="231"/>
      <c r="N220" s="232"/>
      <c r="O220" s="87"/>
      <c r="P220" s="87"/>
      <c r="Q220" s="87"/>
      <c r="R220" s="87"/>
      <c r="S220" s="87"/>
      <c r="T220" s="88"/>
      <c r="U220" s="41"/>
      <c r="V220" s="41"/>
      <c r="W220" s="41"/>
      <c r="X220" s="41"/>
      <c r="Y220" s="41"/>
      <c r="Z220" s="41"/>
      <c r="AA220" s="41"/>
      <c r="AB220" s="41"/>
      <c r="AC220" s="41"/>
      <c r="AD220" s="41"/>
      <c r="AE220" s="41"/>
      <c r="AT220" s="20" t="s">
        <v>170</v>
      </c>
      <c r="AU220" s="20" t="s">
        <v>79</v>
      </c>
    </row>
    <row r="221" s="12" customFormat="1" ht="22.8" customHeight="1">
      <c r="A221" s="12"/>
      <c r="B221" s="199"/>
      <c r="C221" s="200"/>
      <c r="D221" s="201" t="s">
        <v>69</v>
      </c>
      <c r="E221" s="213" t="s">
        <v>209</v>
      </c>
      <c r="F221" s="213" t="s">
        <v>2188</v>
      </c>
      <c r="G221" s="200"/>
      <c r="H221" s="200"/>
      <c r="I221" s="203"/>
      <c r="J221" s="214">
        <f>BK221</f>
        <v>0</v>
      </c>
      <c r="K221" s="200"/>
      <c r="L221" s="205"/>
      <c r="M221" s="206"/>
      <c r="N221" s="207"/>
      <c r="O221" s="207"/>
      <c r="P221" s="208">
        <f>SUM(P222:P324)</f>
        <v>0</v>
      </c>
      <c r="Q221" s="207"/>
      <c r="R221" s="208">
        <f>SUM(R222:R324)</f>
        <v>8.9342366500000008</v>
      </c>
      <c r="S221" s="207"/>
      <c r="T221" s="209">
        <f>SUM(T222:T324)</f>
        <v>1.9679999999999998</v>
      </c>
      <c r="U221" s="12"/>
      <c r="V221" s="12"/>
      <c r="W221" s="12"/>
      <c r="X221" s="12"/>
      <c r="Y221" s="12"/>
      <c r="Z221" s="12"/>
      <c r="AA221" s="12"/>
      <c r="AB221" s="12"/>
      <c r="AC221" s="12"/>
      <c r="AD221" s="12"/>
      <c r="AE221" s="12"/>
      <c r="AR221" s="210" t="s">
        <v>77</v>
      </c>
      <c r="AT221" s="211" t="s">
        <v>69</v>
      </c>
      <c r="AU221" s="211" t="s">
        <v>77</v>
      </c>
      <c r="AY221" s="210" t="s">
        <v>161</v>
      </c>
      <c r="BK221" s="212">
        <f>SUM(BK222:BK324)</f>
        <v>0</v>
      </c>
    </row>
    <row r="222" s="2" customFormat="1" ht="24.15" customHeight="1">
      <c r="A222" s="41"/>
      <c r="B222" s="42"/>
      <c r="C222" s="215" t="s">
        <v>300</v>
      </c>
      <c r="D222" s="215" t="s">
        <v>163</v>
      </c>
      <c r="E222" s="216" t="s">
        <v>2189</v>
      </c>
      <c r="F222" s="217" t="s">
        <v>2190</v>
      </c>
      <c r="G222" s="218" t="s">
        <v>212</v>
      </c>
      <c r="H222" s="219">
        <v>4</v>
      </c>
      <c r="I222" s="220"/>
      <c r="J222" s="221">
        <f>ROUND(I222*H222,2)</f>
        <v>0</v>
      </c>
      <c r="K222" s="217" t="s">
        <v>167</v>
      </c>
      <c r="L222" s="47"/>
      <c r="M222" s="222" t="s">
        <v>19</v>
      </c>
      <c r="N222" s="223" t="s">
        <v>41</v>
      </c>
      <c r="O222" s="87"/>
      <c r="P222" s="224">
        <f>O222*H222</f>
        <v>0</v>
      </c>
      <c r="Q222" s="224">
        <v>0</v>
      </c>
      <c r="R222" s="224">
        <f>Q222*H222</f>
        <v>0</v>
      </c>
      <c r="S222" s="224">
        <v>0.17699999999999999</v>
      </c>
      <c r="T222" s="225">
        <f>S222*H222</f>
        <v>0.70799999999999996</v>
      </c>
      <c r="U222" s="41"/>
      <c r="V222" s="41"/>
      <c r="W222" s="41"/>
      <c r="X222" s="41"/>
      <c r="Y222" s="41"/>
      <c r="Z222" s="41"/>
      <c r="AA222" s="41"/>
      <c r="AB222" s="41"/>
      <c r="AC222" s="41"/>
      <c r="AD222" s="41"/>
      <c r="AE222" s="41"/>
      <c r="AR222" s="226" t="s">
        <v>168</v>
      </c>
      <c r="AT222" s="226" t="s">
        <v>163</v>
      </c>
      <c r="AU222" s="226" t="s">
        <v>79</v>
      </c>
      <c r="AY222" s="20" t="s">
        <v>161</v>
      </c>
      <c r="BE222" s="227">
        <f>IF(N222="základní",J222,0)</f>
        <v>0</v>
      </c>
      <c r="BF222" s="227">
        <f>IF(N222="snížená",J222,0)</f>
        <v>0</v>
      </c>
      <c r="BG222" s="227">
        <f>IF(N222="zákl. přenesená",J222,0)</f>
        <v>0</v>
      </c>
      <c r="BH222" s="227">
        <f>IF(N222="sníž. přenesená",J222,0)</f>
        <v>0</v>
      </c>
      <c r="BI222" s="227">
        <f>IF(N222="nulová",J222,0)</f>
        <v>0</v>
      </c>
      <c r="BJ222" s="20" t="s">
        <v>77</v>
      </c>
      <c r="BK222" s="227">
        <f>ROUND(I222*H222,2)</f>
        <v>0</v>
      </c>
      <c r="BL222" s="20" t="s">
        <v>168</v>
      </c>
      <c r="BM222" s="226" t="s">
        <v>2191</v>
      </c>
    </row>
    <row r="223" s="2" customFormat="1">
      <c r="A223" s="41"/>
      <c r="B223" s="42"/>
      <c r="C223" s="43"/>
      <c r="D223" s="228" t="s">
        <v>170</v>
      </c>
      <c r="E223" s="43"/>
      <c r="F223" s="229" t="s">
        <v>2192</v>
      </c>
      <c r="G223" s="43"/>
      <c r="H223" s="43"/>
      <c r="I223" s="230"/>
      <c r="J223" s="43"/>
      <c r="K223" s="43"/>
      <c r="L223" s="47"/>
      <c r="M223" s="231"/>
      <c r="N223" s="232"/>
      <c r="O223" s="87"/>
      <c r="P223" s="87"/>
      <c r="Q223" s="87"/>
      <c r="R223" s="87"/>
      <c r="S223" s="87"/>
      <c r="T223" s="88"/>
      <c r="U223" s="41"/>
      <c r="V223" s="41"/>
      <c r="W223" s="41"/>
      <c r="X223" s="41"/>
      <c r="Y223" s="41"/>
      <c r="Z223" s="41"/>
      <c r="AA223" s="41"/>
      <c r="AB223" s="41"/>
      <c r="AC223" s="41"/>
      <c r="AD223" s="41"/>
      <c r="AE223" s="41"/>
      <c r="AT223" s="20" t="s">
        <v>170</v>
      </c>
      <c r="AU223" s="20" t="s">
        <v>79</v>
      </c>
    </row>
    <row r="224" s="13" customFormat="1">
      <c r="A224" s="13"/>
      <c r="B224" s="233"/>
      <c r="C224" s="234"/>
      <c r="D224" s="235" t="s">
        <v>172</v>
      </c>
      <c r="E224" s="236" t="s">
        <v>19</v>
      </c>
      <c r="F224" s="237" t="s">
        <v>2193</v>
      </c>
      <c r="G224" s="234"/>
      <c r="H224" s="238">
        <v>4</v>
      </c>
      <c r="I224" s="239"/>
      <c r="J224" s="234"/>
      <c r="K224" s="234"/>
      <c r="L224" s="240"/>
      <c r="M224" s="241"/>
      <c r="N224" s="242"/>
      <c r="O224" s="242"/>
      <c r="P224" s="242"/>
      <c r="Q224" s="242"/>
      <c r="R224" s="242"/>
      <c r="S224" s="242"/>
      <c r="T224" s="243"/>
      <c r="U224" s="13"/>
      <c r="V224" s="13"/>
      <c r="W224" s="13"/>
      <c r="X224" s="13"/>
      <c r="Y224" s="13"/>
      <c r="Z224" s="13"/>
      <c r="AA224" s="13"/>
      <c r="AB224" s="13"/>
      <c r="AC224" s="13"/>
      <c r="AD224" s="13"/>
      <c r="AE224" s="13"/>
      <c r="AT224" s="244" t="s">
        <v>172</v>
      </c>
      <c r="AU224" s="244" t="s">
        <v>79</v>
      </c>
      <c r="AV224" s="13" t="s">
        <v>79</v>
      </c>
      <c r="AW224" s="13" t="s">
        <v>32</v>
      </c>
      <c r="AX224" s="13" t="s">
        <v>70</v>
      </c>
      <c r="AY224" s="244" t="s">
        <v>161</v>
      </c>
    </row>
    <row r="225" s="14" customFormat="1">
      <c r="A225" s="14"/>
      <c r="B225" s="245"/>
      <c r="C225" s="246"/>
      <c r="D225" s="235" t="s">
        <v>172</v>
      </c>
      <c r="E225" s="247" t="s">
        <v>19</v>
      </c>
      <c r="F225" s="248" t="s">
        <v>174</v>
      </c>
      <c r="G225" s="246"/>
      <c r="H225" s="249">
        <v>4</v>
      </c>
      <c r="I225" s="250"/>
      <c r="J225" s="246"/>
      <c r="K225" s="246"/>
      <c r="L225" s="251"/>
      <c r="M225" s="252"/>
      <c r="N225" s="253"/>
      <c r="O225" s="253"/>
      <c r="P225" s="253"/>
      <c r="Q225" s="253"/>
      <c r="R225" s="253"/>
      <c r="S225" s="253"/>
      <c r="T225" s="254"/>
      <c r="U225" s="14"/>
      <c r="V225" s="14"/>
      <c r="W225" s="14"/>
      <c r="X225" s="14"/>
      <c r="Y225" s="14"/>
      <c r="Z225" s="14"/>
      <c r="AA225" s="14"/>
      <c r="AB225" s="14"/>
      <c r="AC225" s="14"/>
      <c r="AD225" s="14"/>
      <c r="AE225" s="14"/>
      <c r="AT225" s="255" t="s">
        <v>172</v>
      </c>
      <c r="AU225" s="255" t="s">
        <v>79</v>
      </c>
      <c r="AV225" s="14" t="s">
        <v>168</v>
      </c>
      <c r="AW225" s="14" t="s">
        <v>32</v>
      </c>
      <c r="AX225" s="14" t="s">
        <v>77</v>
      </c>
      <c r="AY225" s="255" t="s">
        <v>161</v>
      </c>
    </row>
    <row r="226" s="2" customFormat="1" ht="16.5" customHeight="1">
      <c r="A226" s="41"/>
      <c r="B226" s="42"/>
      <c r="C226" s="215" t="s">
        <v>306</v>
      </c>
      <c r="D226" s="215" t="s">
        <v>163</v>
      </c>
      <c r="E226" s="216" t="s">
        <v>2194</v>
      </c>
      <c r="F226" s="217" t="s">
        <v>2195</v>
      </c>
      <c r="G226" s="218" t="s">
        <v>212</v>
      </c>
      <c r="H226" s="219">
        <v>5</v>
      </c>
      <c r="I226" s="220"/>
      <c r="J226" s="221">
        <f>ROUND(I226*H226,2)</f>
        <v>0</v>
      </c>
      <c r="K226" s="217" t="s">
        <v>167</v>
      </c>
      <c r="L226" s="47"/>
      <c r="M226" s="222" t="s">
        <v>19</v>
      </c>
      <c r="N226" s="223" t="s">
        <v>41</v>
      </c>
      <c r="O226" s="87"/>
      <c r="P226" s="224">
        <f>O226*H226</f>
        <v>0</v>
      </c>
      <c r="Q226" s="224">
        <v>1.0000000000000001E-05</v>
      </c>
      <c r="R226" s="224">
        <f>Q226*H226</f>
        <v>5.0000000000000002E-05</v>
      </c>
      <c r="S226" s="224">
        <v>0</v>
      </c>
      <c r="T226" s="225">
        <f>S226*H226</f>
        <v>0</v>
      </c>
      <c r="U226" s="41"/>
      <c r="V226" s="41"/>
      <c r="W226" s="41"/>
      <c r="X226" s="41"/>
      <c r="Y226" s="41"/>
      <c r="Z226" s="41"/>
      <c r="AA226" s="41"/>
      <c r="AB226" s="41"/>
      <c r="AC226" s="41"/>
      <c r="AD226" s="41"/>
      <c r="AE226" s="41"/>
      <c r="AR226" s="226" t="s">
        <v>168</v>
      </c>
      <c r="AT226" s="226" t="s">
        <v>163</v>
      </c>
      <c r="AU226" s="226" t="s">
        <v>79</v>
      </c>
      <c r="AY226" s="20" t="s">
        <v>161</v>
      </c>
      <c r="BE226" s="227">
        <f>IF(N226="základní",J226,0)</f>
        <v>0</v>
      </c>
      <c r="BF226" s="227">
        <f>IF(N226="snížená",J226,0)</f>
        <v>0</v>
      </c>
      <c r="BG226" s="227">
        <f>IF(N226="zákl. přenesená",J226,0)</f>
        <v>0</v>
      </c>
      <c r="BH226" s="227">
        <f>IF(N226="sníž. přenesená",J226,0)</f>
        <v>0</v>
      </c>
      <c r="BI226" s="227">
        <f>IF(N226="nulová",J226,0)</f>
        <v>0</v>
      </c>
      <c r="BJ226" s="20" t="s">
        <v>77</v>
      </c>
      <c r="BK226" s="227">
        <f>ROUND(I226*H226,2)</f>
        <v>0</v>
      </c>
      <c r="BL226" s="20" t="s">
        <v>168</v>
      </c>
      <c r="BM226" s="226" t="s">
        <v>2196</v>
      </c>
    </row>
    <row r="227" s="2" customFormat="1">
      <c r="A227" s="41"/>
      <c r="B227" s="42"/>
      <c r="C227" s="43"/>
      <c r="D227" s="228" t="s">
        <v>170</v>
      </c>
      <c r="E227" s="43"/>
      <c r="F227" s="229" t="s">
        <v>2197</v>
      </c>
      <c r="G227" s="43"/>
      <c r="H227" s="43"/>
      <c r="I227" s="230"/>
      <c r="J227" s="43"/>
      <c r="K227" s="43"/>
      <c r="L227" s="47"/>
      <c r="M227" s="231"/>
      <c r="N227" s="232"/>
      <c r="O227" s="87"/>
      <c r="P227" s="87"/>
      <c r="Q227" s="87"/>
      <c r="R227" s="87"/>
      <c r="S227" s="87"/>
      <c r="T227" s="88"/>
      <c r="U227" s="41"/>
      <c r="V227" s="41"/>
      <c r="W227" s="41"/>
      <c r="X227" s="41"/>
      <c r="Y227" s="41"/>
      <c r="Z227" s="41"/>
      <c r="AA227" s="41"/>
      <c r="AB227" s="41"/>
      <c r="AC227" s="41"/>
      <c r="AD227" s="41"/>
      <c r="AE227" s="41"/>
      <c r="AT227" s="20" t="s">
        <v>170</v>
      </c>
      <c r="AU227" s="20" t="s">
        <v>79</v>
      </c>
    </row>
    <row r="228" s="13" customFormat="1">
      <c r="A228" s="13"/>
      <c r="B228" s="233"/>
      <c r="C228" s="234"/>
      <c r="D228" s="235" t="s">
        <v>172</v>
      </c>
      <c r="E228" s="236" t="s">
        <v>19</v>
      </c>
      <c r="F228" s="237" t="s">
        <v>2198</v>
      </c>
      <c r="G228" s="234"/>
      <c r="H228" s="238">
        <v>5</v>
      </c>
      <c r="I228" s="239"/>
      <c r="J228" s="234"/>
      <c r="K228" s="234"/>
      <c r="L228" s="240"/>
      <c r="M228" s="241"/>
      <c r="N228" s="242"/>
      <c r="O228" s="242"/>
      <c r="P228" s="242"/>
      <c r="Q228" s="242"/>
      <c r="R228" s="242"/>
      <c r="S228" s="242"/>
      <c r="T228" s="243"/>
      <c r="U228" s="13"/>
      <c r="V228" s="13"/>
      <c r="W228" s="13"/>
      <c r="X228" s="13"/>
      <c r="Y228" s="13"/>
      <c r="Z228" s="13"/>
      <c r="AA228" s="13"/>
      <c r="AB228" s="13"/>
      <c r="AC228" s="13"/>
      <c r="AD228" s="13"/>
      <c r="AE228" s="13"/>
      <c r="AT228" s="244" t="s">
        <v>172</v>
      </c>
      <c r="AU228" s="244" t="s">
        <v>79</v>
      </c>
      <c r="AV228" s="13" t="s">
        <v>79</v>
      </c>
      <c r="AW228" s="13" t="s">
        <v>32</v>
      </c>
      <c r="AX228" s="13" t="s">
        <v>70</v>
      </c>
      <c r="AY228" s="244" t="s">
        <v>161</v>
      </c>
    </row>
    <row r="229" s="14" customFormat="1">
      <c r="A229" s="14"/>
      <c r="B229" s="245"/>
      <c r="C229" s="246"/>
      <c r="D229" s="235" t="s">
        <v>172</v>
      </c>
      <c r="E229" s="247" t="s">
        <v>19</v>
      </c>
      <c r="F229" s="248" t="s">
        <v>174</v>
      </c>
      <c r="G229" s="246"/>
      <c r="H229" s="249">
        <v>5</v>
      </c>
      <c r="I229" s="250"/>
      <c r="J229" s="246"/>
      <c r="K229" s="246"/>
      <c r="L229" s="251"/>
      <c r="M229" s="252"/>
      <c r="N229" s="253"/>
      <c r="O229" s="253"/>
      <c r="P229" s="253"/>
      <c r="Q229" s="253"/>
      <c r="R229" s="253"/>
      <c r="S229" s="253"/>
      <c r="T229" s="254"/>
      <c r="U229" s="14"/>
      <c r="V229" s="14"/>
      <c r="W229" s="14"/>
      <c r="X229" s="14"/>
      <c r="Y229" s="14"/>
      <c r="Z229" s="14"/>
      <c r="AA229" s="14"/>
      <c r="AB229" s="14"/>
      <c r="AC229" s="14"/>
      <c r="AD229" s="14"/>
      <c r="AE229" s="14"/>
      <c r="AT229" s="255" t="s">
        <v>172</v>
      </c>
      <c r="AU229" s="255" t="s">
        <v>79</v>
      </c>
      <c r="AV229" s="14" t="s">
        <v>168</v>
      </c>
      <c r="AW229" s="14" t="s">
        <v>32</v>
      </c>
      <c r="AX229" s="14" t="s">
        <v>77</v>
      </c>
      <c r="AY229" s="255" t="s">
        <v>161</v>
      </c>
    </row>
    <row r="230" s="2" customFormat="1" ht="16.5" customHeight="1">
      <c r="A230" s="41"/>
      <c r="B230" s="42"/>
      <c r="C230" s="285" t="s">
        <v>311</v>
      </c>
      <c r="D230" s="285" t="s">
        <v>1027</v>
      </c>
      <c r="E230" s="286" t="s">
        <v>2199</v>
      </c>
      <c r="F230" s="287" t="s">
        <v>2200</v>
      </c>
      <c r="G230" s="288" t="s">
        <v>212</v>
      </c>
      <c r="H230" s="289">
        <v>6</v>
      </c>
      <c r="I230" s="290"/>
      <c r="J230" s="291">
        <f>ROUND(I230*H230,2)</f>
        <v>0</v>
      </c>
      <c r="K230" s="287" t="s">
        <v>167</v>
      </c>
      <c r="L230" s="292"/>
      <c r="M230" s="293" t="s">
        <v>19</v>
      </c>
      <c r="N230" s="294" t="s">
        <v>41</v>
      </c>
      <c r="O230" s="87"/>
      <c r="P230" s="224">
        <f>O230*H230</f>
        <v>0</v>
      </c>
      <c r="Q230" s="224">
        <v>0.0041999999999999997</v>
      </c>
      <c r="R230" s="224">
        <f>Q230*H230</f>
        <v>0.0252</v>
      </c>
      <c r="S230" s="224">
        <v>0</v>
      </c>
      <c r="T230" s="225">
        <f>S230*H230</f>
        <v>0</v>
      </c>
      <c r="U230" s="41"/>
      <c r="V230" s="41"/>
      <c r="W230" s="41"/>
      <c r="X230" s="41"/>
      <c r="Y230" s="41"/>
      <c r="Z230" s="41"/>
      <c r="AA230" s="41"/>
      <c r="AB230" s="41"/>
      <c r="AC230" s="41"/>
      <c r="AD230" s="41"/>
      <c r="AE230" s="41"/>
      <c r="AR230" s="226" t="s">
        <v>209</v>
      </c>
      <c r="AT230" s="226" t="s">
        <v>1027</v>
      </c>
      <c r="AU230" s="226" t="s">
        <v>79</v>
      </c>
      <c r="AY230" s="20" t="s">
        <v>161</v>
      </c>
      <c r="BE230" s="227">
        <f>IF(N230="základní",J230,0)</f>
        <v>0</v>
      </c>
      <c r="BF230" s="227">
        <f>IF(N230="snížená",J230,0)</f>
        <v>0</v>
      </c>
      <c r="BG230" s="227">
        <f>IF(N230="zákl. přenesená",J230,0)</f>
        <v>0</v>
      </c>
      <c r="BH230" s="227">
        <f>IF(N230="sníž. přenesená",J230,0)</f>
        <v>0</v>
      </c>
      <c r="BI230" s="227">
        <f>IF(N230="nulová",J230,0)</f>
        <v>0</v>
      </c>
      <c r="BJ230" s="20" t="s">
        <v>77</v>
      </c>
      <c r="BK230" s="227">
        <f>ROUND(I230*H230,2)</f>
        <v>0</v>
      </c>
      <c r="BL230" s="20" t="s">
        <v>168</v>
      </c>
      <c r="BM230" s="226" t="s">
        <v>2201</v>
      </c>
    </row>
    <row r="231" s="13" customFormat="1">
      <c r="A231" s="13"/>
      <c r="B231" s="233"/>
      <c r="C231" s="234"/>
      <c r="D231" s="235" t="s">
        <v>172</v>
      </c>
      <c r="E231" s="234"/>
      <c r="F231" s="237" t="s">
        <v>2202</v>
      </c>
      <c r="G231" s="234"/>
      <c r="H231" s="238">
        <v>6</v>
      </c>
      <c r="I231" s="239"/>
      <c r="J231" s="234"/>
      <c r="K231" s="234"/>
      <c r="L231" s="240"/>
      <c r="M231" s="241"/>
      <c r="N231" s="242"/>
      <c r="O231" s="242"/>
      <c r="P231" s="242"/>
      <c r="Q231" s="242"/>
      <c r="R231" s="242"/>
      <c r="S231" s="242"/>
      <c r="T231" s="243"/>
      <c r="U231" s="13"/>
      <c r="V231" s="13"/>
      <c r="W231" s="13"/>
      <c r="X231" s="13"/>
      <c r="Y231" s="13"/>
      <c r="Z231" s="13"/>
      <c r="AA231" s="13"/>
      <c r="AB231" s="13"/>
      <c r="AC231" s="13"/>
      <c r="AD231" s="13"/>
      <c r="AE231" s="13"/>
      <c r="AT231" s="244" t="s">
        <v>172</v>
      </c>
      <c r="AU231" s="244" t="s">
        <v>79</v>
      </c>
      <c r="AV231" s="13" t="s">
        <v>79</v>
      </c>
      <c r="AW231" s="13" t="s">
        <v>4</v>
      </c>
      <c r="AX231" s="13" t="s">
        <v>77</v>
      </c>
      <c r="AY231" s="244" t="s">
        <v>161</v>
      </c>
    </row>
    <row r="232" s="2" customFormat="1" ht="16.5" customHeight="1">
      <c r="A232" s="41"/>
      <c r="B232" s="42"/>
      <c r="C232" s="215" t="s">
        <v>318</v>
      </c>
      <c r="D232" s="215" t="s">
        <v>163</v>
      </c>
      <c r="E232" s="216" t="s">
        <v>2203</v>
      </c>
      <c r="F232" s="217" t="s">
        <v>2204</v>
      </c>
      <c r="G232" s="218" t="s">
        <v>212</v>
      </c>
      <c r="H232" s="219">
        <v>25</v>
      </c>
      <c r="I232" s="220"/>
      <c r="J232" s="221">
        <f>ROUND(I232*H232,2)</f>
        <v>0</v>
      </c>
      <c r="K232" s="217" t="s">
        <v>167</v>
      </c>
      <c r="L232" s="47"/>
      <c r="M232" s="222" t="s">
        <v>19</v>
      </c>
      <c r="N232" s="223" t="s">
        <v>41</v>
      </c>
      <c r="O232" s="87"/>
      <c r="P232" s="224">
        <f>O232*H232</f>
        <v>0</v>
      </c>
      <c r="Q232" s="224">
        <v>2.0000000000000002E-05</v>
      </c>
      <c r="R232" s="224">
        <f>Q232*H232</f>
        <v>0.00050000000000000001</v>
      </c>
      <c r="S232" s="224">
        <v>0</v>
      </c>
      <c r="T232" s="225">
        <f>S232*H232</f>
        <v>0</v>
      </c>
      <c r="U232" s="41"/>
      <c r="V232" s="41"/>
      <c r="W232" s="41"/>
      <c r="X232" s="41"/>
      <c r="Y232" s="41"/>
      <c r="Z232" s="41"/>
      <c r="AA232" s="41"/>
      <c r="AB232" s="41"/>
      <c r="AC232" s="41"/>
      <c r="AD232" s="41"/>
      <c r="AE232" s="41"/>
      <c r="AR232" s="226" t="s">
        <v>168</v>
      </c>
      <c r="AT232" s="226" t="s">
        <v>163</v>
      </c>
      <c r="AU232" s="226" t="s">
        <v>79</v>
      </c>
      <c r="AY232" s="20" t="s">
        <v>161</v>
      </c>
      <c r="BE232" s="227">
        <f>IF(N232="základní",J232,0)</f>
        <v>0</v>
      </c>
      <c r="BF232" s="227">
        <f>IF(N232="snížená",J232,0)</f>
        <v>0</v>
      </c>
      <c r="BG232" s="227">
        <f>IF(N232="zákl. přenesená",J232,0)</f>
        <v>0</v>
      </c>
      <c r="BH232" s="227">
        <f>IF(N232="sníž. přenesená",J232,0)</f>
        <v>0</v>
      </c>
      <c r="BI232" s="227">
        <f>IF(N232="nulová",J232,0)</f>
        <v>0</v>
      </c>
      <c r="BJ232" s="20" t="s">
        <v>77</v>
      </c>
      <c r="BK232" s="227">
        <f>ROUND(I232*H232,2)</f>
        <v>0</v>
      </c>
      <c r="BL232" s="20" t="s">
        <v>168</v>
      </c>
      <c r="BM232" s="226" t="s">
        <v>2205</v>
      </c>
    </row>
    <row r="233" s="2" customFormat="1">
      <c r="A233" s="41"/>
      <c r="B233" s="42"/>
      <c r="C233" s="43"/>
      <c r="D233" s="228" t="s">
        <v>170</v>
      </c>
      <c r="E233" s="43"/>
      <c r="F233" s="229" t="s">
        <v>2206</v>
      </c>
      <c r="G233" s="43"/>
      <c r="H233" s="43"/>
      <c r="I233" s="230"/>
      <c r="J233" s="43"/>
      <c r="K233" s="43"/>
      <c r="L233" s="47"/>
      <c r="M233" s="231"/>
      <c r="N233" s="232"/>
      <c r="O233" s="87"/>
      <c r="P233" s="87"/>
      <c r="Q233" s="87"/>
      <c r="R233" s="87"/>
      <c r="S233" s="87"/>
      <c r="T233" s="88"/>
      <c r="U233" s="41"/>
      <c r="V233" s="41"/>
      <c r="W233" s="41"/>
      <c r="X233" s="41"/>
      <c r="Y233" s="41"/>
      <c r="Z233" s="41"/>
      <c r="AA233" s="41"/>
      <c r="AB233" s="41"/>
      <c r="AC233" s="41"/>
      <c r="AD233" s="41"/>
      <c r="AE233" s="41"/>
      <c r="AT233" s="20" t="s">
        <v>170</v>
      </c>
      <c r="AU233" s="20" t="s">
        <v>79</v>
      </c>
    </row>
    <row r="234" s="13" customFormat="1">
      <c r="A234" s="13"/>
      <c r="B234" s="233"/>
      <c r="C234" s="234"/>
      <c r="D234" s="235" t="s">
        <v>172</v>
      </c>
      <c r="E234" s="236" t="s">
        <v>19</v>
      </c>
      <c r="F234" s="237" t="s">
        <v>2207</v>
      </c>
      <c r="G234" s="234"/>
      <c r="H234" s="238">
        <v>25</v>
      </c>
      <c r="I234" s="239"/>
      <c r="J234" s="234"/>
      <c r="K234" s="234"/>
      <c r="L234" s="240"/>
      <c r="M234" s="241"/>
      <c r="N234" s="242"/>
      <c r="O234" s="242"/>
      <c r="P234" s="242"/>
      <c r="Q234" s="242"/>
      <c r="R234" s="242"/>
      <c r="S234" s="242"/>
      <c r="T234" s="243"/>
      <c r="U234" s="13"/>
      <c r="V234" s="13"/>
      <c r="W234" s="13"/>
      <c r="X234" s="13"/>
      <c r="Y234" s="13"/>
      <c r="Z234" s="13"/>
      <c r="AA234" s="13"/>
      <c r="AB234" s="13"/>
      <c r="AC234" s="13"/>
      <c r="AD234" s="13"/>
      <c r="AE234" s="13"/>
      <c r="AT234" s="244" t="s">
        <v>172</v>
      </c>
      <c r="AU234" s="244" t="s">
        <v>79</v>
      </c>
      <c r="AV234" s="13" t="s">
        <v>79</v>
      </c>
      <c r="AW234" s="13" t="s">
        <v>32</v>
      </c>
      <c r="AX234" s="13" t="s">
        <v>70</v>
      </c>
      <c r="AY234" s="244" t="s">
        <v>161</v>
      </c>
    </row>
    <row r="235" s="14" customFormat="1">
      <c r="A235" s="14"/>
      <c r="B235" s="245"/>
      <c r="C235" s="246"/>
      <c r="D235" s="235" t="s">
        <v>172</v>
      </c>
      <c r="E235" s="247" t="s">
        <v>19</v>
      </c>
      <c r="F235" s="248" t="s">
        <v>174</v>
      </c>
      <c r="G235" s="246"/>
      <c r="H235" s="249">
        <v>25</v>
      </c>
      <c r="I235" s="250"/>
      <c r="J235" s="246"/>
      <c r="K235" s="246"/>
      <c r="L235" s="251"/>
      <c r="M235" s="252"/>
      <c r="N235" s="253"/>
      <c r="O235" s="253"/>
      <c r="P235" s="253"/>
      <c r="Q235" s="253"/>
      <c r="R235" s="253"/>
      <c r="S235" s="253"/>
      <c r="T235" s="254"/>
      <c r="U235" s="14"/>
      <c r="V235" s="14"/>
      <c r="W235" s="14"/>
      <c r="X235" s="14"/>
      <c r="Y235" s="14"/>
      <c r="Z235" s="14"/>
      <c r="AA235" s="14"/>
      <c r="AB235" s="14"/>
      <c r="AC235" s="14"/>
      <c r="AD235" s="14"/>
      <c r="AE235" s="14"/>
      <c r="AT235" s="255" t="s">
        <v>172</v>
      </c>
      <c r="AU235" s="255" t="s">
        <v>79</v>
      </c>
      <c r="AV235" s="14" t="s">
        <v>168</v>
      </c>
      <c r="AW235" s="14" t="s">
        <v>32</v>
      </c>
      <c r="AX235" s="14" t="s">
        <v>77</v>
      </c>
      <c r="AY235" s="255" t="s">
        <v>161</v>
      </c>
    </row>
    <row r="236" s="2" customFormat="1" ht="16.5" customHeight="1">
      <c r="A236" s="41"/>
      <c r="B236" s="42"/>
      <c r="C236" s="285" t="s">
        <v>324</v>
      </c>
      <c r="D236" s="285" t="s">
        <v>1027</v>
      </c>
      <c r="E236" s="286" t="s">
        <v>2208</v>
      </c>
      <c r="F236" s="287" t="s">
        <v>2209</v>
      </c>
      <c r="G236" s="288" t="s">
        <v>212</v>
      </c>
      <c r="H236" s="289">
        <v>25.75</v>
      </c>
      <c r="I236" s="290"/>
      <c r="J236" s="291">
        <f>ROUND(I236*H236,2)</f>
        <v>0</v>
      </c>
      <c r="K236" s="287" t="s">
        <v>167</v>
      </c>
      <c r="L236" s="292"/>
      <c r="M236" s="293" t="s">
        <v>19</v>
      </c>
      <c r="N236" s="294" t="s">
        <v>41</v>
      </c>
      <c r="O236" s="87"/>
      <c r="P236" s="224">
        <f>O236*H236</f>
        <v>0</v>
      </c>
      <c r="Q236" s="224">
        <v>0.014999999999999999</v>
      </c>
      <c r="R236" s="224">
        <f>Q236*H236</f>
        <v>0.38624999999999998</v>
      </c>
      <c r="S236" s="224">
        <v>0</v>
      </c>
      <c r="T236" s="225">
        <f>S236*H236</f>
        <v>0</v>
      </c>
      <c r="U236" s="41"/>
      <c r="V236" s="41"/>
      <c r="W236" s="41"/>
      <c r="X236" s="41"/>
      <c r="Y236" s="41"/>
      <c r="Z236" s="41"/>
      <c r="AA236" s="41"/>
      <c r="AB236" s="41"/>
      <c r="AC236" s="41"/>
      <c r="AD236" s="41"/>
      <c r="AE236" s="41"/>
      <c r="AR236" s="226" t="s">
        <v>209</v>
      </c>
      <c r="AT236" s="226" t="s">
        <v>1027</v>
      </c>
      <c r="AU236" s="226" t="s">
        <v>79</v>
      </c>
      <c r="AY236" s="20" t="s">
        <v>161</v>
      </c>
      <c r="BE236" s="227">
        <f>IF(N236="základní",J236,0)</f>
        <v>0</v>
      </c>
      <c r="BF236" s="227">
        <f>IF(N236="snížená",J236,0)</f>
        <v>0</v>
      </c>
      <c r="BG236" s="227">
        <f>IF(N236="zákl. přenesená",J236,0)</f>
        <v>0</v>
      </c>
      <c r="BH236" s="227">
        <f>IF(N236="sníž. přenesená",J236,0)</f>
        <v>0</v>
      </c>
      <c r="BI236" s="227">
        <f>IF(N236="nulová",J236,0)</f>
        <v>0</v>
      </c>
      <c r="BJ236" s="20" t="s">
        <v>77</v>
      </c>
      <c r="BK236" s="227">
        <f>ROUND(I236*H236,2)</f>
        <v>0</v>
      </c>
      <c r="BL236" s="20" t="s">
        <v>168</v>
      </c>
      <c r="BM236" s="226" t="s">
        <v>2210</v>
      </c>
    </row>
    <row r="237" s="13" customFormat="1">
      <c r="A237" s="13"/>
      <c r="B237" s="233"/>
      <c r="C237" s="234"/>
      <c r="D237" s="235" t="s">
        <v>172</v>
      </c>
      <c r="E237" s="234"/>
      <c r="F237" s="237" t="s">
        <v>2211</v>
      </c>
      <c r="G237" s="234"/>
      <c r="H237" s="238">
        <v>25.75</v>
      </c>
      <c r="I237" s="239"/>
      <c r="J237" s="234"/>
      <c r="K237" s="234"/>
      <c r="L237" s="240"/>
      <c r="M237" s="241"/>
      <c r="N237" s="242"/>
      <c r="O237" s="242"/>
      <c r="P237" s="242"/>
      <c r="Q237" s="242"/>
      <c r="R237" s="242"/>
      <c r="S237" s="242"/>
      <c r="T237" s="243"/>
      <c r="U237" s="13"/>
      <c r="V237" s="13"/>
      <c r="W237" s="13"/>
      <c r="X237" s="13"/>
      <c r="Y237" s="13"/>
      <c r="Z237" s="13"/>
      <c r="AA237" s="13"/>
      <c r="AB237" s="13"/>
      <c r="AC237" s="13"/>
      <c r="AD237" s="13"/>
      <c r="AE237" s="13"/>
      <c r="AT237" s="244" t="s">
        <v>172</v>
      </c>
      <c r="AU237" s="244" t="s">
        <v>79</v>
      </c>
      <c r="AV237" s="13" t="s">
        <v>79</v>
      </c>
      <c r="AW237" s="13" t="s">
        <v>4</v>
      </c>
      <c r="AX237" s="13" t="s">
        <v>77</v>
      </c>
      <c r="AY237" s="244" t="s">
        <v>161</v>
      </c>
    </row>
    <row r="238" s="2" customFormat="1" ht="16.5" customHeight="1">
      <c r="A238" s="41"/>
      <c r="B238" s="42"/>
      <c r="C238" s="215" t="s">
        <v>329</v>
      </c>
      <c r="D238" s="215" t="s">
        <v>163</v>
      </c>
      <c r="E238" s="216" t="s">
        <v>2212</v>
      </c>
      <c r="F238" s="217" t="s">
        <v>2213</v>
      </c>
      <c r="G238" s="218" t="s">
        <v>212</v>
      </c>
      <c r="H238" s="219">
        <v>2.5</v>
      </c>
      <c r="I238" s="220"/>
      <c r="J238" s="221">
        <f>ROUND(I238*H238,2)</f>
        <v>0</v>
      </c>
      <c r="K238" s="217" t="s">
        <v>167</v>
      </c>
      <c r="L238" s="47"/>
      <c r="M238" s="222" t="s">
        <v>19</v>
      </c>
      <c r="N238" s="223" t="s">
        <v>41</v>
      </c>
      <c r="O238" s="87"/>
      <c r="P238" s="224">
        <f>O238*H238</f>
        <v>0</v>
      </c>
      <c r="Q238" s="224">
        <v>3.0000000000000001E-05</v>
      </c>
      <c r="R238" s="224">
        <f>Q238*H238</f>
        <v>7.5000000000000007E-05</v>
      </c>
      <c r="S238" s="224">
        <v>0</v>
      </c>
      <c r="T238" s="225">
        <f>S238*H238</f>
        <v>0</v>
      </c>
      <c r="U238" s="41"/>
      <c r="V238" s="41"/>
      <c r="W238" s="41"/>
      <c r="X238" s="41"/>
      <c r="Y238" s="41"/>
      <c r="Z238" s="41"/>
      <c r="AA238" s="41"/>
      <c r="AB238" s="41"/>
      <c r="AC238" s="41"/>
      <c r="AD238" s="41"/>
      <c r="AE238" s="41"/>
      <c r="AR238" s="226" t="s">
        <v>168</v>
      </c>
      <c r="AT238" s="226" t="s">
        <v>163</v>
      </c>
      <c r="AU238" s="226" t="s">
        <v>79</v>
      </c>
      <c r="AY238" s="20" t="s">
        <v>161</v>
      </c>
      <c r="BE238" s="227">
        <f>IF(N238="základní",J238,0)</f>
        <v>0</v>
      </c>
      <c r="BF238" s="227">
        <f>IF(N238="snížená",J238,0)</f>
        <v>0</v>
      </c>
      <c r="BG238" s="227">
        <f>IF(N238="zákl. přenesená",J238,0)</f>
        <v>0</v>
      </c>
      <c r="BH238" s="227">
        <f>IF(N238="sníž. přenesená",J238,0)</f>
        <v>0</v>
      </c>
      <c r="BI238" s="227">
        <f>IF(N238="nulová",J238,0)</f>
        <v>0</v>
      </c>
      <c r="BJ238" s="20" t="s">
        <v>77</v>
      </c>
      <c r="BK238" s="227">
        <f>ROUND(I238*H238,2)</f>
        <v>0</v>
      </c>
      <c r="BL238" s="20" t="s">
        <v>168</v>
      </c>
      <c r="BM238" s="226" t="s">
        <v>2214</v>
      </c>
    </row>
    <row r="239" s="2" customFormat="1">
      <c r="A239" s="41"/>
      <c r="B239" s="42"/>
      <c r="C239" s="43"/>
      <c r="D239" s="228" t="s">
        <v>170</v>
      </c>
      <c r="E239" s="43"/>
      <c r="F239" s="229" t="s">
        <v>2215</v>
      </c>
      <c r="G239" s="43"/>
      <c r="H239" s="43"/>
      <c r="I239" s="230"/>
      <c r="J239" s="43"/>
      <c r="K239" s="43"/>
      <c r="L239" s="47"/>
      <c r="M239" s="231"/>
      <c r="N239" s="232"/>
      <c r="O239" s="87"/>
      <c r="P239" s="87"/>
      <c r="Q239" s="87"/>
      <c r="R239" s="87"/>
      <c r="S239" s="87"/>
      <c r="T239" s="88"/>
      <c r="U239" s="41"/>
      <c r="V239" s="41"/>
      <c r="W239" s="41"/>
      <c r="X239" s="41"/>
      <c r="Y239" s="41"/>
      <c r="Z239" s="41"/>
      <c r="AA239" s="41"/>
      <c r="AB239" s="41"/>
      <c r="AC239" s="41"/>
      <c r="AD239" s="41"/>
      <c r="AE239" s="41"/>
      <c r="AT239" s="20" t="s">
        <v>170</v>
      </c>
      <c r="AU239" s="20" t="s">
        <v>79</v>
      </c>
    </row>
    <row r="240" s="13" customFormat="1">
      <c r="A240" s="13"/>
      <c r="B240" s="233"/>
      <c r="C240" s="234"/>
      <c r="D240" s="235" t="s">
        <v>172</v>
      </c>
      <c r="E240" s="236" t="s">
        <v>19</v>
      </c>
      <c r="F240" s="237" t="s">
        <v>2216</v>
      </c>
      <c r="G240" s="234"/>
      <c r="H240" s="238">
        <v>2.5</v>
      </c>
      <c r="I240" s="239"/>
      <c r="J240" s="234"/>
      <c r="K240" s="234"/>
      <c r="L240" s="240"/>
      <c r="M240" s="241"/>
      <c r="N240" s="242"/>
      <c r="O240" s="242"/>
      <c r="P240" s="242"/>
      <c r="Q240" s="242"/>
      <c r="R240" s="242"/>
      <c r="S240" s="242"/>
      <c r="T240" s="243"/>
      <c r="U240" s="13"/>
      <c r="V240" s="13"/>
      <c r="W240" s="13"/>
      <c r="X240" s="13"/>
      <c r="Y240" s="13"/>
      <c r="Z240" s="13"/>
      <c r="AA240" s="13"/>
      <c r="AB240" s="13"/>
      <c r="AC240" s="13"/>
      <c r="AD240" s="13"/>
      <c r="AE240" s="13"/>
      <c r="AT240" s="244" t="s">
        <v>172</v>
      </c>
      <c r="AU240" s="244" t="s">
        <v>79</v>
      </c>
      <c r="AV240" s="13" t="s">
        <v>79</v>
      </c>
      <c r="AW240" s="13" t="s">
        <v>32</v>
      </c>
      <c r="AX240" s="13" t="s">
        <v>70</v>
      </c>
      <c r="AY240" s="244" t="s">
        <v>161</v>
      </c>
    </row>
    <row r="241" s="14" customFormat="1">
      <c r="A241" s="14"/>
      <c r="B241" s="245"/>
      <c r="C241" s="246"/>
      <c r="D241" s="235" t="s">
        <v>172</v>
      </c>
      <c r="E241" s="247" t="s">
        <v>19</v>
      </c>
      <c r="F241" s="248" t="s">
        <v>174</v>
      </c>
      <c r="G241" s="246"/>
      <c r="H241" s="249">
        <v>2.5</v>
      </c>
      <c r="I241" s="250"/>
      <c r="J241" s="246"/>
      <c r="K241" s="246"/>
      <c r="L241" s="251"/>
      <c r="M241" s="252"/>
      <c r="N241" s="253"/>
      <c r="O241" s="253"/>
      <c r="P241" s="253"/>
      <c r="Q241" s="253"/>
      <c r="R241" s="253"/>
      <c r="S241" s="253"/>
      <c r="T241" s="254"/>
      <c r="U241" s="14"/>
      <c r="V241" s="14"/>
      <c r="W241" s="14"/>
      <c r="X241" s="14"/>
      <c r="Y241" s="14"/>
      <c r="Z241" s="14"/>
      <c r="AA241" s="14"/>
      <c r="AB241" s="14"/>
      <c r="AC241" s="14"/>
      <c r="AD241" s="14"/>
      <c r="AE241" s="14"/>
      <c r="AT241" s="255" t="s">
        <v>172</v>
      </c>
      <c r="AU241" s="255" t="s">
        <v>79</v>
      </c>
      <c r="AV241" s="14" t="s">
        <v>168</v>
      </c>
      <c r="AW241" s="14" t="s">
        <v>32</v>
      </c>
      <c r="AX241" s="14" t="s">
        <v>77</v>
      </c>
      <c r="AY241" s="255" t="s">
        <v>161</v>
      </c>
    </row>
    <row r="242" s="2" customFormat="1" ht="16.5" customHeight="1">
      <c r="A242" s="41"/>
      <c r="B242" s="42"/>
      <c r="C242" s="285" t="s">
        <v>335</v>
      </c>
      <c r="D242" s="285" t="s">
        <v>1027</v>
      </c>
      <c r="E242" s="286" t="s">
        <v>2217</v>
      </c>
      <c r="F242" s="287" t="s">
        <v>2218</v>
      </c>
      <c r="G242" s="288" t="s">
        <v>212</v>
      </c>
      <c r="H242" s="289">
        <v>3</v>
      </c>
      <c r="I242" s="290"/>
      <c r="J242" s="291">
        <f>ROUND(I242*H242,2)</f>
        <v>0</v>
      </c>
      <c r="K242" s="287" t="s">
        <v>167</v>
      </c>
      <c r="L242" s="292"/>
      <c r="M242" s="293" t="s">
        <v>19</v>
      </c>
      <c r="N242" s="294" t="s">
        <v>41</v>
      </c>
      <c r="O242" s="87"/>
      <c r="P242" s="224">
        <f>O242*H242</f>
        <v>0</v>
      </c>
      <c r="Q242" s="224">
        <v>0.024799999999999999</v>
      </c>
      <c r="R242" s="224">
        <f>Q242*H242</f>
        <v>0.074399999999999994</v>
      </c>
      <c r="S242" s="224">
        <v>0</v>
      </c>
      <c r="T242" s="225">
        <f>S242*H242</f>
        <v>0</v>
      </c>
      <c r="U242" s="41"/>
      <c r="V242" s="41"/>
      <c r="W242" s="41"/>
      <c r="X242" s="41"/>
      <c r="Y242" s="41"/>
      <c r="Z242" s="41"/>
      <c r="AA242" s="41"/>
      <c r="AB242" s="41"/>
      <c r="AC242" s="41"/>
      <c r="AD242" s="41"/>
      <c r="AE242" s="41"/>
      <c r="AR242" s="226" t="s">
        <v>209</v>
      </c>
      <c r="AT242" s="226" t="s">
        <v>1027</v>
      </c>
      <c r="AU242" s="226" t="s">
        <v>79</v>
      </c>
      <c r="AY242" s="20" t="s">
        <v>161</v>
      </c>
      <c r="BE242" s="227">
        <f>IF(N242="základní",J242,0)</f>
        <v>0</v>
      </c>
      <c r="BF242" s="227">
        <f>IF(N242="snížená",J242,0)</f>
        <v>0</v>
      </c>
      <c r="BG242" s="227">
        <f>IF(N242="zákl. přenesená",J242,0)</f>
        <v>0</v>
      </c>
      <c r="BH242" s="227">
        <f>IF(N242="sníž. přenesená",J242,0)</f>
        <v>0</v>
      </c>
      <c r="BI242" s="227">
        <f>IF(N242="nulová",J242,0)</f>
        <v>0</v>
      </c>
      <c r="BJ242" s="20" t="s">
        <v>77</v>
      </c>
      <c r="BK242" s="227">
        <f>ROUND(I242*H242,2)</f>
        <v>0</v>
      </c>
      <c r="BL242" s="20" t="s">
        <v>168</v>
      </c>
      <c r="BM242" s="226" t="s">
        <v>2219</v>
      </c>
    </row>
    <row r="243" s="13" customFormat="1">
      <c r="A243" s="13"/>
      <c r="B243" s="233"/>
      <c r="C243" s="234"/>
      <c r="D243" s="235" t="s">
        <v>172</v>
      </c>
      <c r="E243" s="234"/>
      <c r="F243" s="237" t="s">
        <v>2220</v>
      </c>
      <c r="G243" s="234"/>
      <c r="H243" s="238">
        <v>3</v>
      </c>
      <c r="I243" s="239"/>
      <c r="J243" s="234"/>
      <c r="K243" s="234"/>
      <c r="L243" s="240"/>
      <c r="M243" s="241"/>
      <c r="N243" s="242"/>
      <c r="O243" s="242"/>
      <c r="P243" s="242"/>
      <c r="Q243" s="242"/>
      <c r="R243" s="242"/>
      <c r="S243" s="242"/>
      <c r="T243" s="243"/>
      <c r="U243" s="13"/>
      <c r="V243" s="13"/>
      <c r="W243" s="13"/>
      <c r="X243" s="13"/>
      <c r="Y243" s="13"/>
      <c r="Z243" s="13"/>
      <c r="AA243" s="13"/>
      <c r="AB243" s="13"/>
      <c r="AC243" s="13"/>
      <c r="AD243" s="13"/>
      <c r="AE243" s="13"/>
      <c r="AT243" s="244" t="s">
        <v>172</v>
      </c>
      <c r="AU243" s="244" t="s">
        <v>79</v>
      </c>
      <c r="AV243" s="13" t="s">
        <v>79</v>
      </c>
      <c r="AW243" s="13" t="s">
        <v>4</v>
      </c>
      <c r="AX243" s="13" t="s">
        <v>77</v>
      </c>
      <c r="AY243" s="244" t="s">
        <v>161</v>
      </c>
    </row>
    <row r="244" s="2" customFormat="1" ht="21.75" customHeight="1">
      <c r="A244" s="41"/>
      <c r="B244" s="42"/>
      <c r="C244" s="215" t="s">
        <v>344</v>
      </c>
      <c r="D244" s="215" t="s">
        <v>163</v>
      </c>
      <c r="E244" s="216" t="s">
        <v>2221</v>
      </c>
      <c r="F244" s="217" t="s">
        <v>2222</v>
      </c>
      <c r="G244" s="218" t="s">
        <v>212</v>
      </c>
      <c r="H244" s="219">
        <v>27</v>
      </c>
      <c r="I244" s="220"/>
      <c r="J244" s="221">
        <f>ROUND(I244*H244,2)</f>
        <v>0</v>
      </c>
      <c r="K244" s="217" t="s">
        <v>167</v>
      </c>
      <c r="L244" s="47"/>
      <c r="M244" s="222" t="s">
        <v>19</v>
      </c>
      <c r="N244" s="223" t="s">
        <v>41</v>
      </c>
      <c r="O244" s="87"/>
      <c r="P244" s="224">
        <f>O244*H244</f>
        <v>0</v>
      </c>
      <c r="Q244" s="224">
        <v>0</v>
      </c>
      <c r="R244" s="224">
        <f>Q244*H244</f>
        <v>0</v>
      </c>
      <c r="S244" s="224">
        <v>0.029999999999999999</v>
      </c>
      <c r="T244" s="225">
        <f>S244*H244</f>
        <v>0.80999999999999994</v>
      </c>
      <c r="U244" s="41"/>
      <c r="V244" s="41"/>
      <c r="W244" s="41"/>
      <c r="X244" s="41"/>
      <c r="Y244" s="41"/>
      <c r="Z244" s="41"/>
      <c r="AA244" s="41"/>
      <c r="AB244" s="41"/>
      <c r="AC244" s="41"/>
      <c r="AD244" s="41"/>
      <c r="AE244" s="41"/>
      <c r="AR244" s="226" t="s">
        <v>168</v>
      </c>
      <c r="AT244" s="226" t="s">
        <v>163</v>
      </c>
      <c r="AU244" s="226" t="s">
        <v>79</v>
      </c>
      <c r="AY244" s="20" t="s">
        <v>161</v>
      </c>
      <c r="BE244" s="227">
        <f>IF(N244="základní",J244,0)</f>
        <v>0</v>
      </c>
      <c r="BF244" s="227">
        <f>IF(N244="snížená",J244,0)</f>
        <v>0</v>
      </c>
      <c r="BG244" s="227">
        <f>IF(N244="zákl. přenesená",J244,0)</f>
        <v>0</v>
      </c>
      <c r="BH244" s="227">
        <f>IF(N244="sníž. přenesená",J244,0)</f>
        <v>0</v>
      </c>
      <c r="BI244" s="227">
        <f>IF(N244="nulová",J244,0)</f>
        <v>0</v>
      </c>
      <c r="BJ244" s="20" t="s">
        <v>77</v>
      </c>
      <c r="BK244" s="227">
        <f>ROUND(I244*H244,2)</f>
        <v>0</v>
      </c>
      <c r="BL244" s="20" t="s">
        <v>168</v>
      </c>
      <c r="BM244" s="226" t="s">
        <v>2223</v>
      </c>
    </row>
    <row r="245" s="2" customFormat="1">
      <c r="A245" s="41"/>
      <c r="B245" s="42"/>
      <c r="C245" s="43"/>
      <c r="D245" s="228" t="s">
        <v>170</v>
      </c>
      <c r="E245" s="43"/>
      <c r="F245" s="229" t="s">
        <v>2224</v>
      </c>
      <c r="G245" s="43"/>
      <c r="H245" s="43"/>
      <c r="I245" s="230"/>
      <c r="J245" s="43"/>
      <c r="K245" s="43"/>
      <c r="L245" s="47"/>
      <c r="M245" s="231"/>
      <c r="N245" s="232"/>
      <c r="O245" s="87"/>
      <c r="P245" s="87"/>
      <c r="Q245" s="87"/>
      <c r="R245" s="87"/>
      <c r="S245" s="87"/>
      <c r="T245" s="88"/>
      <c r="U245" s="41"/>
      <c r="V245" s="41"/>
      <c r="W245" s="41"/>
      <c r="X245" s="41"/>
      <c r="Y245" s="41"/>
      <c r="Z245" s="41"/>
      <c r="AA245" s="41"/>
      <c r="AB245" s="41"/>
      <c r="AC245" s="41"/>
      <c r="AD245" s="41"/>
      <c r="AE245" s="41"/>
      <c r="AT245" s="20" t="s">
        <v>170</v>
      </c>
      <c r="AU245" s="20" t="s">
        <v>79</v>
      </c>
    </row>
    <row r="246" s="13" customFormat="1">
      <c r="A246" s="13"/>
      <c r="B246" s="233"/>
      <c r="C246" s="234"/>
      <c r="D246" s="235" t="s">
        <v>172</v>
      </c>
      <c r="E246" s="236" t="s">
        <v>19</v>
      </c>
      <c r="F246" s="237" t="s">
        <v>2225</v>
      </c>
      <c r="G246" s="234"/>
      <c r="H246" s="238">
        <v>3</v>
      </c>
      <c r="I246" s="239"/>
      <c r="J246" s="234"/>
      <c r="K246" s="234"/>
      <c r="L246" s="240"/>
      <c r="M246" s="241"/>
      <c r="N246" s="242"/>
      <c r="O246" s="242"/>
      <c r="P246" s="242"/>
      <c r="Q246" s="242"/>
      <c r="R246" s="242"/>
      <c r="S246" s="242"/>
      <c r="T246" s="243"/>
      <c r="U246" s="13"/>
      <c r="V246" s="13"/>
      <c r="W246" s="13"/>
      <c r="X246" s="13"/>
      <c r="Y246" s="13"/>
      <c r="Z246" s="13"/>
      <c r="AA246" s="13"/>
      <c r="AB246" s="13"/>
      <c r="AC246" s="13"/>
      <c r="AD246" s="13"/>
      <c r="AE246" s="13"/>
      <c r="AT246" s="244" t="s">
        <v>172</v>
      </c>
      <c r="AU246" s="244" t="s">
        <v>79</v>
      </c>
      <c r="AV246" s="13" t="s">
        <v>79</v>
      </c>
      <c r="AW246" s="13" t="s">
        <v>32</v>
      </c>
      <c r="AX246" s="13" t="s">
        <v>70</v>
      </c>
      <c r="AY246" s="244" t="s">
        <v>161</v>
      </c>
    </row>
    <row r="247" s="13" customFormat="1">
      <c r="A247" s="13"/>
      <c r="B247" s="233"/>
      <c r="C247" s="234"/>
      <c r="D247" s="235" t="s">
        <v>172</v>
      </c>
      <c r="E247" s="236" t="s">
        <v>19</v>
      </c>
      <c r="F247" s="237" t="s">
        <v>2226</v>
      </c>
      <c r="G247" s="234"/>
      <c r="H247" s="238">
        <v>24</v>
      </c>
      <c r="I247" s="239"/>
      <c r="J247" s="234"/>
      <c r="K247" s="234"/>
      <c r="L247" s="240"/>
      <c r="M247" s="241"/>
      <c r="N247" s="242"/>
      <c r="O247" s="242"/>
      <c r="P247" s="242"/>
      <c r="Q247" s="242"/>
      <c r="R247" s="242"/>
      <c r="S247" s="242"/>
      <c r="T247" s="243"/>
      <c r="U247" s="13"/>
      <c r="V247" s="13"/>
      <c r="W247" s="13"/>
      <c r="X247" s="13"/>
      <c r="Y247" s="13"/>
      <c r="Z247" s="13"/>
      <c r="AA247" s="13"/>
      <c r="AB247" s="13"/>
      <c r="AC247" s="13"/>
      <c r="AD247" s="13"/>
      <c r="AE247" s="13"/>
      <c r="AT247" s="244" t="s">
        <v>172</v>
      </c>
      <c r="AU247" s="244" t="s">
        <v>79</v>
      </c>
      <c r="AV247" s="13" t="s">
        <v>79</v>
      </c>
      <c r="AW247" s="13" t="s">
        <v>32</v>
      </c>
      <c r="AX247" s="13" t="s">
        <v>70</v>
      </c>
      <c r="AY247" s="244" t="s">
        <v>161</v>
      </c>
    </row>
    <row r="248" s="14" customFormat="1">
      <c r="A248" s="14"/>
      <c r="B248" s="245"/>
      <c r="C248" s="246"/>
      <c r="D248" s="235" t="s">
        <v>172</v>
      </c>
      <c r="E248" s="247" t="s">
        <v>19</v>
      </c>
      <c r="F248" s="248" t="s">
        <v>174</v>
      </c>
      <c r="G248" s="246"/>
      <c r="H248" s="249">
        <v>27</v>
      </c>
      <c r="I248" s="250"/>
      <c r="J248" s="246"/>
      <c r="K248" s="246"/>
      <c r="L248" s="251"/>
      <c r="M248" s="252"/>
      <c r="N248" s="253"/>
      <c r="O248" s="253"/>
      <c r="P248" s="253"/>
      <c r="Q248" s="253"/>
      <c r="R248" s="253"/>
      <c r="S248" s="253"/>
      <c r="T248" s="254"/>
      <c r="U248" s="14"/>
      <c r="V248" s="14"/>
      <c r="W248" s="14"/>
      <c r="X248" s="14"/>
      <c r="Y248" s="14"/>
      <c r="Z248" s="14"/>
      <c r="AA248" s="14"/>
      <c r="AB248" s="14"/>
      <c r="AC248" s="14"/>
      <c r="AD248" s="14"/>
      <c r="AE248" s="14"/>
      <c r="AT248" s="255" t="s">
        <v>172</v>
      </c>
      <c r="AU248" s="255" t="s">
        <v>79</v>
      </c>
      <c r="AV248" s="14" t="s">
        <v>168</v>
      </c>
      <c r="AW248" s="14" t="s">
        <v>32</v>
      </c>
      <c r="AX248" s="14" t="s">
        <v>77</v>
      </c>
      <c r="AY248" s="255" t="s">
        <v>161</v>
      </c>
    </row>
    <row r="249" s="2" customFormat="1" ht="16.5" customHeight="1">
      <c r="A249" s="41"/>
      <c r="B249" s="42"/>
      <c r="C249" s="215" t="s">
        <v>350</v>
      </c>
      <c r="D249" s="215" t="s">
        <v>163</v>
      </c>
      <c r="E249" s="216" t="s">
        <v>2227</v>
      </c>
      <c r="F249" s="217" t="s">
        <v>2228</v>
      </c>
      <c r="G249" s="218" t="s">
        <v>212</v>
      </c>
      <c r="H249" s="219">
        <v>5</v>
      </c>
      <c r="I249" s="220"/>
      <c r="J249" s="221">
        <f>ROUND(I249*H249,2)</f>
        <v>0</v>
      </c>
      <c r="K249" s="217" t="s">
        <v>167</v>
      </c>
      <c r="L249" s="47"/>
      <c r="M249" s="222" t="s">
        <v>19</v>
      </c>
      <c r="N249" s="223" t="s">
        <v>41</v>
      </c>
      <c r="O249" s="87"/>
      <c r="P249" s="224">
        <f>O249*H249</f>
        <v>0</v>
      </c>
      <c r="Q249" s="224">
        <v>0</v>
      </c>
      <c r="R249" s="224">
        <f>Q249*H249</f>
        <v>0</v>
      </c>
      <c r="S249" s="224">
        <v>0</v>
      </c>
      <c r="T249" s="225">
        <f>S249*H249</f>
        <v>0</v>
      </c>
      <c r="U249" s="41"/>
      <c r="V249" s="41"/>
      <c r="W249" s="41"/>
      <c r="X249" s="41"/>
      <c r="Y249" s="41"/>
      <c r="Z249" s="41"/>
      <c r="AA249" s="41"/>
      <c r="AB249" s="41"/>
      <c r="AC249" s="41"/>
      <c r="AD249" s="41"/>
      <c r="AE249" s="41"/>
      <c r="AR249" s="226" t="s">
        <v>168</v>
      </c>
      <c r="AT249" s="226" t="s">
        <v>163</v>
      </c>
      <c r="AU249" s="226" t="s">
        <v>79</v>
      </c>
      <c r="AY249" s="20" t="s">
        <v>161</v>
      </c>
      <c r="BE249" s="227">
        <f>IF(N249="základní",J249,0)</f>
        <v>0</v>
      </c>
      <c r="BF249" s="227">
        <f>IF(N249="snížená",J249,0)</f>
        <v>0</v>
      </c>
      <c r="BG249" s="227">
        <f>IF(N249="zákl. přenesená",J249,0)</f>
        <v>0</v>
      </c>
      <c r="BH249" s="227">
        <f>IF(N249="sníž. přenesená",J249,0)</f>
        <v>0</v>
      </c>
      <c r="BI249" s="227">
        <f>IF(N249="nulová",J249,0)</f>
        <v>0</v>
      </c>
      <c r="BJ249" s="20" t="s">
        <v>77</v>
      </c>
      <c r="BK249" s="227">
        <f>ROUND(I249*H249,2)</f>
        <v>0</v>
      </c>
      <c r="BL249" s="20" t="s">
        <v>168</v>
      </c>
      <c r="BM249" s="226" t="s">
        <v>2229</v>
      </c>
    </row>
    <row r="250" s="2" customFormat="1">
      <c r="A250" s="41"/>
      <c r="B250" s="42"/>
      <c r="C250" s="43"/>
      <c r="D250" s="228" t="s">
        <v>170</v>
      </c>
      <c r="E250" s="43"/>
      <c r="F250" s="229" t="s">
        <v>2230</v>
      </c>
      <c r="G250" s="43"/>
      <c r="H250" s="43"/>
      <c r="I250" s="230"/>
      <c r="J250" s="43"/>
      <c r="K250" s="43"/>
      <c r="L250" s="47"/>
      <c r="M250" s="231"/>
      <c r="N250" s="232"/>
      <c r="O250" s="87"/>
      <c r="P250" s="87"/>
      <c r="Q250" s="87"/>
      <c r="R250" s="87"/>
      <c r="S250" s="87"/>
      <c r="T250" s="88"/>
      <c r="U250" s="41"/>
      <c r="V250" s="41"/>
      <c r="W250" s="41"/>
      <c r="X250" s="41"/>
      <c r="Y250" s="41"/>
      <c r="Z250" s="41"/>
      <c r="AA250" s="41"/>
      <c r="AB250" s="41"/>
      <c r="AC250" s="41"/>
      <c r="AD250" s="41"/>
      <c r="AE250" s="41"/>
      <c r="AT250" s="20" t="s">
        <v>170</v>
      </c>
      <c r="AU250" s="20" t="s">
        <v>79</v>
      </c>
    </row>
    <row r="251" s="2" customFormat="1" ht="16.5" customHeight="1">
      <c r="A251" s="41"/>
      <c r="B251" s="42"/>
      <c r="C251" s="215" t="s">
        <v>356</v>
      </c>
      <c r="D251" s="215" t="s">
        <v>163</v>
      </c>
      <c r="E251" s="216" t="s">
        <v>2231</v>
      </c>
      <c r="F251" s="217" t="s">
        <v>2232</v>
      </c>
      <c r="G251" s="218" t="s">
        <v>212</v>
      </c>
      <c r="H251" s="219">
        <v>5</v>
      </c>
      <c r="I251" s="220"/>
      <c r="J251" s="221">
        <f>ROUND(I251*H251,2)</f>
        <v>0</v>
      </c>
      <c r="K251" s="217" t="s">
        <v>167</v>
      </c>
      <c r="L251" s="47"/>
      <c r="M251" s="222" t="s">
        <v>19</v>
      </c>
      <c r="N251" s="223" t="s">
        <v>41</v>
      </c>
      <c r="O251" s="87"/>
      <c r="P251" s="224">
        <f>O251*H251</f>
        <v>0</v>
      </c>
      <c r="Q251" s="224">
        <v>0</v>
      </c>
      <c r="R251" s="224">
        <f>Q251*H251</f>
        <v>0</v>
      </c>
      <c r="S251" s="224">
        <v>0</v>
      </c>
      <c r="T251" s="225">
        <f>S251*H251</f>
        <v>0</v>
      </c>
      <c r="U251" s="41"/>
      <c r="V251" s="41"/>
      <c r="W251" s="41"/>
      <c r="X251" s="41"/>
      <c r="Y251" s="41"/>
      <c r="Z251" s="41"/>
      <c r="AA251" s="41"/>
      <c r="AB251" s="41"/>
      <c r="AC251" s="41"/>
      <c r="AD251" s="41"/>
      <c r="AE251" s="41"/>
      <c r="AR251" s="226" t="s">
        <v>168</v>
      </c>
      <c r="AT251" s="226" t="s">
        <v>163</v>
      </c>
      <c r="AU251" s="226" t="s">
        <v>79</v>
      </c>
      <c r="AY251" s="20" t="s">
        <v>161</v>
      </c>
      <c r="BE251" s="227">
        <f>IF(N251="základní",J251,0)</f>
        <v>0</v>
      </c>
      <c r="BF251" s="227">
        <f>IF(N251="snížená",J251,0)</f>
        <v>0</v>
      </c>
      <c r="BG251" s="227">
        <f>IF(N251="zákl. přenesená",J251,0)</f>
        <v>0</v>
      </c>
      <c r="BH251" s="227">
        <f>IF(N251="sníž. přenesená",J251,0)</f>
        <v>0</v>
      </c>
      <c r="BI251" s="227">
        <f>IF(N251="nulová",J251,0)</f>
        <v>0</v>
      </c>
      <c r="BJ251" s="20" t="s">
        <v>77</v>
      </c>
      <c r="BK251" s="227">
        <f>ROUND(I251*H251,2)</f>
        <v>0</v>
      </c>
      <c r="BL251" s="20" t="s">
        <v>168</v>
      </c>
      <c r="BM251" s="226" t="s">
        <v>2233</v>
      </c>
    </row>
    <row r="252" s="2" customFormat="1">
      <c r="A252" s="41"/>
      <c r="B252" s="42"/>
      <c r="C252" s="43"/>
      <c r="D252" s="228" t="s">
        <v>170</v>
      </c>
      <c r="E252" s="43"/>
      <c r="F252" s="229" t="s">
        <v>2234</v>
      </c>
      <c r="G252" s="43"/>
      <c r="H252" s="43"/>
      <c r="I252" s="230"/>
      <c r="J252" s="43"/>
      <c r="K252" s="43"/>
      <c r="L252" s="47"/>
      <c r="M252" s="231"/>
      <c r="N252" s="232"/>
      <c r="O252" s="87"/>
      <c r="P252" s="87"/>
      <c r="Q252" s="87"/>
      <c r="R252" s="87"/>
      <c r="S252" s="87"/>
      <c r="T252" s="88"/>
      <c r="U252" s="41"/>
      <c r="V252" s="41"/>
      <c r="W252" s="41"/>
      <c r="X252" s="41"/>
      <c r="Y252" s="41"/>
      <c r="Z252" s="41"/>
      <c r="AA252" s="41"/>
      <c r="AB252" s="41"/>
      <c r="AC252" s="41"/>
      <c r="AD252" s="41"/>
      <c r="AE252" s="41"/>
      <c r="AT252" s="20" t="s">
        <v>170</v>
      </c>
      <c r="AU252" s="20" t="s">
        <v>79</v>
      </c>
    </row>
    <row r="253" s="2" customFormat="1" ht="16.5" customHeight="1">
      <c r="A253" s="41"/>
      <c r="B253" s="42"/>
      <c r="C253" s="215" t="s">
        <v>369</v>
      </c>
      <c r="D253" s="215" t="s">
        <v>163</v>
      </c>
      <c r="E253" s="216" t="s">
        <v>2235</v>
      </c>
      <c r="F253" s="217" t="s">
        <v>2236</v>
      </c>
      <c r="G253" s="218" t="s">
        <v>314</v>
      </c>
      <c r="H253" s="219">
        <v>2</v>
      </c>
      <c r="I253" s="220"/>
      <c r="J253" s="221">
        <f>ROUND(I253*H253,2)</f>
        <v>0</v>
      </c>
      <c r="K253" s="217" t="s">
        <v>167</v>
      </c>
      <c r="L253" s="47"/>
      <c r="M253" s="222" t="s">
        <v>19</v>
      </c>
      <c r="N253" s="223" t="s">
        <v>41</v>
      </c>
      <c r="O253" s="87"/>
      <c r="P253" s="224">
        <f>O253*H253</f>
        <v>0</v>
      </c>
      <c r="Q253" s="224">
        <v>0.45937</v>
      </c>
      <c r="R253" s="224">
        <f>Q253*H253</f>
        <v>0.91874</v>
      </c>
      <c r="S253" s="224">
        <v>0</v>
      </c>
      <c r="T253" s="225">
        <f>S253*H253</f>
        <v>0</v>
      </c>
      <c r="U253" s="41"/>
      <c r="V253" s="41"/>
      <c r="W253" s="41"/>
      <c r="X253" s="41"/>
      <c r="Y253" s="41"/>
      <c r="Z253" s="41"/>
      <c r="AA253" s="41"/>
      <c r="AB253" s="41"/>
      <c r="AC253" s="41"/>
      <c r="AD253" s="41"/>
      <c r="AE253" s="41"/>
      <c r="AR253" s="226" t="s">
        <v>168</v>
      </c>
      <c r="AT253" s="226" t="s">
        <v>163</v>
      </c>
      <c r="AU253" s="226" t="s">
        <v>79</v>
      </c>
      <c r="AY253" s="20" t="s">
        <v>161</v>
      </c>
      <c r="BE253" s="227">
        <f>IF(N253="základní",J253,0)</f>
        <v>0</v>
      </c>
      <c r="BF253" s="227">
        <f>IF(N253="snížená",J253,0)</f>
        <v>0</v>
      </c>
      <c r="BG253" s="227">
        <f>IF(N253="zákl. přenesená",J253,0)</f>
        <v>0</v>
      </c>
      <c r="BH253" s="227">
        <f>IF(N253="sníž. přenesená",J253,0)</f>
        <v>0</v>
      </c>
      <c r="BI253" s="227">
        <f>IF(N253="nulová",J253,0)</f>
        <v>0</v>
      </c>
      <c r="BJ253" s="20" t="s">
        <v>77</v>
      </c>
      <c r="BK253" s="227">
        <f>ROUND(I253*H253,2)</f>
        <v>0</v>
      </c>
      <c r="BL253" s="20" t="s">
        <v>168</v>
      </c>
      <c r="BM253" s="226" t="s">
        <v>2237</v>
      </c>
    </row>
    <row r="254" s="2" customFormat="1">
      <c r="A254" s="41"/>
      <c r="B254" s="42"/>
      <c r="C254" s="43"/>
      <c r="D254" s="228" t="s">
        <v>170</v>
      </c>
      <c r="E254" s="43"/>
      <c r="F254" s="229" t="s">
        <v>2238</v>
      </c>
      <c r="G254" s="43"/>
      <c r="H254" s="43"/>
      <c r="I254" s="230"/>
      <c r="J254" s="43"/>
      <c r="K254" s="43"/>
      <c r="L254" s="47"/>
      <c r="M254" s="231"/>
      <c r="N254" s="232"/>
      <c r="O254" s="87"/>
      <c r="P254" s="87"/>
      <c r="Q254" s="87"/>
      <c r="R254" s="87"/>
      <c r="S254" s="87"/>
      <c r="T254" s="88"/>
      <c r="U254" s="41"/>
      <c r="V254" s="41"/>
      <c r="W254" s="41"/>
      <c r="X254" s="41"/>
      <c r="Y254" s="41"/>
      <c r="Z254" s="41"/>
      <c r="AA254" s="41"/>
      <c r="AB254" s="41"/>
      <c r="AC254" s="41"/>
      <c r="AD254" s="41"/>
      <c r="AE254" s="41"/>
      <c r="AT254" s="20" t="s">
        <v>170</v>
      </c>
      <c r="AU254" s="20" t="s">
        <v>79</v>
      </c>
    </row>
    <row r="255" s="2" customFormat="1" ht="16.5" customHeight="1">
      <c r="A255" s="41"/>
      <c r="B255" s="42"/>
      <c r="C255" s="215" t="s">
        <v>376</v>
      </c>
      <c r="D255" s="215" t="s">
        <v>163</v>
      </c>
      <c r="E255" s="216" t="s">
        <v>2239</v>
      </c>
      <c r="F255" s="217" t="s">
        <v>2240</v>
      </c>
      <c r="G255" s="218" t="s">
        <v>212</v>
      </c>
      <c r="H255" s="219">
        <v>25</v>
      </c>
      <c r="I255" s="220"/>
      <c r="J255" s="221">
        <f>ROUND(I255*H255,2)</f>
        <v>0</v>
      </c>
      <c r="K255" s="217" t="s">
        <v>167</v>
      </c>
      <c r="L255" s="47"/>
      <c r="M255" s="222" t="s">
        <v>19</v>
      </c>
      <c r="N255" s="223" t="s">
        <v>41</v>
      </c>
      <c r="O255" s="87"/>
      <c r="P255" s="224">
        <f>O255*H255</f>
        <v>0</v>
      </c>
      <c r="Q255" s="224">
        <v>0</v>
      </c>
      <c r="R255" s="224">
        <f>Q255*H255</f>
        <v>0</v>
      </c>
      <c r="S255" s="224">
        <v>0</v>
      </c>
      <c r="T255" s="225">
        <f>S255*H255</f>
        <v>0</v>
      </c>
      <c r="U255" s="41"/>
      <c r="V255" s="41"/>
      <c r="W255" s="41"/>
      <c r="X255" s="41"/>
      <c r="Y255" s="41"/>
      <c r="Z255" s="41"/>
      <c r="AA255" s="41"/>
      <c r="AB255" s="41"/>
      <c r="AC255" s="41"/>
      <c r="AD255" s="41"/>
      <c r="AE255" s="41"/>
      <c r="AR255" s="226" t="s">
        <v>168</v>
      </c>
      <c r="AT255" s="226" t="s">
        <v>163</v>
      </c>
      <c r="AU255" s="226" t="s">
        <v>79</v>
      </c>
      <c r="AY255" s="20" t="s">
        <v>161</v>
      </c>
      <c r="BE255" s="227">
        <f>IF(N255="základní",J255,0)</f>
        <v>0</v>
      </c>
      <c r="BF255" s="227">
        <f>IF(N255="snížená",J255,0)</f>
        <v>0</v>
      </c>
      <c r="BG255" s="227">
        <f>IF(N255="zákl. přenesená",J255,0)</f>
        <v>0</v>
      </c>
      <c r="BH255" s="227">
        <f>IF(N255="sníž. přenesená",J255,0)</f>
        <v>0</v>
      </c>
      <c r="BI255" s="227">
        <f>IF(N255="nulová",J255,0)</f>
        <v>0</v>
      </c>
      <c r="BJ255" s="20" t="s">
        <v>77</v>
      </c>
      <c r="BK255" s="227">
        <f>ROUND(I255*H255,2)</f>
        <v>0</v>
      </c>
      <c r="BL255" s="20" t="s">
        <v>168</v>
      </c>
      <c r="BM255" s="226" t="s">
        <v>2241</v>
      </c>
    </row>
    <row r="256" s="2" customFormat="1">
      <c r="A256" s="41"/>
      <c r="B256" s="42"/>
      <c r="C256" s="43"/>
      <c r="D256" s="228" t="s">
        <v>170</v>
      </c>
      <c r="E256" s="43"/>
      <c r="F256" s="229" t="s">
        <v>2242</v>
      </c>
      <c r="G256" s="43"/>
      <c r="H256" s="43"/>
      <c r="I256" s="230"/>
      <c r="J256" s="43"/>
      <c r="K256" s="43"/>
      <c r="L256" s="47"/>
      <c r="M256" s="231"/>
      <c r="N256" s="232"/>
      <c r="O256" s="87"/>
      <c r="P256" s="87"/>
      <c r="Q256" s="87"/>
      <c r="R256" s="87"/>
      <c r="S256" s="87"/>
      <c r="T256" s="88"/>
      <c r="U256" s="41"/>
      <c r="V256" s="41"/>
      <c r="W256" s="41"/>
      <c r="X256" s="41"/>
      <c r="Y256" s="41"/>
      <c r="Z256" s="41"/>
      <c r="AA256" s="41"/>
      <c r="AB256" s="41"/>
      <c r="AC256" s="41"/>
      <c r="AD256" s="41"/>
      <c r="AE256" s="41"/>
      <c r="AT256" s="20" t="s">
        <v>170</v>
      </c>
      <c r="AU256" s="20" t="s">
        <v>79</v>
      </c>
    </row>
    <row r="257" s="2" customFormat="1" ht="16.5" customHeight="1">
      <c r="A257" s="41"/>
      <c r="B257" s="42"/>
      <c r="C257" s="215" t="s">
        <v>387</v>
      </c>
      <c r="D257" s="215" t="s">
        <v>163</v>
      </c>
      <c r="E257" s="216" t="s">
        <v>283</v>
      </c>
      <c r="F257" s="217" t="s">
        <v>284</v>
      </c>
      <c r="G257" s="218" t="s">
        <v>212</v>
      </c>
      <c r="H257" s="219">
        <v>25</v>
      </c>
      <c r="I257" s="220"/>
      <c r="J257" s="221">
        <f>ROUND(I257*H257,2)</f>
        <v>0</v>
      </c>
      <c r="K257" s="217" t="s">
        <v>167</v>
      </c>
      <c r="L257" s="47"/>
      <c r="M257" s="222" t="s">
        <v>19</v>
      </c>
      <c r="N257" s="223" t="s">
        <v>41</v>
      </c>
      <c r="O257" s="87"/>
      <c r="P257" s="224">
        <f>O257*H257</f>
        <v>0</v>
      </c>
      <c r="Q257" s="224">
        <v>0</v>
      </c>
      <c r="R257" s="224">
        <f>Q257*H257</f>
        <v>0</v>
      </c>
      <c r="S257" s="224">
        <v>0</v>
      </c>
      <c r="T257" s="225">
        <f>S257*H257</f>
        <v>0</v>
      </c>
      <c r="U257" s="41"/>
      <c r="V257" s="41"/>
      <c r="W257" s="41"/>
      <c r="X257" s="41"/>
      <c r="Y257" s="41"/>
      <c r="Z257" s="41"/>
      <c r="AA257" s="41"/>
      <c r="AB257" s="41"/>
      <c r="AC257" s="41"/>
      <c r="AD257" s="41"/>
      <c r="AE257" s="41"/>
      <c r="AR257" s="226" t="s">
        <v>168</v>
      </c>
      <c r="AT257" s="226" t="s">
        <v>163</v>
      </c>
      <c r="AU257" s="226" t="s">
        <v>79</v>
      </c>
      <c r="AY257" s="20" t="s">
        <v>161</v>
      </c>
      <c r="BE257" s="227">
        <f>IF(N257="základní",J257,0)</f>
        <v>0</v>
      </c>
      <c r="BF257" s="227">
        <f>IF(N257="snížená",J257,0)</f>
        <v>0</v>
      </c>
      <c r="BG257" s="227">
        <f>IF(N257="zákl. přenesená",J257,0)</f>
        <v>0</v>
      </c>
      <c r="BH257" s="227">
        <f>IF(N257="sníž. přenesená",J257,0)</f>
        <v>0</v>
      </c>
      <c r="BI257" s="227">
        <f>IF(N257="nulová",J257,0)</f>
        <v>0</v>
      </c>
      <c r="BJ257" s="20" t="s">
        <v>77</v>
      </c>
      <c r="BK257" s="227">
        <f>ROUND(I257*H257,2)</f>
        <v>0</v>
      </c>
      <c r="BL257" s="20" t="s">
        <v>168</v>
      </c>
      <c r="BM257" s="226" t="s">
        <v>2243</v>
      </c>
    </row>
    <row r="258" s="2" customFormat="1">
      <c r="A258" s="41"/>
      <c r="B258" s="42"/>
      <c r="C258" s="43"/>
      <c r="D258" s="228" t="s">
        <v>170</v>
      </c>
      <c r="E258" s="43"/>
      <c r="F258" s="229" t="s">
        <v>286</v>
      </c>
      <c r="G258" s="43"/>
      <c r="H258" s="43"/>
      <c r="I258" s="230"/>
      <c r="J258" s="43"/>
      <c r="K258" s="43"/>
      <c r="L258" s="47"/>
      <c r="M258" s="231"/>
      <c r="N258" s="232"/>
      <c r="O258" s="87"/>
      <c r="P258" s="87"/>
      <c r="Q258" s="87"/>
      <c r="R258" s="87"/>
      <c r="S258" s="87"/>
      <c r="T258" s="88"/>
      <c r="U258" s="41"/>
      <c r="V258" s="41"/>
      <c r="W258" s="41"/>
      <c r="X258" s="41"/>
      <c r="Y258" s="41"/>
      <c r="Z258" s="41"/>
      <c r="AA258" s="41"/>
      <c r="AB258" s="41"/>
      <c r="AC258" s="41"/>
      <c r="AD258" s="41"/>
      <c r="AE258" s="41"/>
      <c r="AT258" s="20" t="s">
        <v>170</v>
      </c>
      <c r="AU258" s="20" t="s">
        <v>79</v>
      </c>
    </row>
    <row r="259" s="2" customFormat="1" ht="16.5" customHeight="1">
      <c r="A259" s="41"/>
      <c r="B259" s="42"/>
      <c r="C259" s="215" t="s">
        <v>398</v>
      </c>
      <c r="D259" s="215" t="s">
        <v>163</v>
      </c>
      <c r="E259" s="216" t="s">
        <v>2244</v>
      </c>
      <c r="F259" s="217" t="s">
        <v>2245</v>
      </c>
      <c r="G259" s="218" t="s">
        <v>212</v>
      </c>
      <c r="H259" s="219">
        <v>2.5</v>
      </c>
      <c r="I259" s="220"/>
      <c r="J259" s="221">
        <f>ROUND(I259*H259,2)</f>
        <v>0</v>
      </c>
      <c r="K259" s="217" t="s">
        <v>167</v>
      </c>
      <c r="L259" s="47"/>
      <c r="M259" s="222" t="s">
        <v>19</v>
      </c>
      <c r="N259" s="223" t="s">
        <v>41</v>
      </c>
      <c r="O259" s="87"/>
      <c r="P259" s="224">
        <f>O259*H259</f>
        <v>0</v>
      </c>
      <c r="Q259" s="224">
        <v>0</v>
      </c>
      <c r="R259" s="224">
        <f>Q259*H259</f>
        <v>0</v>
      </c>
      <c r="S259" s="224">
        <v>0</v>
      </c>
      <c r="T259" s="225">
        <f>S259*H259</f>
        <v>0</v>
      </c>
      <c r="U259" s="41"/>
      <c r="V259" s="41"/>
      <c r="W259" s="41"/>
      <c r="X259" s="41"/>
      <c r="Y259" s="41"/>
      <c r="Z259" s="41"/>
      <c r="AA259" s="41"/>
      <c r="AB259" s="41"/>
      <c r="AC259" s="41"/>
      <c r="AD259" s="41"/>
      <c r="AE259" s="41"/>
      <c r="AR259" s="226" t="s">
        <v>168</v>
      </c>
      <c r="AT259" s="226" t="s">
        <v>163</v>
      </c>
      <c r="AU259" s="226" t="s">
        <v>79</v>
      </c>
      <c r="AY259" s="20" t="s">
        <v>161</v>
      </c>
      <c r="BE259" s="227">
        <f>IF(N259="základní",J259,0)</f>
        <v>0</v>
      </c>
      <c r="BF259" s="227">
        <f>IF(N259="snížená",J259,0)</f>
        <v>0</v>
      </c>
      <c r="BG259" s="227">
        <f>IF(N259="zákl. přenesená",J259,0)</f>
        <v>0</v>
      </c>
      <c r="BH259" s="227">
        <f>IF(N259="sníž. přenesená",J259,0)</f>
        <v>0</v>
      </c>
      <c r="BI259" s="227">
        <f>IF(N259="nulová",J259,0)</f>
        <v>0</v>
      </c>
      <c r="BJ259" s="20" t="s">
        <v>77</v>
      </c>
      <c r="BK259" s="227">
        <f>ROUND(I259*H259,2)</f>
        <v>0</v>
      </c>
      <c r="BL259" s="20" t="s">
        <v>168</v>
      </c>
      <c r="BM259" s="226" t="s">
        <v>2246</v>
      </c>
    </row>
    <row r="260" s="2" customFormat="1">
      <c r="A260" s="41"/>
      <c r="B260" s="42"/>
      <c r="C260" s="43"/>
      <c r="D260" s="228" t="s">
        <v>170</v>
      </c>
      <c r="E260" s="43"/>
      <c r="F260" s="229" t="s">
        <v>2247</v>
      </c>
      <c r="G260" s="43"/>
      <c r="H260" s="43"/>
      <c r="I260" s="230"/>
      <c r="J260" s="43"/>
      <c r="K260" s="43"/>
      <c r="L260" s="47"/>
      <c r="M260" s="231"/>
      <c r="N260" s="232"/>
      <c r="O260" s="87"/>
      <c r="P260" s="87"/>
      <c r="Q260" s="87"/>
      <c r="R260" s="87"/>
      <c r="S260" s="87"/>
      <c r="T260" s="88"/>
      <c r="U260" s="41"/>
      <c r="V260" s="41"/>
      <c r="W260" s="41"/>
      <c r="X260" s="41"/>
      <c r="Y260" s="41"/>
      <c r="Z260" s="41"/>
      <c r="AA260" s="41"/>
      <c r="AB260" s="41"/>
      <c r="AC260" s="41"/>
      <c r="AD260" s="41"/>
      <c r="AE260" s="41"/>
      <c r="AT260" s="20" t="s">
        <v>170</v>
      </c>
      <c r="AU260" s="20" t="s">
        <v>79</v>
      </c>
    </row>
    <row r="261" s="2" customFormat="1" ht="16.5" customHeight="1">
      <c r="A261" s="41"/>
      <c r="B261" s="42"/>
      <c r="C261" s="215" t="s">
        <v>403</v>
      </c>
      <c r="D261" s="215" t="s">
        <v>163</v>
      </c>
      <c r="E261" s="216" t="s">
        <v>288</v>
      </c>
      <c r="F261" s="217" t="s">
        <v>289</v>
      </c>
      <c r="G261" s="218" t="s">
        <v>212</v>
      </c>
      <c r="H261" s="219">
        <v>2.5</v>
      </c>
      <c r="I261" s="220"/>
      <c r="J261" s="221">
        <f>ROUND(I261*H261,2)</f>
        <v>0</v>
      </c>
      <c r="K261" s="217" t="s">
        <v>167</v>
      </c>
      <c r="L261" s="47"/>
      <c r="M261" s="222" t="s">
        <v>19</v>
      </c>
      <c r="N261" s="223" t="s">
        <v>41</v>
      </c>
      <c r="O261" s="87"/>
      <c r="P261" s="224">
        <f>O261*H261</f>
        <v>0</v>
      </c>
      <c r="Q261" s="224">
        <v>1.0000000000000001E-05</v>
      </c>
      <c r="R261" s="224">
        <f>Q261*H261</f>
        <v>2.5000000000000001E-05</v>
      </c>
      <c r="S261" s="224">
        <v>0</v>
      </c>
      <c r="T261" s="225">
        <f>S261*H261</f>
        <v>0</v>
      </c>
      <c r="U261" s="41"/>
      <c r="V261" s="41"/>
      <c r="W261" s="41"/>
      <c r="X261" s="41"/>
      <c r="Y261" s="41"/>
      <c r="Z261" s="41"/>
      <c r="AA261" s="41"/>
      <c r="AB261" s="41"/>
      <c r="AC261" s="41"/>
      <c r="AD261" s="41"/>
      <c r="AE261" s="41"/>
      <c r="AR261" s="226" t="s">
        <v>168</v>
      </c>
      <c r="AT261" s="226" t="s">
        <v>163</v>
      </c>
      <c r="AU261" s="226" t="s">
        <v>79</v>
      </c>
      <c r="AY261" s="20" t="s">
        <v>161</v>
      </c>
      <c r="BE261" s="227">
        <f>IF(N261="základní",J261,0)</f>
        <v>0</v>
      </c>
      <c r="BF261" s="227">
        <f>IF(N261="snížená",J261,0)</f>
        <v>0</v>
      </c>
      <c r="BG261" s="227">
        <f>IF(N261="zákl. přenesená",J261,0)</f>
        <v>0</v>
      </c>
      <c r="BH261" s="227">
        <f>IF(N261="sníž. přenesená",J261,0)</f>
        <v>0</v>
      </c>
      <c r="BI261" s="227">
        <f>IF(N261="nulová",J261,0)</f>
        <v>0</v>
      </c>
      <c r="BJ261" s="20" t="s">
        <v>77</v>
      </c>
      <c r="BK261" s="227">
        <f>ROUND(I261*H261,2)</f>
        <v>0</v>
      </c>
      <c r="BL261" s="20" t="s">
        <v>168</v>
      </c>
      <c r="BM261" s="226" t="s">
        <v>2248</v>
      </c>
    </row>
    <row r="262" s="2" customFormat="1">
      <c r="A262" s="41"/>
      <c r="B262" s="42"/>
      <c r="C262" s="43"/>
      <c r="D262" s="228" t="s">
        <v>170</v>
      </c>
      <c r="E262" s="43"/>
      <c r="F262" s="229" t="s">
        <v>291</v>
      </c>
      <c r="G262" s="43"/>
      <c r="H262" s="43"/>
      <c r="I262" s="230"/>
      <c r="J262" s="43"/>
      <c r="K262" s="43"/>
      <c r="L262" s="47"/>
      <c r="M262" s="231"/>
      <c r="N262" s="232"/>
      <c r="O262" s="87"/>
      <c r="P262" s="87"/>
      <c r="Q262" s="87"/>
      <c r="R262" s="87"/>
      <c r="S262" s="87"/>
      <c r="T262" s="88"/>
      <c r="U262" s="41"/>
      <c r="V262" s="41"/>
      <c r="W262" s="41"/>
      <c r="X262" s="41"/>
      <c r="Y262" s="41"/>
      <c r="Z262" s="41"/>
      <c r="AA262" s="41"/>
      <c r="AB262" s="41"/>
      <c r="AC262" s="41"/>
      <c r="AD262" s="41"/>
      <c r="AE262" s="41"/>
      <c r="AT262" s="20" t="s">
        <v>170</v>
      </c>
      <c r="AU262" s="20" t="s">
        <v>79</v>
      </c>
    </row>
    <row r="263" s="2" customFormat="1" ht="16.5" customHeight="1">
      <c r="A263" s="41"/>
      <c r="B263" s="42"/>
      <c r="C263" s="215" t="s">
        <v>408</v>
      </c>
      <c r="D263" s="215" t="s">
        <v>163</v>
      </c>
      <c r="E263" s="216" t="s">
        <v>2249</v>
      </c>
      <c r="F263" s="217" t="s">
        <v>2250</v>
      </c>
      <c r="G263" s="218" t="s">
        <v>314</v>
      </c>
      <c r="H263" s="219">
        <v>1</v>
      </c>
      <c r="I263" s="220"/>
      <c r="J263" s="221">
        <f>ROUND(I263*H263,2)</f>
        <v>0</v>
      </c>
      <c r="K263" s="217" t="s">
        <v>167</v>
      </c>
      <c r="L263" s="47"/>
      <c r="M263" s="222" t="s">
        <v>19</v>
      </c>
      <c r="N263" s="223" t="s">
        <v>41</v>
      </c>
      <c r="O263" s="87"/>
      <c r="P263" s="224">
        <f>O263*H263</f>
        <v>0</v>
      </c>
      <c r="Q263" s="224">
        <v>0.41948000000000002</v>
      </c>
      <c r="R263" s="224">
        <f>Q263*H263</f>
        <v>0.41948000000000002</v>
      </c>
      <c r="S263" s="224">
        <v>0</v>
      </c>
      <c r="T263" s="225">
        <f>S263*H263</f>
        <v>0</v>
      </c>
      <c r="U263" s="41"/>
      <c r="V263" s="41"/>
      <c r="W263" s="41"/>
      <c r="X263" s="41"/>
      <c r="Y263" s="41"/>
      <c r="Z263" s="41"/>
      <c r="AA263" s="41"/>
      <c r="AB263" s="41"/>
      <c r="AC263" s="41"/>
      <c r="AD263" s="41"/>
      <c r="AE263" s="41"/>
      <c r="AR263" s="226" t="s">
        <v>168</v>
      </c>
      <c r="AT263" s="226" t="s">
        <v>163</v>
      </c>
      <c r="AU263" s="226" t="s">
        <v>79</v>
      </c>
      <c r="AY263" s="20" t="s">
        <v>161</v>
      </c>
      <c r="BE263" s="227">
        <f>IF(N263="základní",J263,0)</f>
        <v>0</v>
      </c>
      <c r="BF263" s="227">
        <f>IF(N263="snížená",J263,0)</f>
        <v>0</v>
      </c>
      <c r="BG263" s="227">
        <f>IF(N263="zákl. přenesená",J263,0)</f>
        <v>0</v>
      </c>
      <c r="BH263" s="227">
        <f>IF(N263="sníž. přenesená",J263,0)</f>
        <v>0</v>
      </c>
      <c r="BI263" s="227">
        <f>IF(N263="nulová",J263,0)</f>
        <v>0</v>
      </c>
      <c r="BJ263" s="20" t="s">
        <v>77</v>
      </c>
      <c r="BK263" s="227">
        <f>ROUND(I263*H263,2)</f>
        <v>0</v>
      </c>
      <c r="BL263" s="20" t="s">
        <v>168</v>
      </c>
      <c r="BM263" s="226" t="s">
        <v>2251</v>
      </c>
    </row>
    <row r="264" s="2" customFormat="1">
      <c r="A264" s="41"/>
      <c r="B264" s="42"/>
      <c r="C264" s="43"/>
      <c r="D264" s="228" t="s">
        <v>170</v>
      </c>
      <c r="E264" s="43"/>
      <c r="F264" s="229" t="s">
        <v>2252</v>
      </c>
      <c r="G264" s="43"/>
      <c r="H264" s="43"/>
      <c r="I264" s="230"/>
      <c r="J264" s="43"/>
      <c r="K264" s="43"/>
      <c r="L264" s="47"/>
      <c r="M264" s="231"/>
      <c r="N264" s="232"/>
      <c r="O264" s="87"/>
      <c r="P264" s="87"/>
      <c r="Q264" s="87"/>
      <c r="R264" s="87"/>
      <c r="S264" s="87"/>
      <c r="T264" s="88"/>
      <c r="U264" s="41"/>
      <c r="V264" s="41"/>
      <c r="W264" s="41"/>
      <c r="X264" s="41"/>
      <c r="Y264" s="41"/>
      <c r="Z264" s="41"/>
      <c r="AA264" s="41"/>
      <c r="AB264" s="41"/>
      <c r="AC264" s="41"/>
      <c r="AD264" s="41"/>
      <c r="AE264" s="41"/>
      <c r="AT264" s="20" t="s">
        <v>170</v>
      </c>
      <c r="AU264" s="20" t="s">
        <v>79</v>
      </c>
    </row>
    <row r="265" s="13" customFormat="1">
      <c r="A265" s="13"/>
      <c r="B265" s="233"/>
      <c r="C265" s="234"/>
      <c r="D265" s="235" t="s">
        <v>172</v>
      </c>
      <c r="E265" s="236" t="s">
        <v>19</v>
      </c>
      <c r="F265" s="237" t="s">
        <v>2253</v>
      </c>
      <c r="G265" s="234"/>
      <c r="H265" s="238">
        <v>1</v>
      </c>
      <c r="I265" s="239"/>
      <c r="J265" s="234"/>
      <c r="K265" s="234"/>
      <c r="L265" s="240"/>
      <c r="M265" s="241"/>
      <c r="N265" s="242"/>
      <c r="O265" s="242"/>
      <c r="P265" s="242"/>
      <c r="Q265" s="242"/>
      <c r="R265" s="242"/>
      <c r="S265" s="242"/>
      <c r="T265" s="243"/>
      <c r="U265" s="13"/>
      <c r="V265" s="13"/>
      <c r="W265" s="13"/>
      <c r="X265" s="13"/>
      <c r="Y265" s="13"/>
      <c r="Z265" s="13"/>
      <c r="AA265" s="13"/>
      <c r="AB265" s="13"/>
      <c r="AC265" s="13"/>
      <c r="AD265" s="13"/>
      <c r="AE265" s="13"/>
      <c r="AT265" s="244" t="s">
        <v>172</v>
      </c>
      <c r="AU265" s="244" t="s">
        <v>79</v>
      </c>
      <c r="AV265" s="13" t="s">
        <v>79</v>
      </c>
      <c r="AW265" s="13" t="s">
        <v>32</v>
      </c>
      <c r="AX265" s="13" t="s">
        <v>70</v>
      </c>
      <c r="AY265" s="244" t="s">
        <v>161</v>
      </c>
    </row>
    <row r="266" s="14" customFormat="1">
      <c r="A266" s="14"/>
      <c r="B266" s="245"/>
      <c r="C266" s="246"/>
      <c r="D266" s="235" t="s">
        <v>172</v>
      </c>
      <c r="E266" s="247" t="s">
        <v>19</v>
      </c>
      <c r="F266" s="248" t="s">
        <v>174</v>
      </c>
      <c r="G266" s="246"/>
      <c r="H266" s="249">
        <v>1</v>
      </c>
      <c r="I266" s="250"/>
      <c r="J266" s="246"/>
      <c r="K266" s="246"/>
      <c r="L266" s="251"/>
      <c r="M266" s="252"/>
      <c r="N266" s="253"/>
      <c r="O266" s="253"/>
      <c r="P266" s="253"/>
      <c r="Q266" s="253"/>
      <c r="R266" s="253"/>
      <c r="S266" s="253"/>
      <c r="T266" s="254"/>
      <c r="U266" s="14"/>
      <c r="V266" s="14"/>
      <c r="W266" s="14"/>
      <c r="X266" s="14"/>
      <c r="Y266" s="14"/>
      <c r="Z266" s="14"/>
      <c r="AA266" s="14"/>
      <c r="AB266" s="14"/>
      <c r="AC266" s="14"/>
      <c r="AD266" s="14"/>
      <c r="AE266" s="14"/>
      <c r="AT266" s="255" t="s">
        <v>172</v>
      </c>
      <c r="AU266" s="255" t="s">
        <v>79</v>
      </c>
      <c r="AV266" s="14" t="s">
        <v>168</v>
      </c>
      <c r="AW266" s="14" t="s">
        <v>32</v>
      </c>
      <c r="AX266" s="14" t="s">
        <v>77</v>
      </c>
      <c r="AY266" s="255" t="s">
        <v>161</v>
      </c>
    </row>
    <row r="267" s="2" customFormat="1" ht="16.5" customHeight="1">
      <c r="A267" s="41"/>
      <c r="B267" s="42"/>
      <c r="C267" s="285" t="s">
        <v>415</v>
      </c>
      <c r="D267" s="285" t="s">
        <v>1027</v>
      </c>
      <c r="E267" s="286" t="s">
        <v>2254</v>
      </c>
      <c r="F267" s="287" t="s">
        <v>2255</v>
      </c>
      <c r="G267" s="288" t="s">
        <v>314</v>
      </c>
      <c r="H267" s="289">
        <v>1</v>
      </c>
      <c r="I267" s="290"/>
      <c r="J267" s="291">
        <f>ROUND(I267*H267,2)</f>
        <v>0</v>
      </c>
      <c r="K267" s="287" t="s">
        <v>167</v>
      </c>
      <c r="L267" s="292"/>
      <c r="M267" s="293" t="s">
        <v>19</v>
      </c>
      <c r="N267" s="294" t="s">
        <v>41</v>
      </c>
      <c r="O267" s="87"/>
      <c r="P267" s="224">
        <f>O267*H267</f>
        <v>0</v>
      </c>
      <c r="Q267" s="224">
        <v>2.1000000000000001</v>
      </c>
      <c r="R267" s="224">
        <f>Q267*H267</f>
        <v>2.1000000000000001</v>
      </c>
      <c r="S267" s="224">
        <v>0</v>
      </c>
      <c r="T267" s="225">
        <f>S267*H267</f>
        <v>0</v>
      </c>
      <c r="U267" s="41"/>
      <c r="V267" s="41"/>
      <c r="W267" s="41"/>
      <c r="X267" s="41"/>
      <c r="Y267" s="41"/>
      <c r="Z267" s="41"/>
      <c r="AA267" s="41"/>
      <c r="AB267" s="41"/>
      <c r="AC267" s="41"/>
      <c r="AD267" s="41"/>
      <c r="AE267" s="41"/>
      <c r="AR267" s="226" t="s">
        <v>209</v>
      </c>
      <c r="AT267" s="226" t="s">
        <v>1027</v>
      </c>
      <c r="AU267" s="226" t="s">
        <v>79</v>
      </c>
      <c r="AY267" s="20" t="s">
        <v>161</v>
      </c>
      <c r="BE267" s="227">
        <f>IF(N267="základní",J267,0)</f>
        <v>0</v>
      </c>
      <c r="BF267" s="227">
        <f>IF(N267="snížená",J267,0)</f>
        <v>0</v>
      </c>
      <c r="BG267" s="227">
        <f>IF(N267="zákl. přenesená",J267,0)</f>
        <v>0</v>
      </c>
      <c r="BH267" s="227">
        <f>IF(N267="sníž. přenesená",J267,0)</f>
        <v>0</v>
      </c>
      <c r="BI267" s="227">
        <f>IF(N267="nulová",J267,0)</f>
        <v>0</v>
      </c>
      <c r="BJ267" s="20" t="s">
        <v>77</v>
      </c>
      <c r="BK267" s="227">
        <f>ROUND(I267*H267,2)</f>
        <v>0</v>
      </c>
      <c r="BL267" s="20" t="s">
        <v>168</v>
      </c>
      <c r="BM267" s="226" t="s">
        <v>2256</v>
      </c>
    </row>
    <row r="268" s="13" customFormat="1">
      <c r="A268" s="13"/>
      <c r="B268" s="233"/>
      <c r="C268" s="234"/>
      <c r="D268" s="235" t="s">
        <v>172</v>
      </c>
      <c r="E268" s="236" t="s">
        <v>19</v>
      </c>
      <c r="F268" s="237" t="s">
        <v>2257</v>
      </c>
      <c r="G268" s="234"/>
      <c r="H268" s="238">
        <v>1</v>
      </c>
      <c r="I268" s="239"/>
      <c r="J268" s="234"/>
      <c r="K268" s="234"/>
      <c r="L268" s="240"/>
      <c r="M268" s="241"/>
      <c r="N268" s="242"/>
      <c r="O268" s="242"/>
      <c r="P268" s="242"/>
      <c r="Q268" s="242"/>
      <c r="R268" s="242"/>
      <c r="S268" s="242"/>
      <c r="T268" s="243"/>
      <c r="U268" s="13"/>
      <c r="V268" s="13"/>
      <c r="W268" s="13"/>
      <c r="X268" s="13"/>
      <c r="Y268" s="13"/>
      <c r="Z268" s="13"/>
      <c r="AA268" s="13"/>
      <c r="AB268" s="13"/>
      <c r="AC268" s="13"/>
      <c r="AD268" s="13"/>
      <c r="AE268" s="13"/>
      <c r="AT268" s="244" t="s">
        <v>172</v>
      </c>
      <c r="AU268" s="244" t="s">
        <v>79</v>
      </c>
      <c r="AV268" s="13" t="s">
        <v>79</v>
      </c>
      <c r="AW268" s="13" t="s">
        <v>32</v>
      </c>
      <c r="AX268" s="13" t="s">
        <v>70</v>
      </c>
      <c r="AY268" s="244" t="s">
        <v>161</v>
      </c>
    </row>
    <row r="269" s="14" customFormat="1">
      <c r="A269" s="14"/>
      <c r="B269" s="245"/>
      <c r="C269" s="246"/>
      <c r="D269" s="235" t="s">
        <v>172</v>
      </c>
      <c r="E269" s="247" t="s">
        <v>19</v>
      </c>
      <c r="F269" s="248" t="s">
        <v>174</v>
      </c>
      <c r="G269" s="246"/>
      <c r="H269" s="249">
        <v>1</v>
      </c>
      <c r="I269" s="250"/>
      <c r="J269" s="246"/>
      <c r="K269" s="246"/>
      <c r="L269" s="251"/>
      <c r="M269" s="252"/>
      <c r="N269" s="253"/>
      <c r="O269" s="253"/>
      <c r="P269" s="253"/>
      <c r="Q269" s="253"/>
      <c r="R269" s="253"/>
      <c r="S269" s="253"/>
      <c r="T269" s="254"/>
      <c r="U269" s="14"/>
      <c r="V269" s="14"/>
      <c r="W269" s="14"/>
      <c r="X269" s="14"/>
      <c r="Y269" s="14"/>
      <c r="Z269" s="14"/>
      <c r="AA269" s="14"/>
      <c r="AB269" s="14"/>
      <c r="AC269" s="14"/>
      <c r="AD269" s="14"/>
      <c r="AE269" s="14"/>
      <c r="AT269" s="255" t="s">
        <v>172</v>
      </c>
      <c r="AU269" s="255" t="s">
        <v>79</v>
      </c>
      <c r="AV269" s="14" t="s">
        <v>168</v>
      </c>
      <c r="AW269" s="14" t="s">
        <v>32</v>
      </c>
      <c r="AX269" s="14" t="s">
        <v>77</v>
      </c>
      <c r="AY269" s="255" t="s">
        <v>161</v>
      </c>
    </row>
    <row r="270" s="2" customFormat="1" ht="16.5" customHeight="1">
      <c r="A270" s="41"/>
      <c r="B270" s="42"/>
      <c r="C270" s="285" t="s">
        <v>421</v>
      </c>
      <c r="D270" s="285" t="s">
        <v>1027</v>
      </c>
      <c r="E270" s="286" t="s">
        <v>2258</v>
      </c>
      <c r="F270" s="287" t="s">
        <v>2259</v>
      </c>
      <c r="G270" s="288" t="s">
        <v>314</v>
      </c>
      <c r="H270" s="289">
        <v>2</v>
      </c>
      <c r="I270" s="290"/>
      <c r="J270" s="291">
        <f>ROUND(I270*H270,2)</f>
        <v>0</v>
      </c>
      <c r="K270" s="287" t="s">
        <v>2260</v>
      </c>
      <c r="L270" s="292"/>
      <c r="M270" s="293" t="s">
        <v>19</v>
      </c>
      <c r="N270" s="294" t="s">
        <v>41</v>
      </c>
      <c r="O270" s="87"/>
      <c r="P270" s="224">
        <f>O270*H270</f>
        <v>0</v>
      </c>
      <c r="Q270" s="224">
        <v>0.002</v>
      </c>
      <c r="R270" s="224">
        <f>Q270*H270</f>
        <v>0.0040000000000000001</v>
      </c>
      <c r="S270" s="224">
        <v>0</v>
      </c>
      <c r="T270" s="225">
        <f>S270*H270</f>
        <v>0</v>
      </c>
      <c r="U270" s="41"/>
      <c r="V270" s="41"/>
      <c r="W270" s="41"/>
      <c r="X270" s="41"/>
      <c r="Y270" s="41"/>
      <c r="Z270" s="41"/>
      <c r="AA270" s="41"/>
      <c r="AB270" s="41"/>
      <c r="AC270" s="41"/>
      <c r="AD270" s="41"/>
      <c r="AE270" s="41"/>
      <c r="AR270" s="226" t="s">
        <v>209</v>
      </c>
      <c r="AT270" s="226" t="s">
        <v>1027</v>
      </c>
      <c r="AU270" s="226" t="s">
        <v>79</v>
      </c>
      <c r="AY270" s="20" t="s">
        <v>161</v>
      </c>
      <c r="BE270" s="227">
        <f>IF(N270="základní",J270,0)</f>
        <v>0</v>
      </c>
      <c r="BF270" s="227">
        <f>IF(N270="snížená",J270,0)</f>
        <v>0</v>
      </c>
      <c r="BG270" s="227">
        <f>IF(N270="zákl. přenesená",J270,0)</f>
        <v>0</v>
      </c>
      <c r="BH270" s="227">
        <f>IF(N270="sníž. přenesená",J270,0)</f>
        <v>0</v>
      </c>
      <c r="BI270" s="227">
        <f>IF(N270="nulová",J270,0)</f>
        <v>0</v>
      </c>
      <c r="BJ270" s="20" t="s">
        <v>77</v>
      </c>
      <c r="BK270" s="227">
        <f>ROUND(I270*H270,2)</f>
        <v>0</v>
      </c>
      <c r="BL270" s="20" t="s">
        <v>168</v>
      </c>
      <c r="BM270" s="226" t="s">
        <v>2261</v>
      </c>
    </row>
    <row r="271" s="2" customFormat="1" ht="16.5" customHeight="1">
      <c r="A271" s="41"/>
      <c r="B271" s="42"/>
      <c r="C271" s="215" t="s">
        <v>429</v>
      </c>
      <c r="D271" s="215" t="s">
        <v>163</v>
      </c>
      <c r="E271" s="216" t="s">
        <v>2262</v>
      </c>
      <c r="F271" s="217" t="s">
        <v>2263</v>
      </c>
      <c r="G271" s="218" t="s">
        <v>314</v>
      </c>
      <c r="H271" s="219">
        <v>1</v>
      </c>
      <c r="I271" s="220"/>
      <c r="J271" s="221">
        <f>ROUND(I271*H271,2)</f>
        <v>0</v>
      </c>
      <c r="K271" s="217" t="s">
        <v>167</v>
      </c>
      <c r="L271" s="47"/>
      <c r="M271" s="222" t="s">
        <v>19</v>
      </c>
      <c r="N271" s="223" t="s">
        <v>41</v>
      </c>
      <c r="O271" s="87"/>
      <c r="P271" s="224">
        <f>O271*H271</f>
        <v>0</v>
      </c>
      <c r="Q271" s="224">
        <v>0.0098899999999999995</v>
      </c>
      <c r="R271" s="224">
        <f>Q271*H271</f>
        <v>0.0098899999999999995</v>
      </c>
      <c r="S271" s="224">
        <v>0</v>
      </c>
      <c r="T271" s="225">
        <f>S271*H271</f>
        <v>0</v>
      </c>
      <c r="U271" s="41"/>
      <c r="V271" s="41"/>
      <c r="W271" s="41"/>
      <c r="X271" s="41"/>
      <c r="Y271" s="41"/>
      <c r="Z271" s="41"/>
      <c r="AA271" s="41"/>
      <c r="AB271" s="41"/>
      <c r="AC271" s="41"/>
      <c r="AD271" s="41"/>
      <c r="AE271" s="41"/>
      <c r="AR271" s="226" t="s">
        <v>168</v>
      </c>
      <c r="AT271" s="226" t="s">
        <v>163</v>
      </c>
      <c r="AU271" s="226" t="s">
        <v>79</v>
      </c>
      <c r="AY271" s="20" t="s">
        <v>161</v>
      </c>
      <c r="BE271" s="227">
        <f>IF(N271="základní",J271,0)</f>
        <v>0</v>
      </c>
      <c r="BF271" s="227">
        <f>IF(N271="snížená",J271,0)</f>
        <v>0</v>
      </c>
      <c r="BG271" s="227">
        <f>IF(N271="zákl. přenesená",J271,0)</f>
        <v>0</v>
      </c>
      <c r="BH271" s="227">
        <f>IF(N271="sníž. přenesená",J271,0)</f>
        <v>0</v>
      </c>
      <c r="BI271" s="227">
        <f>IF(N271="nulová",J271,0)</f>
        <v>0</v>
      </c>
      <c r="BJ271" s="20" t="s">
        <v>77</v>
      </c>
      <c r="BK271" s="227">
        <f>ROUND(I271*H271,2)</f>
        <v>0</v>
      </c>
      <c r="BL271" s="20" t="s">
        <v>168</v>
      </c>
      <c r="BM271" s="226" t="s">
        <v>2264</v>
      </c>
    </row>
    <row r="272" s="2" customFormat="1">
      <c r="A272" s="41"/>
      <c r="B272" s="42"/>
      <c r="C272" s="43"/>
      <c r="D272" s="228" t="s">
        <v>170</v>
      </c>
      <c r="E272" s="43"/>
      <c r="F272" s="229" t="s">
        <v>2265</v>
      </c>
      <c r="G272" s="43"/>
      <c r="H272" s="43"/>
      <c r="I272" s="230"/>
      <c r="J272" s="43"/>
      <c r="K272" s="43"/>
      <c r="L272" s="47"/>
      <c r="M272" s="231"/>
      <c r="N272" s="232"/>
      <c r="O272" s="87"/>
      <c r="P272" s="87"/>
      <c r="Q272" s="87"/>
      <c r="R272" s="87"/>
      <c r="S272" s="87"/>
      <c r="T272" s="88"/>
      <c r="U272" s="41"/>
      <c r="V272" s="41"/>
      <c r="W272" s="41"/>
      <c r="X272" s="41"/>
      <c r="Y272" s="41"/>
      <c r="Z272" s="41"/>
      <c r="AA272" s="41"/>
      <c r="AB272" s="41"/>
      <c r="AC272" s="41"/>
      <c r="AD272" s="41"/>
      <c r="AE272" s="41"/>
      <c r="AT272" s="20" t="s">
        <v>170</v>
      </c>
      <c r="AU272" s="20" t="s">
        <v>79</v>
      </c>
    </row>
    <row r="273" s="13" customFormat="1">
      <c r="A273" s="13"/>
      <c r="B273" s="233"/>
      <c r="C273" s="234"/>
      <c r="D273" s="235" t="s">
        <v>172</v>
      </c>
      <c r="E273" s="236" t="s">
        <v>19</v>
      </c>
      <c r="F273" s="237" t="s">
        <v>2266</v>
      </c>
      <c r="G273" s="234"/>
      <c r="H273" s="238">
        <v>1</v>
      </c>
      <c r="I273" s="239"/>
      <c r="J273" s="234"/>
      <c r="K273" s="234"/>
      <c r="L273" s="240"/>
      <c r="M273" s="241"/>
      <c r="N273" s="242"/>
      <c r="O273" s="242"/>
      <c r="P273" s="242"/>
      <c r="Q273" s="242"/>
      <c r="R273" s="242"/>
      <c r="S273" s="242"/>
      <c r="T273" s="243"/>
      <c r="U273" s="13"/>
      <c r="V273" s="13"/>
      <c r="W273" s="13"/>
      <c r="X273" s="13"/>
      <c r="Y273" s="13"/>
      <c r="Z273" s="13"/>
      <c r="AA273" s="13"/>
      <c r="AB273" s="13"/>
      <c r="AC273" s="13"/>
      <c r="AD273" s="13"/>
      <c r="AE273" s="13"/>
      <c r="AT273" s="244" t="s">
        <v>172</v>
      </c>
      <c r="AU273" s="244" t="s">
        <v>79</v>
      </c>
      <c r="AV273" s="13" t="s">
        <v>79</v>
      </c>
      <c r="AW273" s="13" t="s">
        <v>32</v>
      </c>
      <c r="AX273" s="13" t="s">
        <v>70</v>
      </c>
      <c r="AY273" s="244" t="s">
        <v>161</v>
      </c>
    </row>
    <row r="274" s="14" customFormat="1">
      <c r="A274" s="14"/>
      <c r="B274" s="245"/>
      <c r="C274" s="246"/>
      <c r="D274" s="235" t="s">
        <v>172</v>
      </c>
      <c r="E274" s="247" t="s">
        <v>19</v>
      </c>
      <c r="F274" s="248" t="s">
        <v>174</v>
      </c>
      <c r="G274" s="246"/>
      <c r="H274" s="249">
        <v>1</v>
      </c>
      <c r="I274" s="250"/>
      <c r="J274" s="246"/>
      <c r="K274" s="246"/>
      <c r="L274" s="251"/>
      <c r="M274" s="252"/>
      <c r="N274" s="253"/>
      <c r="O274" s="253"/>
      <c r="P274" s="253"/>
      <c r="Q274" s="253"/>
      <c r="R274" s="253"/>
      <c r="S274" s="253"/>
      <c r="T274" s="254"/>
      <c r="U274" s="14"/>
      <c r="V274" s="14"/>
      <c r="W274" s="14"/>
      <c r="X274" s="14"/>
      <c r="Y274" s="14"/>
      <c r="Z274" s="14"/>
      <c r="AA274" s="14"/>
      <c r="AB274" s="14"/>
      <c r="AC274" s="14"/>
      <c r="AD274" s="14"/>
      <c r="AE274" s="14"/>
      <c r="AT274" s="255" t="s">
        <v>172</v>
      </c>
      <c r="AU274" s="255" t="s">
        <v>79</v>
      </c>
      <c r="AV274" s="14" t="s">
        <v>168</v>
      </c>
      <c r="AW274" s="14" t="s">
        <v>32</v>
      </c>
      <c r="AX274" s="14" t="s">
        <v>77</v>
      </c>
      <c r="AY274" s="255" t="s">
        <v>161</v>
      </c>
    </row>
    <row r="275" s="2" customFormat="1" ht="16.5" customHeight="1">
      <c r="A275" s="41"/>
      <c r="B275" s="42"/>
      <c r="C275" s="285" t="s">
        <v>435</v>
      </c>
      <c r="D275" s="285" t="s">
        <v>1027</v>
      </c>
      <c r="E275" s="286" t="s">
        <v>2267</v>
      </c>
      <c r="F275" s="287" t="s">
        <v>2268</v>
      </c>
      <c r="G275" s="288" t="s">
        <v>314</v>
      </c>
      <c r="H275" s="289">
        <v>1</v>
      </c>
      <c r="I275" s="290"/>
      <c r="J275" s="291">
        <f>ROUND(I275*H275,2)</f>
        <v>0</v>
      </c>
      <c r="K275" s="287" t="s">
        <v>167</v>
      </c>
      <c r="L275" s="292"/>
      <c r="M275" s="293" t="s">
        <v>19</v>
      </c>
      <c r="N275" s="294" t="s">
        <v>41</v>
      </c>
      <c r="O275" s="87"/>
      <c r="P275" s="224">
        <f>O275*H275</f>
        <v>0</v>
      </c>
      <c r="Q275" s="224">
        <v>1.0129999999999999</v>
      </c>
      <c r="R275" s="224">
        <f>Q275*H275</f>
        <v>1.0129999999999999</v>
      </c>
      <c r="S275" s="224">
        <v>0</v>
      </c>
      <c r="T275" s="225">
        <f>S275*H275</f>
        <v>0</v>
      </c>
      <c r="U275" s="41"/>
      <c r="V275" s="41"/>
      <c r="W275" s="41"/>
      <c r="X275" s="41"/>
      <c r="Y275" s="41"/>
      <c r="Z275" s="41"/>
      <c r="AA275" s="41"/>
      <c r="AB275" s="41"/>
      <c r="AC275" s="41"/>
      <c r="AD275" s="41"/>
      <c r="AE275" s="41"/>
      <c r="AR275" s="226" t="s">
        <v>209</v>
      </c>
      <c r="AT275" s="226" t="s">
        <v>1027</v>
      </c>
      <c r="AU275" s="226" t="s">
        <v>79</v>
      </c>
      <c r="AY275" s="20" t="s">
        <v>161</v>
      </c>
      <c r="BE275" s="227">
        <f>IF(N275="základní",J275,0)</f>
        <v>0</v>
      </c>
      <c r="BF275" s="227">
        <f>IF(N275="snížená",J275,0)</f>
        <v>0</v>
      </c>
      <c r="BG275" s="227">
        <f>IF(N275="zákl. přenesená",J275,0)</f>
        <v>0</v>
      </c>
      <c r="BH275" s="227">
        <f>IF(N275="sníž. přenesená",J275,0)</f>
        <v>0</v>
      </c>
      <c r="BI275" s="227">
        <f>IF(N275="nulová",J275,0)</f>
        <v>0</v>
      </c>
      <c r="BJ275" s="20" t="s">
        <v>77</v>
      </c>
      <c r="BK275" s="227">
        <f>ROUND(I275*H275,2)</f>
        <v>0</v>
      </c>
      <c r="BL275" s="20" t="s">
        <v>168</v>
      </c>
      <c r="BM275" s="226" t="s">
        <v>2269</v>
      </c>
    </row>
    <row r="276" s="2" customFormat="1" ht="16.5" customHeight="1">
      <c r="A276" s="41"/>
      <c r="B276" s="42"/>
      <c r="C276" s="215" t="s">
        <v>441</v>
      </c>
      <c r="D276" s="215" t="s">
        <v>163</v>
      </c>
      <c r="E276" s="216" t="s">
        <v>2270</v>
      </c>
      <c r="F276" s="217" t="s">
        <v>2271</v>
      </c>
      <c r="G276" s="218" t="s">
        <v>314</v>
      </c>
      <c r="H276" s="219">
        <v>1</v>
      </c>
      <c r="I276" s="220"/>
      <c r="J276" s="221">
        <f>ROUND(I276*H276,2)</f>
        <v>0</v>
      </c>
      <c r="K276" s="217" t="s">
        <v>167</v>
      </c>
      <c r="L276" s="47"/>
      <c r="M276" s="222" t="s">
        <v>19</v>
      </c>
      <c r="N276" s="223" t="s">
        <v>41</v>
      </c>
      <c r="O276" s="87"/>
      <c r="P276" s="224">
        <f>O276*H276</f>
        <v>0</v>
      </c>
      <c r="Q276" s="224">
        <v>0.01218</v>
      </c>
      <c r="R276" s="224">
        <f>Q276*H276</f>
        <v>0.01218</v>
      </c>
      <c r="S276" s="224">
        <v>0</v>
      </c>
      <c r="T276" s="225">
        <f>S276*H276</f>
        <v>0</v>
      </c>
      <c r="U276" s="41"/>
      <c r="V276" s="41"/>
      <c r="W276" s="41"/>
      <c r="X276" s="41"/>
      <c r="Y276" s="41"/>
      <c r="Z276" s="41"/>
      <c r="AA276" s="41"/>
      <c r="AB276" s="41"/>
      <c r="AC276" s="41"/>
      <c r="AD276" s="41"/>
      <c r="AE276" s="41"/>
      <c r="AR276" s="226" t="s">
        <v>168</v>
      </c>
      <c r="AT276" s="226" t="s">
        <v>163</v>
      </c>
      <c r="AU276" s="226" t="s">
        <v>79</v>
      </c>
      <c r="AY276" s="20" t="s">
        <v>161</v>
      </c>
      <c r="BE276" s="227">
        <f>IF(N276="základní",J276,0)</f>
        <v>0</v>
      </c>
      <c r="BF276" s="227">
        <f>IF(N276="snížená",J276,0)</f>
        <v>0</v>
      </c>
      <c r="BG276" s="227">
        <f>IF(N276="zákl. přenesená",J276,0)</f>
        <v>0</v>
      </c>
      <c r="BH276" s="227">
        <f>IF(N276="sníž. přenesená",J276,0)</f>
        <v>0</v>
      </c>
      <c r="BI276" s="227">
        <f>IF(N276="nulová",J276,0)</f>
        <v>0</v>
      </c>
      <c r="BJ276" s="20" t="s">
        <v>77</v>
      </c>
      <c r="BK276" s="227">
        <f>ROUND(I276*H276,2)</f>
        <v>0</v>
      </c>
      <c r="BL276" s="20" t="s">
        <v>168</v>
      </c>
      <c r="BM276" s="226" t="s">
        <v>2272</v>
      </c>
    </row>
    <row r="277" s="2" customFormat="1">
      <c r="A277" s="41"/>
      <c r="B277" s="42"/>
      <c r="C277" s="43"/>
      <c r="D277" s="228" t="s">
        <v>170</v>
      </c>
      <c r="E277" s="43"/>
      <c r="F277" s="229" t="s">
        <v>2273</v>
      </c>
      <c r="G277" s="43"/>
      <c r="H277" s="43"/>
      <c r="I277" s="230"/>
      <c r="J277" s="43"/>
      <c r="K277" s="43"/>
      <c r="L277" s="47"/>
      <c r="M277" s="231"/>
      <c r="N277" s="232"/>
      <c r="O277" s="87"/>
      <c r="P277" s="87"/>
      <c r="Q277" s="87"/>
      <c r="R277" s="87"/>
      <c r="S277" s="87"/>
      <c r="T277" s="88"/>
      <c r="U277" s="41"/>
      <c r="V277" s="41"/>
      <c r="W277" s="41"/>
      <c r="X277" s="41"/>
      <c r="Y277" s="41"/>
      <c r="Z277" s="41"/>
      <c r="AA277" s="41"/>
      <c r="AB277" s="41"/>
      <c r="AC277" s="41"/>
      <c r="AD277" s="41"/>
      <c r="AE277" s="41"/>
      <c r="AT277" s="20" t="s">
        <v>170</v>
      </c>
      <c r="AU277" s="20" t="s">
        <v>79</v>
      </c>
    </row>
    <row r="278" s="13" customFormat="1">
      <c r="A278" s="13"/>
      <c r="B278" s="233"/>
      <c r="C278" s="234"/>
      <c r="D278" s="235" t="s">
        <v>172</v>
      </c>
      <c r="E278" s="236" t="s">
        <v>19</v>
      </c>
      <c r="F278" s="237" t="s">
        <v>2274</v>
      </c>
      <c r="G278" s="234"/>
      <c r="H278" s="238">
        <v>1</v>
      </c>
      <c r="I278" s="239"/>
      <c r="J278" s="234"/>
      <c r="K278" s="234"/>
      <c r="L278" s="240"/>
      <c r="M278" s="241"/>
      <c r="N278" s="242"/>
      <c r="O278" s="242"/>
      <c r="P278" s="242"/>
      <c r="Q278" s="242"/>
      <c r="R278" s="242"/>
      <c r="S278" s="242"/>
      <c r="T278" s="243"/>
      <c r="U278" s="13"/>
      <c r="V278" s="13"/>
      <c r="W278" s="13"/>
      <c r="X278" s="13"/>
      <c r="Y278" s="13"/>
      <c r="Z278" s="13"/>
      <c r="AA278" s="13"/>
      <c r="AB278" s="13"/>
      <c r="AC278" s="13"/>
      <c r="AD278" s="13"/>
      <c r="AE278" s="13"/>
      <c r="AT278" s="244" t="s">
        <v>172</v>
      </c>
      <c r="AU278" s="244" t="s">
        <v>79</v>
      </c>
      <c r="AV278" s="13" t="s">
        <v>79</v>
      </c>
      <c r="AW278" s="13" t="s">
        <v>32</v>
      </c>
      <c r="AX278" s="13" t="s">
        <v>70</v>
      </c>
      <c r="AY278" s="244" t="s">
        <v>161</v>
      </c>
    </row>
    <row r="279" s="14" customFormat="1">
      <c r="A279" s="14"/>
      <c r="B279" s="245"/>
      <c r="C279" s="246"/>
      <c r="D279" s="235" t="s">
        <v>172</v>
      </c>
      <c r="E279" s="247" t="s">
        <v>19</v>
      </c>
      <c r="F279" s="248" t="s">
        <v>174</v>
      </c>
      <c r="G279" s="246"/>
      <c r="H279" s="249">
        <v>1</v>
      </c>
      <c r="I279" s="250"/>
      <c r="J279" s="246"/>
      <c r="K279" s="246"/>
      <c r="L279" s="251"/>
      <c r="M279" s="252"/>
      <c r="N279" s="253"/>
      <c r="O279" s="253"/>
      <c r="P279" s="253"/>
      <c r="Q279" s="253"/>
      <c r="R279" s="253"/>
      <c r="S279" s="253"/>
      <c r="T279" s="254"/>
      <c r="U279" s="14"/>
      <c r="V279" s="14"/>
      <c r="W279" s="14"/>
      <c r="X279" s="14"/>
      <c r="Y279" s="14"/>
      <c r="Z279" s="14"/>
      <c r="AA279" s="14"/>
      <c r="AB279" s="14"/>
      <c r="AC279" s="14"/>
      <c r="AD279" s="14"/>
      <c r="AE279" s="14"/>
      <c r="AT279" s="255" t="s">
        <v>172</v>
      </c>
      <c r="AU279" s="255" t="s">
        <v>79</v>
      </c>
      <c r="AV279" s="14" t="s">
        <v>168</v>
      </c>
      <c r="AW279" s="14" t="s">
        <v>32</v>
      </c>
      <c r="AX279" s="14" t="s">
        <v>77</v>
      </c>
      <c r="AY279" s="255" t="s">
        <v>161</v>
      </c>
    </row>
    <row r="280" s="2" customFormat="1" ht="16.5" customHeight="1">
      <c r="A280" s="41"/>
      <c r="B280" s="42"/>
      <c r="C280" s="285" t="s">
        <v>447</v>
      </c>
      <c r="D280" s="285" t="s">
        <v>1027</v>
      </c>
      <c r="E280" s="286" t="s">
        <v>2275</v>
      </c>
      <c r="F280" s="287" t="s">
        <v>2276</v>
      </c>
      <c r="G280" s="288" t="s">
        <v>314</v>
      </c>
      <c r="H280" s="289">
        <v>1</v>
      </c>
      <c r="I280" s="290"/>
      <c r="J280" s="291">
        <f>ROUND(I280*H280,2)</f>
        <v>0</v>
      </c>
      <c r="K280" s="287" t="s">
        <v>167</v>
      </c>
      <c r="L280" s="292"/>
      <c r="M280" s="293" t="s">
        <v>19</v>
      </c>
      <c r="N280" s="294" t="s">
        <v>41</v>
      </c>
      <c r="O280" s="87"/>
      <c r="P280" s="224">
        <f>O280*H280</f>
        <v>0</v>
      </c>
      <c r="Q280" s="224">
        <v>0.58499999999999996</v>
      </c>
      <c r="R280" s="224">
        <f>Q280*H280</f>
        <v>0.58499999999999996</v>
      </c>
      <c r="S280" s="224">
        <v>0</v>
      </c>
      <c r="T280" s="225">
        <f>S280*H280</f>
        <v>0</v>
      </c>
      <c r="U280" s="41"/>
      <c r="V280" s="41"/>
      <c r="W280" s="41"/>
      <c r="X280" s="41"/>
      <c r="Y280" s="41"/>
      <c r="Z280" s="41"/>
      <c r="AA280" s="41"/>
      <c r="AB280" s="41"/>
      <c r="AC280" s="41"/>
      <c r="AD280" s="41"/>
      <c r="AE280" s="41"/>
      <c r="AR280" s="226" t="s">
        <v>209</v>
      </c>
      <c r="AT280" s="226" t="s">
        <v>1027</v>
      </c>
      <c r="AU280" s="226" t="s">
        <v>79</v>
      </c>
      <c r="AY280" s="20" t="s">
        <v>161</v>
      </c>
      <c r="BE280" s="227">
        <f>IF(N280="základní",J280,0)</f>
        <v>0</v>
      </c>
      <c r="BF280" s="227">
        <f>IF(N280="snížená",J280,0)</f>
        <v>0</v>
      </c>
      <c r="BG280" s="227">
        <f>IF(N280="zákl. přenesená",J280,0)</f>
        <v>0</v>
      </c>
      <c r="BH280" s="227">
        <f>IF(N280="sníž. přenesená",J280,0)</f>
        <v>0</v>
      </c>
      <c r="BI280" s="227">
        <f>IF(N280="nulová",J280,0)</f>
        <v>0</v>
      </c>
      <c r="BJ280" s="20" t="s">
        <v>77</v>
      </c>
      <c r="BK280" s="227">
        <f>ROUND(I280*H280,2)</f>
        <v>0</v>
      </c>
      <c r="BL280" s="20" t="s">
        <v>168</v>
      </c>
      <c r="BM280" s="226" t="s">
        <v>2277</v>
      </c>
    </row>
    <row r="281" s="13" customFormat="1">
      <c r="A281" s="13"/>
      <c r="B281" s="233"/>
      <c r="C281" s="234"/>
      <c r="D281" s="235" t="s">
        <v>172</v>
      </c>
      <c r="E281" s="236" t="s">
        <v>19</v>
      </c>
      <c r="F281" s="237" t="s">
        <v>2274</v>
      </c>
      <c r="G281" s="234"/>
      <c r="H281" s="238">
        <v>1</v>
      </c>
      <c r="I281" s="239"/>
      <c r="J281" s="234"/>
      <c r="K281" s="234"/>
      <c r="L281" s="240"/>
      <c r="M281" s="241"/>
      <c r="N281" s="242"/>
      <c r="O281" s="242"/>
      <c r="P281" s="242"/>
      <c r="Q281" s="242"/>
      <c r="R281" s="242"/>
      <c r="S281" s="242"/>
      <c r="T281" s="243"/>
      <c r="U281" s="13"/>
      <c r="V281" s="13"/>
      <c r="W281" s="13"/>
      <c r="X281" s="13"/>
      <c r="Y281" s="13"/>
      <c r="Z281" s="13"/>
      <c r="AA281" s="13"/>
      <c r="AB281" s="13"/>
      <c r="AC281" s="13"/>
      <c r="AD281" s="13"/>
      <c r="AE281" s="13"/>
      <c r="AT281" s="244" t="s">
        <v>172</v>
      </c>
      <c r="AU281" s="244" t="s">
        <v>79</v>
      </c>
      <c r="AV281" s="13" t="s">
        <v>79</v>
      </c>
      <c r="AW281" s="13" t="s">
        <v>32</v>
      </c>
      <c r="AX281" s="13" t="s">
        <v>70</v>
      </c>
      <c r="AY281" s="244" t="s">
        <v>161</v>
      </c>
    </row>
    <row r="282" s="14" customFormat="1">
      <c r="A282" s="14"/>
      <c r="B282" s="245"/>
      <c r="C282" s="246"/>
      <c r="D282" s="235" t="s">
        <v>172</v>
      </c>
      <c r="E282" s="247" t="s">
        <v>19</v>
      </c>
      <c r="F282" s="248" t="s">
        <v>174</v>
      </c>
      <c r="G282" s="246"/>
      <c r="H282" s="249">
        <v>1</v>
      </c>
      <c r="I282" s="250"/>
      <c r="J282" s="246"/>
      <c r="K282" s="246"/>
      <c r="L282" s="251"/>
      <c r="M282" s="252"/>
      <c r="N282" s="253"/>
      <c r="O282" s="253"/>
      <c r="P282" s="253"/>
      <c r="Q282" s="253"/>
      <c r="R282" s="253"/>
      <c r="S282" s="253"/>
      <c r="T282" s="254"/>
      <c r="U282" s="14"/>
      <c r="V282" s="14"/>
      <c r="W282" s="14"/>
      <c r="X282" s="14"/>
      <c r="Y282" s="14"/>
      <c r="Z282" s="14"/>
      <c r="AA282" s="14"/>
      <c r="AB282" s="14"/>
      <c r="AC282" s="14"/>
      <c r="AD282" s="14"/>
      <c r="AE282" s="14"/>
      <c r="AT282" s="255" t="s">
        <v>172</v>
      </c>
      <c r="AU282" s="255" t="s">
        <v>79</v>
      </c>
      <c r="AV282" s="14" t="s">
        <v>168</v>
      </c>
      <c r="AW282" s="14" t="s">
        <v>32</v>
      </c>
      <c r="AX282" s="14" t="s">
        <v>77</v>
      </c>
      <c r="AY282" s="255" t="s">
        <v>161</v>
      </c>
    </row>
    <row r="283" s="2" customFormat="1" ht="16.5" customHeight="1">
      <c r="A283" s="41"/>
      <c r="B283" s="42"/>
      <c r="C283" s="215" t="s">
        <v>454</v>
      </c>
      <c r="D283" s="215" t="s">
        <v>163</v>
      </c>
      <c r="E283" s="216" t="s">
        <v>2278</v>
      </c>
      <c r="F283" s="217" t="s">
        <v>2279</v>
      </c>
      <c r="G283" s="218" t="s">
        <v>314</v>
      </c>
      <c r="H283" s="219">
        <v>2</v>
      </c>
      <c r="I283" s="220"/>
      <c r="J283" s="221">
        <f>ROUND(I283*H283,2)</f>
        <v>0</v>
      </c>
      <c r="K283" s="217" t="s">
        <v>167</v>
      </c>
      <c r="L283" s="47"/>
      <c r="M283" s="222" t="s">
        <v>19</v>
      </c>
      <c r="N283" s="223" t="s">
        <v>41</v>
      </c>
      <c r="O283" s="87"/>
      <c r="P283" s="224">
        <f>O283*H283</f>
        <v>0</v>
      </c>
      <c r="Q283" s="224">
        <v>0.12526000000000001</v>
      </c>
      <c r="R283" s="224">
        <f>Q283*H283</f>
        <v>0.25052000000000002</v>
      </c>
      <c r="S283" s="224">
        <v>0</v>
      </c>
      <c r="T283" s="225">
        <f>S283*H283</f>
        <v>0</v>
      </c>
      <c r="U283" s="41"/>
      <c r="V283" s="41"/>
      <c r="W283" s="41"/>
      <c r="X283" s="41"/>
      <c r="Y283" s="41"/>
      <c r="Z283" s="41"/>
      <c r="AA283" s="41"/>
      <c r="AB283" s="41"/>
      <c r="AC283" s="41"/>
      <c r="AD283" s="41"/>
      <c r="AE283" s="41"/>
      <c r="AR283" s="226" t="s">
        <v>168</v>
      </c>
      <c r="AT283" s="226" t="s">
        <v>163</v>
      </c>
      <c r="AU283" s="226" t="s">
        <v>79</v>
      </c>
      <c r="AY283" s="20" t="s">
        <v>161</v>
      </c>
      <c r="BE283" s="227">
        <f>IF(N283="základní",J283,0)</f>
        <v>0</v>
      </c>
      <c r="BF283" s="227">
        <f>IF(N283="snížená",J283,0)</f>
        <v>0</v>
      </c>
      <c r="BG283" s="227">
        <f>IF(N283="zákl. přenesená",J283,0)</f>
        <v>0</v>
      </c>
      <c r="BH283" s="227">
        <f>IF(N283="sníž. přenesená",J283,0)</f>
        <v>0</v>
      </c>
      <c r="BI283" s="227">
        <f>IF(N283="nulová",J283,0)</f>
        <v>0</v>
      </c>
      <c r="BJ283" s="20" t="s">
        <v>77</v>
      </c>
      <c r="BK283" s="227">
        <f>ROUND(I283*H283,2)</f>
        <v>0</v>
      </c>
      <c r="BL283" s="20" t="s">
        <v>168</v>
      </c>
      <c r="BM283" s="226" t="s">
        <v>2280</v>
      </c>
    </row>
    <row r="284" s="2" customFormat="1">
      <c r="A284" s="41"/>
      <c r="B284" s="42"/>
      <c r="C284" s="43"/>
      <c r="D284" s="228" t="s">
        <v>170</v>
      </c>
      <c r="E284" s="43"/>
      <c r="F284" s="229" t="s">
        <v>2281</v>
      </c>
      <c r="G284" s="43"/>
      <c r="H284" s="43"/>
      <c r="I284" s="230"/>
      <c r="J284" s="43"/>
      <c r="K284" s="43"/>
      <c r="L284" s="47"/>
      <c r="M284" s="231"/>
      <c r="N284" s="232"/>
      <c r="O284" s="87"/>
      <c r="P284" s="87"/>
      <c r="Q284" s="87"/>
      <c r="R284" s="87"/>
      <c r="S284" s="87"/>
      <c r="T284" s="88"/>
      <c r="U284" s="41"/>
      <c r="V284" s="41"/>
      <c r="W284" s="41"/>
      <c r="X284" s="41"/>
      <c r="Y284" s="41"/>
      <c r="Z284" s="41"/>
      <c r="AA284" s="41"/>
      <c r="AB284" s="41"/>
      <c r="AC284" s="41"/>
      <c r="AD284" s="41"/>
      <c r="AE284" s="41"/>
      <c r="AT284" s="20" t="s">
        <v>170</v>
      </c>
      <c r="AU284" s="20" t="s">
        <v>79</v>
      </c>
    </row>
    <row r="285" s="13" customFormat="1">
      <c r="A285" s="13"/>
      <c r="B285" s="233"/>
      <c r="C285" s="234"/>
      <c r="D285" s="235" t="s">
        <v>172</v>
      </c>
      <c r="E285" s="236" t="s">
        <v>19</v>
      </c>
      <c r="F285" s="237" t="s">
        <v>2282</v>
      </c>
      <c r="G285" s="234"/>
      <c r="H285" s="238">
        <v>2</v>
      </c>
      <c r="I285" s="239"/>
      <c r="J285" s="234"/>
      <c r="K285" s="234"/>
      <c r="L285" s="240"/>
      <c r="M285" s="241"/>
      <c r="N285" s="242"/>
      <c r="O285" s="242"/>
      <c r="P285" s="242"/>
      <c r="Q285" s="242"/>
      <c r="R285" s="242"/>
      <c r="S285" s="242"/>
      <c r="T285" s="243"/>
      <c r="U285" s="13"/>
      <c r="V285" s="13"/>
      <c r="W285" s="13"/>
      <c r="X285" s="13"/>
      <c r="Y285" s="13"/>
      <c r="Z285" s="13"/>
      <c r="AA285" s="13"/>
      <c r="AB285" s="13"/>
      <c r="AC285" s="13"/>
      <c r="AD285" s="13"/>
      <c r="AE285" s="13"/>
      <c r="AT285" s="244" t="s">
        <v>172</v>
      </c>
      <c r="AU285" s="244" t="s">
        <v>79</v>
      </c>
      <c r="AV285" s="13" t="s">
        <v>79</v>
      </c>
      <c r="AW285" s="13" t="s">
        <v>32</v>
      </c>
      <c r="AX285" s="13" t="s">
        <v>70</v>
      </c>
      <c r="AY285" s="244" t="s">
        <v>161</v>
      </c>
    </row>
    <row r="286" s="14" customFormat="1">
      <c r="A286" s="14"/>
      <c r="B286" s="245"/>
      <c r="C286" s="246"/>
      <c r="D286" s="235" t="s">
        <v>172</v>
      </c>
      <c r="E286" s="247" t="s">
        <v>19</v>
      </c>
      <c r="F286" s="248" t="s">
        <v>174</v>
      </c>
      <c r="G286" s="246"/>
      <c r="H286" s="249">
        <v>2</v>
      </c>
      <c r="I286" s="250"/>
      <c r="J286" s="246"/>
      <c r="K286" s="246"/>
      <c r="L286" s="251"/>
      <c r="M286" s="252"/>
      <c r="N286" s="253"/>
      <c r="O286" s="253"/>
      <c r="P286" s="253"/>
      <c r="Q286" s="253"/>
      <c r="R286" s="253"/>
      <c r="S286" s="253"/>
      <c r="T286" s="254"/>
      <c r="U286" s="14"/>
      <c r="V286" s="14"/>
      <c r="W286" s="14"/>
      <c r="X286" s="14"/>
      <c r="Y286" s="14"/>
      <c r="Z286" s="14"/>
      <c r="AA286" s="14"/>
      <c r="AB286" s="14"/>
      <c r="AC286" s="14"/>
      <c r="AD286" s="14"/>
      <c r="AE286" s="14"/>
      <c r="AT286" s="255" t="s">
        <v>172</v>
      </c>
      <c r="AU286" s="255" t="s">
        <v>79</v>
      </c>
      <c r="AV286" s="14" t="s">
        <v>168</v>
      </c>
      <c r="AW286" s="14" t="s">
        <v>32</v>
      </c>
      <c r="AX286" s="14" t="s">
        <v>77</v>
      </c>
      <c r="AY286" s="255" t="s">
        <v>161</v>
      </c>
    </row>
    <row r="287" s="2" customFormat="1" ht="16.5" customHeight="1">
      <c r="A287" s="41"/>
      <c r="B287" s="42"/>
      <c r="C287" s="285" t="s">
        <v>461</v>
      </c>
      <c r="D287" s="285" t="s">
        <v>1027</v>
      </c>
      <c r="E287" s="286" t="s">
        <v>2283</v>
      </c>
      <c r="F287" s="287" t="s">
        <v>2284</v>
      </c>
      <c r="G287" s="288" t="s">
        <v>314</v>
      </c>
      <c r="H287" s="289">
        <v>2</v>
      </c>
      <c r="I287" s="290"/>
      <c r="J287" s="291">
        <f>ROUND(I287*H287,2)</f>
        <v>0</v>
      </c>
      <c r="K287" s="287" t="s">
        <v>167</v>
      </c>
      <c r="L287" s="292"/>
      <c r="M287" s="293" t="s">
        <v>19</v>
      </c>
      <c r="N287" s="294" t="s">
        <v>41</v>
      </c>
      <c r="O287" s="87"/>
      <c r="P287" s="224">
        <f>O287*H287</f>
        <v>0</v>
      </c>
      <c r="Q287" s="224">
        <v>0.17499999999999999</v>
      </c>
      <c r="R287" s="224">
        <f>Q287*H287</f>
        <v>0.34999999999999998</v>
      </c>
      <c r="S287" s="224">
        <v>0</v>
      </c>
      <c r="T287" s="225">
        <f>S287*H287</f>
        <v>0</v>
      </c>
      <c r="U287" s="41"/>
      <c r="V287" s="41"/>
      <c r="W287" s="41"/>
      <c r="X287" s="41"/>
      <c r="Y287" s="41"/>
      <c r="Z287" s="41"/>
      <c r="AA287" s="41"/>
      <c r="AB287" s="41"/>
      <c r="AC287" s="41"/>
      <c r="AD287" s="41"/>
      <c r="AE287" s="41"/>
      <c r="AR287" s="226" t="s">
        <v>209</v>
      </c>
      <c r="AT287" s="226" t="s">
        <v>1027</v>
      </c>
      <c r="AU287" s="226" t="s">
        <v>79</v>
      </c>
      <c r="AY287" s="20" t="s">
        <v>161</v>
      </c>
      <c r="BE287" s="227">
        <f>IF(N287="základní",J287,0)</f>
        <v>0</v>
      </c>
      <c r="BF287" s="227">
        <f>IF(N287="snížená",J287,0)</f>
        <v>0</v>
      </c>
      <c r="BG287" s="227">
        <f>IF(N287="zákl. přenesená",J287,0)</f>
        <v>0</v>
      </c>
      <c r="BH287" s="227">
        <f>IF(N287="sníž. přenesená",J287,0)</f>
        <v>0</v>
      </c>
      <c r="BI287" s="227">
        <f>IF(N287="nulová",J287,0)</f>
        <v>0</v>
      </c>
      <c r="BJ287" s="20" t="s">
        <v>77</v>
      </c>
      <c r="BK287" s="227">
        <f>ROUND(I287*H287,2)</f>
        <v>0</v>
      </c>
      <c r="BL287" s="20" t="s">
        <v>168</v>
      </c>
      <c r="BM287" s="226" t="s">
        <v>2285</v>
      </c>
    </row>
    <row r="288" s="2" customFormat="1" ht="16.5" customHeight="1">
      <c r="A288" s="41"/>
      <c r="B288" s="42"/>
      <c r="C288" s="215" t="s">
        <v>468</v>
      </c>
      <c r="D288" s="215" t="s">
        <v>163</v>
      </c>
      <c r="E288" s="216" t="s">
        <v>2286</v>
      </c>
      <c r="F288" s="217" t="s">
        <v>2287</v>
      </c>
      <c r="G288" s="218" t="s">
        <v>314</v>
      </c>
      <c r="H288" s="219">
        <v>2</v>
      </c>
      <c r="I288" s="220"/>
      <c r="J288" s="221">
        <f>ROUND(I288*H288,2)</f>
        <v>0</v>
      </c>
      <c r="K288" s="217" t="s">
        <v>167</v>
      </c>
      <c r="L288" s="47"/>
      <c r="M288" s="222" t="s">
        <v>19</v>
      </c>
      <c r="N288" s="223" t="s">
        <v>41</v>
      </c>
      <c r="O288" s="87"/>
      <c r="P288" s="224">
        <f>O288*H288</f>
        <v>0</v>
      </c>
      <c r="Q288" s="224">
        <v>0.030759999999999999</v>
      </c>
      <c r="R288" s="224">
        <f>Q288*H288</f>
        <v>0.061519999999999998</v>
      </c>
      <c r="S288" s="224">
        <v>0</v>
      </c>
      <c r="T288" s="225">
        <f>S288*H288</f>
        <v>0</v>
      </c>
      <c r="U288" s="41"/>
      <c r="V288" s="41"/>
      <c r="W288" s="41"/>
      <c r="X288" s="41"/>
      <c r="Y288" s="41"/>
      <c r="Z288" s="41"/>
      <c r="AA288" s="41"/>
      <c r="AB288" s="41"/>
      <c r="AC288" s="41"/>
      <c r="AD288" s="41"/>
      <c r="AE288" s="41"/>
      <c r="AR288" s="226" t="s">
        <v>168</v>
      </c>
      <c r="AT288" s="226" t="s">
        <v>163</v>
      </c>
      <c r="AU288" s="226" t="s">
        <v>79</v>
      </c>
      <c r="AY288" s="20" t="s">
        <v>161</v>
      </c>
      <c r="BE288" s="227">
        <f>IF(N288="základní",J288,0)</f>
        <v>0</v>
      </c>
      <c r="BF288" s="227">
        <f>IF(N288="snížená",J288,0)</f>
        <v>0</v>
      </c>
      <c r="BG288" s="227">
        <f>IF(N288="zákl. přenesená",J288,0)</f>
        <v>0</v>
      </c>
      <c r="BH288" s="227">
        <f>IF(N288="sníž. přenesená",J288,0)</f>
        <v>0</v>
      </c>
      <c r="BI288" s="227">
        <f>IF(N288="nulová",J288,0)</f>
        <v>0</v>
      </c>
      <c r="BJ288" s="20" t="s">
        <v>77</v>
      </c>
      <c r="BK288" s="227">
        <f>ROUND(I288*H288,2)</f>
        <v>0</v>
      </c>
      <c r="BL288" s="20" t="s">
        <v>168</v>
      </c>
      <c r="BM288" s="226" t="s">
        <v>2288</v>
      </c>
    </row>
    <row r="289" s="2" customFormat="1">
      <c r="A289" s="41"/>
      <c r="B289" s="42"/>
      <c r="C289" s="43"/>
      <c r="D289" s="228" t="s">
        <v>170</v>
      </c>
      <c r="E289" s="43"/>
      <c r="F289" s="229" t="s">
        <v>2289</v>
      </c>
      <c r="G289" s="43"/>
      <c r="H289" s="43"/>
      <c r="I289" s="230"/>
      <c r="J289" s="43"/>
      <c r="K289" s="43"/>
      <c r="L289" s="47"/>
      <c r="M289" s="231"/>
      <c r="N289" s="232"/>
      <c r="O289" s="87"/>
      <c r="P289" s="87"/>
      <c r="Q289" s="87"/>
      <c r="R289" s="87"/>
      <c r="S289" s="87"/>
      <c r="T289" s="88"/>
      <c r="U289" s="41"/>
      <c r="V289" s="41"/>
      <c r="W289" s="41"/>
      <c r="X289" s="41"/>
      <c r="Y289" s="41"/>
      <c r="Z289" s="41"/>
      <c r="AA289" s="41"/>
      <c r="AB289" s="41"/>
      <c r="AC289" s="41"/>
      <c r="AD289" s="41"/>
      <c r="AE289" s="41"/>
      <c r="AT289" s="20" t="s">
        <v>170</v>
      </c>
      <c r="AU289" s="20" t="s">
        <v>79</v>
      </c>
    </row>
    <row r="290" s="13" customFormat="1">
      <c r="A290" s="13"/>
      <c r="B290" s="233"/>
      <c r="C290" s="234"/>
      <c r="D290" s="235" t="s">
        <v>172</v>
      </c>
      <c r="E290" s="236" t="s">
        <v>19</v>
      </c>
      <c r="F290" s="237" t="s">
        <v>2282</v>
      </c>
      <c r="G290" s="234"/>
      <c r="H290" s="238">
        <v>2</v>
      </c>
      <c r="I290" s="239"/>
      <c r="J290" s="234"/>
      <c r="K290" s="234"/>
      <c r="L290" s="240"/>
      <c r="M290" s="241"/>
      <c r="N290" s="242"/>
      <c r="O290" s="242"/>
      <c r="P290" s="242"/>
      <c r="Q290" s="242"/>
      <c r="R290" s="242"/>
      <c r="S290" s="242"/>
      <c r="T290" s="243"/>
      <c r="U290" s="13"/>
      <c r="V290" s="13"/>
      <c r="W290" s="13"/>
      <c r="X290" s="13"/>
      <c r="Y290" s="13"/>
      <c r="Z290" s="13"/>
      <c r="AA290" s="13"/>
      <c r="AB290" s="13"/>
      <c r="AC290" s="13"/>
      <c r="AD290" s="13"/>
      <c r="AE290" s="13"/>
      <c r="AT290" s="244" t="s">
        <v>172</v>
      </c>
      <c r="AU290" s="244" t="s">
        <v>79</v>
      </c>
      <c r="AV290" s="13" t="s">
        <v>79</v>
      </c>
      <c r="AW290" s="13" t="s">
        <v>32</v>
      </c>
      <c r="AX290" s="13" t="s">
        <v>70</v>
      </c>
      <c r="AY290" s="244" t="s">
        <v>161</v>
      </c>
    </row>
    <row r="291" s="14" customFormat="1">
      <c r="A291" s="14"/>
      <c r="B291" s="245"/>
      <c r="C291" s="246"/>
      <c r="D291" s="235" t="s">
        <v>172</v>
      </c>
      <c r="E291" s="247" t="s">
        <v>19</v>
      </c>
      <c r="F291" s="248" t="s">
        <v>174</v>
      </c>
      <c r="G291" s="246"/>
      <c r="H291" s="249">
        <v>2</v>
      </c>
      <c r="I291" s="250"/>
      <c r="J291" s="246"/>
      <c r="K291" s="246"/>
      <c r="L291" s="251"/>
      <c r="M291" s="252"/>
      <c r="N291" s="253"/>
      <c r="O291" s="253"/>
      <c r="P291" s="253"/>
      <c r="Q291" s="253"/>
      <c r="R291" s="253"/>
      <c r="S291" s="253"/>
      <c r="T291" s="254"/>
      <c r="U291" s="14"/>
      <c r="V291" s="14"/>
      <c r="W291" s="14"/>
      <c r="X291" s="14"/>
      <c r="Y291" s="14"/>
      <c r="Z291" s="14"/>
      <c r="AA291" s="14"/>
      <c r="AB291" s="14"/>
      <c r="AC291" s="14"/>
      <c r="AD291" s="14"/>
      <c r="AE291" s="14"/>
      <c r="AT291" s="255" t="s">
        <v>172</v>
      </c>
      <c r="AU291" s="255" t="s">
        <v>79</v>
      </c>
      <c r="AV291" s="14" t="s">
        <v>168</v>
      </c>
      <c r="AW291" s="14" t="s">
        <v>32</v>
      </c>
      <c r="AX291" s="14" t="s">
        <v>77</v>
      </c>
      <c r="AY291" s="255" t="s">
        <v>161</v>
      </c>
    </row>
    <row r="292" s="2" customFormat="1" ht="16.5" customHeight="1">
      <c r="A292" s="41"/>
      <c r="B292" s="42"/>
      <c r="C292" s="285" t="s">
        <v>474</v>
      </c>
      <c r="D292" s="285" t="s">
        <v>1027</v>
      </c>
      <c r="E292" s="286" t="s">
        <v>2290</v>
      </c>
      <c r="F292" s="287" t="s">
        <v>2291</v>
      </c>
      <c r="G292" s="288" t="s">
        <v>314</v>
      </c>
      <c r="H292" s="289">
        <v>2</v>
      </c>
      <c r="I292" s="290"/>
      <c r="J292" s="291">
        <f>ROUND(I292*H292,2)</f>
        <v>0</v>
      </c>
      <c r="K292" s="287" t="s">
        <v>167</v>
      </c>
      <c r="L292" s="292"/>
      <c r="M292" s="293" t="s">
        <v>19</v>
      </c>
      <c r="N292" s="294" t="s">
        <v>41</v>
      </c>
      <c r="O292" s="87"/>
      <c r="P292" s="224">
        <f>O292*H292</f>
        <v>0</v>
      </c>
      <c r="Q292" s="224">
        <v>0.10299999999999999</v>
      </c>
      <c r="R292" s="224">
        <f>Q292*H292</f>
        <v>0.20599999999999999</v>
      </c>
      <c r="S292" s="224">
        <v>0</v>
      </c>
      <c r="T292" s="225">
        <f>S292*H292</f>
        <v>0</v>
      </c>
      <c r="U292" s="41"/>
      <c r="V292" s="41"/>
      <c r="W292" s="41"/>
      <c r="X292" s="41"/>
      <c r="Y292" s="41"/>
      <c r="Z292" s="41"/>
      <c r="AA292" s="41"/>
      <c r="AB292" s="41"/>
      <c r="AC292" s="41"/>
      <c r="AD292" s="41"/>
      <c r="AE292" s="41"/>
      <c r="AR292" s="226" t="s">
        <v>209</v>
      </c>
      <c r="AT292" s="226" t="s">
        <v>1027</v>
      </c>
      <c r="AU292" s="226" t="s">
        <v>79</v>
      </c>
      <c r="AY292" s="20" t="s">
        <v>161</v>
      </c>
      <c r="BE292" s="227">
        <f>IF(N292="základní",J292,0)</f>
        <v>0</v>
      </c>
      <c r="BF292" s="227">
        <f>IF(N292="snížená",J292,0)</f>
        <v>0</v>
      </c>
      <c r="BG292" s="227">
        <f>IF(N292="zákl. přenesená",J292,0)</f>
        <v>0</v>
      </c>
      <c r="BH292" s="227">
        <f>IF(N292="sníž. přenesená",J292,0)</f>
        <v>0</v>
      </c>
      <c r="BI292" s="227">
        <f>IF(N292="nulová",J292,0)</f>
        <v>0</v>
      </c>
      <c r="BJ292" s="20" t="s">
        <v>77</v>
      </c>
      <c r="BK292" s="227">
        <f>ROUND(I292*H292,2)</f>
        <v>0</v>
      </c>
      <c r="BL292" s="20" t="s">
        <v>168</v>
      </c>
      <c r="BM292" s="226" t="s">
        <v>2292</v>
      </c>
    </row>
    <row r="293" s="2" customFormat="1" ht="16.5" customHeight="1">
      <c r="A293" s="41"/>
      <c r="B293" s="42"/>
      <c r="C293" s="215" t="s">
        <v>480</v>
      </c>
      <c r="D293" s="215" t="s">
        <v>163</v>
      </c>
      <c r="E293" s="216" t="s">
        <v>2293</v>
      </c>
      <c r="F293" s="217" t="s">
        <v>2294</v>
      </c>
      <c r="G293" s="218" t="s">
        <v>314</v>
      </c>
      <c r="H293" s="219">
        <v>2</v>
      </c>
      <c r="I293" s="220"/>
      <c r="J293" s="221">
        <f>ROUND(I293*H293,2)</f>
        <v>0</v>
      </c>
      <c r="K293" s="217" t="s">
        <v>167</v>
      </c>
      <c r="L293" s="47"/>
      <c r="M293" s="222" t="s">
        <v>19</v>
      </c>
      <c r="N293" s="223" t="s">
        <v>41</v>
      </c>
      <c r="O293" s="87"/>
      <c r="P293" s="224">
        <f>O293*H293</f>
        <v>0</v>
      </c>
      <c r="Q293" s="224">
        <v>0.030759999999999999</v>
      </c>
      <c r="R293" s="224">
        <f>Q293*H293</f>
        <v>0.061519999999999998</v>
      </c>
      <c r="S293" s="224">
        <v>0</v>
      </c>
      <c r="T293" s="225">
        <f>S293*H293</f>
        <v>0</v>
      </c>
      <c r="U293" s="41"/>
      <c r="V293" s="41"/>
      <c r="W293" s="41"/>
      <c r="X293" s="41"/>
      <c r="Y293" s="41"/>
      <c r="Z293" s="41"/>
      <c r="AA293" s="41"/>
      <c r="AB293" s="41"/>
      <c r="AC293" s="41"/>
      <c r="AD293" s="41"/>
      <c r="AE293" s="41"/>
      <c r="AR293" s="226" t="s">
        <v>168</v>
      </c>
      <c r="AT293" s="226" t="s">
        <v>163</v>
      </c>
      <c r="AU293" s="226" t="s">
        <v>79</v>
      </c>
      <c r="AY293" s="20" t="s">
        <v>161</v>
      </c>
      <c r="BE293" s="227">
        <f>IF(N293="základní",J293,0)</f>
        <v>0</v>
      </c>
      <c r="BF293" s="227">
        <f>IF(N293="snížená",J293,0)</f>
        <v>0</v>
      </c>
      <c r="BG293" s="227">
        <f>IF(N293="zákl. přenesená",J293,0)</f>
        <v>0</v>
      </c>
      <c r="BH293" s="227">
        <f>IF(N293="sníž. přenesená",J293,0)</f>
        <v>0</v>
      </c>
      <c r="BI293" s="227">
        <f>IF(N293="nulová",J293,0)</f>
        <v>0</v>
      </c>
      <c r="BJ293" s="20" t="s">
        <v>77</v>
      </c>
      <c r="BK293" s="227">
        <f>ROUND(I293*H293,2)</f>
        <v>0</v>
      </c>
      <c r="BL293" s="20" t="s">
        <v>168</v>
      </c>
      <c r="BM293" s="226" t="s">
        <v>2295</v>
      </c>
    </row>
    <row r="294" s="2" customFormat="1">
      <c r="A294" s="41"/>
      <c r="B294" s="42"/>
      <c r="C294" s="43"/>
      <c r="D294" s="228" t="s">
        <v>170</v>
      </c>
      <c r="E294" s="43"/>
      <c r="F294" s="229" t="s">
        <v>2296</v>
      </c>
      <c r="G294" s="43"/>
      <c r="H294" s="43"/>
      <c r="I294" s="230"/>
      <c r="J294" s="43"/>
      <c r="K294" s="43"/>
      <c r="L294" s="47"/>
      <c r="M294" s="231"/>
      <c r="N294" s="232"/>
      <c r="O294" s="87"/>
      <c r="P294" s="87"/>
      <c r="Q294" s="87"/>
      <c r="R294" s="87"/>
      <c r="S294" s="87"/>
      <c r="T294" s="88"/>
      <c r="U294" s="41"/>
      <c r="V294" s="41"/>
      <c r="W294" s="41"/>
      <c r="X294" s="41"/>
      <c r="Y294" s="41"/>
      <c r="Z294" s="41"/>
      <c r="AA294" s="41"/>
      <c r="AB294" s="41"/>
      <c r="AC294" s="41"/>
      <c r="AD294" s="41"/>
      <c r="AE294" s="41"/>
      <c r="AT294" s="20" t="s">
        <v>170</v>
      </c>
      <c r="AU294" s="20" t="s">
        <v>79</v>
      </c>
    </row>
    <row r="295" s="13" customFormat="1">
      <c r="A295" s="13"/>
      <c r="B295" s="233"/>
      <c r="C295" s="234"/>
      <c r="D295" s="235" t="s">
        <v>172</v>
      </c>
      <c r="E295" s="236" t="s">
        <v>19</v>
      </c>
      <c r="F295" s="237" t="s">
        <v>2282</v>
      </c>
      <c r="G295" s="234"/>
      <c r="H295" s="238">
        <v>2</v>
      </c>
      <c r="I295" s="239"/>
      <c r="J295" s="234"/>
      <c r="K295" s="234"/>
      <c r="L295" s="240"/>
      <c r="M295" s="241"/>
      <c r="N295" s="242"/>
      <c r="O295" s="242"/>
      <c r="P295" s="242"/>
      <c r="Q295" s="242"/>
      <c r="R295" s="242"/>
      <c r="S295" s="242"/>
      <c r="T295" s="243"/>
      <c r="U295" s="13"/>
      <c r="V295" s="13"/>
      <c r="W295" s="13"/>
      <c r="X295" s="13"/>
      <c r="Y295" s="13"/>
      <c r="Z295" s="13"/>
      <c r="AA295" s="13"/>
      <c r="AB295" s="13"/>
      <c r="AC295" s="13"/>
      <c r="AD295" s="13"/>
      <c r="AE295" s="13"/>
      <c r="AT295" s="244" t="s">
        <v>172</v>
      </c>
      <c r="AU295" s="244" t="s">
        <v>79</v>
      </c>
      <c r="AV295" s="13" t="s">
        <v>79</v>
      </c>
      <c r="AW295" s="13" t="s">
        <v>32</v>
      </c>
      <c r="AX295" s="13" t="s">
        <v>70</v>
      </c>
      <c r="AY295" s="244" t="s">
        <v>161</v>
      </c>
    </row>
    <row r="296" s="14" customFormat="1">
      <c r="A296" s="14"/>
      <c r="B296" s="245"/>
      <c r="C296" s="246"/>
      <c r="D296" s="235" t="s">
        <v>172</v>
      </c>
      <c r="E296" s="247" t="s">
        <v>19</v>
      </c>
      <c r="F296" s="248" t="s">
        <v>174</v>
      </c>
      <c r="G296" s="246"/>
      <c r="H296" s="249">
        <v>2</v>
      </c>
      <c r="I296" s="250"/>
      <c r="J296" s="246"/>
      <c r="K296" s="246"/>
      <c r="L296" s="251"/>
      <c r="M296" s="252"/>
      <c r="N296" s="253"/>
      <c r="O296" s="253"/>
      <c r="P296" s="253"/>
      <c r="Q296" s="253"/>
      <c r="R296" s="253"/>
      <c r="S296" s="253"/>
      <c r="T296" s="254"/>
      <c r="U296" s="14"/>
      <c r="V296" s="14"/>
      <c r="W296" s="14"/>
      <c r="X296" s="14"/>
      <c r="Y296" s="14"/>
      <c r="Z296" s="14"/>
      <c r="AA296" s="14"/>
      <c r="AB296" s="14"/>
      <c r="AC296" s="14"/>
      <c r="AD296" s="14"/>
      <c r="AE296" s="14"/>
      <c r="AT296" s="255" t="s">
        <v>172</v>
      </c>
      <c r="AU296" s="255" t="s">
        <v>79</v>
      </c>
      <c r="AV296" s="14" t="s">
        <v>168</v>
      </c>
      <c r="AW296" s="14" t="s">
        <v>32</v>
      </c>
      <c r="AX296" s="14" t="s">
        <v>77</v>
      </c>
      <c r="AY296" s="255" t="s">
        <v>161</v>
      </c>
    </row>
    <row r="297" s="2" customFormat="1" ht="16.5" customHeight="1">
      <c r="A297" s="41"/>
      <c r="B297" s="42"/>
      <c r="C297" s="285" t="s">
        <v>486</v>
      </c>
      <c r="D297" s="285" t="s">
        <v>1027</v>
      </c>
      <c r="E297" s="286" t="s">
        <v>2297</v>
      </c>
      <c r="F297" s="287" t="s">
        <v>2298</v>
      </c>
      <c r="G297" s="288" t="s">
        <v>314</v>
      </c>
      <c r="H297" s="289">
        <v>2</v>
      </c>
      <c r="I297" s="290"/>
      <c r="J297" s="291">
        <f>ROUND(I297*H297,2)</f>
        <v>0</v>
      </c>
      <c r="K297" s="287" t="s">
        <v>167</v>
      </c>
      <c r="L297" s="292"/>
      <c r="M297" s="293" t="s">
        <v>19</v>
      </c>
      <c r="N297" s="294" t="s">
        <v>41</v>
      </c>
      <c r="O297" s="87"/>
      <c r="P297" s="224">
        <f>O297*H297</f>
        <v>0</v>
      </c>
      <c r="Q297" s="224">
        <v>0.155</v>
      </c>
      <c r="R297" s="224">
        <f>Q297*H297</f>
        <v>0.31</v>
      </c>
      <c r="S297" s="224">
        <v>0</v>
      </c>
      <c r="T297" s="225">
        <f>S297*H297</f>
        <v>0</v>
      </c>
      <c r="U297" s="41"/>
      <c r="V297" s="41"/>
      <c r="W297" s="41"/>
      <c r="X297" s="41"/>
      <c r="Y297" s="41"/>
      <c r="Z297" s="41"/>
      <c r="AA297" s="41"/>
      <c r="AB297" s="41"/>
      <c r="AC297" s="41"/>
      <c r="AD297" s="41"/>
      <c r="AE297" s="41"/>
      <c r="AR297" s="226" t="s">
        <v>209</v>
      </c>
      <c r="AT297" s="226" t="s">
        <v>1027</v>
      </c>
      <c r="AU297" s="226" t="s">
        <v>79</v>
      </c>
      <c r="AY297" s="20" t="s">
        <v>161</v>
      </c>
      <c r="BE297" s="227">
        <f>IF(N297="základní",J297,0)</f>
        <v>0</v>
      </c>
      <c r="BF297" s="227">
        <f>IF(N297="snížená",J297,0)</f>
        <v>0</v>
      </c>
      <c r="BG297" s="227">
        <f>IF(N297="zákl. přenesená",J297,0)</f>
        <v>0</v>
      </c>
      <c r="BH297" s="227">
        <f>IF(N297="sníž. přenesená",J297,0)</f>
        <v>0</v>
      </c>
      <c r="BI297" s="227">
        <f>IF(N297="nulová",J297,0)</f>
        <v>0</v>
      </c>
      <c r="BJ297" s="20" t="s">
        <v>77</v>
      </c>
      <c r="BK297" s="227">
        <f>ROUND(I297*H297,2)</f>
        <v>0</v>
      </c>
      <c r="BL297" s="20" t="s">
        <v>168</v>
      </c>
      <c r="BM297" s="226" t="s">
        <v>2299</v>
      </c>
    </row>
    <row r="298" s="2" customFormat="1" ht="16.5" customHeight="1">
      <c r="A298" s="41"/>
      <c r="B298" s="42"/>
      <c r="C298" s="215" t="s">
        <v>493</v>
      </c>
      <c r="D298" s="215" t="s">
        <v>163</v>
      </c>
      <c r="E298" s="216" t="s">
        <v>2300</v>
      </c>
      <c r="F298" s="217" t="s">
        <v>2301</v>
      </c>
      <c r="G298" s="218" t="s">
        <v>314</v>
      </c>
      <c r="H298" s="219">
        <v>2</v>
      </c>
      <c r="I298" s="220"/>
      <c r="J298" s="221">
        <f>ROUND(I298*H298,2)</f>
        <v>0</v>
      </c>
      <c r="K298" s="217" t="s">
        <v>167</v>
      </c>
      <c r="L298" s="47"/>
      <c r="M298" s="222" t="s">
        <v>19</v>
      </c>
      <c r="N298" s="223" t="s">
        <v>41</v>
      </c>
      <c r="O298" s="87"/>
      <c r="P298" s="224">
        <f>O298*H298</f>
        <v>0</v>
      </c>
      <c r="Q298" s="224">
        <v>0.030759999999999999</v>
      </c>
      <c r="R298" s="224">
        <f>Q298*H298</f>
        <v>0.061519999999999998</v>
      </c>
      <c r="S298" s="224">
        <v>0</v>
      </c>
      <c r="T298" s="225">
        <f>S298*H298</f>
        <v>0</v>
      </c>
      <c r="U298" s="41"/>
      <c r="V298" s="41"/>
      <c r="W298" s="41"/>
      <c r="X298" s="41"/>
      <c r="Y298" s="41"/>
      <c r="Z298" s="41"/>
      <c r="AA298" s="41"/>
      <c r="AB298" s="41"/>
      <c r="AC298" s="41"/>
      <c r="AD298" s="41"/>
      <c r="AE298" s="41"/>
      <c r="AR298" s="226" t="s">
        <v>168</v>
      </c>
      <c r="AT298" s="226" t="s">
        <v>163</v>
      </c>
      <c r="AU298" s="226" t="s">
        <v>79</v>
      </c>
      <c r="AY298" s="20" t="s">
        <v>161</v>
      </c>
      <c r="BE298" s="227">
        <f>IF(N298="základní",J298,0)</f>
        <v>0</v>
      </c>
      <c r="BF298" s="227">
        <f>IF(N298="snížená",J298,0)</f>
        <v>0</v>
      </c>
      <c r="BG298" s="227">
        <f>IF(N298="zákl. přenesená",J298,0)</f>
        <v>0</v>
      </c>
      <c r="BH298" s="227">
        <f>IF(N298="sníž. přenesená",J298,0)</f>
        <v>0</v>
      </c>
      <c r="BI298" s="227">
        <f>IF(N298="nulová",J298,0)</f>
        <v>0</v>
      </c>
      <c r="BJ298" s="20" t="s">
        <v>77</v>
      </c>
      <c r="BK298" s="227">
        <f>ROUND(I298*H298,2)</f>
        <v>0</v>
      </c>
      <c r="BL298" s="20" t="s">
        <v>168</v>
      </c>
      <c r="BM298" s="226" t="s">
        <v>2302</v>
      </c>
    </row>
    <row r="299" s="2" customFormat="1">
      <c r="A299" s="41"/>
      <c r="B299" s="42"/>
      <c r="C299" s="43"/>
      <c r="D299" s="228" t="s">
        <v>170</v>
      </c>
      <c r="E299" s="43"/>
      <c r="F299" s="229" t="s">
        <v>2303</v>
      </c>
      <c r="G299" s="43"/>
      <c r="H299" s="43"/>
      <c r="I299" s="230"/>
      <c r="J299" s="43"/>
      <c r="K299" s="43"/>
      <c r="L299" s="47"/>
      <c r="M299" s="231"/>
      <c r="N299" s="232"/>
      <c r="O299" s="87"/>
      <c r="P299" s="87"/>
      <c r="Q299" s="87"/>
      <c r="R299" s="87"/>
      <c r="S299" s="87"/>
      <c r="T299" s="88"/>
      <c r="U299" s="41"/>
      <c r="V299" s="41"/>
      <c r="W299" s="41"/>
      <c r="X299" s="41"/>
      <c r="Y299" s="41"/>
      <c r="Z299" s="41"/>
      <c r="AA299" s="41"/>
      <c r="AB299" s="41"/>
      <c r="AC299" s="41"/>
      <c r="AD299" s="41"/>
      <c r="AE299" s="41"/>
      <c r="AT299" s="20" t="s">
        <v>170</v>
      </c>
      <c r="AU299" s="20" t="s">
        <v>79</v>
      </c>
    </row>
    <row r="300" s="13" customFormat="1">
      <c r="A300" s="13"/>
      <c r="B300" s="233"/>
      <c r="C300" s="234"/>
      <c r="D300" s="235" t="s">
        <v>172</v>
      </c>
      <c r="E300" s="236" t="s">
        <v>19</v>
      </c>
      <c r="F300" s="237" t="s">
        <v>2282</v>
      </c>
      <c r="G300" s="234"/>
      <c r="H300" s="238">
        <v>2</v>
      </c>
      <c r="I300" s="239"/>
      <c r="J300" s="234"/>
      <c r="K300" s="234"/>
      <c r="L300" s="240"/>
      <c r="M300" s="241"/>
      <c r="N300" s="242"/>
      <c r="O300" s="242"/>
      <c r="P300" s="242"/>
      <c r="Q300" s="242"/>
      <c r="R300" s="242"/>
      <c r="S300" s="242"/>
      <c r="T300" s="243"/>
      <c r="U300" s="13"/>
      <c r="V300" s="13"/>
      <c r="W300" s="13"/>
      <c r="X300" s="13"/>
      <c r="Y300" s="13"/>
      <c r="Z300" s="13"/>
      <c r="AA300" s="13"/>
      <c r="AB300" s="13"/>
      <c r="AC300" s="13"/>
      <c r="AD300" s="13"/>
      <c r="AE300" s="13"/>
      <c r="AT300" s="244" t="s">
        <v>172</v>
      </c>
      <c r="AU300" s="244" t="s">
        <v>79</v>
      </c>
      <c r="AV300" s="13" t="s">
        <v>79</v>
      </c>
      <c r="AW300" s="13" t="s">
        <v>32</v>
      </c>
      <c r="AX300" s="13" t="s">
        <v>70</v>
      </c>
      <c r="AY300" s="244" t="s">
        <v>161</v>
      </c>
    </row>
    <row r="301" s="14" customFormat="1">
      <c r="A301" s="14"/>
      <c r="B301" s="245"/>
      <c r="C301" s="246"/>
      <c r="D301" s="235" t="s">
        <v>172</v>
      </c>
      <c r="E301" s="247" t="s">
        <v>19</v>
      </c>
      <c r="F301" s="248" t="s">
        <v>174</v>
      </c>
      <c r="G301" s="246"/>
      <c r="H301" s="249">
        <v>2</v>
      </c>
      <c r="I301" s="250"/>
      <c r="J301" s="246"/>
      <c r="K301" s="246"/>
      <c r="L301" s="251"/>
      <c r="M301" s="252"/>
      <c r="N301" s="253"/>
      <c r="O301" s="253"/>
      <c r="P301" s="253"/>
      <c r="Q301" s="253"/>
      <c r="R301" s="253"/>
      <c r="S301" s="253"/>
      <c r="T301" s="254"/>
      <c r="U301" s="14"/>
      <c r="V301" s="14"/>
      <c r="W301" s="14"/>
      <c r="X301" s="14"/>
      <c r="Y301" s="14"/>
      <c r="Z301" s="14"/>
      <c r="AA301" s="14"/>
      <c r="AB301" s="14"/>
      <c r="AC301" s="14"/>
      <c r="AD301" s="14"/>
      <c r="AE301" s="14"/>
      <c r="AT301" s="255" t="s">
        <v>172</v>
      </c>
      <c r="AU301" s="255" t="s">
        <v>79</v>
      </c>
      <c r="AV301" s="14" t="s">
        <v>168</v>
      </c>
      <c r="AW301" s="14" t="s">
        <v>32</v>
      </c>
      <c r="AX301" s="14" t="s">
        <v>77</v>
      </c>
      <c r="AY301" s="255" t="s">
        <v>161</v>
      </c>
    </row>
    <row r="302" s="2" customFormat="1" ht="21.75" customHeight="1">
      <c r="A302" s="41"/>
      <c r="B302" s="42"/>
      <c r="C302" s="285" t="s">
        <v>501</v>
      </c>
      <c r="D302" s="285" t="s">
        <v>1027</v>
      </c>
      <c r="E302" s="286" t="s">
        <v>2304</v>
      </c>
      <c r="F302" s="287" t="s">
        <v>2305</v>
      </c>
      <c r="G302" s="288" t="s">
        <v>314</v>
      </c>
      <c r="H302" s="289">
        <v>2</v>
      </c>
      <c r="I302" s="290"/>
      <c r="J302" s="291">
        <f>ROUND(I302*H302,2)</f>
        <v>0</v>
      </c>
      <c r="K302" s="287" t="s">
        <v>167</v>
      </c>
      <c r="L302" s="292"/>
      <c r="M302" s="293" t="s">
        <v>19</v>
      </c>
      <c r="N302" s="294" t="s">
        <v>41</v>
      </c>
      <c r="O302" s="87"/>
      <c r="P302" s="224">
        <f>O302*H302</f>
        <v>0</v>
      </c>
      <c r="Q302" s="224">
        <v>0.34999999999999998</v>
      </c>
      <c r="R302" s="224">
        <f>Q302*H302</f>
        <v>0.69999999999999996</v>
      </c>
      <c r="S302" s="224">
        <v>0</v>
      </c>
      <c r="T302" s="225">
        <f>S302*H302</f>
        <v>0</v>
      </c>
      <c r="U302" s="41"/>
      <c r="V302" s="41"/>
      <c r="W302" s="41"/>
      <c r="X302" s="41"/>
      <c r="Y302" s="41"/>
      <c r="Z302" s="41"/>
      <c r="AA302" s="41"/>
      <c r="AB302" s="41"/>
      <c r="AC302" s="41"/>
      <c r="AD302" s="41"/>
      <c r="AE302" s="41"/>
      <c r="AR302" s="226" t="s">
        <v>209</v>
      </c>
      <c r="AT302" s="226" t="s">
        <v>1027</v>
      </c>
      <c r="AU302" s="226" t="s">
        <v>79</v>
      </c>
      <c r="AY302" s="20" t="s">
        <v>161</v>
      </c>
      <c r="BE302" s="227">
        <f>IF(N302="základní",J302,0)</f>
        <v>0</v>
      </c>
      <c r="BF302" s="227">
        <f>IF(N302="snížená",J302,0)</f>
        <v>0</v>
      </c>
      <c r="BG302" s="227">
        <f>IF(N302="zákl. přenesená",J302,0)</f>
        <v>0</v>
      </c>
      <c r="BH302" s="227">
        <f>IF(N302="sníž. přenesená",J302,0)</f>
        <v>0</v>
      </c>
      <c r="BI302" s="227">
        <f>IF(N302="nulová",J302,0)</f>
        <v>0</v>
      </c>
      <c r="BJ302" s="20" t="s">
        <v>77</v>
      </c>
      <c r="BK302" s="227">
        <f>ROUND(I302*H302,2)</f>
        <v>0</v>
      </c>
      <c r="BL302" s="20" t="s">
        <v>168</v>
      </c>
      <c r="BM302" s="226" t="s">
        <v>2306</v>
      </c>
    </row>
    <row r="303" s="2" customFormat="1" ht="16.5" customHeight="1">
      <c r="A303" s="41"/>
      <c r="B303" s="42"/>
      <c r="C303" s="215" t="s">
        <v>508</v>
      </c>
      <c r="D303" s="215" t="s">
        <v>163</v>
      </c>
      <c r="E303" s="216" t="s">
        <v>2307</v>
      </c>
      <c r="F303" s="217" t="s">
        <v>2308</v>
      </c>
      <c r="G303" s="218" t="s">
        <v>314</v>
      </c>
      <c r="H303" s="219">
        <v>3</v>
      </c>
      <c r="I303" s="220"/>
      <c r="J303" s="221">
        <f>ROUND(I303*H303,2)</f>
        <v>0</v>
      </c>
      <c r="K303" s="217" t="s">
        <v>167</v>
      </c>
      <c r="L303" s="47"/>
      <c r="M303" s="222" t="s">
        <v>19</v>
      </c>
      <c r="N303" s="223" t="s">
        <v>41</v>
      </c>
      <c r="O303" s="87"/>
      <c r="P303" s="224">
        <f>O303*H303</f>
        <v>0</v>
      </c>
      <c r="Q303" s="224">
        <v>0</v>
      </c>
      <c r="R303" s="224">
        <f>Q303*H303</f>
        <v>0</v>
      </c>
      <c r="S303" s="224">
        <v>0.14999999999999999</v>
      </c>
      <c r="T303" s="225">
        <f>S303*H303</f>
        <v>0.44999999999999996</v>
      </c>
      <c r="U303" s="41"/>
      <c r="V303" s="41"/>
      <c r="W303" s="41"/>
      <c r="X303" s="41"/>
      <c r="Y303" s="41"/>
      <c r="Z303" s="41"/>
      <c r="AA303" s="41"/>
      <c r="AB303" s="41"/>
      <c r="AC303" s="41"/>
      <c r="AD303" s="41"/>
      <c r="AE303" s="41"/>
      <c r="AR303" s="226" t="s">
        <v>168</v>
      </c>
      <c r="AT303" s="226" t="s">
        <v>163</v>
      </c>
      <c r="AU303" s="226" t="s">
        <v>79</v>
      </c>
      <c r="AY303" s="20" t="s">
        <v>161</v>
      </c>
      <c r="BE303" s="227">
        <f>IF(N303="základní",J303,0)</f>
        <v>0</v>
      </c>
      <c r="BF303" s="227">
        <f>IF(N303="snížená",J303,0)</f>
        <v>0</v>
      </c>
      <c r="BG303" s="227">
        <f>IF(N303="zákl. přenesená",J303,0)</f>
        <v>0</v>
      </c>
      <c r="BH303" s="227">
        <f>IF(N303="sníž. přenesená",J303,0)</f>
        <v>0</v>
      </c>
      <c r="BI303" s="227">
        <f>IF(N303="nulová",J303,0)</f>
        <v>0</v>
      </c>
      <c r="BJ303" s="20" t="s">
        <v>77</v>
      </c>
      <c r="BK303" s="227">
        <f>ROUND(I303*H303,2)</f>
        <v>0</v>
      </c>
      <c r="BL303" s="20" t="s">
        <v>168</v>
      </c>
      <c r="BM303" s="226" t="s">
        <v>2309</v>
      </c>
    </row>
    <row r="304" s="2" customFormat="1">
      <c r="A304" s="41"/>
      <c r="B304" s="42"/>
      <c r="C304" s="43"/>
      <c r="D304" s="228" t="s">
        <v>170</v>
      </c>
      <c r="E304" s="43"/>
      <c r="F304" s="229" t="s">
        <v>2310</v>
      </c>
      <c r="G304" s="43"/>
      <c r="H304" s="43"/>
      <c r="I304" s="230"/>
      <c r="J304" s="43"/>
      <c r="K304" s="43"/>
      <c r="L304" s="47"/>
      <c r="M304" s="231"/>
      <c r="N304" s="232"/>
      <c r="O304" s="87"/>
      <c r="P304" s="87"/>
      <c r="Q304" s="87"/>
      <c r="R304" s="87"/>
      <c r="S304" s="87"/>
      <c r="T304" s="88"/>
      <c r="U304" s="41"/>
      <c r="V304" s="41"/>
      <c r="W304" s="41"/>
      <c r="X304" s="41"/>
      <c r="Y304" s="41"/>
      <c r="Z304" s="41"/>
      <c r="AA304" s="41"/>
      <c r="AB304" s="41"/>
      <c r="AC304" s="41"/>
      <c r="AD304" s="41"/>
      <c r="AE304" s="41"/>
      <c r="AT304" s="20" t="s">
        <v>170</v>
      </c>
      <c r="AU304" s="20" t="s">
        <v>79</v>
      </c>
    </row>
    <row r="305" s="2" customFormat="1" ht="24.15" customHeight="1">
      <c r="A305" s="41"/>
      <c r="B305" s="42"/>
      <c r="C305" s="215" t="s">
        <v>516</v>
      </c>
      <c r="D305" s="215" t="s">
        <v>163</v>
      </c>
      <c r="E305" s="216" t="s">
        <v>2311</v>
      </c>
      <c r="F305" s="217" t="s">
        <v>2312</v>
      </c>
      <c r="G305" s="218" t="s">
        <v>314</v>
      </c>
      <c r="H305" s="219">
        <v>1</v>
      </c>
      <c r="I305" s="220"/>
      <c r="J305" s="221">
        <f>ROUND(I305*H305,2)</f>
        <v>0</v>
      </c>
      <c r="K305" s="217" t="s">
        <v>2260</v>
      </c>
      <c r="L305" s="47"/>
      <c r="M305" s="222" t="s">
        <v>19</v>
      </c>
      <c r="N305" s="223" t="s">
        <v>41</v>
      </c>
      <c r="O305" s="87"/>
      <c r="P305" s="224">
        <f>O305*H305</f>
        <v>0</v>
      </c>
      <c r="Q305" s="224">
        <v>0.089999999999999997</v>
      </c>
      <c r="R305" s="224">
        <f>Q305*H305</f>
        <v>0.089999999999999997</v>
      </c>
      <c r="S305" s="224">
        <v>0</v>
      </c>
      <c r="T305" s="225">
        <f>S305*H305</f>
        <v>0</v>
      </c>
      <c r="U305" s="41"/>
      <c r="V305" s="41"/>
      <c r="W305" s="41"/>
      <c r="X305" s="41"/>
      <c r="Y305" s="41"/>
      <c r="Z305" s="41"/>
      <c r="AA305" s="41"/>
      <c r="AB305" s="41"/>
      <c r="AC305" s="41"/>
      <c r="AD305" s="41"/>
      <c r="AE305" s="41"/>
      <c r="AR305" s="226" t="s">
        <v>168</v>
      </c>
      <c r="AT305" s="226" t="s">
        <v>163</v>
      </c>
      <c r="AU305" s="226" t="s">
        <v>79</v>
      </c>
      <c r="AY305" s="20" t="s">
        <v>161</v>
      </c>
      <c r="BE305" s="227">
        <f>IF(N305="základní",J305,0)</f>
        <v>0</v>
      </c>
      <c r="BF305" s="227">
        <f>IF(N305="snížená",J305,0)</f>
        <v>0</v>
      </c>
      <c r="BG305" s="227">
        <f>IF(N305="zákl. přenesená",J305,0)</f>
        <v>0</v>
      </c>
      <c r="BH305" s="227">
        <f>IF(N305="sníž. přenesená",J305,0)</f>
        <v>0</v>
      </c>
      <c r="BI305" s="227">
        <f>IF(N305="nulová",J305,0)</f>
        <v>0</v>
      </c>
      <c r="BJ305" s="20" t="s">
        <v>77</v>
      </c>
      <c r="BK305" s="227">
        <f>ROUND(I305*H305,2)</f>
        <v>0</v>
      </c>
      <c r="BL305" s="20" t="s">
        <v>168</v>
      </c>
      <c r="BM305" s="226" t="s">
        <v>2313</v>
      </c>
    </row>
    <row r="306" s="2" customFormat="1">
      <c r="A306" s="41"/>
      <c r="B306" s="42"/>
      <c r="C306" s="43"/>
      <c r="D306" s="228" t="s">
        <v>170</v>
      </c>
      <c r="E306" s="43"/>
      <c r="F306" s="229" t="s">
        <v>2314</v>
      </c>
      <c r="G306" s="43"/>
      <c r="H306" s="43"/>
      <c r="I306" s="230"/>
      <c r="J306" s="43"/>
      <c r="K306" s="43"/>
      <c r="L306" s="47"/>
      <c r="M306" s="231"/>
      <c r="N306" s="232"/>
      <c r="O306" s="87"/>
      <c r="P306" s="87"/>
      <c r="Q306" s="87"/>
      <c r="R306" s="87"/>
      <c r="S306" s="87"/>
      <c r="T306" s="88"/>
      <c r="U306" s="41"/>
      <c r="V306" s="41"/>
      <c r="W306" s="41"/>
      <c r="X306" s="41"/>
      <c r="Y306" s="41"/>
      <c r="Z306" s="41"/>
      <c r="AA306" s="41"/>
      <c r="AB306" s="41"/>
      <c r="AC306" s="41"/>
      <c r="AD306" s="41"/>
      <c r="AE306" s="41"/>
      <c r="AT306" s="20" t="s">
        <v>170</v>
      </c>
      <c r="AU306" s="20" t="s">
        <v>79</v>
      </c>
    </row>
    <row r="307" s="13" customFormat="1">
      <c r="A307" s="13"/>
      <c r="B307" s="233"/>
      <c r="C307" s="234"/>
      <c r="D307" s="235" t="s">
        <v>172</v>
      </c>
      <c r="E307" s="236" t="s">
        <v>19</v>
      </c>
      <c r="F307" s="237" t="s">
        <v>2315</v>
      </c>
      <c r="G307" s="234"/>
      <c r="H307" s="238">
        <v>1</v>
      </c>
      <c r="I307" s="239"/>
      <c r="J307" s="234"/>
      <c r="K307" s="234"/>
      <c r="L307" s="240"/>
      <c r="M307" s="241"/>
      <c r="N307" s="242"/>
      <c r="O307" s="242"/>
      <c r="P307" s="242"/>
      <c r="Q307" s="242"/>
      <c r="R307" s="242"/>
      <c r="S307" s="242"/>
      <c r="T307" s="243"/>
      <c r="U307" s="13"/>
      <c r="V307" s="13"/>
      <c r="W307" s="13"/>
      <c r="X307" s="13"/>
      <c r="Y307" s="13"/>
      <c r="Z307" s="13"/>
      <c r="AA307" s="13"/>
      <c r="AB307" s="13"/>
      <c r="AC307" s="13"/>
      <c r="AD307" s="13"/>
      <c r="AE307" s="13"/>
      <c r="AT307" s="244" t="s">
        <v>172</v>
      </c>
      <c r="AU307" s="244" t="s">
        <v>79</v>
      </c>
      <c r="AV307" s="13" t="s">
        <v>79</v>
      </c>
      <c r="AW307" s="13" t="s">
        <v>32</v>
      </c>
      <c r="AX307" s="13" t="s">
        <v>70</v>
      </c>
      <c r="AY307" s="244" t="s">
        <v>161</v>
      </c>
    </row>
    <row r="308" s="14" customFormat="1">
      <c r="A308" s="14"/>
      <c r="B308" s="245"/>
      <c r="C308" s="246"/>
      <c r="D308" s="235" t="s">
        <v>172</v>
      </c>
      <c r="E308" s="247" t="s">
        <v>19</v>
      </c>
      <c r="F308" s="248" t="s">
        <v>174</v>
      </c>
      <c r="G308" s="246"/>
      <c r="H308" s="249">
        <v>1</v>
      </c>
      <c r="I308" s="250"/>
      <c r="J308" s="246"/>
      <c r="K308" s="246"/>
      <c r="L308" s="251"/>
      <c r="M308" s="252"/>
      <c r="N308" s="253"/>
      <c r="O308" s="253"/>
      <c r="P308" s="253"/>
      <c r="Q308" s="253"/>
      <c r="R308" s="253"/>
      <c r="S308" s="253"/>
      <c r="T308" s="254"/>
      <c r="U308" s="14"/>
      <c r="V308" s="14"/>
      <c r="W308" s="14"/>
      <c r="X308" s="14"/>
      <c r="Y308" s="14"/>
      <c r="Z308" s="14"/>
      <c r="AA308" s="14"/>
      <c r="AB308" s="14"/>
      <c r="AC308" s="14"/>
      <c r="AD308" s="14"/>
      <c r="AE308" s="14"/>
      <c r="AT308" s="255" t="s">
        <v>172</v>
      </c>
      <c r="AU308" s="255" t="s">
        <v>79</v>
      </c>
      <c r="AV308" s="14" t="s">
        <v>168</v>
      </c>
      <c r="AW308" s="14" t="s">
        <v>32</v>
      </c>
      <c r="AX308" s="14" t="s">
        <v>77</v>
      </c>
      <c r="AY308" s="255" t="s">
        <v>161</v>
      </c>
    </row>
    <row r="309" s="2" customFormat="1" ht="16.5" customHeight="1">
      <c r="A309" s="41"/>
      <c r="B309" s="42"/>
      <c r="C309" s="285" t="s">
        <v>524</v>
      </c>
      <c r="D309" s="285" t="s">
        <v>1027</v>
      </c>
      <c r="E309" s="286" t="s">
        <v>2316</v>
      </c>
      <c r="F309" s="287" t="s">
        <v>2317</v>
      </c>
      <c r="G309" s="288" t="s">
        <v>314</v>
      </c>
      <c r="H309" s="289">
        <v>1</v>
      </c>
      <c r="I309" s="290"/>
      <c r="J309" s="291">
        <f>ROUND(I309*H309,2)</f>
        <v>0</v>
      </c>
      <c r="K309" s="287" t="s">
        <v>19</v>
      </c>
      <c r="L309" s="292"/>
      <c r="M309" s="293" t="s">
        <v>19</v>
      </c>
      <c r="N309" s="294" t="s">
        <v>41</v>
      </c>
      <c r="O309" s="87"/>
      <c r="P309" s="224">
        <f>O309*H309</f>
        <v>0</v>
      </c>
      <c r="Q309" s="224">
        <v>0.056300000000000003</v>
      </c>
      <c r="R309" s="224">
        <f>Q309*H309</f>
        <v>0.056300000000000003</v>
      </c>
      <c r="S309" s="224">
        <v>0</v>
      </c>
      <c r="T309" s="225">
        <f>S309*H309</f>
        <v>0</v>
      </c>
      <c r="U309" s="41"/>
      <c r="V309" s="41"/>
      <c r="W309" s="41"/>
      <c r="X309" s="41"/>
      <c r="Y309" s="41"/>
      <c r="Z309" s="41"/>
      <c r="AA309" s="41"/>
      <c r="AB309" s="41"/>
      <c r="AC309" s="41"/>
      <c r="AD309" s="41"/>
      <c r="AE309" s="41"/>
      <c r="AR309" s="226" t="s">
        <v>209</v>
      </c>
      <c r="AT309" s="226" t="s">
        <v>1027</v>
      </c>
      <c r="AU309" s="226" t="s">
        <v>79</v>
      </c>
      <c r="AY309" s="20" t="s">
        <v>161</v>
      </c>
      <c r="BE309" s="227">
        <f>IF(N309="základní",J309,0)</f>
        <v>0</v>
      </c>
      <c r="BF309" s="227">
        <f>IF(N309="snížená",J309,0)</f>
        <v>0</v>
      </c>
      <c r="BG309" s="227">
        <f>IF(N309="zákl. přenesená",J309,0)</f>
        <v>0</v>
      </c>
      <c r="BH309" s="227">
        <f>IF(N309="sníž. přenesená",J309,0)</f>
        <v>0</v>
      </c>
      <c r="BI309" s="227">
        <f>IF(N309="nulová",J309,0)</f>
        <v>0</v>
      </c>
      <c r="BJ309" s="20" t="s">
        <v>77</v>
      </c>
      <c r="BK309" s="227">
        <f>ROUND(I309*H309,2)</f>
        <v>0</v>
      </c>
      <c r="BL309" s="20" t="s">
        <v>168</v>
      </c>
      <c r="BM309" s="226" t="s">
        <v>2318</v>
      </c>
    </row>
    <row r="310" s="2" customFormat="1" ht="16.5" customHeight="1">
      <c r="A310" s="41"/>
      <c r="B310" s="42"/>
      <c r="C310" s="215" t="s">
        <v>529</v>
      </c>
      <c r="D310" s="215" t="s">
        <v>163</v>
      </c>
      <c r="E310" s="216" t="s">
        <v>2319</v>
      </c>
      <c r="F310" s="217" t="s">
        <v>2320</v>
      </c>
      <c r="G310" s="218" t="s">
        <v>314</v>
      </c>
      <c r="H310" s="219">
        <v>2</v>
      </c>
      <c r="I310" s="220"/>
      <c r="J310" s="221">
        <f>ROUND(I310*H310,2)</f>
        <v>0</v>
      </c>
      <c r="K310" s="217" t="s">
        <v>167</v>
      </c>
      <c r="L310" s="47"/>
      <c r="M310" s="222" t="s">
        <v>19</v>
      </c>
      <c r="N310" s="223" t="s">
        <v>41</v>
      </c>
      <c r="O310" s="87"/>
      <c r="P310" s="224">
        <f>O310*H310</f>
        <v>0</v>
      </c>
      <c r="Q310" s="224">
        <v>0.21734000000000001</v>
      </c>
      <c r="R310" s="224">
        <f>Q310*H310</f>
        <v>0.43468000000000001</v>
      </c>
      <c r="S310" s="224">
        <v>0</v>
      </c>
      <c r="T310" s="225">
        <f>S310*H310</f>
        <v>0</v>
      </c>
      <c r="U310" s="41"/>
      <c r="V310" s="41"/>
      <c r="W310" s="41"/>
      <c r="X310" s="41"/>
      <c r="Y310" s="41"/>
      <c r="Z310" s="41"/>
      <c r="AA310" s="41"/>
      <c r="AB310" s="41"/>
      <c r="AC310" s="41"/>
      <c r="AD310" s="41"/>
      <c r="AE310" s="41"/>
      <c r="AR310" s="226" t="s">
        <v>168</v>
      </c>
      <c r="AT310" s="226" t="s">
        <v>163</v>
      </c>
      <c r="AU310" s="226" t="s">
        <v>79</v>
      </c>
      <c r="AY310" s="20" t="s">
        <v>161</v>
      </c>
      <c r="BE310" s="227">
        <f>IF(N310="základní",J310,0)</f>
        <v>0</v>
      </c>
      <c r="BF310" s="227">
        <f>IF(N310="snížená",J310,0)</f>
        <v>0</v>
      </c>
      <c r="BG310" s="227">
        <f>IF(N310="zákl. přenesená",J310,0)</f>
        <v>0</v>
      </c>
      <c r="BH310" s="227">
        <f>IF(N310="sníž. přenesená",J310,0)</f>
        <v>0</v>
      </c>
      <c r="BI310" s="227">
        <f>IF(N310="nulová",J310,0)</f>
        <v>0</v>
      </c>
      <c r="BJ310" s="20" t="s">
        <v>77</v>
      </c>
      <c r="BK310" s="227">
        <f>ROUND(I310*H310,2)</f>
        <v>0</v>
      </c>
      <c r="BL310" s="20" t="s">
        <v>168</v>
      </c>
      <c r="BM310" s="226" t="s">
        <v>2321</v>
      </c>
    </row>
    <row r="311" s="2" customFormat="1">
      <c r="A311" s="41"/>
      <c r="B311" s="42"/>
      <c r="C311" s="43"/>
      <c r="D311" s="228" t="s">
        <v>170</v>
      </c>
      <c r="E311" s="43"/>
      <c r="F311" s="229" t="s">
        <v>2322</v>
      </c>
      <c r="G311" s="43"/>
      <c r="H311" s="43"/>
      <c r="I311" s="230"/>
      <c r="J311" s="43"/>
      <c r="K311" s="43"/>
      <c r="L311" s="47"/>
      <c r="M311" s="231"/>
      <c r="N311" s="232"/>
      <c r="O311" s="87"/>
      <c r="P311" s="87"/>
      <c r="Q311" s="87"/>
      <c r="R311" s="87"/>
      <c r="S311" s="87"/>
      <c r="T311" s="88"/>
      <c r="U311" s="41"/>
      <c r="V311" s="41"/>
      <c r="W311" s="41"/>
      <c r="X311" s="41"/>
      <c r="Y311" s="41"/>
      <c r="Z311" s="41"/>
      <c r="AA311" s="41"/>
      <c r="AB311" s="41"/>
      <c r="AC311" s="41"/>
      <c r="AD311" s="41"/>
      <c r="AE311" s="41"/>
      <c r="AT311" s="20" t="s">
        <v>170</v>
      </c>
      <c r="AU311" s="20" t="s">
        <v>79</v>
      </c>
    </row>
    <row r="312" s="13" customFormat="1">
      <c r="A312" s="13"/>
      <c r="B312" s="233"/>
      <c r="C312" s="234"/>
      <c r="D312" s="235" t="s">
        <v>172</v>
      </c>
      <c r="E312" s="236" t="s">
        <v>19</v>
      </c>
      <c r="F312" s="237" t="s">
        <v>2282</v>
      </c>
      <c r="G312" s="234"/>
      <c r="H312" s="238">
        <v>2</v>
      </c>
      <c r="I312" s="239"/>
      <c r="J312" s="234"/>
      <c r="K312" s="234"/>
      <c r="L312" s="240"/>
      <c r="M312" s="241"/>
      <c r="N312" s="242"/>
      <c r="O312" s="242"/>
      <c r="P312" s="242"/>
      <c r="Q312" s="242"/>
      <c r="R312" s="242"/>
      <c r="S312" s="242"/>
      <c r="T312" s="243"/>
      <c r="U312" s="13"/>
      <c r="V312" s="13"/>
      <c r="W312" s="13"/>
      <c r="X312" s="13"/>
      <c r="Y312" s="13"/>
      <c r="Z312" s="13"/>
      <c r="AA312" s="13"/>
      <c r="AB312" s="13"/>
      <c r="AC312" s="13"/>
      <c r="AD312" s="13"/>
      <c r="AE312" s="13"/>
      <c r="AT312" s="244" t="s">
        <v>172</v>
      </c>
      <c r="AU312" s="244" t="s">
        <v>79</v>
      </c>
      <c r="AV312" s="13" t="s">
        <v>79</v>
      </c>
      <c r="AW312" s="13" t="s">
        <v>32</v>
      </c>
      <c r="AX312" s="13" t="s">
        <v>70</v>
      </c>
      <c r="AY312" s="244" t="s">
        <v>161</v>
      </c>
    </row>
    <row r="313" s="14" customFormat="1">
      <c r="A313" s="14"/>
      <c r="B313" s="245"/>
      <c r="C313" s="246"/>
      <c r="D313" s="235" t="s">
        <v>172</v>
      </c>
      <c r="E313" s="247" t="s">
        <v>19</v>
      </c>
      <c r="F313" s="248" t="s">
        <v>174</v>
      </c>
      <c r="G313" s="246"/>
      <c r="H313" s="249">
        <v>2</v>
      </c>
      <c r="I313" s="250"/>
      <c r="J313" s="246"/>
      <c r="K313" s="246"/>
      <c r="L313" s="251"/>
      <c r="M313" s="252"/>
      <c r="N313" s="253"/>
      <c r="O313" s="253"/>
      <c r="P313" s="253"/>
      <c r="Q313" s="253"/>
      <c r="R313" s="253"/>
      <c r="S313" s="253"/>
      <c r="T313" s="254"/>
      <c r="U313" s="14"/>
      <c r="V313" s="14"/>
      <c r="W313" s="14"/>
      <c r="X313" s="14"/>
      <c r="Y313" s="14"/>
      <c r="Z313" s="14"/>
      <c r="AA313" s="14"/>
      <c r="AB313" s="14"/>
      <c r="AC313" s="14"/>
      <c r="AD313" s="14"/>
      <c r="AE313" s="14"/>
      <c r="AT313" s="255" t="s">
        <v>172</v>
      </c>
      <c r="AU313" s="255" t="s">
        <v>79</v>
      </c>
      <c r="AV313" s="14" t="s">
        <v>168</v>
      </c>
      <c r="AW313" s="14" t="s">
        <v>32</v>
      </c>
      <c r="AX313" s="14" t="s">
        <v>77</v>
      </c>
      <c r="AY313" s="255" t="s">
        <v>161</v>
      </c>
    </row>
    <row r="314" s="2" customFormat="1" ht="16.5" customHeight="1">
      <c r="A314" s="41"/>
      <c r="B314" s="42"/>
      <c r="C314" s="285" t="s">
        <v>534</v>
      </c>
      <c r="D314" s="285" t="s">
        <v>1027</v>
      </c>
      <c r="E314" s="286" t="s">
        <v>2323</v>
      </c>
      <c r="F314" s="287" t="s">
        <v>2324</v>
      </c>
      <c r="G314" s="288" t="s">
        <v>314</v>
      </c>
      <c r="H314" s="289">
        <v>2</v>
      </c>
      <c r="I314" s="290"/>
      <c r="J314" s="291">
        <f>ROUND(I314*H314,2)</f>
        <v>0</v>
      </c>
      <c r="K314" s="287" t="s">
        <v>167</v>
      </c>
      <c r="L314" s="292"/>
      <c r="M314" s="293" t="s">
        <v>19</v>
      </c>
      <c r="N314" s="294" t="s">
        <v>41</v>
      </c>
      <c r="O314" s="87"/>
      <c r="P314" s="224">
        <f>O314*H314</f>
        <v>0</v>
      </c>
      <c r="Q314" s="224">
        <v>0.095799999999999996</v>
      </c>
      <c r="R314" s="224">
        <f>Q314*H314</f>
        <v>0.19159999999999999</v>
      </c>
      <c r="S314" s="224">
        <v>0</v>
      </c>
      <c r="T314" s="225">
        <f>S314*H314</f>
        <v>0</v>
      </c>
      <c r="U314" s="41"/>
      <c r="V314" s="41"/>
      <c r="W314" s="41"/>
      <c r="X314" s="41"/>
      <c r="Y314" s="41"/>
      <c r="Z314" s="41"/>
      <c r="AA314" s="41"/>
      <c r="AB314" s="41"/>
      <c r="AC314" s="41"/>
      <c r="AD314" s="41"/>
      <c r="AE314" s="41"/>
      <c r="AR314" s="226" t="s">
        <v>209</v>
      </c>
      <c r="AT314" s="226" t="s">
        <v>1027</v>
      </c>
      <c r="AU314" s="226" t="s">
        <v>79</v>
      </c>
      <c r="AY314" s="20" t="s">
        <v>161</v>
      </c>
      <c r="BE314" s="227">
        <f>IF(N314="základní",J314,0)</f>
        <v>0</v>
      </c>
      <c r="BF314" s="227">
        <f>IF(N314="snížená",J314,0)</f>
        <v>0</v>
      </c>
      <c r="BG314" s="227">
        <f>IF(N314="zákl. přenesená",J314,0)</f>
        <v>0</v>
      </c>
      <c r="BH314" s="227">
        <f>IF(N314="sníž. přenesená",J314,0)</f>
        <v>0</v>
      </c>
      <c r="BI314" s="227">
        <f>IF(N314="nulová",J314,0)</f>
        <v>0</v>
      </c>
      <c r="BJ314" s="20" t="s">
        <v>77</v>
      </c>
      <c r="BK314" s="227">
        <f>ROUND(I314*H314,2)</f>
        <v>0</v>
      </c>
      <c r="BL314" s="20" t="s">
        <v>168</v>
      </c>
      <c r="BM314" s="226" t="s">
        <v>2325</v>
      </c>
    </row>
    <row r="315" s="2" customFormat="1" ht="16.5" customHeight="1">
      <c r="A315" s="41"/>
      <c r="B315" s="42"/>
      <c r="C315" s="285" t="s">
        <v>539</v>
      </c>
      <c r="D315" s="285" t="s">
        <v>1027</v>
      </c>
      <c r="E315" s="286" t="s">
        <v>2326</v>
      </c>
      <c r="F315" s="287" t="s">
        <v>2327</v>
      </c>
      <c r="G315" s="288" t="s">
        <v>314</v>
      </c>
      <c r="H315" s="289">
        <v>2</v>
      </c>
      <c r="I315" s="290"/>
      <c r="J315" s="291">
        <f>ROUND(I315*H315,2)</f>
        <v>0</v>
      </c>
      <c r="K315" s="287" t="s">
        <v>167</v>
      </c>
      <c r="L315" s="292"/>
      <c r="M315" s="293" t="s">
        <v>19</v>
      </c>
      <c r="N315" s="294" t="s">
        <v>41</v>
      </c>
      <c r="O315" s="87"/>
      <c r="P315" s="224">
        <f>O315*H315</f>
        <v>0</v>
      </c>
      <c r="Q315" s="224">
        <v>0.0071999999999999998</v>
      </c>
      <c r="R315" s="224">
        <f>Q315*H315</f>
        <v>0.0144</v>
      </c>
      <c r="S315" s="224">
        <v>0</v>
      </c>
      <c r="T315" s="225">
        <f>S315*H315</f>
        <v>0</v>
      </c>
      <c r="U315" s="41"/>
      <c r="V315" s="41"/>
      <c r="W315" s="41"/>
      <c r="X315" s="41"/>
      <c r="Y315" s="41"/>
      <c r="Z315" s="41"/>
      <c r="AA315" s="41"/>
      <c r="AB315" s="41"/>
      <c r="AC315" s="41"/>
      <c r="AD315" s="41"/>
      <c r="AE315" s="41"/>
      <c r="AR315" s="226" t="s">
        <v>209</v>
      </c>
      <c r="AT315" s="226" t="s">
        <v>1027</v>
      </c>
      <c r="AU315" s="226" t="s">
        <v>79</v>
      </c>
      <c r="AY315" s="20" t="s">
        <v>161</v>
      </c>
      <c r="BE315" s="227">
        <f>IF(N315="základní",J315,0)</f>
        <v>0</v>
      </c>
      <c r="BF315" s="227">
        <f>IF(N315="snížená",J315,0)</f>
        <v>0</v>
      </c>
      <c r="BG315" s="227">
        <f>IF(N315="zákl. přenesená",J315,0)</f>
        <v>0</v>
      </c>
      <c r="BH315" s="227">
        <f>IF(N315="sníž. přenesená",J315,0)</f>
        <v>0</v>
      </c>
      <c r="BI315" s="227">
        <f>IF(N315="nulová",J315,0)</f>
        <v>0</v>
      </c>
      <c r="BJ315" s="20" t="s">
        <v>77</v>
      </c>
      <c r="BK315" s="227">
        <f>ROUND(I315*H315,2)</f>
        <v>0</v>
      </c>
      <c r="BL315" s="20" t="s">
        <v>168</v>
      </c>
      <c r="BM315" s="226" t="s">
        <v>2328</v>
      </c>
    </row>
    <row r="316" s="2" customFormat="1" ht="16.5" customHeight="1">
      <c r="A316" s="41"/>
      <c r="B316" s="42"/>
      <c r="C316" s="215" t="s">
        <v>546</v>
      </c>
      <c r="D316" s="215" t="s">
        <v>163</v>
      </c>
      <c r="E316" s="216" t="s">
        <v>2329</v>
      </c>
      <c r="F316" s="217" t="s">
        <v>2330</v>
      </c>
      <c r="G316" s="218" t="s">
        <v>212</v>
      </c>
      <c r="H316" s="219">
        <v>32.5</v>
      </c>
      <c r="I316" s="220"/>
      <c r="J316" s="221">
        <f>ROUND(I316*H316,2)</f>
        <v>0</v>
      </c>
      <c r="K316" s="217" t="s">
        <v>167</v>
      </c>
      <c r="L316" s="47"/>
      <c r="M316" s="222" t="s">
        <v>19</v>
      </c>
      <c r="N316" s="223" t="s">
        <v>41</v>
      </c>
      <c r="O316" s="87"/>
      <c r="P316" s="224">
        <f>O316*H316</f>
        <v>0</v>
      </c>
      <c r="Q316" s="224">
        <v>6.9999999999999994E-05</v>
      </c>
      <c r="R316" s="224">
        <f>Q316*H316</f>
        <v>0.0022749999999999997</v>
      </c>
      <c r="S316" s="224">
        <v>0</v>
      </c>
      <c r="T316" s="225">
        <f>S316*H316</f>
        <v>0</v>
      </c>
      <c r="U316" s="41"/>
      <c r="V316" s="41"/>
      <c r="W316" s="41"/>
      <c r="X316" s="41"/>
      <c r="Y316" s="41"/>
      <c r="Z316" s="41"/>
      <c r="AA316" s="41"/>
      <c r="AB316" s="41"/>
      <c r="AC316" s="41"/>
      <c r="AD316" s="41"/>
      <c r="AE316" s="41"/>
      <c r="AR316" s="226" t="s">
        <v>168</v>
      </c>
      <c r="AT316" s="226" t="s">
        <v>163</v>
      </c>
      <c r="AU316" s="226" t="s">
        <v>79</v>
      </c>
      <c r="AY316" s="20" t="s">
        <v>161</v>
      </c>
      <c r="BE316" s="227">
        <f>IF(N316="základní",J316,0)</f>
        <v>0</v>
      </c>
      <c r="BF316" s="227">
        <f>IF(N316="snížená",J316,0)</f>
        <v>0</v>
      </c>
      <c r="BG316" s="227">
        <f>IF(N316="zákl. přenesená",J316,0)</f>
        <v>0</v>
      </c>
      <c r="BH316" s="227">
        <f>IF(N316="sníž. přenesená",J316,0)</f>
        <v>0</v>
      </c>
      <c r="BI316" s="227">
        <f>IF(N316="nulová",J316,0)</f>
        <v>0</v>
      </c>
      <c r="BJ316" s="20" t="s">
        <v>77</v>
      </c>
      <c r="BK316" s="227">
        <f>ROUND(I316*H316,2)</f>
        <v>0</v>
      </c>
      <c r="BL316" s="20" t="s">
        <v>168</v>
      </c>
      <c r="BM316" s="226" t="s">
        <v>2331</v>
      </c>
    </row>
    <row r="317" s="2" customFormat="1">
      <c r="A317" s="41"/>
      <c r="B317" s="42"/>
      <c r="C317" s="43"/>
      <c r="D317" s="228" t="s">
        <v>170</v>
      </c>
      <c r="E317" s="43"/>
      <c r="F317" s="229" t="s">
        <v>2332</v>
      </c>
      <c r="G317" s="43"/>
      <c r="H317" s="43"/>
      <c r="I317" s="230"/>
      <c r="J317" s="43"/>
      <c r="K317" s="43"/>
      <c r="L317" s="47"/>
      <c r="M317" s="231"/>
      <c r="N317" s="232"/>
      <c r="O317" s="87"/>
      <c r="P317" s="87"/>
      <c r="Q317" s="87"/>
      <c r="R317" s="87"/>
      <c r="S317" s="87"/>
      <c r="T317" s="88"/>
      <c r="U317" s="41"/>
      <c r="V317" s="41"/>
      <c r="W317" s="41"/>
      <c r="X317" s="41"/>
      <c r="Y317" s="41"/>
      <c r="Z317" s="41"/>
      <c r="AA317" s="41"/>
      <c r="AB317" s="41"/>
      <c r="AC317" s="41"/>
      <c r="AD317" s="41"/>
      <c r="AE317" s="41"/>
      <c r="AT317" s="20" t="s">
        <v>170</v>
      </c>
      <c r="AU317" s="20" t="s">
        <v>79</v>
      </c>
    </row>
    <row r="318" s="13" customFormat="1">
      <c r="A318" s="13"/>
      <c r="B318" s="233"/>
      <c r="C318" s="234"/>
      <c r="D318" s="235" t="s">
        <v>172</v>
      </c>
      <c r="E318" s="236" t="s">
        <v>19</v>
      </c>
      <c r="F318" s="237" t="s">
        <v>2198</v>
      </c>
      <c r="G318" s="234"/>
      <c r="H318" s="238">
        <v>5</v>
      </c>
      <c r="I318" s="239"/>
      <c r="J318" s="234"/>
      <c r="K318" s="234"/>
      <c r="L318" s="240"/>
      <c r="M318" s="241"/>
      <c r="N318" s="242"/>
      <c r="O318" s="242"/>
      <c r="P318" s="242"/>
      <c r="Q318" s="242"/>
      <c r="R318" s="242"/>
      <c r="S318" s="242"/>
      <c r="T318" s="243"/>
      <c r="U318" s="13"/>
      <c r="V318" s="13"/>
      <c r="W318" s="13"/>
      <c r="X318" s="13"/>
      <c r="Y318" s="13"/>
      <c r="Z318" s="13"/>
      <c r="AA318" s="13"/>
      <c r="AB318" s="13"/>
      <c r="AC318" s="13"/>
      <c r="AD318" s="13"/>
      <c r="AE318" s="13"/>
      <c r="AT318" s="244" t="s">
        <v>172</v>
      </c>
      <c r="AU318" s="244" t="s">
        <v>79</v>
      </c>
      <c r="AV318" s="13" t="s">
        <v>79</v>
      </c>
      <c r="AW318" s="13" t="s">
        <v>32</v>
      </c>
      <c r="AX318" s="13" t="s">
        <v>70</v>
      </c>
      <c r="AY318" s="244" t="s">
        <v>161</v>
      </c>
    </row>
    <row r="319" s="13" customFormat="1">
      <c r="A319" s="13"/>
      <c r="B319" s="233"/>
      <c r="C319" s="234"/>
      <c r="D319" s="235" t="s">
        <v>172</v>
      </c>
      <c r="E319" s="236" t="s">
        <v>19</v>
      </c>
      <c r="F319" s="237" t="s">
        <v>2207</v>
      </c>
      <c r="G319" s="234"/>
      <c r="H319" s="238">
        <v>25</v>
      </c>
      <c r="I319" s="239"/>
      <c r="J319" s="234"/>
      <c r="K319" s="234"/>
      <c r="L319" s="240"/>
      <c r="M319" s="241"/>
      <c r="N319" s="242"/>
      <c r="O319" s="242"/>
      <c r="P319" s="242"/>
      <c r="Q319" s="242"/>
      <c r="R319" s="242"/>
      <c r="S319" s="242"/>
      <c r="T319" s="243"/>
      <c r="U319" s="13"/>
      <c r="V319" s="13"/>
      <c r="W319" s="13"/>
      <c r="X319" s="13"/>
      <c r="Y319" s="13"/>
      <c r="Z319" s="13"/>
      <c r="AA319" s="13"/>
      <c r="AB319" s="13"/>
      <c r="AC319" s="13"/>
      <c r="AD319" s="13"/>
      <c r="AE319" s="13"/>
      <c r="AT319" s="244" t="s">
        <v>172</v>
      </c>
      <c r="AU319" s="244" t="s">
        <v>79</v>
      </c>
      <c r="AV319" s="13" t="s">
        <v>79</v>
      </c>
      <c r="AW319" s="13" t="s">
        <v>32</v>
      </c>
      <c r="AX319" s="13" t="s">
        <v>70</v>
      </c>
      <c r="AY319" s="244" t="s">
        <v>161</v>
      </c>
    </row>
    <row r="320" s="13" customFormat="1">
      <c r="A320" s="13"/>
      <c r="B320" s="233"/>
      <c r="C320" s="234"/>
      <c r="D320" s="235" t="s">
        <v>172</v>
      </c>
      <c r="E320" s="236" t="s">
        <v>19</v>
      </c>
      <c r="F320" s="237" t="s">
        <v>2216</v>
      </c>
      <c r="G320" s="234"/>
      <c r="H320" s="238">
        <v>2.5</v>
      </c>
      <c r="I320" s="239"/>
      <c r="J320" s="234"/>
      <c r="K320" s="234"/>
      <c r="L320" s="240"/>
      <c r="M320" s="241"/>
      <c r="N320" s="242"/>
      <c r="O320" s="242"/>
      <c r="P320" s="242"/>
      <c r="Q320" s="242"/>
      <c r="R320" s="242"/>
      <c r="S320" s="242"/>
      <c r="T320" s="243"/>
      <c r="U320" s="13"/>
      <c r="V320" s="13"/>
      <c r="W320" s="13"/>
      <c r="X320" s="13"/>
      <c r="Y320" s="13"/>
      <c r="Z320" s="13"/>
      <c r="AA320" s="13"/>
      <c r="AB320" s="13"/>
      <c r="AC320" s="13"/>
      <c r="AD320" s="13"/>
      <c r="AE320" s="13"/>
      <c r="AT320" s="244" t="s">
        <v>172</v>
      </c>
      <c r="AU320" s="244" t="s">
        <v>79</v>
      </c>
      <c r="AV320" s="13" t="s">
        <v>79</v>
      </c>
      <c r="AW320" s="13" t="s">
        <v>32</v>
      </c>
      <c r="AX320" s="13" t="s">
        <v>70</v>
      </c>
      <c r="AY320" s="244" t="s">
        <v>161</v>
      </c>
    </row>
    <row r="321" s="14" customFormat="1">
      <c r="A321" s="14"/>
      <c r="B321" s="245"/>
      <c r="C321" s="246"/>
      <c r="D321" s="235" t="s">
        <v>172</v>
      </c>
      <c r="E321" s="247" t="s">
        <v>19</v>
      </c>
      <c r="F321" s="248" t="s">
        <v>174</v>
      </c>
      <c r="G321" s="246"/>
      <c r="H321" s="249">
        <v>32.5</v>
      </c>
      <c r="I321" s="250"/>
      <c r="J321" s="246"/>
      <c r="K321" s="246"/>
      <c r="L321" s="251"/>
      <c r="M321" s="252"/>
      <c r="N321" s="253"/>
      <c r="O321" s="253"/>
      <c r="P321" s="253"/>
      <c r="Q321" s="253"/>
      <c r="R321" s="253"/>
      <c r="S321" s="253"/>
      <c r="T321" s="254"/>
      <c r="U321" s="14"/>
      <c r="V321" s="14"/>
      <c r="W321" s="14"/>
      <c r="X321" s="14"/>
      <c r="Y321" s="14"/>
      <c r="Z321" s="14"/>
      <c r="AA321" s="14"/>
      <c r="AB321" s="14"/>
      <c r="AC321" s="14"/>
      <c r="AD321" s="14"/>
      <c r="AE321" s="14"/>
      <c r="AT321" s="255" t="s">
        <v>172</v>
      </c>
      <c r="AU321" s="255" t="s">
        <v>79</v>
      </c>
      <c r="AV321" s="14" t="s">
        <v>168</v>
      </c>
      <c r="AW321" s="14" t="s">
        <v>32</v>
      </c>
      <c r="AX321" s="14" t="s">
        <v>77</v>
      </c>
      <c r="AY321" s="255" t="s">
        <v>161</v>
      </c>
    </row>
    <row r="322" s="2" customFormat="1" ht="24.15" customHeight="1">
      <c r="A322" s="41"/>
      <c r="B322" s="42"/>
      <c r="C322" s="215" t="s">
        <v>561</v>
      </c>
      <c r="D322" s="215" t="s">
        <v>163</v>
      </c>
      <c r="E322" s="216" t="s">
        <v>1364</v>
      </c>
      <c r="F322" s="217" t="s">
        <v>1365</v>
      </c>
      <c r="G322" s="218" t="s">
        <v>231</v>
      </c>
      <c r="H322" s="219">
        <v>0.38900000000000001</v>
      </c>
      <c r="I322" s="220"/>
      <c r="J322" s="221">
        <f>ROUND(I322*H322,2)</f>
        <v>0</v>
      </c>
      <c r="K322" s="217" t="s">
        <v>167</v>
      </c>
      <c r="L322" s="47"/>
      <c r="M322" s="222" t="s">
        <v>19</v>
      </c>
      <c r="N322" s="223" t="s">
        <v>41</v>
      </c>
      <c r="O322" s="87"/>
      <c r="P322" s="224">
        <f>O322*H322</f>
        <v>0</v>
      </c>
      <c r="Q322" s="224">
        <v>1.5298499999999999</v>
      </c>
      <c r="R322" s="224">
        <f>Q322*H322</f>
        <v>0.59511164999999999</v>
      </c>
      <c r="S322" s="224">
        <v>0</v>
      </c>
      <c r="T322" s="225">
        <f>S322*H322</f>
        <v>0</v>
      </c>
      <c r="U322" s="41"/>
      <c r="V322" s="41"/>
      <c r="W322" s="41"/>
      <c r="X322" s="41"/>
      <c r="Y322" s="41"/>
      <c r="Z322" s="41"/>
      <c r="AA322" s="41"/>
      <c r="AB322" s="41"/>
      <c r="AC322" s="41"/>
      <c r="AD322" s="41"/>
      <c r="AE322" s="41"/>
      <c r="AR322" s="226" t="s">
        <v>168</v>
      </c>
      <c r="AT322" s="226" t="s">
        <v>163</v>
      </c>
      <c r="AU322" s="226" t="s">
        <v>79</v>
      </c>
      <c r="AY322" s="20" t="s">
        <v>161</v>
      </c>
      <c r="BE322" s="227">
        <f>IF(N322="základní",J322,0)</f>
        <v>0</v>
      </c>
      <c r="BF322" s="227">
        <f>IF(N322="snížená",J322,0)</f>
        <v>0</v>
      </c>
      <c r="BG322" s="227">
        <f>IF(N322="zákl. přenesená",J322,0)</f>
        <v>0</v>
      </c>
      <c r="BH322" s="227">
        <f>IF(N322="sníž. přenesená",J322,0)</f>
        <v>0</v>
      </c>
      <c r="BI322" s="227">
        <f>IF(N322="nulová",J322,0)</f>
        <v>0</v>
      </c>
      <c r="BJ322" s="20" t="s">
        <v>77</v>
      </c>
      <c r="BK322" s="227">
        <f>ROUND(I322*H322,2)</f>
        <v>0</v>
      </c>
      <c r="BL322" s="20" t="s">
        <v>168</v>
      </c>
      <c r="BM322" s="226" t="s">
        <v>2333</v>
      </c>
    </row>
    <row r="323" s="2" customFormat="1">
      <c r="A323" s="41"/>
      <c r="B323" s="42"/>
      <c r="C323" s="43"/>
      <c r="D323" s="228" t="s">
        <v>170</v>
      </c>
      <c r="E323" s="43"/>
      <c r="F323" s="229" t="s">
        <v>1367</v>
      </c>
      <c r="G323" s="43"/>
      <c r="H323" s="43"/>
      <c r="I323" s="230"/>
      <c r="J323" s="43"/>
      <c r="K323" s="43"/>
      <c r="L323" s="47"/>
      <c r="M323" s="231"/>
      <c r="N323" s="232"/>
      <c r="O323" s="87"/>
      <c r="P323" s="87"/>
      <c r="Q323" s="87"/>
      <c r="R323" s="87"/>
      <c r="S323" s="87"/>
      <c r="T323" s="88"/>
      <c r="U323" s="41"/>
      <c r="V323" s="41"/>
      <c r="W323" s="41"/>
      <c r="X323" s="41"/>
      <c r="Y323" s="41"/>
      <c r="Z323" s="41"/>
      <c r="AA323" s="41"/>
      <c r="AB323" s="41"/>
      <c r="AC323" s="41"/>
      <c r="AD323" s="41"/>
      <c r="AE323" s="41"/>
      <c r="AT323" s="20" t="s">
        <v>170</v>
      </c>
      <c r="AU323" s="20" t="s">
        <v>79</v>
      </c>
    </row>
    <row r="324" s="13" customFormat="1">
      <c r="A324" s="13"/>
      <c r="B324" s="233"/>
      <c r="C324" s="234"/>
      <c r="D324" s="235" t="s">
        <v>172</v>
      </c>
      <c r="E324" s="236" t="s">
        <v>19</v>
      </c>
      <c r="F324" s="237" t="s">
        <v>2334</v>
      </c>
      <c r="G324" s="234"/>
      <c r="H324" s="238">
        <v>0.38900000000000001</v>
      </c>
      <c r="I324" s="239"/>
      <c r="J324" s="234"/>
      <c r="K324" s="234"/>
      <c r="L324" s="240"/>
      <c r="M324" s="241"/>
      <c r="N324" s="242"/>
      <c r="O324" s="242"/>
      <c r="P324" s="242"/>
      <c r="Q324" s="242"/>
      <c r="R324" s="242"/>
      <c r="S324" s="242"/>
      <c r="T324" s="243"/>
      <c r="U324" s="13"/>
      <c r="V324" s="13"/>
      <c r="W324" s="13"/>
      <c r="X324" s="13"/>
      <c r="Y324" s="13"/>
      <c r="Z324" s="13"/>
      <c r="AA324" s="13"/>
      <c r="AB324" s="13"/>
      <c r="AC324" s="13"/>
      <c r="AD324" s="13"/>
      <c r="AE324" s="13"/>
      <c r="AT324" s="244" t="s">
        <v>172</v>
      </c>
      <c r="AU324" s="244" t="s">
        <v>79</v>
      </c>
      <c r="AV324" s="13" t="s">
        <v>79</v>
      </c>
      <c r="AW324" s="13" t="s">
        <v>32</v>
      </c>
      <c r="AX324" s="13" t="s">
        <v>77</v>
      </c>
      <c r="AY324" s="244" t="s">
        <v>161</v>
      </c>
    </row>
    <row r="325" s="12" customFormat="1" ht="22.8" customHeight="1">
      <c r="A325" s="12"/>
      <c r="B325" s="199"/>
      <c r="C325" s="200"/>
      <c r="D325" s="201" t="s">
        <v>69</v>
      </c>
      <c r="E325" s="213" t="s">
        <v>575</v>
      </c>
      <c r="F325" s="213" t="s">
        <v>2335</v>
      </c>
      <c r="G325" s="200"/>
      <c r="H325" s="200"/>
      <c r="I325" s="203"/>
      <c r="J325" s="214">
        <f>BK325</f>
        <v>0</v>
      </c>
      <c r="K325" s="200"/>
      <c r="L325" s="205"/>
      <c r="M325" s="206"/>
      <c r="N325" s="207"/>
      <c r="O325" s="207"/>
      <c r="P325" s="208">
        <f>SUM(P326:P333)</f>
        <v>0</v>
      </c>
      <c r="Q325" s="207"/>
      <c r="R325" s="208">
        <f>SUM(R326:R333)</f>
        <v>0</v>
      </c>
      <c r="S325" s="207"/>
      <c r="T325" s="209">
        <f>SUM(T326:T333)</f>
        <v>0</v>
      </c>
      <c r="U325" s="12"/>
      <c r="V325" s="12"/>
      <c r="W325" s="12"/>
      <c r="X325" s="12"/>
      <c r="Y325" s="12"/>
      <c r="Z325" s="12"/>
      <c r="AA325" s="12"/>
      <c r="AB325" s="12"/>
      <c r="AC325" s="12"/>
      <c r="AD325" s="12"/>
      <c r="AE325" s="12"/>
      <c r="AR325" s="210" t="s">
        <v>77</v>
      </c>
      <c r="AT325" s="211" t="s">
        <v>69</v>
      </c>
      <c r="AU325" s="211" t="s">
        <v>77</v>
      </c>
      <c r="AY325" s="210" t="s">
        <v>161</v>
      </c>
      <c r="BK325" s="212">
        <f>SUM(BK326:BK333)</f>
        <v>0</v>
      </c>
    </row>
    <row r="326" s="2" customFormat="1" ht="21.75" customHeight="1">
      <c r="A326" s="41"/>
      <c r="B326" s="42"/>
      <c r="C326" s="215" t="s">
        <v>569</v>
      </c>
      <c r="D326" s="215" t="s">
        <v>163</v>
      </c>
      <c r="E326" s="216" t="s">
        <v>588</v>
      </c>
      <c r="F326" s="217" t="s">
        <v>589</v>
      </c>
      <c r="G326" s="218" t="s">
        <v>580</v>
      </c>
      <c r="H326" s="219">
        <v>6.3019999999999996</v>
      </c>
      <c r="I326" s="220"/>
      <c r="J326" s="221">
        <f>ROUND(I326*H326,2)</f>
        <v>0</v>
      </c>
      <c r="K326" s="217" t="s">
        <v>167</v>
      </c>
      <c r="L326" s="47"/>
      <c r="M326" s="222" t="s">
        <v>19</v>
      </c>
      <c r="N326" s="223" t="s">
        <v>41</v>
      </c>
      <c r="O326" s="87"/>
      <c r="P326" s="224">
        <f>O326*H326</f>
        <v>0</v>
      </c>
      <c r="Q326" s="224">
        <v>0</v>
      </c>
      <c r="R326" s="224">
        <f>Q326*H326</f>
        <v>0</v>
      </c>
      <c r="S326" s="224">
        <v>0</v>
      </c>
      <c r="T326" s="225">
        <f>S326*H326</f>
        <v>0</v>
      </c>
      <c r="U326" s="41"/>
      <c r="V326" s="41"/>
      <c r="W326" s="41"/>
      <c r="X326" s="41"/>
      <c r="Y326" s="41"/>
      <c r="Z326" s="41"/>
      <c r="AA326" s="41"/>
      <c r="AB326" s="41"/>
      <c r="AC326" s="41"/>
      <c r="AD326" s="41"/>
      <c r="AE326" s="41"/>
      <c r="AR326" s="226" t="s">
        <v>168</v>
      </c>
      <c r="AT326" s="226" t="s">
        <v>163</v>
      </c>
      <c r="AU326" s="226" t="s">
        <v>79</v>
      </c>
      <c r="AY326" s="20" t="s">
        <v>161</v>
      </c>
      <c r="BE326" s="227">
        <f>IF(N326="základní",J326,0)</f>
        <v>0</v>
      </c>
      <c r="BF326" s="227">
        <f>IF(N326="snížená",J326,0)</f>
        <v>0</v>
      </c>
      <c r="BG326" s="227">
        <f>IF(N326="zákl. přenesená",J326,0)</f>
        <v>0</v>
      </c>
      <c r="BH326" s="227">
        <f>IF(N326="sníž. přenesená",J326,0)</f>
        <v>0</v>
      </c>
      <c r="BI326" s="227">
        <f>IF(N326="nulová",J326,0)</f>
        <v>0</v>
      </c>
      <c r="BJ326" s="20" t="s">
        <v>77</v>
      </c>
      <c r="BK326" s="227">
        <f>ROUND(I326*H326,2)</f>
        <v>0</v>
      </c>
      <c r="BL326" s="20" t="s">
        <v>168</v>
      </c>
      <c r="BM326" s="226" t="s">
        <v>2336</v>
      </c>
    </row>
    <row r="327" s="2" customFormat="1">
      <c r="A327" s="41"/>
      <c r="B327" s="42"/>
      <c r="C327" s="43"/>
      <c r="D327" s="228" t="s">
        <v>170</v>
      </c>
      <c r="E327" s="43"/>
      <c r="F327" s="229" t="s">
        <v>591</v>
      </c>
      <c r="G327" s="43"/>
      <c r="H327" s="43"/>
      <c r="I327" s="230"/>
      <c r="J327" s="43"/>
      <c r="K327" s="43"/>
      <c r="L327" s="47"/>
      <c r="M327" s="231"/>
      <c r="N327" s="232"/>
      <c r="O327" s="87"/>
      <c r="P327" s="87"/>
      <c r="Q327" s="87"/>
      <c r="R327" s="87"/>
      <c r="S327" s="87"/>
      <c r="T327" s="88"/>
      <c r="U327" s="41"/>
      <c r="V327" s="41"/>
      <c r="W327" s="41"/>
      <c r="X327" s="41"/>
      <c r="Y327" s="41"/>
      <c r="Z327" s="41"/>
      <c r="AA327" s="41"/>
      <c r="AB327" s="41"/>
      <c r="AC327" s="41"/>
      <c r="AD327" s="41"/>
      <c r="AE327" s="41"/>
      <c r="AT327" s="20" t="s">
        <v>170</v>
      </c>
      <c r="AU327" s="20" t="s">
        <v>79</v>
      </c>
    </row>
    <row r="328" s="2" customFormat="1" ht="24.15" customHeight="1">
      <c r="A328" s="41"/>
      <c r="B328" s="42"/>
      <c r="C328" s="215" t="s">
        <v>577</v>
      </c>
      <c r="D328" s="215" t="s">
        <v>163</v>
      </c>
      <c r="E328" s="216" t="s">
        <v>593</v>
      </c>
      <c r="F328" s="217" t="s">
        <v>594</v>
      </c>
      <c r="G328" s="218" t="s">
        <v>580</v>
      </c>
      <c r="H328" s="219">
        <v>6.3019999999999996</v>
      </c>
      <c r="I328" s="220"/>
      <c r="J328" s="221">
        <f>ROUND(I328*H328,2)</f>
        <v>0</v>
      </c>
      <c r="K328" s="217" t="s">
        <v>167</v>
      </c>
      <c r="L328" s="47"/>
      <c r="M328" s="222" t="s">
        <v>19</v>
      </c>
      <c r="N328" s="223" t="s">
        <v>41</v>
      </c>
      <c r="O328" s="87"/>
      <c r="P328" s="224">
        <f>O328*H328</f>
        <v>0</v>
      </c>
      <c r="Q328" s="224">
        <v>0</v>
      </c>
      <c r="R328" s="224">
        <f>Q328*H328</f>
        <v>0</v>
      </c>
      <c r="S328" s="224">
        <v>0</v>
      </c>
      <c r="T328" s="225">
        <f>S328*H328</f>
        <v>0</v>
      </c>
      <c r="U328" s="41"/>
      <c r="V328" s="41"/>
      <c r="W328" s="41"/>
      <c r="X328" s="41"/>
      <c r="Y328" s="41"/>
      <c r="Z328" s="41"/>
      <c r="AA328" s="41"/>
      <c r="AB328" s="41"/>
      <c r="AC328" s="41"/>
      <c r="AD328" s="41"/>
      <c r="AE328" s="41"/>
      <c r="AR328" s="226" t="s">
        <v>168</v>
      </c>
      <c r="AT328" s="226" t="s">
        <v>163</v>
      </c>
      <c r="AU328" s="226" t="s">
        <v>79</v>
      </c>
      <c r="AY328" s="20" t="s">
        <v>161</v>
      </c>
      <c r="BE328" s="227">
        <f>IF(N328="základní",J328,0)</f>
        <v>0</v>
      </c>
      <c r="BF328" s="227">
        <f>IF(N328="snížená",J328,0)</f>
        <v>0</v>
      </c>
      <c r="BG328" s="227">
        <f>IF(N328="zákl. přenesená",J328,0)</f>
        <v>0</v>
      </c>
      <c r="BH328" s="227">
        <f>IF(N328="sníž. přenesená",J328,0)</f>
        <v>0</v>
      </c>
      <c r="BI328" s="227">
        <f>IF(N328="nulová",J328,0)</f>
        <v>0</v>
      </c>
      <c r="BJ328" s="20" t="s">
        <v>77</v>
      </c>
      <c r="BK328" s="227">
        <f>ROUND(I328*H328,2)</f>
        <v>0</v>
      </c>
      <c r="BL328" s="20" t="s">
        <v>168</v>
      </c>
      <c r="BM328" s="226" t="s">
        <v>2337</v>
      </c>
    </row>
    <row r="329" s="2" customFormat="1">
      <c r="A329" s="41"/>
      <c r="B329" s="42"/>
      <c r="C329" s="43"/>
      <c r="D329" s="228" t="s">
        <v>170</v>
      </c>
      <c r="E329" s="43"/>
      <c r="F329" s="229" t="s">
        <v>596</v>
      </c>
      <c r="G329" s="43"/>
      <c r="H329" s="43"/>
      <c r="I329" s="230"/>
      <c r="J329" s="43"/>
      <c r="K329" s="43"/>
      <c r="L329" s="47"/>
      <c r="M329" s="231"/>
      <c r="N329" s="232"/>
      <c r="O329" s="87"/>
      <c r="P329" s="87"/>
      <c r="Q329" s="87"/>
      <c r="R329" s="87"/>
      <c r="S329" s="87"/>
      <c r="T329" s="88"/>
      <c r="U329" s="41"/>
      <c r="V329" s="41"/>
      <c r="W329" s="41"/>
      <c r="X329" s="41"/>
      <c r="Y329" s="41"/>
      <c r="Z329" s="41"/>
      <c r="AA329" s="41"/>
      <c r="AB329" s="41"/>
      <c r="AC329" s="41"/>
      <c r="AD329" s="41"/>
      <c r="AE329" s="41"/>
      <c r="AT329" s="20" t="s">
        <v>170</v>
      </c>
      <c r="AU329" s="20" t="s">
        <v>79</v>
      </c>
    </row>
    <row r="330" s="2" customFormat="1" ht="24.15" customHeight="1">
      <c r="A330" s="41"/>
      <c r="B330" s="42"/>
      <c r="C330" s="215" t="s">
        <v>587</v>
      </c>
      <c r="D330" s="215" t="s">
        <v>163</v>
      </c>
      <c r="E330" s="216" t="s">
        <v>2338</v>
      </c>
      <c r="F330" s="217" t="s">
        <v>2339</v>
      </c>
      <c r="G330" s="218" t="s">
        <v>580</v>
      </c>
      <c r="H330" s="219">
        <v>4.3339999999999996</v>
      </c>
      <c r="I330" s="220"/>
      <c r="J330" s="221">
        <f>ROUND(I330*H330,2)</f>
        <v>0</v>
      </c>
      <c r="K330" s="217" t="s">
        <v>167</v>
      </c>
      <c r="L330" s="47"/>
      <c r="M330" s="222" t="s">
        <v>19</v>
      </c>
      <c r="N330" s="223" t="s">
        <v>41</v>
      </c>
      <c r="O330" s="87"/>
      <c r="P330" s="224">
        <f>O330*H330</f>
        <v>0</v>
      </c>
      <c r="Q330" s="224">
        <v>0</v>
      </c>
      <c r="R330" s="224">
        <f>Q330*H330</f>
        <v>0</v>
      </c>
      <c r="S330" s="224">
        <v>0</v>
      </c>
      <c r="T330" s="225">
        <f>S330*H330</f>
        <v>0</v>
      </c>
      <c r="U330" s="41"/>
      <c r="V330" s="41"/>
      <c r="W330" s="41"/>
      <c r="X330" s="41"/>
      <c r="Y330" s="41"/>
      <c r="Z330" s="41"/>
      <c r="AA330" s="41"/>
      <c r="AB330" s="41"/>
      <c r="AC330" s="41"/>
      <c r="AD330" s="41"/>
      <c r="AE330" s="41"/>
      <c r="AR330" s="226" t="s">
        <v>168</v>
      </c>
      <c r="AT330" s="226" t="s">
        <v>163</v>
      </c>
      <c r="AU330" s="226" t="s">
        <v>79</v>
      </c>
      <c r="AY330" s="20" t="s">
        <v>161</v>
      </c>
      <c r="BE330" s="227">
        <f>IF(N330="základní",J330,0)</f>
        <v>0</v>
      </c>
      <c r="BF330" s="227">
        <f>IF(N330="snížená",J330,0)</f>
        <v>0</v>
      </c>
      <c r="BG330" s="227">
        <f>IF(N330="zákl. přenesená",J330,0)</f>
        <v>0</v>
      </c>
      <c r="BH330" s="227">
        <f>IF(N330="sníž. přenesená",J330,0)</f>
        <v>0</v>
      </c>
      <c r="BI330" s="227">
        <f>IF(N330="nulová",J330,0)</f>
        <v>0</v>
      </c>
      <c r="BJ330" s="20" t="s">
        <v>77</v>
      </c>
      <c r="BK330" s="227">
        <f>ROUND(I330*H330,2)</f>
        <v>0</v>
      </c>
      <c r="BL330" s="20" t="s">
        <v>168</v>
      </c>
      <c r="BM330" s="226" t="s">
        <v>2340</v>
      </c>
    </row>
    <row r="331" s="2" customFormat="1">
      <c r="A331" s="41"/>
      <c r="B331" s="42"/>
      <c r="C331" s="43"/>
      <c r="D331" s="228" t="s">
        <v>170</v>
      </c>
      <c r="E331" s="43"/>
      <c r="F331" s="229" t="s">
        <v>2341</v>
      </c>
      <c r="G331" s="43"/>
      <c r="H331" s="43"/>
      <c r="I331" s="230"/>
      <c r="J331" s="43"/>
      <c r="K331" s="43"/>
      <c r="L331" s="47"/>
      <c r="M331" s="231"/>
      <c r="N331" s="232"/>
      <c r="O331" s="87"/>
      <c r="P331" s="87"/>
      <c r="Q331" s="87"/>
      <c r="R331" s="87"/>
      <c r="S331" s="87"/>
      <c r="T331" s="88"/>
      <c r="U331" s="41"/>
      <c r="V331" s="41"/>
      <c r="W331" s="41"/>
      <c r="X331" s="41"/>
      <c r="Y331" s="41"/>
      <c r="Z331" s="41"/>
      <c r="AA331" s="41"/>
      <c r="AB331" s="41"/>
      <c r="AC331" s="41"/>
      <c r="AD331" s="41"/>
      <c r="AE331" s="41"/>
      <c r="AT331" s="20" t="s">
        <v>170</v>
      </c>
      <c r="AU331" s="20" t="s">
        <v>79</v>
      </c>
    </row>
    <row r="332" s="2" customFormat="1" ht="24.15" customHeight="1">
      <c r="A332" s="41"/>
      <c r="B332" s="42"/>
      <c r="C332" s="215" t="s">
        <v>592</v>
      </c>
      <c r="D332" s="215" t="s">
        <v>163</v>
      </c>
      <c r="E332" s="216" t="s">
        <v>629</v>
      </c>
      <c r="F332" s="217" t="s">
        <v>630</v>
      </c>
      <c r="G332" s="218" t="s">
        <v>580</v>
      </c>
      <c r="H332" s="219">
        <v>0.81000000000000005</v>
      </c>
      <c r="I332" s="220"/>
      <c r="J332" s="221">
        <f>ROUND(I332*H332,2)</f>
        <v>0</v>
      </c>
      <c r="K332" s="217" t="s">
        <v>167</v>
      </c>
      <c r="L332" s="47"/>
      <c r="M332" s="222" t="s">
        <v>19</v>
      </c>
      <c r="N332" s="223" t="s">
        <v>41</v>
      </c>
      <c r="O332" s="87"/>
      <c r="P332" s="224">
        <f>O332*H332</f>
        <v>0</v>
      </c>
      <c r="Q332" s="224">
        <v>0</v>
      </c>
      <c r="R332" s="224">
        <f>Q332*H332</f>
        <v>0</v>
      </c>
      <c r="S332" s="224">
        <v>0</v>
      </c>
      <c r="T332" s="225">
        <f>S332*H332</f>
        <v>0</v>
      </c>
      <c r="U332" s="41"/>
      <c r="V332" s="41"/>
      <c r="W332" s="41"/>
      <c r="X332" s="41"/>
      <c r="Y332" s="41"/>
      <c r="Z332" s="41"/>
      <c r="AA332" s="41"/>
      <c r="AB332" s="41"/>
      <c r="AC332" s="41"/>
      <c r="AD332" s="41"/>
      <c r="AE332" s="41"/>
      <c r="AR332" s="226" t="s">
        <v>168</v>
      </c>
      <c r="AT332" s="226" t="s">
        <v>163</v>
      </c>
      <c r="AU332" s="226" t="s">
        <v>79</v>
      </c>
      <c r="AY332" s="20" t="s">
        <v>161</v>
      </c>
      <c r="BE332" s="227">
        <f>IF(N332="základní",J332,0)</f>
        <v>0</v>
      </c>
      <c r="BF332" s="227">
        <f>IF(N332="snížená",J332,0)</f>
        <v>0</v>
      </c>
      <c r="BG332" s="227">
        <f>IF(N332="zákl. přenesená",J332,0)</f>
        <v>0</v>
      </c>
      <c r="BH332" s="227">
        <f>IF(N332="sníž. přenesená",J332,0)</f>
        <v>0</v>
      </c>
      <c r="BI332" s="227">
        <f>IF(N332="nulová",J332,0)</f>
        <v>0</v>
      </c>
      <c r="BJ332" s="20" t="s">
        <v>77</v>
      </c>
      <c r="BK332" s="227">
        <f>ROUND(I332*H332,2)</f>
        <v>0</v>
      </c>
      <c r="BL332" s="20" t="s">
        <v>168</v>
      </c>
      <c r="BM332" s="226" t="s">
        <v>2342</v>
      </c>
    </row>
    <row r="333" s="2" customFormat="1">
      <c r="A333" s="41"/>
      <c r="B333" s="42"/>
      <c r="C333" s="43"/>
      <c r="D333" s="228" t="s">
        <v>170</v>
      </c>
      <c r="E333" s="43"/>
      <c r="F333" s="229" t="s">
        <v>632</v>
      </c>
      <c r="G333" s="43"/>
      <c r="H333" s="43"/>
      <c r="I333" s="230"/>
      <c r="J333" s="43"/>
      <c r="K333" s="43"/>
      <c r="L333" s="47"/>
      <c r="M333" s="231"/>
      <c r="N333" s="232"/>
      <c r="O333" s="87"/>
      <c r="P333" s="87"/>
      <c r="Q333" s="87"/>
      <c r="R333" s="87"/>
      <c r="S333" s="87"/>
      <c r="T333" s="88"/>
      <c r="U333" s="41"/>
      <c r="V333" s="41"/>
      <c r="W333" s="41"/>
      <c r="X333" s="41"/>
      <c r="Y333" s="41"/>
      <c r="Z333" s="41"/>
      <c r="AA333" s="41"/>
      <c r="AB333" s="41"/>
      <c r="AC333" s="41"/>
      <c r="AD333" s="41"/>
      <c r="AE333" s="41"/>
      <c r="AT333" s="20" t="s">
        <v>170</v>
      </c>
      <c r="AU333" s="20" t="s">
        <v>79</v>
      </c>
    </row>
    <row r="334" s="12" customFormat="1" ht="22.8" customHeight="1">
      <c r="A334" s="12"/>
      <c r="B334" s="199"/>
      <c r="C334" s="200"/>
      <c r="D334" s="201" t="s">
        <v>69</v>
      </c>
      <c r="E334" s="213" t="s">
        <v>678</v>
      </c>
      <c r="F334" s="213" t="s">
        <v>679</v>
      </c>
      <c r="G334" s="200"/>
      <c r="H334" s="200"/>
      <c r="I334" s="203"/>
      <c r="J334" s="214">
        <f>BK334</f>
        <v>0</v>
      </c>
      <c r="K334" s="200"/>
      <c r="L334" s="205"/>
      <c r="M334" s="206"/>
      <c r="N334" s="207"/>
      <c r="O334" s="207"/>
      <c r="P334" s="208">
        <f>SUM(P335:P336)</f>
        <v>0</v>
      </c>
      <c r="Q334" s="207"/>
      <c r="R334" s="208">
        <f>SUM(R335:R336)</f>
        <v>0</v>
      </c>
      <c r="S334" s="207"/>
      <c r="T334" s="209">
        <f>SUM(T335:T336)</f>
        <v>0</v>
      </c>
      <c r="U334" s="12"/>
      <c r="V334" s="12"/>
      <c r="W334" s="12"/>
      <c r="X334" s="12"/>
      <c r="Y334" s="12"/>
      <c r="Z334" s="12"/>
      <c r="AA334" s="12"/>
      <c r="AB334" s="12"/>
      <c r="AC334" s="12"/>
      <c r="AD334" s="12"/>
      <c r="AE334" s="12"/>
      <c r="AR334" s="210" t="s">
        <v>77</v>
      </c>
      <c r="AT334" s="211" t="s">
        <v>69</v>
      </c>
      <c r="AU334" s="211" t="s">
        <v>77</v>
      </c>
      <c r="AY334" s="210" t="s">
        <v>161</v>
      </c>
      <c r="BK334" s="212">
        <f>SUM(BK335:BK336)</f>
        <v>0</v>
      </c>
    </row>
    <row r="335" s="2" customFormat="1" ht="24.15" customHeight="1">
      <c r="A335" s="41"/>
      <c r="B335" s="42"/>
      <c r="C335" s="215" t="s">
        <v>1282</v>
      </c>
      <c r="D335" s="215" t="s">
        <v>163</v>
      </c>
      <c r="E335" s="216" t="s">
        <v>2343</v>
      </c>
      <c r="F335" s="217" t="s">
        <v>2344</v>
      </c>
      <c r="G335" s="218" t="s">
        <v>580</v>
      </c>
      <c r="H335" s="219">
        <v>9.2590000000000003</v>
      </c>
      <c r="I335" s="220"/>
      <c r="J335" s="221">
        <f>ROUND(I335*H335,2)</f>
        <v>0</v>
      </c>
      <c r="K335" s="217" t="s">
        <v>167</v>
      </c>
      <c r="L335" s="47"/>
      <c r="M335" s="222" t="s">
        <v>19</v>
      </c>
      <c r="N335" s="223" t="s">
        <v>41</v>
      </c>
      <c r="O335" s="87"/>
      <c r="P335" s="224">
        <f>O335*H335</f>
        <v>0</v>
      </c>
      <c r="Q335" s="224">
        <v>0</v>
      </c>
      <c r="R335" s="224">
        <f>Q335*H335</f>
        <v>0</v>
      </c>
      <c r="S335" s="224">
        <v>0</v>
      </c>
      <c r="T335" s="225">
        <f>S335*H335</f>
        <v>0</v>
      </c>
      <c r="U335" s="41"/>
      <c r="V335" s="41"/>
      <c r="W335" s="41"/>
      <c r="X335" s="41"/>
      <c r="Y335" s="41"/>
      <c r="Z335" s="41"/>
      <c r="AA335" s="41"/>
      <c r="AB335" s="41"/>
      <c r="AC335" s="41"/>
      <c r="AD335" s="41"/>
      <c r="AE335" s="41"/>
      <c r="AR335" s="226" t="s">
        <v>168</v>
      </c>
      <c r="AT335" s="226" t="s">
        <v>163</v>
      </c>
      <c r="AU335" s="226" t="s">
        <v>79</v>
      </c>
      <c r="AY335" s="20" t="s">
        <v>161</v>
      </c>
      <c r="BE335" s="227">
        <f>IF(N335="základní",J335,0)</f>
        <v>0</v>
      </c>
      <c r="BF335" s="227">
        <f>IF(N335="snížená",J335,0)</f>
        <v>0</v>
      </c>
      <c r="BG335" s="227">
        <f>IF(N335="zákl. přenesená",J335,0)</f>
        <v>0</v>
      </c>
      <c r="BH335" s="227">
        <f>IF(N335="sníž. přenesená",J335,0)</f>
        <v>0</v>
      </c>
      <c r="BI335" s="227">
        <f>IF(N335="nulová",J335,0)</f>
        <v>0</v>
      </c>
      <c r="BJ335" s="20" t="s">
        <v>77</v>
      </c>
      <c r="BK335" s="227">
        <f>ROUND(I335*H335,2)</f>
        <v>0</v>
      </c>
      <c r="BL335" s="20" t="s">
        <v>168</v>
      </c>
      <c r="BM335" s="226" t="s">
        <v>2345</v>
      </c>
    </row>
    <row r="336" s="2" customFormat="1">
      <c r="A336" s="41"/>
      <c r="B336" s="42"/>
      <c r="C336" s="43"/>
      <c r="D336" s="228" t="s">
        <v>170</v>
      </c>
      <c r="E336" s="43"/>
      <c r="F336" s="229" t="s">
        <v>2346</v>
      </c>
      <c r="G336" s="43"/>
      <c r="H336" s="43"/>
      <c r="I336" s="230"/>
      <c r="J336" s="43"/>
      <c r="K336" s="43"/>
      <c r="L336" s="47"/>
      <c r="M336" s="278"/>
      <c r="N336" s="279"/>
      <c r="O336" s="280"/>
      <c r="P336" s="280"/>
      <c r="Q336" s="280"/>
      <c r="R336" s="280"/>
      <c r="S336" s="280"/>
      <c r="T336" s="281"/>
      <c r="U336" s="41"/>
      <c r="V336" s="41"/>
      <c r="W336" s="41"/>
      <c r="X336" s="41"/>
      <c r="Y336" s="41"/>
      <c r="Z336" s="41"/>
      <c r="AA336" s="41"/>
      <c r="AB336" s="41"/>
      <c r="AC336" s="41"/>
      <c r="AD336" s="41"/>
      <c r="AE336" s="41"/>
      <c r="AT336" s="20" t="s">
        <v>170</v>
      </c>
      <c r="AU336" s="20" t="s">
        <v>79</v>
      </c>
    </row>
    <row r="337" s="2" customFormat="1" ht="6.96" customHeight="1">
      <c r="A337" s="41"/>
      <c r="B337" s="62"/>
      <c r="C337" s="63"/>
      <c r="D337" s="63"/>
      <c r="E337" s="63"/>
      <c r="F337" s="63"/>
      <c r="G337" s="63"/>
      <c r="H337" s="63"/>
      <c r="I337" s="63"/>
      <c r="J337" s="63"/>
      <c r="K337" s="63"/>
      <c r="L337" s="47"/>
      <c r="M337" s="41"/>
      <c r="O337" s="41"/>
      <c r="P337" s="41"/>
      <c r="Q337" s="41"/>
      <c r="R337" s="41"/>
      <c r="S337" s="41"/>
      <c r="T337" s="41"/>
      <c r="U337" s="41"/>
      <c r="V337" s="41"/>
      <c r="W337" s="41"/>
      <c r="X337" s="41"/>
      <c r="Y337" s="41"/>
      <c r="Z337" s="41"/>
      <c r="AA337" s="41"/>
      <c r="AB337" s="41"/>
      <c r="AC337" s="41"/>
      <c r="AD337" s="41"/>
      <c r="AE337" s="41"/>
    </row>
  </sheetData>
  <sheetProtection sheet="1" autoFilter="0" formatColumns="0" formatRows="0" objects="1" scenarios="1" spinCount="100000" saltValue="p/8Uy7KwEkENPN9FHdhuCl88qaC+fnkv6IwNIvGlbHA1Sy1CG/e/oNbEslPqu6gQffIvTZUK8yNkfeptSgrvTw==" hashValue="nfRqCqAEUflWudkezd+rgIh4AOok9gbVfklAqoUfyjoblkHIBEJlDhxWxBgPUtidnYVZ9k+YjCGyPzlZxiomYg==" algorithmName="SHA-512" password="CC51"/>
  <autoFilter ref="C85:K336"/>
  <mergeCells count="9">
    <mergeCell ref="E7:H7"/>
    <mergeCell ref="E9:H9"/>
    <mergeCell ref="E18:H18"/>
    <mergeCell ref="E27:H27"/>
    <mergeCell ref="E48:H48"/>
    <mergeCell ref="E50:H50"/>
    <mergeCell ref="E76:H76"/>
    <mergeCell ref="E78:H78"/>
    <mergeCell ref="L2:V2"/>
  </mergeCells>
  <hyperlinks>
    <hyperlink ref="F90" r:id="rId1" display="https://podminky.urs.cz/item/CS_URS_2025_01/132254203"/>
    <hyperlink ref="F98" r:id="rId2" display="https://podminky.urs.cz/item/CS_URS_2025_01/151101101"/>
    <hyperlink ref="F106" r:id="rId3" display="https://podminky.urs.cz/item/CS_URS_2025_01/151101111"/>
    <hyperlink ref="F108" r:id="rId4" display="https://podminky.urs.cz/item/CS_URS_2025_01/161151103"/>
    <hyperlink ref="F114" r:id="rId5" display="https://podminky.urs.cz/item/CS_URS_2025_01/162751117"/>
    <hyperlink ref="F122" r:id="rId6" display="https://podminky.urs.cz/item/CS_URS_2025_01/162751119"/>
    <hyperlink ref="F131" r:id="rId7" display="https://podminky.urs.cz/item/CS_URS_2025_01/167151102"/>
    <hyperlink ref="F137" r:id="rId8" display="https://podminky.urs.cz/item/CS_URS_2025_01/171201231"/>
    <hyperlink ref="F168" r:id="rId9" display="https://podminky.urs.cz/item/CS_URS_2025_01/175151101"/>
    <hyperlink ref="F182" r:id="rId10" display="https://podminky.urs.cz/item/CS_URS_2025_01/358325114"/>
    <hyperlink ref="F188" r:id="rId11" display="https://podminky.urs.cz/item/CS_URS_2025_01/451573111"/>
    <hyperlink ref="F195" r:id="rId12" display="https://podminky.urs.cz/item/CS_URS_2025_01/452112112"/>
    <hyperlink ref="F202" r:id="rId13" display="https://podminky.urs.cz/item/CS_URS_2025_01/452311151"/>
    <hyperlink ref="F206" r:id="rId14" display="https://podminky.urs.cz/item/CS_URS_2025_01/452313141"/>
    <hyperlink ref="F210" r:id="rId15" display="https://podminky.urs.cz/item/CS_URS_2025_01/452351111"/>
    <hyperlink ref="F214" r:id="rId16" display="https://podminky.urs.cz/item/CS_URS_2025_01/452351112"/>
    <hyperlink ref="F216" r:id="rId17" display="https://podminky.urs.cz/item/CS_URS_2025_01/452353111"/>
    <hyperlink ref="F220" r:id="rId18" display="https://podminky.urs.cz/item/CS_URS_2025_01/452353112"/>
    <hyperlink ref="F223" r:id="rId19" display="https://podminky.urs.cz/item/CS_URS_2025_01/850391811"/>
    <hyperlink ref="F227" r:id="rId20" display="https://podminky.urs.cz/item/CS_URS_2025_01/871313123"/>
    <hyperlink ref="F233" r:id="rId21" display="https://podminky.urs.cz/item/CS_URS_2025_01/871373123"/>
    <hyperlink ref="F239" r:id="rId22" display="https://podminky.urs.cz/item/CS_URS_2025_01/871393123"/>
    <hyperlink ref="F245" r:id="rId23" display="https://podminky.urs.cz/item/CS_URS_2025_01/871395811"/>
    <hyperlink ref="F250" r:id="rId24" display="https://podminky.urs.cz/item/CS_URS_2025_01/892351111"/>
    <hyperlink ref="F252" r:id="rId25" display="https://podminky.urs.cz/item/CS_URS_2025_01/892353122"/>
    <hyperlink ref="F254" r:id="rId26" display="https://podminky.urs.cz/item/CS_URS_2025_01/892372111"/>
    <hyperlink ref="F256" r:id="rId27" display="https://podminky.urs.cz/item/CS_URS_2025_01/892381111"/>
    <hyperlink ref="F258" r:id="rId28" display="https://podminky.urs.cz/item/CS_URS_2025_01/892383122"/>
    <hyperlink ref="F260" r:id="rId29" display="https://podminky.urs.cz/item/CS_URS_2025_01/892421111"/>
    <hyperlink ref="F262" r:id="rId30" display="https://podminky.urs.cz/item/CS_URS_2025_01/892423122"/>
    <hyperlink ref="F264" r:id="rId31" display="https://podminky.urs.cz/item/CS_URS_2025_01/894410103"/>
    <hyperlink ref="F272" r:id="rId32" display="https://podminky.urs.cz/item/CS_URS_2025_01/894410213"/>
    <hyperlink ref="F277" r:id="rId33" display="https://podminky.urs.cz/item/CS_URS_2025_01/894410232"/>
    <hyperlink ref="F284" r:id="rId34" display="https://podminky.urs.cz/item/CS_URS_2025_01/895941343"/>
    <hyperlink ref="F289" r:id="rId35" display="https://podminky.urs.cz/item/CS_URS_2025_01/895941351"/>
    <hyperlink ref="F294" r:id="rId36" display="https://podminky.urs.cz/item/CS_URS_2025_01/895941362"/>
    <hyperlink ref="F299" r:id="rId37" display="https://podminky.urs.cz/item/CS_URS_2025_01/895941367"/>
    <hyperlink ref="F304" r:id="rId38" display="https://podminky.urs.cz/item/CS_URS_2025_01/899103211"/>
    <hyperlink ref="F306" r:id="rId39" display="https://podminky.urs.cz/item/CS_URS_2024_02/899104112"/>
    <hyperlink ref="F311" r:id="rId40" display="https://podminky.urs.cz/item/CS_URS_2025_01/899204112"/>
    <hyperlink ref="F317" r:id="rId41" display="https://podminky.urs.cz/item/CS_URS_2025_01/899722112"/>
    <hyperlink ref="F323" r:id="rId42" display="https://podminky.urs.cz/item/CS_URS_2025_01/899910211"/>
    <hyperlink ref="F327" r:id="rId43" display="https://podminky.urs.cz/item/CS_URS_2025_01/997013501"/>
    <hyperlink ref="F329" r:id="rId44" display="https://podminky.urs.cz/item/CS_URS_2025_01/997013509"/>
    <hyperlink ref="F331" r:id="rId45" display="https://podminky.urs.cz/item/CS_URS_2025_01/997013813"/>
    <hyperlink ref="F333" r:id="rId46" display="https://podminky.urs.cz/item/CS_URS_2025_01/997013862"/>
    <hyperlink ref="F336" r:id="rId47" display="https://podminky.urs.cz/item/CS_URS_2025_01/998276101"/>
  </hyperlinks>
  <pageMargins left="0.39375" right="0.39375" top="0.39375" bottom="0.39375" header="0" footer="0"/>
  <pageSetup paperSize="9" orientation="landscape" blackAndWhite="1" fitToHeight="100"/>
  <headerFooter>
    <oddFooter>&amp;CStrana &amp;P z &amp;N</oddFooter>
  </headerFooter>
  <drawing r:id="rId48"/>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100</v>
      </c>
    </row>
    <row r="3" s="1" customFormat="1" ht="6.96" customHeight="1">
      <c r="B3" s="141"/>
      <c r="C3" s="142"/>
      <c r="D3" s="142"/>
      <c r="E3" s="142"/>
      <c r="F3" s="142"/>
      <c r="G3" s="142"/>
      <c r="H3" s="142"/>
      <c r="I3" s="142"/>
      <c r="J3" s="142"/>
      <c r="K3" s="142"/>
      <c r="L3" s="23"/>
      <c r="AT3" s="20" t="s">
        <v>79</v>
      </c>
    </row>
    <row r="4" s="1" customFormat="1" ht="24.96" customHeight="1">
      <c r="B4" s="23"/>
      <c r="D4" s="143" t="s">
        <v>119</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VDJ MYSLIVNA 2x4 000 m3 - REKONSTRUKCE STAVEBNÍ ČÁSTI A TECHNOLOGIE</v>
      </c>
      <c r="F7" s="145"/>
      <c r="G7" s="145"/>
      <c r="H7" s="145"/>
      <c r="L7" s="23"/>
    </row>
    <row r="8" s="2" customFormat="1" ht="12" customHeight="1">
      <c r="A8" s="41"/>
      <c r="B8" s="47"/>
      <c r="C8" s="41"/>
      <c r="D8" s="145" t="s">
        <v>120</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2347</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5. 3. 2025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ROUND(J82,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ROUND((SUM(BE82:BE138)),  2)</f>
        <v>0</v>
      </c>
      <c r="G33" s="41"/>
      <c r="H33" s="41"/>
      <c r="I33" s="160">
        <v>0.20999999999999999</v>
      </c>
      <c r="J33" s="159">
        <f>ROUND(((SUM(BE82:BE138))*I33),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ROUND((SUM(BF82:BF138)),  2)</f>
        <v>0</v>
      </c>
      <c r="G34" s="41"/>
      <c r="H34" s="41"/>
      <c r="I34" s="160">
        <v>0.12</v>
      </c>
      <c r="J34" s="159">
        <f>ROUND(((SUM(BF82:BF138))*I34),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ROUND((SUM(BG82:BG138)),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ROUND((SUM(BH82:BH138)),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ROUND((SUM(BI82:BI138)),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124</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VDJ MYSLIVNA 2x4 000 m3 - REKONSTRUKCE STAVEBNÍ ČÁSTI A TECHNOLOGIE</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120</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SO04 - Stavební elektroinstalace</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Brno, k.ú. Kohoutovice [610313] </v>
      </c>
      <c r="G52" s="43"/>
      <c r="H52" s="43"/>
      <c r="I52" s="35" t="s">
        <v>23</v>
      </c>
      <c r="J52" s="75" t="str">
        <f>IF(J12="","",J12)</f>
        <v>5. 3. 2025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125</v>
      </c>
      <c r="D57" s="174"/>
      <c r="E57" s="174"/>
      <c r="F57" s="174"/>
      <c r="G57" s="174"/>
      <c r="H57" s="174"/>
      <c r="I57" s="174"/>
      <c r="J57" s="175" t="s">
        <v>126</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J82</f>
        <v>0</v>
      </c>
      <c r="K59" s="43"/>
      <c r="L59" s="147"/>
      <c r="S59" s="41"/>
      <c r="T59" s="41"/>
      <c r="U59" s="41"/>
      <c r="V59" s="41"/>
      <c r="W59" s="41"/>
      <c r="X59" s="41"/>
      <c r="Y59" s="41"/>
      <c r="Z59" s="41"/>
      <c r="AA59" s="41"/>
      <c r="AB59" s="41"/>
      <c r="AC59" s="41"/>
      <c r="AD59" s="41"/>
      <c r="AE59" s="41"/>
      <c r="AU59" s="20" t="s">
        <v>127</v>
      </c>
    </row>
    <row r="60" s="9" customFormat="1" ht="24.96" customHeight="1">
      <c r="A60" s="9"/>
      <c r="B60" s="177"/>
      <c r="C60" s="178"/>
      <c r="D60" s="179" t="s">
        <v>2348</v>
      </c>
      <c r="E60" s="180"/>
      <c r="F60" s="180"/>
      <c r="G60" s="180"/>
      <c r="H60" s="180"/>
      <c r="I60" s="180"/>
      <c r="J60" s="181">
        <f>J83</f>
        <v>0</v>
      </c>
      <c r="K60" s="178"/>
      <c r="L60" s="182"/>
      <c r="S60" s="9"/>
      <c r="T60" s="9"/>
      <c r="U60" s="9"/>
      <c r="V60" s="9"/>
      <c r="W60" s="9"/>
      <c r="X60" s="9"/>
      <c r="Y60" s="9"/>
      <c r="Z60" s="9"/>
      <c r="AA60" s="9"/>
      <c r="AB60" s="9"/>
      <c r="AC60" s="9"/>
      <c r="AD60" s="9"/>
      <c r="AE60" s="9"/>
    </row>
    <row r="61" s="9" customFormat="1" ht="24.96" customHeight="1">
      <c r="A61" s="9"/>
      <c r="B61" s="177"/>
      <c r="C61" s="178"/>
      <c r="D61" s="179" t="s">
        <v>2349</v>
      </c>
      <c r="E61" s="180"/>
      <c r="F61" s="180"/>
      <c r="G61" s="180"/>
      <c r="H61" s="180"/>
      <c r="I61" s="180"/>
      <c r="J61" s="181">
        <f>J88</f>
        <v>0</v>
      </c>
      <c r="K61" s="178"/>
      <c r="L61" s="182"/>
      <c r="S61" s="9"/>
      <c r="T61" s="9"/>
      <c r="U61" s="9"/>
      <c r="V61" s="9"/>
      <c r="W61" s="9"/>
      <c r="X61" s="9"/>
      <c r="Y61" s="9"/>
      <c r="Z61" s="9"/>
      <c r="AA61" s="9"/>
      <c r="AB61" s="9"/>
      <c r="AC61" s="9"/>
      <c r="AD61" s="9"/>
      <c r="AE61" s="9"/>
    </row>
    <row r="62" s="9" customFormat="1" ht="24.96" customHeight="1">
      <c r="A62" s="9"/>
      <c r="B62" s="177"/>
      <c r="C62" s="178"/>
      <c r="D62" s="179" t="s">
        <v>2350</v>
      </c>
      <c r="E62" s="180"/>
      <c r="F62" s="180"/>
      <c r="G62" s="180"/>
      <c r="H62" s="180"/>
      <c r="I62" s="180"/>
      <c r="J62" s="181">
        <f>J137</f>
        <v>0</v>
      </c>
      <c r="K62" s="178"/>
      <c r="L62" s="182"/>
      <c r="S62" s="9"/>
      <c r="T62" s="9"/>
      <c r="U62" s="9"/>
      <c r="V62" s="9"/>
      <c r="W62" s="9"/>
      <c r="X62" s="9"/>
      <c r="Y62" s="9"/>
      <c r="Z62" s="9"/>
      <c r="AA62" s="9"/>
      <c r="AB62" s="9"/>
      <c r="AC62" s="9"/>
      <c r="AD62" s="9"/>
      <c r="AE62" s="9"/>
    </row>
    <row r="63" s="2" customFormat="1" ht="21.84" customHeight="1">
      <c r="A63" s="41"/>
      <c r="B63" s="42"/>
      <c r="C63" s="43"/>
      <c r="D63" s="43"/>
      <c r="E63" s="43"/>
      <c r="F63" s="43"/>
      <c r="G63" s="43"/>
      <c r="H63" s="43"/>
      <c r="I63" s="43"/>
      <c r="J63" s="43"/>
      <c r="K63" s="43"/>
      <c r="L63" s="147"/>
      <c r="S63" s="41"/>
      <c r="T63" s="41"/>
      <c r="U63" s="41"/>
      <c r="V63" s="41"/>
      <c r="W63" s="41"/>
      <c r="X63" s="41"/>
      <c r="Y63" s="41"/>
      <c r="Z63" s="41"/>
      <c r="AA63" s="41"/>
      <c r="AB63" s="41"/>
      <c r="AC63" s="41"/>
      <c r="AD63" s="41"/>
      <c r="AE63" s="41"/>
    </row>
    <row r="64" s="2" customFormat="1" ht="6.96" customHeight="1">
      <c r="A64" s="41"/>
      <c r="B64" s="62"/>
      <c r="C64" s="63"/>
      <c r="D64" s="63"/>
      <c r="E64" s="63"/>
      <c r="F64" s="63"/>
      <c r="G64" s="63"/>
      <c r="H64" s="63"/>
      <c r="I64" s="63"/>
      <c r="J64" s="63"/>
      <c r="K64" s="63"/>
      <c r="L64" s="147"/>
      <c r="S64" s="41"/>
      <c r="T64" s="41"/>
      <c r="U64" s="41"/>
      <c r="V64" s="41"/>
      <c r="W64" s="41"/>
      <c r="X64" s="41"/>
      <c r="Y64" s="41"/>
      <c r="Z64" s="41"/>
      <c r="AA64" s="41"/>
      <c r="AB64" s="41"/>
      <c r="AC64" s="41"/>
      <c r="AD64" s="41"/>
      <c r="AE64" s="41"/>
    </row>
    <row r="68" s="2" customFormat="1" ht="6.96" customHeight="1">
      <c r="A68" s="41"/>
      <c r="B68" s="64"/>
      <c r="C68" s="65"/>
      <c r="D68" s="65"/>
      <c r="E68" s="65"/>
      <c r="F68" s="65"/>
      <c r="G68" s="65"/>
      <c r="H68" s="65"/>
      <c r="I68" s="65"/>
      <c r="J68" s="65"/>
      <c r="K68" s="65"/>
      <c r="L68" s="147"/>
      <c r="S68" s="41"/>
      <c r="T68" s="41"/>
      <c r="U68" s="41"/>
      <c r="V68" s="41"/>
      <c r="W68" s="41"/>
      <c r="X68" s="41"/>
      <c r="Y68" s="41"/>
      <c r="Z68" s="41"/>
      <c r="AA68" s="41"/>
      <c r="AB68" s="41"/>
      <c r="AC68" s="41"/>
      <c r="AD68" s="41"/>
      <c r="AE68" s="41"/>
    </row>
    <row r="69" s="2" customFormat="1" ht="24.96" customHeight="1">
      <c r="A69" s="41"/>
      <c r="B69" s="42"/>
      <c r="C69" s="26" t="s">
        <v>146</v>
      </c>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6.96" customHeight="1">
      <c r="A70" s="41"/>
      <c r="B70" s="42"/>
      <c r="C70" s="43"/>
      <c r="D70" s="43"/>
      <c r="E70" s="43"/>
      <c r="F70" s="43"/>
      <c r="G70" s="43"/>
      <c r="H70" s="43"/>
      <c r="I70" s="43"/>
      <c r="J70" s="43"/>
      <c r="K70" s="43"/>
      <c r="L70" s="147"/>
      <c r="S70" s="41"/>
      <c r="T70" s="41"/>
      <c r="U70" s="41"/>
      <c r="V70" s="41"/>
      <c r="W70" s="41"/>
      <c r="X70" s="41"/>
      <c r="Y70" s="41"/>
      <c r="Z70" s="41"/>
      <c r="AA70" s="41"/>
      <c r="AB70" s="41"/>
      <c r="AC70" s="41"/>
      <c r="AD70" s="41"/>
      <c r="AE70" s="41"/>
    </row>
    <row r="71" s="2" customFormat="1" ht="12" customHeight="1">
      <c r="A71" s="41"/>
      <c r="B71" s="42"/>
      <c r="C71" s="35" t="s">
        <v>16</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16.5" customHeight="1">
      <c r="A72" s="41"/>
      <c r="B72" s="42"/>
      <c r="C72" s="43"/>
      <c r="D72" s="43"/>
      <c r="E72" s="172" t="str">
        <f>E7</f>
        <v>BRNO, VDJ MYSLIVNA 2x4 000 m3 - REKONSTRUKCE STAVEBNÍ ČÁSTI A TECHNOLOGIE</v>
      </c>
      <c r="F72" s="35"/>
      <c r="G72" s="35"/>
      <c r="H72" s="35"/>
      <c r="I72" s="43"/>
      <c r="J72" s="43"/>
      <c r="K72" s="43"/>
      <c r="L72" s="147"/>
      <c r="S72" s="41"/>
      <c r="T72" s="41"/>
      <c r="U72" s="41"/>
      <c r="V72" s="41"/>
      <c r="W72" s="41"/>
      <c r="X72" s="41"/>
      <c r="Y72" s="41"/>
      <c r="Z72" s="41"/>
      <c r="AA72" s="41"/>
      <c r="AB72" s="41"/>
      <c r="AC72" s="41"/>
      <c r="AD72" s="41"/>
      <c r="AE72" s="41"/>
    </row>
    <row r="73" s="2" customFormat="1" ht="12" customHeight="1">
      <c r="A73" s="41"/>
      <c r="B73" s="42"/>
      <c r="C73" s="35" t="s">
        <v>120</v>
      </c>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6.5" customHeight="1">
      <c r="A74" s="41"/>
      <c r="B74" s="42"/>
      <c r="C74" s="43"/>
      <c r="D74" s="43"/>
      <c r="E74" s="72" t="str">
        <f>E9</f>
        <v>SO04 - Stavební elektroinstalace</v>
      </c>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2" customHeight="1">
      <c r="A76" s="41"/>
      <c r="B76" s="42"/>
      <c r="C76" s="35" t="s">
        <v>21</v>
      </c>
      <c r="D76" s="43"/>
      <c r="E76" s="43"/>
      <c r="F76" s="30" t="str">
        <f>F12</f>
        <v xml:space="preserve">Brno, k.ú. Kohoutovice [610313] </v>
      </c>
      <c r="G76" s="43"/>
      <c r="H76" s="43"/>
      <c r="I76" s="35" t="s">
        <v>23</v>
      </c>
      <c r="J76" s="75" t="str">
        <f>IF(J12="","",J12)</f>
        <v>5. 3. 2025</v>
      </c>
      <c r="K76" s="43"/>
      <c r="L76" s="147"/>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5.15" customHeight="1">
      <c r="A78" s="41"/>
      <c r="B78" s="42"/>
      <c r="C78" s="35" t="s">
        <v>25</v>
      </c>
      <c r="D78" s="43"/>
      <c r="E78" s="43"/>
      <c r="F78" s="30" t="str">
        <f>E15</f>
        <v xml:space="preserve"> </v>
      </c>
      <c r="G78" s="43"/>
      <c r="H78" s="43"/>
      <c r="I78" s="35" t="s">
        <v>31</v>
      </c>
      <c r="J78" s="39" t="str">
        <f>E21</f>
        <v xml:space="preserve"> </v>
      </c>
      <c r="K78" s="43"/>
      <c r="L78" s="147"/>
      <c r="S78" s="41"/>
      <c r="T78" s="41"/>
      <c r="U78" s="41"/>
      <c r="V78" s="41"/>
      <c r="W78" s="41"/>
      <c r="X78" s="41"/>
      <c r="Y78" s="41"/>
      <c r="Z78" s="41"/>
      <c r="AA78" s="41"/>
      <c r="AB78" s="41"/>
      <c r="AC78" s="41"/>
      <c r="AD78" s="41"/>
      <c r="AE78" s="41"/>
    </row>
    <row r="79" s="2" customFormat="1" ht="15.15" customHeight="1">
      <c r="A79" s="41"/>
      <c r="B79" s="42"/>
      <c r="C79" s="35" t="s">
        <v>29</v>
      </c>
      <c r="D79" s="43"/>
      <c r="E79" s="43"/>
      <c r="F79" s="30" t="str">
        <f>IF(E18="","",E18)</f>
        <v>Vyplň údaj</v>
      </c>
      <c r="G79" s="43"/>
      <c r="H79" s="43"/>
      <c r="I79" s="35" t="s">
        <v>33</v>
      </c>
      <c r="J79" s="39" t="str">
        <f>E24</f>
        <v xml:space="preserve"> </v>
      </c>
      <c r="K79" s="43"/>
      <c r="L79" s="147"/>
      <c r="S79" s="41"/>
      <c r="T79" s="41"/>
      <c r="U79" s="41"/>
      <c r="V79" s="41"/>
      <c r="W79" s="41"/>
      <c r="X79" s="41"/>
      <c r="Y79" s="41"/>
      <c r="Z79" s="41"/>
      <c r="AA79" s="41"/>
      <c r="AB79" s="41"/>
      <c r="AC79" s="41"/>
      <c r="AD79" s="41"/>
      <c r="AE79" s="41"/>
    </row>
    <row r="80" s="2" customFormat="1" ht="10.32"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11" customFormat="1" ht="29.28" customHeight="1">
      <c r="A81" s="188"/>
      <c r="B81" s="189"/>
      <c r="C81" s="190" t="s">
        <v>147</v>
      </c>
      <c r="D81" s="191" t="s">
        <v>55</v>
      </c>
      <c r="E81" s="191" t="s">
        <v>51</v>
      </c>
      <c r="F81" s="191" t="s">
        <v>52</v>
      </c>
      <c r="G81" s="191" t="s">
        <v>148</v>
      </c>
      <c r="H81" s="191" t="s">
        <v>149</v>
      </c>
      <c r="I81" s="191" t="s">
        <v>150</v>
      </c>
      <c r="J81" s="191" t="s">
        <v>126</v>
      </c>
      <c r="K81" s="192" t="s">
        <v>151</v>
      </c>
      <c r="L81" s="193"/>
      <c r="M81" s="95" t="s">
        <v>19</v>
      </c>
      <c r="N81" s="96" t="s">
        <v>40</v>
      </c>
      <c r="O81" s="96" t="s">
        <v>152</v>
      </c>
      <c r="P81" s="96" t="s">
        <v>153</v>
      </c>
      <c r="Q81" s="96" t="s">
        <v>154</v>
      </c>
      <c r="R81" s="96" t="s">
        <v>155</v>
      </c>
      <c r="S81" s="96" t="s">
        <v>156</v>
      </c>
      <c r="T81" s="97" t="s">
        <v>157</v>
      </c>
      <c r="U81" s="188"/>
      <c r="V81" s="188"/>
      <c r="W81" s="188"/>
      <c r="X81" s="188"/>
      <c r="Y81" s="188"/>
      <c r="Z81" s="188"/>
      <c r="AA81" s="188"/>
      <c r="AB81" s="188"/>
      <c r="AC81" s="188"/>
      <c r="AD81" s="188"/>
      <c r="AE81" s="188"/>
    </row>
    <row r="82" s="2" customFormat="1" ht="22.8" customHeight="1">
      <c r="A82" s="41"/>
      <c r="B82" s="42"/>
      <c r="C82" s="102" t="s">
        <v>158</v>
      </c>
      <c r="D82" s="43"/>
      <c r="E82" s="43"/>
      <c r="F82" s="43"/>
      <c r="G82" s="43"/>
      <c r="H82" s="43"/>
      <c r="I82" s="43"/>
      <c r="J82" s="194">
        <f>BK82</f>
        <v>0</v>
      </c>
      <c r="K82" s="43"/>
      <c r="L82" s="47"/>
      <c r="M82" s="98"/>
      <c r="N82" s="195"/>
      <c r="O82" s="99"/>
      <c r="P82" s="196">
        <f>P83+P88+P137</f>
        <v>0</v>
      </c>
      <c r="Q82" s="99"/>
      <c r="R82" s="196">
        <f>R83+R88+R137</f>
        <v>0</v>
      </c>
      <c r="S82" s="99"/>
      <c r="T82" s="197">
        <f>T83+T88+T137</f>
        <v>0</v>
      </c>
      <c r="U82" s="41"/>
      <c r="V82" s="41"/>
      <c r="W82" s="41"/>
      <c r="X82" s="41"/>
      <c r="Y82" s="41"/>
      <c r="Z82" s="41"/>
      <c r="AA82" s="41"/>
      <c r="AB82" s="41"/>
      <c r="AC82" s="41"/>
      <c r="AD82" s="41"/>
      <c r="AE82" s="41"/>
      <c r="AT82" s="20" t="s">
        <v>69</v>
      </c>
      <c r="AU82" s="20" t="s">
        <v>127</v>
      </c>
      <c r="BK82" s="198">
        <f>BK83+BK88+BK137</f>
        <v>0</v>
      </c>
    </row>
    <row r="83" s="12" customFormat="1" ht="25.92" customHeight="1">
      <c r="A83" s="12"/>
      <c r="B83" s="199"/>
      <c r="C83" s="200"/>
      <c r="D83" s="201" t="s">
        <v>69</v>
      </c>
      <c r="E83" s="202" t="s">
        <v>2351</v>
      </c>
      <c r="F83" s="202" t="s">
        <v>162</v>
      </c>
      <c r="G83" s="200"/>
      <c r="H83" s="200"/>
      <c r="I83" s="203"/>
      <c r="J83" s="204">
        <f>BK83</f>
        <v>0</v>
      </c>
      <c r="K83" s="200"/>
      <c r="L83" s="205"/>
      <c r="M83" s="206"/>
      <c r="N83" s="207"/>
      <c r="O83" s="207"/>
      <c r="P83" s="208">
        <f>SUM(P84:P87)</f>
        <v>0</v>
      </c>
      <c r="Q83" s="207"/>
      <c r="R83" s="208">
        <f>SUM(R84:R87)</f>
        <v>0</v>
      </c>
      <c r="S83" s="207"/>
      <c r="T83" s="209">
        <f>SUM(T84:T87)</f>
        <v>0</v>
      </c>
      <c r="U83" s="12"/>
      <c r="V83" s="12"/>
      <c r="W83" s="12"/>
      <c r="X83" s="12"/>
      <c r="Y83" s="12"/>
      <c r="Z83" s="12"/>
      <c r="AA83" s="12"/>
      <c r="AB83" s="12"/>
      <c r="AC83" s="12"/>
      <c r="AD83" s="12"/>
      <c r="AE83" s="12"/>
      <c r="AR83" s="210" t="s">
        <v>77</v>
      </c>
      <c r="AT83" s="211" t="s">
        <v>69</v>
      </c>
      <c r="AU83" s="211" t="s">
        <v>70</v>
      </c>
      <c r="AY83" s="210" t="s">
        <v>161</v>
      </c>
      <c r="BK83" s="212">
        <f>SUM(BK84:BK87)</f>
        <v>0</v>
      </c>
    </row>
    <row r="84" s="2" customFormat="1" ht="16.5" customHeight="1">
      <c r="A84" s="41"/>
      <c r="B84" s="42"/>
      <c r="C84" s="215" t="s">
        <v>77</v>
      </c>
      <c r="D84" s="215" t="s">
        <v>163</v>
      </c>
      <c r="E84" s="216" t="s">
        <v>2352</v>
      </c>
      <c r="F84" s="217" t="s">
        <v>2353</v>
      </c>
      <c r="G84" s="218" t="s">
        <v>827</v>
      </c>
      <c r="H84" s="219">
        <v>1</v>
      </c>
      <c r="I84" s="220"/>
      <c r="J84" s="221">
        <f>ROUND(I84*H84,2)</f>
        <v>0</v>
      </c>
      <c r="K84" s="217" t="s">
        <v>19</v>
      </c>
      <c r="L84" s="47"/>
      <c r="M84" s="222" t="s">
        <v>19</v>
      </c>
      <c r="N84" s="223" t="s">
        <v>41</v>
      </c>
      <c r="O84" s="87"/>
      <c r="P84" s="224">
        <f>O84*H84</f>
        <v>0</v>
      </c>
      <c r="Q84" s="224">
        <v>0</v>
      </c>
      <c r="R84" s="224">
        <f>Q84*H84</f>
        <v>0</v>
      </c>
      <c r="S84" s="224">
        <v>0</v>
      </c>
      <c r="T84" s="225">
        <f>S84*H84</f>
        <v>0</v>
      </c>
      <c r="U84" s="41"/>
      <c r="V84" s="41"/>
      <c r="W84" s="41"/>
      <c r="X84" s="41"/>
      <c r="Y84" s="41"/>
      <c r="Z84" s="41"/>
      <c r="AA84" s="41"/>
      <c r="AB84" s="41"/>
      <c r="AC84" s="41"/>
      <c r="AD84" s="41"/>
      <c r="AE84" s="41"/>
      <c r="AR84" s="226" t="s">
        <v>168</v>
      </c>
      <c r="AT84" s="226" t="s">
        <v>163</v>
      </c>
      <c r="AU84" s="226" t="s">
        <v>77</v>
      </c>
      <c r="AY84" s="20" t="s">
        <v>161</v>
      </c>
      <c r="BE84" s="227">
        <f>IF(N84="základní",J84,0)</f>
        <v>0</v>
      </c>
      <c r="BF84" s="227">
        <f>IF(N84="snížená",J84,0)</f>
        <v>0</v>
      </c>
      <c r="BG84" s="227">
        <f>IF(N84="zákl. přenesená",J84,0)</f>
        <v>0</v>
      </c>
      <c r="BH84" s="227">
        <f>IF(N84="sníž. přenesená",J84,0)</f>
        <v>0</v>
      </c>
      <c r="BI84" s="227">
        <f>IF(N84="nulová",J84,0)</f>
        <v>0</v>
      </c>
      <c r="BJ84" s="20" t="s">
        <v>77</v>
      </c>
      <c r="BK84" s="227">
        <f>ROUND(I84*H84,2)</f>
        <v>0</v>
      </c>
      <c r="BL84" s="20" t="s">
        <v>168</v>
      </c>
      <c r="BM84" s="226" t="s">
        <v>2354</v>
      </c>
    </row>
    <row r="85" s="2" customFormat="1" ht="16.5" customHeight="1">
      <c r="A85" s="41"/>
      <c r="B85" s="42"/>
      <c r="C85" s="215" t="s">
        <v>79</v>
      </c>
      <c r="D85" s="215" t="s">
        <v>163</v>
      </c>
      <c r="E85" s="216" t="s">
        <v>2355</v>
      </c>
      <c r="F85" s="217" t="s">
        <v>2356</v>
      </c>
      <c r="G85" s="218" t="s">
        <v>212</v>
      </c>
      <c r="H85" s="219">
        <v>35</v>
      </c>
      <c r="I85" s="220"/>
      <c r="J85" s="221">
        <f>ROUND(I85*H85,2)</f>
        <v>0</v>
      </c>
      <c r="K85" s="217" t="s">
        <v>19</v>
      </c>
      <c r="L85" s="47"/>
      <c r="M85" s="222" t="s">
        <v>19</v>
      </c>
      <c r="N85" s="223" t="s">
        <v>41</v>
      </c>
      <c r="O85" s="87"/>
      <c r="P85" s="224">
        <f>O85*H85</f>
        <v>0</v>
      </c>
      <c r="Q85" s="224">
        <v>0</v>
      </c>
      <c r="R85" s="224">
        <f>Q85*H85</f>
        <v>0</v>
      </c>
      <c r="S85" s="224">
        <v>0</v>
      </c>
      <c r="T85" s="225">
        <f>S85*H85</f>
        <v>0</v>
      </c>
      <c r="U85" s="41"/>
      <c r="V85" s="41"/>
      <c r="W85" s="41"/>
      <c r="X85" s="41"/>
      <c r="Y85" s="41"/>
      <c r="Z85" s="41"/>
      <c r="AA85" s="41"/>
      <c r="AB85" s="41"/>
      <c r="AC85" s="41"/>
      <c r="AD85" s="41"/>
      <c r="AE85" s="41"/>
      <c r="AR85" s="226" t="s">
        <v>168</v>
      </c>
      <c r="AT85" s="226" t="s">
        <v>163</v>
      </c>
      <c r="AU85" s="226" t="s">
        <v>77</v>
      </c>
      <c r="AY85" s="20" t="s">
        <v>161</v>
      </c>
      <c r="BE85" s="227">
        <f>IF(N85="základní",J85,0)</f>
        <v>0</v>
      </c>
      <c r="BF85" s="227">
        <f>IF(N85="snížená",J85,0)</f>
        <v>0</v>
      </c>
      <c r="BG85" s="227">
        <f>IF(N85="zákl. přenesená",J85,0)</f>
        <v>0</v>
      </c>
      <c r="BH85" s="227">
        <f>IF(N85="sníž. přenesená",J85,0)</f>
        <v>0</v>
      </c>
      <c r="BI85" s="227">
        <f>IF(N85="nulová",J85,0)</f>
        <v>0</v>
      </c>
      <c r="BJ85" s="20" t="s">
        <v>77</v>
      </c>
      <c r="BK85" s="227">
        <f>ROUND(I85*H85,2)</f>
        <v>0</v>
      </c>
      <c r="BL85" s="20" t="s">
        <v>168</v>
      </c>
      <c r="BM85" s="226" t="s">
        <v>2357</v>
      </c>
    </row>
    <row r="86" s="2" customFormat="1" ht="16.5" customHeight="1">
      <c r="A86" s="41"/>
      <c r="B86" s="42"/>
      <c r="C86" s="215" t="s">
        <v>180</v>
      </c>
      <c r="D86" s="215" t="s">
        <v>163</v>
      </c>
      <c r="E86" s="216" t="s">
        <v>2358</v>
      </c>
      <c r="F86" s="217" t="s">
        <v>2359</v>
      </c>
      <c r="G86" s="218" t="s">
        <v>212</v>
      </c>
      <c r="H86" s="219">
        <v>35</v>
      </c>
      <c r="I86" s="220"/>
      <c r="J86" s="221">
        <f>ROUND(I86*H86,2)</f>
        <v>0</v>
      </c>
      <c r="K86" s="217" t="s">
        <v>19</v>
      </c>
      <c r="L86" s="47"/>
      <c r="M86" s="222" t="s">
        <v>19</v>
      </c>
      <c r="N86" s="223" t="s">
        <v>41</v>
      </c>
      <c r="O86" s="87"/>
      <c r="P86" s="224">
        <f>O86*H86</f>
        <v>0</v>
      </c>
      <c r="Q86" s="224">
        <v>0</v>
      </c>
      <c r="R86" s="224">
        <f>Q86*H86</f>
        <v>0</v>
      </c>
      <c r="S86" s="224">
        <v>0</v>
      </c>
      <c r="T86" s="225">
        <f>S86*H86</f>
        <v>0</v>
      </c>
      <c r="U86" s="41"/>
      <c r="V86" s="41"/>
      <c r="W86" s="41"/>
      <c r="X86" s="41"/>
      <c r="Y86" s="41"/>
      <c r="Z86" s="41"/>
      <c r="AA86" s="41"/>
      <c r="AB86" s="41"/>
      <c r="AC86" s="41"/>
      <c r="AD86" s="41"/>
      <c r="AE86" s="41"/>
      <c r="AR86" s="226" t="s">
        <v>168</v>
      </c>
      <c r="AT86" s="226" t="s">
        <v>163</v>
      </c>
      <c r="AU86" s="226" t="s">
        <v>77</v>
      </c>
      <c r="AY86" s="20" t="s">
        <v>161</v>
      </c>
      <c r="BE86" s="227">
        <f>IF(N86="základní",J86,0)</f>
        <v>0</v>
      </c>
      <c r="BF86" s="227">
        <f>IF(N86="snížená",J86,0)</f>
        <v>0</v>
      </c>
      <c r="BG86" s="227">
        <f>IF(N86="zákl. přenesená",J86,0)</f>
        <v>0</v>
      </c>
      <c r="BH86" s="227">
        <f>IF(N86="sníž. přenesená",J86,0)</f>
        <v>0</v>
      </c>
      <c r="BI86" s="227">
        <f>IF(N86="nulová",J86,0)</f>
        <v>0</v>
      </c>
      <c r="BJ86" s="20" t="s">
        <v>77</v>
      </c>
      <c r="BK86" s="227">
        <f>ROUND(I86*H86,2)</f>
        <v>0</v>
      </c>
      <c r="BL86" s="20" t="s">
        <v>168</v>
      </c>
      <c r="BM86" s="226" t="s">
        <v>2360</v>
      </c>
    </row>
    <row r="87" s="2" customFormat="1" ht="16.5" customHeight="1">
      <c r="A87" s="41"/>
      <c r="B87" s="42"/>
      <c r="C87" s="215" t="s">
        <v>168</v>
      </c>
      <c r="D87" s="215" t="s">
        <v>163</v>
      </c>
      <c r="E87" s="216" t="s">
        <v>2361</v>
      </c>
      <c r="F87" s="217" t="s">
        <v>2362</v>
      </c>
      <c r="G87" s="218" t="s">
        <v>166</v>
      </c>
      <c r="H87" s="219">
        <v>18</v>
      </c>
      <c r="I87" s="220"/>
      <c r="J87" s="221">
        <f>ROUND(I87*H87,2)</f>
        <v>0</v>
      </c>
      <c r="K87" s="217" t="s">
        <v>19</v>
      </c>
      <c r="L87" s="47"/>
      <c r="M87" s="222" t="s">
        <v>19</v>
      </c>
      <c r="N87" s="223" t="s">
        <v>41</v>
      </c>
      <c r="O87" s="87"/>
      <c r="P87" s="224">
        <f>O87*H87</f>
        <v>0</v>
      </c>
      <c r="Q87" s="224">
        <v>0</v>
      </c>
      <c r="R87" s="224">
        <f>Q87*H87</f>
        <v>0</v>
      </c>
      <c r="S87" s="224">
        <v>0</v>
      </c>
      <c r="T87" s="225">
        <f>S87*H87</f>
        <v>0</v>
      </c>
      <c r="U87" s="41"/>
      <c r="V87" s="41"/>
      <c r="W87" s="41"/>
      <c r="X87" s="41"/>
      <c r="Y87" s="41"/>
      <c r="Z87" s="41"/>
      <c r="AA87" s="41"/>
      <c r="AB87" s="41"/>
      <c r="AC87" s="41"/>
      <c r="AD87" s="41"/>
      <c r="AE87" s="41"/>
      <c r="AR87" s="226" t="s">
        <v>168</v>
      </c>
      <c r="AT87" s="226" t="s">
        <v>163</v>
      </c>
      <c r="AU87" s="226" t="s">
        <v>77</v>
      </c>
      <c r="AY87" s="20" t="s">
        <v>161</v>
      </c>
      <c r="BE87" s="227">
        <f>IF(N87="základní",J87,0)</f>
        <v>0</v>
      </c>
      <c r="BF87" s="227">
        <f>IF(N87="snížená",J87,0)</f>
        <v>0</v>
      </c>
      <c r="BG87" s="227">
        <f>IF(N87="zákl. přenesená",J87,0)</f>
        <v>0</v>
      </c>
      <c r="BH87" s="227">
        <f>IF(N87="sníž. přenesená",J87,0)</f>
        <v>0</v>
      </c>
      <c r="BI87" s="227">
        <f>IF(N87="nulová",J87,0)</f>
        <v>0</v>
      </c>
      <c r="BJ87" s="20" t="s">
        <v>77</v>
      </c>
      <c r="BK87" s="227">
        <f>ROUND(I87*H87,2)</f>
        <v>0</v>
      </c>
      <c r="BL87" s="20" t="s">
        <v>168</v>
      </c>
      <c r="BM87" s="226" t="s">
        <v>2363</v>
      </c>
    </row>
    <row r="88" s="12" customFormat="1" ht="25.92" customHeight="1">
      <c r="A88" s="12"/>
      <c r="B88" s="199"/>
      <c r="C88" s="200"/>
      <c r="D88" s="201" t="s">
        <v>69</v>
      </c>
      <c r="E88" s="202" t="s">
        <v>2364</v>
      </c>
      <c r="F88" s="202" t="s">
        <v>2365</v>
      </c>
      <c r="G88" s="200"/>
      <c r="H88" s="200"/>
      <c r="I88" s="203"/>
      <c r="J88" s="204">
        <f>BK88</f>
        <v>0</v>
      </c>
      <c r="K88" s="200"/>
      <c r="L88" s="205"/>
      <c r="M88" s="206"/>
      <c r="N88" s="207"/>
      <c r="O88" s="207"/>
      <c r="P88" s="208">
        <f>SUM(P89:P136)</f>
        <v>0</v>
      </c>
      <c r="Q88" s="207"/>
      <c r="R88" s="208">
        <f>SUM(R89:R136)</f>
        <v>0</v>
      </c>
      <c r="S88" s="207"/>
      <c r="T88" s="209">
        <f>SUM(T89:T136)</f>
        <v>0</v>
      </c>
      <c r="U88" s="12"/>
      <c r="V88" s="12"/>
      <c r="W88" s="12"/>
      <c r="X88" s="12"/>
      <c r="Y88" s="12"/>
      <c r="Z88" s="12"/>
      <c r="AA88" s="12"/>
      <c r="AB88" s="12"/>
      <c r="AC88" s="12"/>
      <c r="AD88" s="12"/>
      <c r="AE88" s="12"/>
      <c r="AR88" s="210" t="s">
        <v>77</v>
      </c>
      <c r="AT88" s="211" t="s">
        <v>69</v>
      </c>
      <c r="AU88" s="211" t="s">
        <v>70</v>
      </c>
      <c r="AY88" s="210" t="s">
        <v>161</v>
      </c>
      <c r="BK88" s="212">
        <f>SUM(BK89:BK136)</f>
        <v>0</v>
      </c>
    </row>
    <row r="89" s="2" customFormat="1" ht="37.8" customHeight="1">
      <c r="A89" s="41"/>
      <c r="B89" s="42"/>
      <c r="C89" s="215" t="s">
        <v>191</v>
      </c>
      <c r="D89" s="215" t="s">
        <v>163</v>
      </c>
      <c r="E89" s="216" t="s">
        <v>2366</v>
      </c>
      <c r="F89" s="217" t="s">
        <v>2367</v>
      </c>
      <c r="G89" s="218" t="s">
        <v>2368</v>
      </c>
      <c r="H89" s="219">
        <v>26</v>
      </c>
      <c r="I89" s="220"/>
      <c r="J89" s="221">
        <f>ROUND(I89*H89,2)</f>
        <v>0</v>
      </c>
      <c r="K89" s="217" t="s">
        <v>19</v>
      </c>
      <c r="L89" s="47"/>
      <c r="M89" s="222" t="s">
        <v>19</v>
      </c>
      <c r="N89" s="223" t="s">
        <v>41</v>
      </c>
      <c r="O89" s="87"/>
      <c r="P89" s="224">
        <f>O89*H89</f>
        <v>0</v>
      </c>
      <c r="Q89" s="224">
        <v>0</v>
      </c>
      <c r="R89" s="224">
        <f>Q89*H89</f>
        <v>0</v>
      </c>
      <c r="S89" s="224">
        <v>0</v>
      </c>
      <c r="T89" s="225">
        <f>S89*H89</f>
        <v>0</v>
      </c>
      <c r="U89" s="41"/>
      <c r="V89" s="41"/>
      <c r="W89" s="41"/>
      <c r="X89" s="41"/>
      <c r="Y89" s="41"/>
      <c r="Z89" s="41"/>
      <c r="AA89" s="41"/>
      <c r="AB89" s="41"/>
      <c r="AC89" s="41"/>
      <c r="AD89" s="41"/>
      <c r="AE89" s="41"/>
      <c r="AR89" s="226" t="s">
        <v>168</v>
      </c>
      <c r="AT89" s="226" t="s">
        <v>163</v>
      </c>
      <c r="AU89" s="226" t="s">
        <v>77</v>
      </c>
      <c r="AY89" s="20" t="s">
        <v>161</v>
      </c>
      <c r="BE89" s="227">
        <f>IF(N89="základní",J89,0)</f>
        <v>0</v>
      </c>
      <c r="BF89" s="227">
        <f>IF(N89="snížená",J89,0)</f>
        <v>0</v>
      </c>
      <c r="BG89" s="227">
        <f>IF(N89="zákl. přenesená",J89,0)</f>
        <v>0</v>
      </c>
      <c r="BH89" s="227">
        <f>IF(N89="sníž. přenesená",J89,0)</f>
        <v>0</v>
      </c>
      <c r="BI89" s="227">
        <f>IF(N89="nulová",J89,0)</f>
        <v>0</v>
      </c>
      <c r="BJ89" s="20" t="s">
        <v>77</v>
      </c>
      <c r="BK89" s="227">
        <f>ROUND(I89*H89,2)</f>
        <v>0</v>
      </c>
      <c r="BL89" s="20" t="s">
        <v>168</v>
      </c>
      <c r="BM89" s="226" t="s">
        <v>2369</v>
      </c>
    </row>
    <row r="90" s="2" customFormat="1" ht="37.8" customHeight="1">
      <c r="A90" s="41"/>
      <c r="B90" s="42"/>
      <c r="C90" s="215" t="s">
        <v>197</v>
      </c>
      <c r="D90" s="215" t="s">
        <v>163</v>
      </c>
      <c r="E90" s="216" t="s">
        <v>2370</v>
      </c>
      <c r="F90" s="217" t="s">
        <v>2371</v>
      </c>
      <c r="G90" s="218" t="s">
        <v>2368</v>
      </c>
      <c r="H90" s="219">
        <v>10</v>
      </c>
      <c r="I90" s="220"/>
      <c r="J90" s="221">
        <f>ROUND(I90*H90,2)</f>
        <v>0</v>
      </c>
      <c r="K90" s="217" t="s">
        <v>19</v>
      </c>
      <c r="L90" s="47"/>
      <c r="M90" s="222" t="s">
        <v>19</v>
      </c>
      <c r="N90" s="223" t="s">
        <v>41</v>
      </c>
      <c r="O90" s="87"/>
      <c r="P90" s="224">
        <f>O90*H90</f>
        <v>0</v>
      </c>
      <c r="Q90" s="224">
        <v>0</v>
      </c>
      <c r="R90" s="224">
        <f>Q90*H90</f>
        <v>0</v>
      </c>
      <c r="S90" s="224">
        <v>0</v>
      </c>
      <c r="T90" s="225">
        <f>S90*H90</f>
        <v>0</v>
      </c>
      <c r="U90" s="41"/>
      <c r="V90" s="41"/>
      <c r="W90" s="41"/>
      <c r="X90" s="41"/>
      <c r="Y90" s="41"/>
      <c r="Z90" s="41"/>
      <c r="AA90" s="41"/>
      <c r="AB90" s="41"/>
      <c r="AC90" s="41"/>
      <c r="AD90" s="41"/>
      <c r="AE90" s="41"/>
      <c r="AR90" s="226" t="s">
        <v>168</v>
      </c>
      <c r="AT90" s="226" t="s">
        <v>163</v>
      </c>
      <c r="AU90" s="226" t="s">
        <v>77</v>
      </c>
      <c r="AY90" s="20" t="s">
        <v>161</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168</v>
      </c>
      <c r="BM90" s="226" t="s">
        <v>2372</v>
      </c>
    </row>
    <row r="91" s="2" customFormat="1" ht="37.8" customHeight="1">
      <c r="A91" s="41"/>
      <c r="B91" s="42"/>
      <c r="C91" s="215" t="s">
        <v>203</v>
      </c>
      <c r="D91" s="215" t="s">
        <v>163</v>
      </c>
      <c r="E91" s="216" t="s">
        <v>2373</v>
      </c>
      <c r="F91" s="217" t="s">
        <v>2374</v>
      </c>
      <c r="G91" s="218" t="s">
        <v>2368</v>
      </c>
      <c r="H91" s="219">
        <v>6</v>
      </c>
      <c r="I91" s="220"/>
      <c r="J91" s="221">
        <f>ROUND(I91*H91,2)</f>
        <v>0</v>
      </c>
      <c r="K91" s="217" t="s">
        <v>19</v>
      </c>
      <c r="L91" s="47"/>
      <c r="M91" s="222" t="s">
        <v>19</v>
      </c>
      <c r="N91" s="223" t="s">
        <v>41</v>
      </c>
      <c r="O91" s="87"/>
      <c r="P91" s="224">
        <f>O91*H91</f>
        <v>0</v>
      </c>
      <c r="Q91" s="224">
        <v>0</v>
      </c>
      <c r="R91" s="224">
        <f>Q91*H91</f>
        <v>0</v>
      </c>
      <c r="S91" s="224">
        <v>0</v>
      </c>
      <c r="T91" s="225">
        <f>S91*H91</f>
        <v>0</v>
      </c>
      <c r="U91" s="41"/>
      <c r="V91" s="41"/>
      <c r="W91" s="41"/>
      <c r="X91" s="41"/>
      <c r="Y91" s="41"/>
      <c r="Z91" s="41"/>
      <c r="AA91" s="41"/>
      <c r="AB91" s="41"/>
      <c r="AC91" s="41"/>
      <c r="AD91" s="41"/>
      <c r="AE91" s="41"/>
      <c r="AR91" s="226" t="s">
        <v>168</v>
      </c>
      <c r="AT91" s="226" t="s">
        <v>163</v>
      </c>
      <c r="AU91" s="226" t="s">
        <v>77</v>
      </c>
      <c r="AY91" s="20" t="s">
        <v>161</v>
      </c>
      <c r="BE91" s="227">
        <f>IF(N91="základní",J91,0)</f>
        <v>0</v>
      </c>
      <c r="BF91" s="227">
        <f>IF(N91="snížená",J91,0)</f>
        <v>0</v>
      </c>
      <c r="BG91" s="227">
        <f>IF(N91="zákl. přenesená",J91,0)</f>
        <v>0</v>
      </c>
      <c r="BH91" s="227">
        <f>IF(N91="sníž. přenesená",J91,0)</f>
        <v>0</v>
      </c>
      <c r="BI91" s="227">
        <f>IF(N91="nulová",J91,0)</f>
        <v>0</v>
      </c>
      <c r="BJ91" s="20" t="s">
        <v>77</v>
      </c>
      <c r="BK91" s="227">
        <f>ROUND(I91*H91,2)</f>
        <v>0</v>
      </c>
      <c r="BL91" s="20" t="s">
        <v>168</v>
      </c>
      <c r="BM91" s="226" t="s">
        <v>2375</v>
      </c>
    </row>
    <row r="92" s="2" customFormat="1" ht="16.5" customHeight="1">
      <c r="A92" s="41"/>
      <c r="B92" s="42"/>
      <c r="C92" s="215" t="s">
        <v>209</v>
      </c>
      <c r="D92" s="215" t="s">
        <v>163</v>
      </c>
      <c r="E92" s="216" t="s">
        <v>2376</v>
      </c>
      <c r="F92" s="217" t="s">
        <v>2377</v>
      </c>
      <c r="G92" s="218" t="s">
        <v>2368</v>
      </c>
      <c r="H92" s="219">
        <v>5</v>
      </c>
      <c r="I92" s="220"/>
      <c r="J92" s="221">
        <f>ROUND(I92*H92,2)</f>
        <v>0</v>
      </c>
      <c r="K92" s="217" t="s">
        <v>19</v>
      </c>
      <c r="L92" s="47"/>
      <c r="M92" s="222" t="s">
        <v>19</v>
      </c>
      <c r="N92" s="223" t="s">
        <v>41</v>
      </c>
      <c r="O92" s="87"/>
      <c r="P92" s="224">
        <f>O92*H92</f>
        <v>0</v>
      </c>
      <c r="Q92" s="224">
        <v>0</v>
      </c>
      <c r="R92" s="224">
        <f>Q92*H92</f>
        <v>0</v>
      </c>
      <c r="S92" s="224">
        <v>0</v>
      </c>
      <c r="T92" s="225">
        <f>S92*H92</f>
        <v>0</v>
      </c>
      <c r="U92" s="41"/>
      <c r="V92" s="41"/>
      <c r="W92" s="41"/>
      <c r="X92" s="41"/>
      <c r="Y92" s="41"/>
      <c r="Z92" s="41"/>
      <c r="AA92" s="41"/>
      <c r="AB92" s="41"/>
      <c r="AC92" s="41"/>
      <c r="AD92" s="41"/>
      <c r="AE92" s="41"/>
      <c r="AR92" s="226" t="s">
        <v>168</v>
      </c>
      <c r="AT92" s="226" t="s">
        <v>163</v>
      </c>
      <c r="AU92" s="226" t="s">
        <v>77</v>
      </c>
      <c r="AY92" s="20" t="s">
        <v>161</v>
      </c>
      <c r="BE92" s="227">
        <f>IF(N92="základní",J92,0)</f>
        <v>0</v>
      </c>
      <c r="BF92" s="227">
        <f>IF(N92="snížená",J92,0)</f>
        <v>0</v>
      </c>
      <c r="BG92" s="227">
        <f>IF(N92="zákl. přenesená",J92,0)</f>
        <v>0</v>
      </c>
      <c r="BH92" s="227">
        <f>IF(N92="sníž. přenesená",J92,0)</f>
        <v>0</v>
      </c>
      <c r="BI92" s="227">
        <f>IF(N92="nulová",J92,0)</f>
        <v>0</v>
      </c>
      <c r="BJ92" s="20" t="s">
        <v>77</v>
      </c>
      <c r="BK92" s="227">
        <f>ROUND(I92*H92,2)</f>
        <v>0</v>
      </c>
      <c r="BL92" s="20" t="s">
        <v>168</v>
      </c>
      <c r="BM92" s="226" t="s">
        <v>2378</v>
      </c>
    </row>
    <row r="93" s="2" customFormat="1" ht="16.5" customHeight="1">
      <c r="A93" s="41"/>
      <c r="B93" s="42"/>
      <c r="C93" s="215" t="s">
        <v>216</v>
      </c>
      <c r="D93" s="215" t="s">
        <v>163</v>
      </c>
      <c r="E93" s="216" t="s">
        <v>2379</v>
      </c>
      <c r="F93" s="217" t="s">
        <v>2380</v>
      </c>
      <c r="G93" s="218" t="s">
        <v>2368</v>
      </c>
      <c r="H93" s="219">
        <v>6</v>
      </c>
      <c r="I93" s="220"/>
      <c r="J93" s="221">
        <f>ROUND(I93*H93,2)</f>
        <v>0</v>
      </c>
      <c r="K93" s="217" t="s">
        <v>19</v>
      </c>
      <c r="L93" s="47"/>
      <c r="M93" s="222" t="s">
        <v>19</v>
      </c>
      <c r="N93" s="223" t="s">
        <v>41</v>
      </c>
      <c r="O93" s="87"/>
      <c r="P93" s="224">
        <f>O93*H93</f>
        <v>0</v>
      </c>
      <c r="Q93" s="224">
        <v>0</v>
      </c>
      <c r="R93" s="224">
        <f>Q93*H93</f>
        <v>0</v>
      </c>
      <c r="S93" s="224">
        <v>0</v>
      </c>
      <c r="T93" s="225">
        <f>S93*H93</f>
        <v>0</v>
      </c>
      <c r="U93" s="41"/>
      <c r="V93" s="41"/>
      <c r="W93" s="41"/>
      <c r="X93" s="41"/>
      <c r="Y93" s="41"/>
      <c r="Z93" s="41"/>
      <c r="AA93" s="41"/>
      <c r="AB93" s="41"/>
      <c r="AC93" s="41"/>
      <c r="AD93" s="41"/>
      <c r="AE93" s="41"/>
      <c r="AR93" s="226" t="s">
        <v>168</v>
      </c>
      <c r="AT93" s="226" t="s">
        <v>163</v>
      </c>
      <c r="AU93" s="226" t="s">
        <v>77</v>
      </c>
      <c r="AY93" s="20" t="s">
        <v>161</v>
      </c>
      <c r="BE93" s="227">
        <f>IF(N93="základní",J93,0)</f>
        <v>0</v>
      </c>
      <c r="BF93" s="227">
        <f>IF(N93="snížená",J93,0)</f>
        <v>0</v>
      </c>
      <c r="BG93" s="227">
        <f>IF(N93="zákl. přenesená",J93,0)</f>
        <v>0</v>
      </c>
      <c r="BH93" s="227">
        <f>IF(N93="sníž. přenesená",J93,0)</f>
        <v>0</v>
      </c>
      <c r="BI93" s="227">
        <f>IF(N93="nulová",J93,0)</f>
        <v>0</v>
      </c>
      <c r="BJ93" s="20" t="s">
        <v>77</v>
      </c>
      <c r="BK93" s="227">
        <f>ROUND(I93*H93,2)</f>
        <v>0</v>
      </c>
      <c r="BL93" s="20" t="s">
        <v>168</v>
      </c>
      <c r="BM93" s="226" t="s">
        <v>2381</v>
      </c>
    </row>
    <row r="94" s="2" customFormat="1" ht="37.8" customHeight="1">
      <c r="A94" s="41"/>
      <c r="B94" s="42"/>
      <c r="C94" s="215" t="s">
        <v>222</v>
      </c>
      <c r="D94" s="215" t="s">
        <v>163</v>
      </c>
      <c r="E94" s="216" t="s">
        <v>2382</v>
      </c>
      <c r="F94" s="217" t="s">
        <v>2383</v>
      </c>
      <c r="G94" s="218" t="s">
        <v>2368</v>
      </c>
      <c r="H94" s="219">
        <v>3</v>
      </c>
      <c r="I94" s="220"/>
      <c r="J94" s="221">
        <f>ROUND(I94*H94,2)</f>
        <v>0</v>
      </c>
      <c r="K94" s="217" t="s">
        <v>19</v>
      </c>
      <c r="L94" s="47"/>
      <c r="M94" s="222" t="s">
        <v>19</v>
      </c>
      <c r="N94" s="223" t="s">
        <v>41</v>
      </c>
      <c r="O94" s="87"/>
      <c r="P94" s="224">
        <f>O94*H94</f>
        <v>0</v>
      </c>
      <c r="Q94" s="224">
        <v>0</v>
      </c>
      <c r="R94" s="224">
        <f>Q94*H94</f>
        <v>0</v>
      </c>
      <c r="S94" s="224">
        <v>0</v>
      </c>
      <c r="T94" s="225">
        <f>S94*H94</f>
        <v>0</v>
      </c>
      <c r="U94" s="41"/>
      <c r="V94" s="41"/>
      <c r="W94" s="41"/>
      <c r="X94" s="41"/>
      <c r="Y94" s="41"/>
      <c r="Z94" s="41"/>
      <c r="AA94" s="41"/>
      <c r="AB94" s="41"/>
      <c r="AC94" s="41"/>
      <c r="AD94" s="41"/>
      <c r="AE94" s="41"/>
      <c r="AR94" s="226" t="s">
        <v>168</v>
      </c>
      <c r="AT94" s="226" t="s">
        <v>163</v>
      </c>
      <c r="AU94" s="226" t="s">
        <v>77</v>
      </c>
      <c r="AY94" s="20" t="s">
        <v>161</v>
      </c>
      <c r="BE94" s="227">
        <f>IF(N94="základní",J94,0)</f>
        <v>0</v>
      </c>
      <c r="BF94" s="227">
        <f>IF(N94="snížená",J94,0)</f>
        <v>0</v>
      </c>
      <c r="BG94" s="227">
        <f>IF(N94="zákl. přenesená",J94,0)</f>
        <v>0</v>
      </c>
      <c r="BH94" s="227">
        <f>IF(N94="sníž. přenesená",J94,0)</f>
        <v>0</v>
      </c>
      <c r="BI94" s="227">
        <f>IF(N94="nulová",J94,0)</f>
        <v>0</v>
      </c>
      <c r="BJ94" s="20" t="s">
        <v>77</v>
      </c>
      <c r="BK94" s="227">
        <f>ROUND(I94*H94,2)</f>
        <v>0</v>
      </c>
      <c r="BL94" s="20" t="s">
        <v>168</v>
      </c>
      <c r="BM94" s="226" t="s">
        <v>2384</v>
      </c>
    </row>
    <row r="95" s="2" customFormat="1" ht="16.5" customHeight="1">
      <c r="A95" s="41"/>
      <c r="B95" s="42"/>
      <c r="C95" s="215" t="s">
        <v>228</v>
      </c>
      <c r="D95" s="215" t="s">
        <v>163</v>
      </c>
      <c r="E95" s="216" t="s">
        <v>2385</v>
      </c>
      <c r="F95" s="217" t="s">
        <v>2386</v>
      </c>
      <c r="G95" s="218" t="s">
        <v>2368</v>
      </c>
      <c r="H95" s="219">
        <v>2</v>
      </c>
      <c r="I95" s="220"/>
      <c r="J95" s="221">
        <f>ROUND(I95*H95,2)</f>
        <v>0</v>
      </c>
      <c r="K95" s="217" t="s">
        <v>19</v>
      </c>
      <c r="L95" s="47"/>
      <c r="M95" s="222" t="s">
        <v>19</v>
      </c>
      <c r="N95" s="223" t="s">
        <v>41</v>
      </c>
      <c r="O95" s="87"/>
      <c r="P95" s="224">
        <f>O95*H95</f>
        <v>0</v>
      </c>
      <c r="Q95" s="224">
        <v>0</v>
      </c>
      <c r="R95" s="224">
        <f>Q95*H95</f>
        <v>0</v>
      </c>
      <c r="S95" s="224">
        <v>0</v>
      </c>
      <c r="T95" s="225">
        <f>S95*H95</f>
        <v>0</v>
      </c>
      <c r="U95" s="41"/>
      <c r="V95" s="41"/>
      <c r="W95" s="41"/>
      <c r="X95" s="41"/>
      <c r="Y95" s="41"/>
      <c r="Z95" s="41"/>
      <c r="AA95" s="41"/>
      <c r="AB95" s="41"/>
      <c r="AC95" s="41"/>
      <c r="AD95" s="41"/>
      <c r="AE95" s="41"/>
      <c r="AR95" s="226" t="s">
        <v>168</v>
      </c>
      <c r="AT95" s="226" t="s">
        <v>163</v>
      </c>
      <c r="AU95" s="226" t="s">
        <v>77</v>
      </c>
      <c r="AY95" s="20" t="s">
        <v>161</v>
      </c>
      <c r="BE95" s="227">
        <f>IF(N95="základní",J95,0)</f>
        <v>0</v>
      </c>
      <c r="BF95" s="227">
        <f>IF(N95="snížená",J95,0)</f>
        <v>0</v>
      </c>
      <c r="BG95" s="227">
        <f>IF(N95="zákl. přenesená",J95,0)</f>
        <v>0</v>
      </c>
      <c r="BH95" s="227">
        <f>IF(N95="sníž. přenesená",J95,0)</f>
        <v>0</v>
      </c>
      <c r="BI95" s="227">
        <f>IF(N95="nulová",J95,0)</f>
        <v>0</v>
      </c>
      <c r="BJ95" s="20" t="s">
        <v>77</v>
      </c>
      <c r="BK95" s="227">
        <f>ROUND(I95*H95,2)</f>
        <v>0</v>
      </c>
      <c r="BL95" s="20" t="s">
        <v>168</v>
      </c>
      <c r="BM95" s="226" t="s">
        <v>2387</v>
      </c>
    </row>
    <row r="96" s="2" customFormat="1" ht="16.5" customHeight="1">
      <c r="A96" s="41"/>
      <c r="B96" s="42"/>
      <c r="C96" s="215" t="s">
        <v>8</v>
      </c>
      <c r="D96" s="215" t="s">
        <v>163</v>
      </c>
      <c r="E96" s="216" t="s">
        <v>2388</v>
      </c>
      <c r="F96" s="217" t="s">
        <v>2389</v>
      </c>
      <c r="G96" s="218" t="s">
        <v>2368</v>
      </c>
      <c r="H96" s="219">
        <v>7</v>
      </c>
      <c r="I96" s="220"/>
      <c r="J96" s="221">
        <f>ROUND(I96*H96,2)</f>
        <v>0</v>
      </c>
      <c r="K96" s="217" t="s">
        <v>19</v>
      </c>
      <c r="L96" s="47"/>
      <c r="M96" s="222" t="s">
        <v>19</v>
      </c>
      <c r="N96" s="223" t="s">
        <v>41</v>
      </c>
      <c r="O96" s="87"/>
      <c r="P96" s="224">
        <f>O96*H96</f>
        <v>0</v>
      </c>
      <c r="Q96" s="224">
        <v>0</v>
      </c>
      <c r="R96" s="224">
        <f>Q96*H96</f>
        <v>0</v>
      </c>
      <c r="S96" s="224">
        <v>0</v>
      </c>
      <c r="T96" s="225">
        <f>S96*H96</f>
        <v>0</v>
      </c>
      <c r="U96" s="41"/>
      <c r="V96" s="41"/>
      <c r="W96" s="41"/>
      <c r="X96" s="41"/>
      <c r="Y96" s="41"/>
      <c r="Z96" s="41"/>
      <c r="AA96" s="41"/>
      <c r="AB96" s="41"/>
      <c r="AC96" s="41"/>
      <c r="AD96" s="41"/>
      <c r="AE96" s="41"/>
      <c r="AR96" s="226" t="s">
        <v>168</v>
      </c>
      <c r="AT96" s="226" t="s">
        <v>163</v>
      </c>
      <c r="AU96" s="226" t="s">
        <v>77</v>
      </c>
      <c r="AY96" s="20" t="s">
        <v>161</v>
      </c>
      <c r="BE96" s="227">
        <f>IF(N96="základní",J96,0)</f>
        <v>0</v>
      </c>
      <c r="BF96" s="227">
        <f>IF(N96="snížená",J96,0)</f>
        <v>0</v>
      </c>
      <c r="BG96" s="227">
        <f>IF(N96="zákl. přenesená",J96,0)</f>
        <v>0</v>
      </c>
      <c r="BH96" s="227">
        <f>IF(N96="sníž. přenesená",J96,0)</f>
        <v>0</v>
      </c>
      <c r="BI96" s="227">
        <f>IF(N96="nulová",J96,0)</f>
        <v>0</v>
      </c>
      <c r="BJ96" s="20" t="s">
        <v>77</v>
      </c>
      <c r="BK96" s="227">
        <f>ROUND(I96*H96,2)</f>
        <v>0</v>
      </c>
      <c r="BL96" s="20" t="s">
        <v>168</v>
      </c>
      <c r="BM96" s="226" t="s">
        <v>2390</v>
      </c>
    </row>
    <row r="97" s="2" customFormat="1" ht="21.75" customHeight="1">
      <c r="A97" s="41"/>
      <c r="B97" s="42"/>
      <c r="C97" s="215" t="s">
        <v>241</v>
      </c>
      <c r="D97" s="215" t="s">
        <v>163</v>
      </c>
      <c r="E97" s="216" t="s">
        <v>2391</v>
      </c>
      <c r="F97" s="217" t="s">
        <v>2392</v>
      </c>
      <c r="G97" s="218" t="s">
        <v>827</v>
      </c>
      <c r="H97" s="219">
        <v>1</v>
      </c>
      <c r="I97" s="220"/>
      <c r="J97" s="221">
        <f>ROUND(I97*H97,2)</f>
        <v>0</v>
      </c>
      <c r="K97" s="217" t="s">
        <v>19</v>
      </c>
      <c r="L97" s="47"/>
      <c r="M97" s="222" t="s">
        <v>19</v>
      </c>
      <c r="N97" s="223" t="s">
        <v>41</v>
      </c>
      <c r="O97" s="87"/>
      <c r="P97" s="224">
        <f>O97*H97</f>
        <v>0</v>
      </c>
      <c r="Q97" s="224">
        <v>0</v>
      </c>
      <c r="R97" s="224">
        <f>Q97*H97</f>
        <v>0</v>
      </c>
      <c r="S97" s="224">
        <v>0</v>
      </c>
      <c r="T97" s="225">
        <f>S97*H97</f>
        <v>0</v>
      </c>
      <c r="U97" s="41"/>
      <c r="V97" s="41"/>
      <c r="W97" s="41"/>
      <c r="X97" s="41"/>
      <c r="Y97" s="41"/>
      <c r="Z97" s="41"/>
      <c r="AA97" s="41"/>
      <c r="AB97" s="41"/>
      <c r="AC97" s="41"/>
      <c r="AD97" s="41"/>
      <c r="AE97" s="41"/>
      <c r="AR97" s="226" t="s">
        <v>168</v>
      </c>
      <c r="AT97" s="226" t="s">
        <v>163</v>
      </c>
      <c r="AU97" s="226" t="s">
        <v>77</v>
      </c>
      <c r="AY97" s="20" t="s">
        <v>161</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168</v>
      </c>
      <c r="BM97" s="226" t="s">
        <v>2393</v>
      </c>
    </row>
    <row r="98" s="2" customFormat="1" ht="21.75" customHeight="1">
      <c r="A98" s="41"/>
      <c r="B98" s="42"/>
      <c r="C98" s="215" t="s">
        <v>246</v>
      </c>
      <c r="D98" s="215" t="s">
        <v>163</v>
      </c>
      <c r="E98" s="216" t="s">
        <v>2394</v>
      </c>
      <c r="F98" s="217" t="s">
        <v>2395</v>
      </c>
      <c r="G98" s="218" t="s">
        <v>827</v>
      </c>
      <c r="H98" s="219">
        <v>1</v>
      </c>
      <c r="I98" s="220"/>
      <c r="J98" s="221">
        <f>ROUND(I98*H98,2)</f>
        <v>0</v>
      </c>
      <c r="K98" s="217" t="s">
        <v>19</v>
      </c>
      <c r="L98" s="47"/>
      <c r="M98" s="222" t="s">
        <v>19</v>
      </c>
      <c r="N98" s="223" t="s">
        <v>41</v>
      </c>
      <c r="O98" s="87"/>
      <c r="P98" s="224">
        <f>O98*H98</f>
        <v>0</v>
      </c>
      <c r="Q98" s="224">
        <v>0</v>
      </c>
      <c r="R98" s="224">
        <f>Q98*H98</f>
        <v>0</v>
      </c>
      <c r="S98" s="224">
        <v>0</v>
      </c>
      <c r="T98" s="225">
        <f>S98*H98</f>
        <v>0</v>
      </c>
      <c r="U98" s="41"/>
      <c r="V98" s="41"/>
      <c r="W98" s="41"/>
      <c r="X98" s="41"/>
      <c r="Y98" s="41"/>
      <c r="Z98" s="41"/>
      <c r="AA98" s="41"/>
      <c r="AB98" s="41"/>
      <c r="AC98" s="41"/>
      <c r="AD98" s="41"/>
      <c r="AE98" s="41"/>
      <c r="AR98" s="226" t="s">
        <v>168</v>
      </c>
      <c r="AT98" s="226" t="s">
        <v>163</v>
      </c>
      <c r="AU98" s="226" t="s">
        <v>77</v>
      </c>
      <c r="AY98" s="20" t="s">
        <v>161</v>
      </c>
      <c r="BE98" s="227">
        <f>IF(N98="základní",J98,0)</f>
        <v>0</v>
      </c>
      <c r="BF98" s="227">
        <f>IF(N98="snížená",J98,0)</f>
        <v>0</v>
      </c>
      <c r="BG98" s="227">
        <f>IF(N98="zákl. přenesená",J98,0)</f>
        <v>0</v>
      </c>
      <c r="BH98" s="227">
        <f>IF(N98="sníž. přenesená",J98,0)</f>
        <v>0</v>
      </c>
      <c r="BI98" s="227">
        <f>IF(N98="nulová",J98,0)</f>
        <v>0</v>
      </c>
      <c r="BJ98" s="20" t="s">
        <v>77</v>
      </c>
      <c r="BK98" s="227">
        <f>ROUND(I98*H98,2)</f>
        <v>0</v>
      </c>
      <c r="BL98" s="20" t="s">
        <v>168</v>
      </c>
      <c r="BM98" s="226" t="s">
        <v>2396</v>
      </c>
    </row>
    <row r="99" s="2" customFormat="1" ht="21.75" customHeight="1">
      <c r="A99" s="41"/>
      <c r="B99" s="42"/>
      <c r="C99" s="215" t="s">
        <v>252</v>
      </c>
      <c r="D99" s="215" t="s">
        <v>163</v>
      </c>
      <c r="E99" s="216" t="s">
        <v>2397</v>
      </c>
      <c r="F99" s="217" t="s">
        <v>2398</v>
      </c>
      <c r="G99" s="218" t="s">
        <v>827</v>
      </c>
      <c r="H99" s="219">
        <v>1</v>
      </c>
      <c r="I99" s="220"/>
      <c r="J99" s="221">
        <f>ROUND(I99*H99,2)</f>
        <v>0</v>
      </c>
      <c r="K99" s="217" t="s">
        <v>19</v>
      </c>
      <c r="L99" s="47"/>
      <c r="M99" s="222" t="s">
        <v>19</v>
      </c>
      <c r="N99" s="223" t="s">
        <v>41</v>
      </c>
      <c r="O99" s="87"/>
      <c r="P99" s="224">
        <f>O99*H99</f>
        <v>0</v>
      </c>
      <c r="Q99" s="224">
        <v>0</v>
      </c>
      <c r="R99" s="224">
        <f>Q99*H99</f>
        <v>0</v>
      </c>
      <c r="S99" s="224">
        <v>0</v>
      </c>
      <c r="T99" s="225">
        <f>S99*H99</f>
        <v>0</v>
      </c>
      <c r="U99" s="41"/>
      <c r="V99" s="41"/>
      <c r="W99" s="41"/>
      <c r="X99" s="41"/>
      <c r="Y99" s="41"/>
      <c r="Z99" s="41"/>
      <c r="AA99" s="41"/>
      <c r="AB99" s="41"/>
      <c r="AC99" s="41"/>
      <c r="AD99" s="41"/>
      <c r="AE99" s="41"/>
      <c r="AR99" s="226" t="s">
        <v>168</v>
      </c>
      <c r="AT99" s="226" t="s">
        <v>163</v>
      </c>
      <c r="AU99" s="226" t="s">
        <v>77</v>
      </c>
      <c r="AY99" s="20" t="s">
        <v>161</v>
      </c>
      <c r="BE99" s="227">
        <f>IF(N99="základní",J99,0)</f>
        <v>0</v>
      </c>
      <c r="BF99" s="227">
        <f>IF(N99="snížená",J99,0)</f>
        <v>0</v>
      </c>
      <c r="BG99" s="227">
        <f>IF(N99="zákl. přenesená",J99,0)</f>
        <v>0</v>
      </c>
      <c r="BH99" s="227">
        <f>IF(N99="sníž. přenesená",J99,0)</f>
        <v>0</v>
      </c>
      <c r="BI99" s="227">
        <f>IF(N99="nulová",J99,0)</f>
        <v>0</v>
      </c>
      <c r="BJ99" s="20" t="s">
        <v>77</v>
      </c>
      <c r="BK99" s="227">
        <f>ROUND(I99*H99,2)</f>
        <v>0</v>
      </c>
      <c r="BL99" s="20" t="s">
        <v>168</v>
      </c>
      <c r="BM99" s="226" t="s">
        <v>2399</v>
      </c>
    </row>
    <row r="100" s="2" customFormat="1" ht="21.75" customHeight="1">
      <c r="A100" s="41"/>
      <c r="B100" s="42"/>
      <c r="C100" s="215" t="s">
        <v>258</v>
      </c>
      <c r="D100" s="215" t="s">
        <v>163</v>
      </c>
      <c r="E100" s="216" t="s">
        <v>2400</v>
      </c>
      <c r="F100" s="217" t="s">
        <v>2401</v>
      </c>
      <c r="G100" s="218" t="s">
        <v>827</v>
      </c>
      <c r="H100" s="219">
        <v>1</v>
      </c>
      <c r="I100" s="220"/>
      <c r="J100" s="221">
        <f>ROUND(I100*H100,2)</f>
        <v>0</v>
      </c>
      <c r="K100" s="217" t="s">
        <v>19</v>
      </c>
      <c r="L100" s="47"/>
      <c r="M100" s="222" t="s">
        <v>19</v>
      </c>
      <c r="N100" s="223" t="s">
        <v>41</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168</v>
      </c>
      <c r="AT100" s="226" t="s">
        <v>163</v>
      </c>
      <c r="AU100" s="226" t="s">
        <v>77</v>
      </c>
      <c r="AY100" s="20" t="s">
        <v>161</v>
      </c>
      <c r="BE100" s="227">
        <f>IF(N100="základní",J100,0)</f>
        <v>0</v>
      </c>
      <c r="BF100" s="227">
        <f>IF(N100="snížená",J100,0)</f>
        <v>0</v>
      </c>
      <c r="BG100" s="227">
        <f>IF(N100="zákl. přenesená",J100,0)</f>
        <v>0</v>
      </c>
      <c r="BH100" s="227">
        <f>IF(N100="sníž. přenesená",J100,0)</f>
        <v>0</v>
      </c>
      <c r="BI100" s="227">
        <f>IF(N100="nulová",J100,0)</f>
        <v>0</v>
      </c>
      <c r="BJ100" s="20" t="s">
        <v>77</v>
      </c>
      <c r="BK100" s="227">
        <f>ROUND(I100*H100,2)</f>
        <v>0</v>
      </c>
      <c r="BL100" s="20" t="s">
        <v>168</v>
      </c>
      <c r="BM100" s="226" t="s">
        <v>2402</v>
      </c>
    </row>
    <row r="101" s="2" customFormat="1" ht="21.75" customHeight="1">
      <c r="A101" s="41"/>
      <c r="B101" s="42"/>
      <c r="C101" s="215" t="s">
        <v>263</v>
      </c>
      <c r="D101" s="215" t="s">
        <v>163</v>
      </c>
      <c r="E101" s="216" t="s">
        <v>2403</v>
      </c>
      <c r="F101" s="217" t="s">
        <v>2404</v>
      </c>
      <c r="G101" s="218" t="s">
        <v>827</v>
      </c>
      <c r="H101" s="219">
        <v>1</v>
      </c>
      <c r="I101" s="220"/>
      <c r="J101" s="221">
        <f>ROUND(I101*H101,2)</f>
        <v>0</v>
      </c>
      <c r="K101" s="217" t="s">
        <v>19</v>
      </c>
      <c r="L101" s="47"/>
      <c r="M101" s="222" t="s">
        <v>19</v>
      </c>
      <c r="N101" s="223" t="s">
        <v>41</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168</v>
      </c>
      <c r="AT101" s="226" t="s">
        <v>163</v>
      </c>
      <c r="AU101" s="226" t="s">
        <v>77</v>
      </c>
      <c r="AY101" s="20" t="s">
        <v>161</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168</v>
      </c>
      <c r="BM101" s="226" t="s">
        <v>2405</v>
      </c>
    </row>
    <row r="102" s="2" customFormat="1" ht="16.5" customHeight="1">
      <c r="A102" s="41"/>
      <c r="B102" s="42"/>
      <c r="C102" s="215" t="s">
        <v>270</v>
      </c>
      <c r="D102" s="215" t="s">
        <v>163</v>
      </c>
      <c r="E102" s="216" t="s">
        <v>2406</v>
      </c>
      <c r="F102" s="217" t="s">
        <v>2407</v>
      </c>
      <c r="G102" s="218" t="s">
        <v>212</v>
      </c>
      <c r="H102" s="219">
        <v>60</v>
      </c>
      <c r="I102" s="220"/>
      <c r="J102" s="221">
        <f>ROUND(I102*H102,2)</f>
        <v>0</v>
      </c>
      <c r="K102" s="217" t="s">
        <v>19</v>
      </c>
      <c r="L102" s="47"/>
      <c r="M102" s="222" t="s">
        <v>19</v>
      </c>
      <c r="N102" s="223" t="s">
        <v>41</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168</v>
      </c>
      <c r="AT102" s="226" t="s">
        <v>163</v>
      </c>
      <c r="AU102" s="226" t="s">
        <v>77</v>
      </c>
      <c r="AY102" s="20" t="s">
        <v>161</v>
      </c>
      <c r="BE102" s="227">
        <f>IF(N102="základní",J102,0)</f>
        <v>0</v>
      </c>
      <c r="BF102" s="227">
        <f>IF(N102="snížená",J102,0)</f>
        <v>0</v>
      </c>
      <c r="BG102" s="227">
        <f>IF(N102="zákl. přenesená",J102,0)</f>
        <v>0</v>
      </c>
      <c r="BH102" s="227">
        <f>IF(N102="sníž. přenesená",J102,0)</f>
        <v>0</v>
      </c>
      <c r="BI102" s="227">
        <f>IF(N102="nulová",J102,0)</f>
        <v>0</v>
      </c>
      <c r="BJ102" s="20" t="s">
        <v>77</v>
      </c>
      <c r="BK102" s="227">
        <f>ROUND(I102*H102,2)</f>
        <v>0</v>
      </c>
      <c r="BL102" s="20" t="s">
        <v>168</v>
      </c>
      <c r="BM102" s="226" t="s">
        <v>2408</v>
      </c>
    </row>
    <row r="103" s="2" customFormat="1" ht="24.15" customHeight="1">
      <c r="A103" s="41"/>
      <c r="B103" s="42"/>
      <c r="C103" s="215" t="s">
        <v>276</v>
      </c>
      <c r="D103" s="215" t="s">
        <v>163</v>
      </c>
      <c r="E103" s="216" t="s">
        <v>2409</v>
      </c>
      <c r="F103" s="217" t="s">
        <v>2410</v>
      </c>
      <c r="G103" s="218" t="s">
        <v>212</v>
      </c>
      <c r="H103" s="219">
        <v>380</v>
      </c>
      <c r="I103" s="220"/>
      <c r="J103" s="221">
        <f>ROUND(I103*H103,2)</f>
        <v>0</v>
      </c>
      <c r="K103" s="217" t="s">
        <v>19</v>
      </c>
      <c r="L103" s="47"/>
      <c r="M103" s="222" t="s">
        <v>19</v>
      </c>
      <c r="N103" s="223" t="s">
        <v>41</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168</v>
      </c>
      <c r="AT103" s="226" t="s">
        <v>163</v>
      </c>
      <c r="AU103" s="226" t="s">
        <v>77</v>
      </c>
      <c r="AY103" s="20" t="s">
        <v>161</v>
      </c>
      <c r="BE103" s="227">
        <f>IF(N103="základní",J103,0)</f>
        <v>0</v>
      </c>
      <c r="BF103" s="227">
        <f>IF(N103="snížená",J103,0)</f>
        <v>0</v>
      </c>
      <c r="BG103" s="227">
        <f>IF(N103="zákl. přenesená",J103,0)</f>
        <v>0</v>
      </c>
      <c r="BH103" s="227">
        <f>IF(N103="sníž. přenesená",J103,0)</f>
        <v>0</v>
      </c>
      <c r="BI103" s="227">
        <f>IF(N103="nulová",J103,0)</f>
        <v>0</v>
      </c>
      <c r="BJ103" s="20" t="s">
        <v>77</v>
      </c>
      <c r="BK103" s="227">
        <f>ROUND(I103*H103,2)</f>
        <v>0</v>
      </c>
      <c r="BL103" s="20" t="s">
        <v>168</v>
      </c>
      <c r="BM103" s="226" t="s">
        <v>2411</v>
      </c>
    </row>
    <row r="104" s="2" customFormat="1" ht="24.15" customHeight="1">
      <c r="A104" s="41"/>
      <c r="B104" s="42"/>
      <c r="C104" s="215" t="s">
        <v>282</v>
      </c>
      <c r="D104" s="215" t="s">
        <v>163</v>
      </c>
      <c r="E104" s="216" t="s">
        <v>2412</v>
      </c>
      <c r="F104" s="217" t="s">
        <v>2413</v>
      </c>
      <c r="G104" s="218" t="s">
        <v>212</v>
      </c>
      <c r="H104" s="219">
        <v>140</v>
      </c>
      <c r="I104" s="220"/>
      <c r="J104" s="221">
        <f>ROUND(I104*H104,2)</f>
        <v>0</v>
      </c>
      <c r="K104" s="217" t="s">
        <v>19</v>
      </c>
      <c r="L104" s="47"/>
      <c r="M104" s="222" t="s">
        <v>19</v>
      </c>
      <c r="N104" s="223" t="s">
        <v>41</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168</v>
      </c>
      <c r="AT104" s="226" t="s">
        <v>163</v>
      </c>
      <c r="AU104" s="226" t="s">
        <v>77</v>
      </c>
      <c r="AY104" s="20" t="s">
        <v>161</v>
      </c>
      <c r="BE104" s="227">
        <f>IF(N104="základní",J104,0)</f>
        <v>0</v>
      </c>
      <c r="BF104" s="227">
        <f>IF(N104="snížená",J104,0)</f>
        <v>0</v>
      </c>
      <c r="BG104" s="227">
        <f>IF(N104="zákl. přenesená",J104,0)</f>
        <v>0</v>
      </c>
      <c r="BH104" s="227">
        <f>IF(N104="sníž. přenesená",J104,0)</f>
        <v>0</v>
      </c>
      <c r="BI104" s="227">
        <f>IF(N104="nulová",J104,0)</f>
        <v>0</v>
      </c>
      <c r="BJ104" s="20" t="s">
        <v>77</v>
      </c>
      <c r="BK104" s="227">
        <f>ROUND(I104*H104,2)</f>
        <v>0</v>
      </c>
      <c r="BL104" s="20" t="s">
        <v>168</v>
      </c>
      <c r="BM104" s="226" t="s">
        <v>2414</v>
      </c>
    </row>
    <row r="105" s="2" customFormat="1" ht="24.15" customHeight="1">
      <c r="A105" s="41"/>
      <c r="B105" s="42"/>
      <c r="C105" s="215" t="s">
        <v>7</v>
      </c>
      <c r="D105" s="215" t="s">
        <v>163</v>
      </c>
      <c r="E105" s="216" t="s">
        <v>2415</v>
      </c>
      <c r="F105" s="217" t="s">
        <v>2416</v>
      </c>
      <c r="G105" s="218" t="s">
        <v>212</v>
      </c>
      <c r="H105" s="219">
        <v>15</v>
      </c>
      <c r="I105" s="220"/>
      <c r="J105" s="221">
        <f>ROUND(I105*H105,2)</f>
        <v>0</v>
      </c>
      <c r="K105" s="217" t="s">
        <v>19</v>
      </c>
      <c r="L105" s="47"/>
      <c r="M105" s="222" t="s">
        <v>19</v>
      </c>
      <c r="N105" s="223" t="s">
        <v>41</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168</v>
      </c>
      <c r="AT105" s="226" t="s">
        <v>163</v>
      </c>
      <c r="AU105" s="226" t="s">
        <v>77</v>
      </c>
      <c r="AY105" s="20" t="s">
        <v>161</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168</v>
      </c>
      <c r="BM105" s="226" t="s">
        <v>2417</v>
      </c>
    </row>
    <row r="106" s="2" customFormat="1" ht="24.15" customHeight="1">
      <c r="A106" s="41"/>
      <c r="B106" s="42"/>
      <c r="C106" s="215" t="s">
        <v>294</v>
      </c>
      <c r="D106" s="215" t="s">
        <v>163</v>
      </c>
      <c r="E106" s="216" t="s">
        <v>2418</v>
      </c>
      <c r="F106" s="217" t="s">
        <v>2419</v>
      </c>
      <c r="G106" s="218" t="s">
        <v>212</v>
      </c>
      <c r="H106" s="219">
        <v>175</v>
      </c>
      <c r="I106" s="220"/>
      <c r="J106" s="221">
        <f>ROUND(I106*H106,2)</f>
        <v>0</v>
      </c>
      <c r="K106" s="217" t="s">
        <v>19</v>
      </c>
      <c r="L106" s="47"/>
      <c r="M106" s="222" t="s">
        <v>19</v>
      </c>
      <c r="N106" s="223" t="s">
        <v>41</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168</v>
      </c>
      <c r="AT106" s="226" t="s">
        <v>163</v>
      </c>
      <c r="AU106" s="226" t="s">
        <v>77</v>
      </c>
      <c r="AY106" s="20" t="s">
        <v>161</v>
      </c>
      <c r="BE106" s="227">
        <f>IF(N106="základní",J106,0)</f>
        <v>0</v>
      </c>
      <c r="BF106" s="227">
        <f>IF(N106="snížená",J106,0)</f>
        <v>0</v>
      </c>
      <c r="BG106" s="227">
        <f>IF(N106="zákl. přenesená",J106,0)</f>
        <v>0</v>
      </c>
      <c r="BH106" s="227">
        <f>IF(N106="sníž. přenesená",J106,0)</f>
        <v>0</v>
      </c>
      <c r="BI106" s="227">
        <f>IF(N106="nulová",J106,0)</f>
        <v>0</v>
      </c>
      <c r="BJ106" s="20" t="s">
        <v>77</v>
      </c>
      <c r="BK106" s="227">
        <f>ROUND(I106*H106,2)</f>
        <v>0</v>
      </c>
      <c r="BL106" s="20" t="s">
        <v>168</v>
      </c>
      <c r="BM106" s="226" t="s">
        <v>2420</v>
      </c>
    </row>
    <row r="107" s="2" customFormat="1" ht="24.15" customHeight="1">
      <c r="A107" s="41"/>
      <c r="B107" s="42"/>
      <c r="C107" s="215" t="s">
        <v>300</v>
      </c>
      <c r="D107" s="215" t="s">
        <v>163</v>
      </c>
      <c r="E107" s="216" t="s">
        <v>2421</v>
      </c>
      <c r="F107" s="217" t="s">
        <v>2422</v>
      </c>
      <c r="G107" s="218" t="s">
        <v>212</v>
      </c>
      <c r="H107" s="219">
        <v>175</v>
      </c>
      <c r="I107" s="220"/>
      <c r="J107" s="221">
        <f>ROUND(I107*H107,2)</f>
        <v>0</v>
      </c>
      <c r="K107" s="217" t="s">
        <v>19</v>
      </c>
      <c r="L107" s="47"/>
      <c r="M107" s="222" t="s">
        <v>19</v>
      </c>
      <c r="N107" s="223" t="s">
        <v>41</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168</v>
      </c>
      <c r="AT107" s="226" t="s">
        <v>163</v>
      </c>
      <c r="AU107" s="226" t="s">
        <v>77</v>
      </c>
      <c r="AY107" s="20" t="s">
        <v>161</v>
      </c>
      <c r="BE107" s="227">
        <f>IF(N107="základní",J107,0)</f>
        <v>0</v>
      </c>
      <c r="BF107" s="227">
        <f>IF(N107="snížená",J107,0)</f>
        <v>0</v>
      </c>
      <c r="BG107" s="227">
        <f>IF(N107="zákl. přenesená",J107,0)</f>
        <v>0</v>
      </c>
      <c r="BH107" s="227">
        <f>IF(N107="sníž. přenesená",J107,0)</f>
        <v>0</v>
      </c>
      <c r="BI107" s="227">
        <f>IF(N107="nulová",J107,0)</f>
        <v>0</v>
      </c>
      <c r="BJ107" s="20" t="s">
        <v>77</v>
      </c>
      <c r="BK107" s="227">
        <f>ROUND(I107*H107,2)</f>
        <v>0</v>
      </c>
      <c r="BL107" s="20" t="s">
        <v>168</v>
      </c>
      <c r="BM107" s="226" t="s">
        <v>2423</v>
      </c>
    </row>
    <row r="108" s="2" customFormat="1" ht="16.5" customHeight="1">
      <c r="A108" s="41"/>
      <c r="B108" s="42"/>
      <c r="C108" s="215" t="s">
        <v>306</v>
      </c>
      <c r="D108" s="215" t="s">
        <v>163</v>
      </c>
      <c r="E108" s="216" t="s">
        <v>2424</v>
      </c>
      <c r="F108" s="217" t="s">
        <v>2425</v>
      </c>
      <c r="G108" s="218" t="s">
        <v>2368</v>
      </c>
      <c r="H108" s="219">
        <v>56</v>
      </c>
      <c r="I108" s="220"/>
      <c r="J108" s="221">
        <f>ROUND(I108*H108,2)</f>
        <v>0</v>
      </c>
      <c r="K108" s="217" t="s">
        <v>19</v>
      </c>
      <c r="L108" s="47"/>
      <c r="M108" s="222" t="s">
        <v>19</v>
      </c>
      <c r="N108" s="223" t="s">
        <v>41</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168</v>
      </c>
      <c r="AT108" s="226" t="s">
        <v>163</v>
      </c>
      <c r="AU108" s="226" t="s">
        <v>77</v>
      </c>
      <c r="AY108" s="20" t="s">
        <v>161</v>
      </c>
      <c r="BE108" s="227">
        <f>IF(N108="základní",J108,0)</f>
        <v>0</v>
      </c>
      <c r="BF108" s="227">
        <f>IF(N108="snížená",J108,0)</f>
        <v>0</v>
      </c>
      <c r="BG108" s="227">
        <f>IF(N108="zákl. přenesená",J108,0)</f>
        <v>0</v>
      </c>
      <c r="BH108" s="227">
        <f>IF(N108="sníž. přenesená",J108,0)</f>
        <v>0</v>
      </c>
      <c r="BI108" s="227">
        <f>IF(N108="nulová",J108,0)</f>
        <v>0</v>
      </c>
      <c r="BJ108" s="20" t="s">
        <v>77</v>
      </c>
      <c r="BK108" s="227">
        <f>ROUND(I108*H108,2)</f>
        <v>0</v>
      </c>
      <c r="BL108" s="20" t="s">
        <v>168</v>
      </c>
      <c r="BM108" s="226" t="s">
        <v>2426</v>
      </c>
    </row>
    <row r="109" s="2" customFormat="1" ht="16.5" customHeight="1">
      <c r="A109" s="41"/>
      <c r="B109" s="42"/>
      <c r="C109" s="215" t="s">
        <v>311</v>
      </c>
      <c r="D109" s="215" t="s">
        <v>163</v>
      </c>
      <c r="E109" s="216" t="s">
        <v>2427</v>
      </c>
      <c r="F109" s="217" t="s">
        <v>2428</v>
      </c>
      <c r="G109" s="218" t="s">
        <v>827</v>
      </c>
      <c r="H109" s="219">
        <v>1</v>
      </c>
      <c r="I109" s="220"/>
      <c r="J109" s="221">
        <f>ROUND(I109*H109,2)</f>
        <v>0</v>
      </c>
      <c r="K109" s="217" t="s">
        <v>19</v>
      </c>
      <c r="L109" s="47"/>
      <c r="M109" s="222" t="s">
        <v>19</v>
      </c>
      <c r="N109" s="223" t="s">
        <v>41</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168</v>
      </c>
      <c r="AT109" s="226" t="s">
        <v>163</v>
      </c>
      <c r="AU109" s="226" t="s">
        <v>77</v>
      </c>
      <c r="AY109" s="20" t="s">
        <v>161</v>
      </c>
      <c r="BE109" s="227">
        <f>IF(N109="základní",J109,0)</f>
        <v>0</v>
      </c>
      <c r="BF109" s="227">
        <f>IF(N109="snížená",J109,0)</f>
        <v>0</v>
      </c>
      <c r="BG109" s="227">
        <f>IF(N109="zákl. přenesená",J109,0)</f>
        <v>0</v>
      </c>
      <c r="BH109" s="227">
        <f>IF(N109="sníž. přenesená",J109,0)</f>
        <v>0</v>
      </c>
      <c r="BI109" s="227">
        <f>IF(N109="nulová",J109,0)</f>
        <v>0</v>
      </c>
      <c r="BJ109" s="20" t="s">
        <v>77</v>
      </c>
      <c r="BK109" s="227">
        <f>ROUND(I109*H109,2)</f>
        <v>0</v>
      </c>
      <c r="BL109" s="20" t="s">
        <v>168</v>
      </c>
      <c r="BM109" s="226" t="s">
        <v>2429</v>
      </c>
    </row>
    <row r="110" s="2" customFormat="1" ht="16.5" customHeight="1">
      <c r="A110" s="41"/>
      <c r="B110" s="42"/>
      <c r="C110" s="215" t="s">
        <v>318</v>
      </c>
      <c r="D110" s="215" t="s">
        <v>163</v>
      </c>
      <c r="E110" s="216" t="s">
        <v>2430</v>
      </c>
      <c r="F110" s="217" t="s">
        <v>2431</v>
      </c>
      <c r="G110" s="218" t="s">
        <v>2368</v>
      </c>
      <c r="H110" s="219">
        <v>1</v>
      </c>
      <c r="I110" s="220"/>
      <c r="J110" s="221">
        <f>ROUND(I110*H110,2)</f>
        <v>0</v>
      </c>
      <c r="K110" s="217" t="s">
        <v>19</v>
      </c>
      <c r="L110" s="47"/>
      <c r="M110" s="222" t="s">
        <v>19</v>
      </c>
      <c r="N110" s="223" t="s">
        <v>41</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168</v>
      </c>
      <c r="AT110" s="226" t="s">
        <v>163</v>
      </c>
      <c r="AU110" s="226" t="s">
        <v>77</v>
      </c>
      <c r="AY110" s="20" t="s">
        <v>161</v>
      </c>
      <c r="BE110" s="227">
        <f>IF(N110="základní",J110,0)</f>
        <v>0</v>
      </c>
      <c r="BF110" s="227">
        <f>IF(N110="snížená",J110,0)</f>
        <v>0</v>
      </c>
      <c r="BG110" s="227">
        <f>IF(N110="zákl. přenesená",J110,0)</f>
        <v>0</v>
      </c>
      <c r="BH110" s="227">
        <f>IF(N110="sníž. přenesená",J110,0)</f>
        <v>0</v>
      </c>
      <c r="BI110" s="227">
        <f>IF(N110="nulová",J110,0)</f>
        <v>0</v>
      </c>
      <c r="BJ110" s="20" t="s">
        <v>77</v>
      </c>
      <c r="BK110" s="227">
        <f>ROUND(I110*H110,2)</f>
        <v>0</v>
      </c>
      <c r="BL110" s="20" t="s">
        <v>168</v>
      </c>
      <c r="BM110" s="226" t="s">
        <v>2432</v>
      </c>
    </row>
    <row r="111" s="2" customFormat="1" ht="21.75" customHeight="1">
      <c r="A111" s="41"/>
      <c r="B111" s="42"/>
      <c r="C111" s="215" t="s">
        <v>324</v>
      </c>
      <c r="D111" s="215" t="s">
        <v>163</v>
      </c>
      <c r="E111" s="216" t="s">
        <v>2433</v>
      </c>
      <c r="F111" s="217" t="s">
        <v>2434</v>
      </c>
      <c r="G111" s="218" t="s">
        <v>827</v>
      </c>
      <c r="H111" s="219">
        <v>1</v>
      </c>
      <c r="I111" s="220"/>
      <c r="J111" s="221">
        <f>ROUND(I111*H111,2)</f>
        <v>0</v>
      </c>
      <c r="K111" s="217" t="s">
        <v>19</v>
      </c>
      <c r="L111" s="47"/>
      <c r="M111" s="222" t="s">
        <v>19</v>
      </c>
      <c r="N111" s="223" t="s">
        <v>41</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168</v>
      </c>
      <c r="AT111" s="226" t="s">
        <v>163</v>
      </c>
      <c r="AU111" s="226" t="s">
        <v>77</v>
      </c>
      <c r="AY111" s="20" t="s">
        <v>161</v>
      </c>
      <c r="BE111" s="227">
        <f>IF(N111="základní",J111,0)</f>
        <v>0</v>
      </c>
      <c r="BF111" s="227">
        <f>IF(N111="snížená",J111,0)</f>
        <v>0</v>
      </c>
      <c r="BG111" s="227">
        <f>IF(N111="zákl. přenesená",J111,0)</f>
        <v>0</v>
      </c>
      <c r="BH111" s="227">
        <f>IF(N111="sníž. přenesená",J111,0)</f>
        <v>0</v>
      </c>
      <c r="BI111" s="227">
        <f>IF(N111="nulová",J111,0)</f>
        <v>0</v>
      </c>
      <c r="BJ111" s="20" t="s">
        <v>77</v>
      </c>
      <c r="BK111" s="227">
        <f>ROUND(I111*H111,2)</f>
        <v>0</v>
      </c>
      <c r="BL111" s="20" t="s">
        <v>168</v>
      </c>
      <c r="BM111" s="226" t="s">
        <v>2435</v>
      </c>
    </row>
    <row r="112" s="2" customFormat="1" ht="24.15" customHeight="1">
      <c r="A112" s="41"/>
      <c r="B112" s="42"/>
      <c r="C112" s="215" t="s">
        <v>329</v>
      </c>
      <c r="D112" s="215" t="s">
        <v>163</v>
      </c>
      <c r="E112" s="216" t="s">
        <v>2436</v>
      </c>
      <c r="F112" s="217" t="s">
        <v>2437</v>
      </c>
      <c r="G112" s="218" t="s">
        <v>2368</v>
      </c>
      <c r="H112" s="219">
        <v>5</v>
      </c>
      <c r="I112" s="220"/>
      <c r="J112" s="221">
        <f>ROUND(I112*H112,2)</f>
        <v>0</v>
      </c>
      <c r="K112" s="217" t="s">
        <v>19</v>
      </c>
      <c r="L112" s="47"/>
      <c r="M112" s="222" t="s">
        <v>19</v>
      </c>
      <c r="N112" s="223" t="s">
        <v>41</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168</v>
      </c>
      <c r="AT112" s="226" t="s">
        <v>163</v>
      </c>
      <c r="AU112" s="226" t="s">
        <v>77</v>
      </c>
      <c r="AY112" s="20" t="s">
        <v>161</v>
      </c>
      <c r="BE112" s="227">
        <f>IF(N112="základní",J112,0)</f>
        <v>0</v>
      </c>
      <c r="BF112" s="227">
        <f>IF(N112="snížená",J112,0)</f>
        <v>0</v>
      </c>
      <c r="BG112" s="227">
        <f>IF(N112="zákl. přenesená",J112,0)</f>
        <v>0</v>
      </c>
      <c r="BH112" s="227">
        <f>IF(N112="sníž. přenesená",J112,0)</f>
        <v>0</v>
      </c>
      <c r="BI112" s="227">
        <f>IF(N112="nulová",J112,0)</f>
        <v>0</v>
      </c>
      <c r="BJ112" s="20" t="s">
        <v>77</v>
      </c>
      <c r="BK112" s="227">
        <f>ROUND(I112*H112,2)</f>
        <v>0</v>
      </c>
      <c r="BL112" s="20" t="s">
        <v>168</v>
      </c>
      <c r="BM112" s="226" t="s">
        <v>2438</v>
      </c>
    </row>
    <row r="113" s="2" customFormat="1" ht="16.5" customHeight="1">
      <c r="A113" s="41"/>
      <c r="B113" s="42"/>
      <c r="C113" s="215" t="s">
        <v>335</v>
      </c>
      <c r="D113" s="215" t="s">
        <v>163</v>
      </c>
      <c r="E113" s="216" t="s">
        <v>2439</v>
      </c>
      <c r="F113" s="217" t="s">
        <v>2440</v>
      </c>
      <c r="G113" s="218" t="s">
        <v>827</v>
      </c>
      <c r="H113" s="219">
        <v>1</v>
      </c>
      <c r="I113" s="220"/>
      <c r="J113" s="221">
        <f>ROUND(I113*H113,2)</f>
        <v>0</v>
      </c>
      <c r="K113" s="217" t="s">
        <v>19</v>
      </c>
      <c r="L113" s="47"/>
      <c r="M113" s="222" t="s">
        <v>19</v>
      </c>
      <c r="N113" s="223" t="s">
        <v>41</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168</v>
      </c>
      <c r="AT113" s="226" t="s">
        <v>163</v>
      </c>
      <c r="AU113" s="226" t="s">
        <v>77</v>
      </c>
      <c r="AY113" s="20" t="s">
        <v>161</v>
      </c>
      <c r="BE113" s="227">
        <f>IF(N113="základní",J113,0)</f>
        <v>0</v>
      </c>
      <c r="BF113" s="227">
        <f>IF(N113="snížená",J113,0)</f>
        <v>0</v>
      </c>
      <c r="BG113" s="227">
        <f>IF(N113="zákl. přenesená",J113,0)</f>
        <v>0</v>
      </c>
      <c r="BH113" s="227">
        <f>IF(N113="sníž. přenesená",J113,0)</f>
        <v>0</v>
      </c>
      <c r="BI113" s="227">
        <f>IF(N113="nulová",J113,0)</f>
        <v>0</v>
      </c>
      <c r="BJ113" s="20" t="s">
        <v>77</v>
      </c>
      <c r="BK113" s="227">
        <f>ROUND(I113*H113,2)</f>
        <v>0</v>
      </c>
      <c r="BL113" s="20" t="s">
        <v>168</v>
      </c>
      <c r="BM113" s="226" t="s">
        <v>2441</v>
      </c>
    </row>
    <row r="114" s="2" customFormat="1" ht="16.5" customHeight="1">
      <c r="A114" s="41"/>
      <c r="B114" s="42"/>
      <c r="C114" s="215" t="s">
        <v>344</v>
      </c>
      <c r="D114" s="215" t="s">
        <v>163</v>
      </c>
      <c r="E114" s="216" t="s">
        <v>2442</v>
      </c>
      <c r="F114" s="217" t="s">
        <v>2443</v>
      </c>
      <c r="G114" s="218" t="s">
        <v>212</v>
      </c>
      <c r="H114" s="219">
        <v>140</v>
      </c>
      <c r="I114" s="220"/>
      <c r="J114" s="221">
        <f>ROUND(I114*H114,2)</f>
        <v>0</v>
      </c>
      <c r="K114" s="217" t="s">
        <v>19</v>
      </c>
      <c r="L114" s="47"/>
      <c r="M114" s="222" t="s">
        <v>19</v>
      </c>
      <c r="N114" s="223" t="s">
        <v>41</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168</v>
      </c>
      <c r="AT114" s="226" t="s">
        <v>163</v>
      </c>
      <c r="AU114" s="226" t="s">
        <v>77</v>
      </c>
      <c r="AY114" s="20" t="s">
        <v>161</v>
      </c>
      <c r="BE114" s="227">
        <f>IF(N114="základní",J114,0)</f>
        <v>0</v>
      </c>
      <c r="BF114" s="227">
        <f>IF(N114="snížená",J114,0)</f>
        <v>0</v>
      </c>
      <c r="BG114" s="227">
        <f>IF(N114="zákl. přenesená",J114,0)</f>
        <v>0</v>
      </c>
      <c r="BH114" s="227">
        <f>IF(N114="sníž. přenesená",J114,0)</f>
        <v>0</v>
      </c>
      <c r="BI114" s="227">
        <f>IF(N114="nulová",J114,0)</f>
        <v>0</v>
      </c>
      <c r="BJ114" s="20" t="s">
        <v>77</v>
      </c>
      <c r="BK114" s="227">
        <f>ROUND(I114*H114,2)</f>
        <v>0</v>
      </c>
      <c r="BL114" s="20" t="s">
        <v>168</v>
      </c>
      <c r="BM114" s="226" t="s">
        <v>2444</v>
      </c>
    </row>
    <row r="115" s="2" customFormat="1" ht="16.5" customHeight="1">
      <c r="A115" s="41"/>
      <c r="B115" s="42"/>
      <c r="C115" s="215" t="s">
        <v>350</v>
      </c>
      <c r="D115" s="215" t="s">
        <v>163</v>
      </c>
      <c r="E115" s="216" t="s">
        <v>2445</v>
      </c>
      <c r="F115" s="217" t="s">
        <v>2446</v>
      </c>
      <c r="G115" s="218" t="s">
        <v>2368</v>
      </c>
      <c r="H115" s="219">
        <v>41</v>
      </c>
      <c r="I115" s="220"/>
      <c r="J115" s="221">
        <f>ROUND(I115*H115,2)</f>
        <v>0</v>
      </c>
      <c r="K115" s="217" t="s">
        <v>19</v>
      </c>
      <c r="L115" s="47"/>
      <c r="M115" s="222" t="s">
        <v>19</v>
      </c>
      <c r="N115" s="223" t="s">
        <v>41</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168</v>
      </c>
      <c r="AT115" s="226" t="s">
        <v>163</v>
      </c>
      <c r="AU115" s="226" t="s">
        <v>77</v>
      </c>
      <c r="AY115" s="20" t="s">
        <v>161</v>
      </c>
      <c r="BE115" s="227">
        <f>IF(N115="základní",J115,0)</f>
        <v>0</v>
      </c>
      <c r="BF115" s="227">
        <f>IF(N115="snížená",J115,0)</f>
        <v>0</v>
      </c>
      <c r="BG115" s="227">
        <f>IF(N115="zákl. přenesená",J115,0)</f>
        <v>0</v>
      </c>
      <c r="BH115" s="227">
        <f>IF(N115="sníž. přenesená",J115,0)</f>
        <v>0</v>
      </c>
      <c r="BI115" s="227">
        <f>IF(N115="nulová",J115,0)</f>
        <v>0</v>
      </c>
      <c r="BJ115" s="20" t="s">
        <v>77</v>
      </c>
      <c r="BK115" s="227">
        <f>ROUND(I115*H115,2)</f>
        <v>0</v>
      </c>
      <c r="BL115" s="20" t="s">
        <v>168</v>
      </c>
      <c r="BM115" s="226" t="s">
        <v>2447</v>
      </c>
    </row>
    <row r="116" s="2" customFormat="1" ht="16.5" customHeight="1">
      <c r="A116" s="41"/>
      <c r="B116" s="42"/>
      <c r="C116" s="215" t="s">
        <v>356</v>
      </c>
      <c r="D116" s="215" t="s">
        <v>163</v>
      </c>
      <c r="E116" s="216" t="s">
        <v>2448</v>
      </c>
      <c r="F116" s="217" t="s">
        <v>2449</v>
      </c>
      <c r="G116" s="218" t="s">
        <v>2368</v>
      </c>
      <c r="H116" s="219">
        <v>21</v>
      </c>
      <c r="I116" s="220"/>
      <c r="J116" s="221">
        <f>ROUND(I116*H116,2)</f>
        <v>0</v>
      </c>
      <c r="K116" s="217" t="s">
        <v>19</v>
      </c>
      <c r="L116" s="47"/>
      <c r="M116" s="222" t="s">
        <v>19</v>
      </c>
      <c r="N116" s="223" t="s">
        <v>41</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168</v>
      </c>
      <c r="AT116" s="226" t="s">
        <v>163</v>
      </c>
      <c r="AU116" s="226" t="s">
        <v>77</v>
      </c>
      <c r="AY116" s="20" t="s">
        <v>161</v>
      </c>
      <c r="BE116" s="227">
        <f>IF(N116="základní",J116,0)</f>
        <v>0</v>
      </c>
      <c r="BF116" s="227">
        <f>IF(N116="snížená",J116,0)</f>
        <v>0</v>
      </c>
      <c r="BG116" s="227">
        <f>IF(N116="zákl. přenesená",J116,0)</f>
        <v>0</v>
      </c>
      <c r="BH116" s="227">
        <f>IF(N116="sníž. přenesená",J116,0)</f>
        <v>0</v>
      </c>
      <c r="BI116" s="227">
        <f>IF(N116="nulová",J116,0)</f>
        <v>0</v>
      </c>
      <c r="BJ116" s="20" t="s">
        <v>77</v>
      </c>
      <c r="BK116" s="227">
        <f>ROUND(I116*H116,2)</f>
        <v>0</v>
      </c>
      <c r="BL116" s="20" t="s">
        <v>168</v>
      </c>
      <c r="BM116" s="226" t="s">
        <v>2450</v>
      </c>
    </row>
    <row r="117" s="2" customFormat="1" ht="16.5" customHeight="1">
      <c r="A117" s="41"/>
      <c r="B117" s="42"/>
      <c r="C117" s="215" t="s">
        <v>369</v>
      </c>
      <c r="D117" s="215" t="s">
        <v>163</v>
      </c>
      <c r="E117" s="216" t="s">
        <v>2451</v>
      </c>
      <c r="F117" s="217" t="s">
        <v>2452</v>
      </c>
      <c r="G117" s="218" t="s">
        <v>2368</v>
      </c>
      <c r="H117" s="219">
        <v>130</v>
      </c>
      <c r="I117" s="220"/>
      <c r="J117" s="221">
        <f>ROUND(I117*H117,2)</f>
        <v>0</v>
      </c>
      <c r="K117" s="217" t="s">
        <v>19</v>
      </c>
      <c r="L117" s="47"/>
      <c r="M117" s="222" t="s">
        <v>19</v>
      </c>
      <c r="N117" s="223" t="s">
        <v>41</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168</v>
      </c>
      <c r="AT117" s="226" t="s">
        <v>163</v>
      </c>
      <c r="AU117" s="226" t="s">
        <v>77</v>
      </c>
      <c r="AY117" s="20" t="s">
        <v>161</v>
      </c>
      <c r="BE117" s="227">
        <f>IF(N117="základní",J117,0)</f>
        <v>0</v>
      </c>
      <c r="BF117" s="227">
        <f>IF(N117="snížená",J117,0)</f>
        <v>0</v>
      </c>
      <c r="BG117" s="227">
        <f>IF(N117="zákl. přenesená",J117,0)</f>
        <v>0</v>
      </c>
      <c r="BH117" s="227">
        <f>IF(N117="sníž. přenesená",J117,0)</f>
        <v>0</v>
      </c>
      <c r="BI117" s="227">
        <f>IF(N117="nulová",J117,0)</f>
        <v>0</v>
      </c>
      <c r="BJ117" s="20" t="s">
        <v>77</v>
      </c>
      <c r="BK117" s="227">
        <f>ROUND(I117*H117,2)</f>
        <v>0</v>
      </c>
      <c r="BL117" s="20" t="s">
        <v>168</v>
      </c>
      <c r="BM117" s="226" t="s">
        <v>2453</v>
      </c>
    </row>
    <row r="118" s="2" customFormat="1" ht="16.5" customHeight="1">
      <c r="A118" s="41"/>
      <c r="B118" s="42"/>
      <c r="C118" s="215" t="s">
        <v>376</v>
      </c>
      <c r="D118" s="215" t="s">
        <v>163</v>
      </c>
      <c r="E118" s="216" t="s">
        <v>2454</v>
      </c>
      <c r="F118" s="217" t="s">
        <v>2455</v>
      </c>
      <c r="G118" s="218" t="s">
        <v>2368</v>
      </c>
      <c r="H118" s="219">
        <v>5</v>
      </c>
      <c r="I118" s="220"/>
      <c r="J118" s="221">
        <f>ROUND(I118*H118,2)</f>
        <v>0</v>
      </c>
      <c r="K118" s="217" t="s">
        <v>19</v>
      </c>
      <c r="L118" s="47"/>
      <c r="M118" s="222" t="s">
        <v>19</v>
      </c>
      <c r="N118" s="223" t="s">
        <v>41</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168</v>
      </c>
      <c r="AT118" s="226" t="s">
        <v>163</v>
      </c>
      <c r="AU118" s="226" t="s">
        <v>77</v>
      </c>
      <c r="AY118" s="20" t="s">
        <v>161</v>
      </c>
      <c r="BE118" s="227">
        <f>IF(N118="základní",J118,0)</f>
        <v>0</v>
      </c>
      <c r="BF118" s="227">
        <f>IF(N118="snížená",J118,0)</f>
        <v>0</v>
      </c>
      <c r="BG118" s="227">
        <f>IF(N118="zákl. přenesená",J118,0)</f>
        <v>0</v>
      </c>
      <c r="BH118" s="227">
        <f>IF(N118="sníž. přenesená",J118,0)</f>
        <v>0</v>
      </c>
      <c r="BI118" s="227">
        <f>IF(N118="nulová",J118,0)</f>
        <v>0</v>
      </c>
      <c r="BJ118" s="20" t="s">
        <v>77</v>
      </c>
      <c r="BK118" s="227">
        <f>ROUND(I118*H118,2)</f>
        <v>0</v>
      </c>
      <c r="BL118" s="20" t="s">
        <v>168</v>
      </c>
      <c r="BM118" s="226" t="s">
        <v>2456</v>
      </c>
    </row>
    <row r="119" s="2" customFormat="1" ht="16.5" customHeight="1">
      <c r="A119" s="41"/>
      <c r="B119" s="42"/>
      <c r="C119" s="215" t="s">
        <v>387</v>
      </c>
      <c r="D119" s="215" t="s">
        <v>163</v>
      </c>
      <c r="E119" s="216" t="s">
        <v>2457</v>
      </c>
      <c r="F119" s="217" t="s">
        <v>2458</v>
      </c>
      <c r="G119" s="218" t="s">
        <v>2368</v>
      </c>
      <c r="H119" s="219">
        <v>34</v>
      </c>
      <c r="I119" s="220"/>
      <c r="J119" s="221">
        <f>ROUND(I119*H119,2)</f>
        <v>0</v>
      </c>
      <c r="K119" s="217" t="s">
        <v>19</v>
      </c>
      <c r="L119" s="47"/>
      <c r="M119" s="222" t="s">
        <v>19</v>
      </c>
      <c r="N119" s="223" t="s">
        <v>41</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168</v>
      </c>
      <c r="AT119" s="226" t="s">
        <v>163</v>
      </c>
      <c r="AU119" s="226" t="s">
        <v>77</v>
      </c>
      <c r="AY119" s="20" t="s">
        <v>161</v>
      </c>
      <c r="BE119" s="227">
        <f>IF(N119="základní",J119,0)</f>
        <v>0</v>
      </c>
      <c r="BF119" s="227">
        <f>IF(N119="snížená",J119,0)</f>
        <v>0</v>
      </c>
      <c r="BG119" s="227">
        <f>IF(N119="zákl. přenesená",J119,0)</f>
        <v>0</v>
      </c>
      <c r="BH119" s="227">
        <f>IF(N119="sníž. přenesená",J119,0)</f>
        <v>0</v>
      </c>
      <c r="BI119" s="227">
        <f>IF(N119="nulová",J119,0)</f>
        <v>0</v>
      </c>
      <c r="BJ119" s="20" t="s">
        <v>77</v>
      </c>
      <c r="BK119" s="227">
        <f>ROUND(I119*H119,2)</f>
        <v>0</v>
      </c>
      <c r="BL119" s="20" t="s">
        <v>168</v>
      </c>
      <c r="BM119" s="226" t="s">
        <v>2459</v>
      </c>
    </row>
    <row r="120" s="2" customFormat="1" ht="16.5" customHeight="1">
      <c r="A120" s="41"/>
      <c r="B120" s="42"/>
      <c r="C120" s="215" t="s">
        <v>398</v>
      </c>
      <c r="D120" s="215" t="s">
        <v>163</v>
      </c>
      <c r="E120" s="216" t="s">
        <v>2460</v>
      </c>
      <c r="F120" s="217" t="s">
        <v>2461</v>
      </c>
      <c r="G120" s="218" t="s">
        <v>2368</v>
      </c>
      <c r="H120" s="219">
        <v>1</v>
      </c>
      <c r="I120" s="220"/>
      <c r="J120" s="221">
        <f>ROUND(I120*H120,2)</f>
        <v>0</v>
      </c>
      <c r="K120" s="217" t="s">
        <v>19</v>
      </c>
      <c r="L120" s="47"/>
      <c r="M120" s="222" t="s">
        <v>19</v>
      </c>
      <c r="N120" s="223" t="s">
        <v>41</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168</v>
      </c>
      <c r="AT120" s="226" t="s">
        <v>163</v>
      </c>
      <c r="AU120" s="226" t="s">
        <v>77</v>
      </c>
      <c r="AY120" s="20" t="s">
        <v>161</v>
      </c>
      <c r="BE120" s="227">
        <f>IF(N120="základní",J120,0)</f>
        <v>0</v>
      </c>
      <c r="BF120" s="227">
        <f>IF(N120="snížená",J120,0)</f>
        <v>0</v>
      </c>
      <c r="BG120" s="227">
        <f>IF(N120="zákl. přenesená",J120,0)</f>
        <v>0</v>
      </c>
      <c r="BH120" s="227">
        <f>IF(N120="sníž. přenesená",J120,0)</f>
        <v>0</v>
      </c>
      <c r="BI120" s="227">
        <f>IF(N120="nulová",J120,0)</f>
        <v>0</v>
      </c>
      <c r="BJ120" s="20" t="s">
        <v>77</v>
      </c>
      <c r="BK120" s="227">
        <f>ROUND(I120*H120,2)</f>
        <v>0</v>
      </c>
      <c r="BL120" s="20" t="s">
        <v>168</v>
      </c>
      <c r="BM120" s="226" t="s">
        <v>2462</v>
      </c>
    </row>
    <row r="121" s="2" customFormat="1" ht="16.5" customHeight="1">
      <c r="A121" s="41"/>
      <c r="B121" s="42"/>
      <c r="C121" s="215" t="s">
        <v>403</v>
      </c>
      <c r="D121" s="215" t="s">
        <v>163</v>
      </c>
      <c r="E121" s="216" t="s">
        <v>2463</v>
      </c>
      <c r="F121" s="217" t="s">
        <v>2464</v>
      </c>
      <c r="G121" s="218" t="s">
        <v>2368</v>
      </c>
      <c r="H121" s="219">
        <v>3</v>
      </c>
      <c r="I121" s="220"/>
      <c r="J121" s="221">
        <f>ROUND(I121*H121,2)</f>
        <v>0</v>
      </c>
      <c r="K121" s="217" t="s">
        <v>19</v>
      </c>
      <c r="L121" s="47"/>
      <c r="M121" s="222" t="s">
        <v>19</v>
      </c>
      <c r="N121" s="223" t="s">
        <v>41</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168</v>
      </c>
      <c r="AT121" s="226" t="s">
        <v>163</v>
      </c>
      <c r="AU121" s="226" t="s">
        <v>77</v>
      </c>
      <c r="AY121" s="20" t="s">
        <v>161</v>
      </c>
      <c r="BE121" s="227">
        <f>IF(N121="základní",J121,0)</f>
        <v>0</v>
      </c>
      <c r="BF121" s="227">
        <f>IF(N121="snížená",J121,0)</f>
        <v>0</v>
      </c>
      <c r="BG121" s="227">
        <f>IF(N121="zákl. přenesená",J121,0)</f>
        <v>0</v>
      </c>
      <c r="BH121" s="227">
        <f>IF(N121="sníž. přenesená",J121,0)</f>
        <v>0</v>
      </c>
      <c r="BI121" s="227">
        <f>IF(N121="nulová",J121,0)</f>
        <v>0</v>
      </c>
      <c r="BJ121" s="20" t="s">
        <v>77</v>
      </c>
      <c r="BK121" s="227">
        <f>ROUND(I121*H121,2)</f>
        <v>0</v>
      </c>
      <c r="BL121" s="20" t="s">
        <v>168</v>
      </c>
      <c r="BM121" s="226" t="s">
        <v>2465</v>
      </c>
    </row>
    <row r="122" s="2" customFormat="1" ht="16.5" customHeight="1">
      <c r="A122" s="41"/>
      <c r="B122" s="42"/>
      <c r="C122" s="215" t="s">
        <v>408</v>
      </c>
      <c r="D122" s="215" t="s">
        <v>163</v>
      </c>
      <c r="E122" s="216" t="s">
        <v>2466</v>
      </c>
      <c r="F122" s="217" t="s">
        <v>2467</v>
      </c>
      <c r="G122" s="218" t="s">
        <v>2368</v>
      </c>
      <c r="H122" s="219">
        <v>3</v>
      </c>
      <c r="I122" s="220"/>
      <c r="J122" s="221">
        <f>ROUND(I122*H122,2)</f>
        <v>0</v>
      </c>
      <c r="K122" s="217" t="s">
        <v>19</v>
      </c>
      <c r="L122" s="47"/>
      <c r="M122" s="222" t="s">
        <v>19</v>
      </c>
      <c r="N122" s="223" t="s">
        <v>41</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168</v>
      </c>
      <c r="AT122" s="226" t="s">
        <v>163</v>
      </c>
      <c r="AU122" s="226" t="s">
        <v>77</v>
      </c>
      <c r="AY122" s="20" t="s">
        <v>161</v>
      </c>
      <c r="BE122" s="227">
        <f>IF(N122="základní",J122,0)</f>
        <v>0</v>
      </c>
      <c r="BF122" s="227">
        <f>IF(N122="snížená",J122,0)</f>
        <v>0</v>
      </c>
      <c r="BG122" s="227">
        <f>IF(N122="zákl. přenesená",J122,0)</f>
        <v>0</v>
      </c>
      <c r="BH122" s="227">
        <f>IF(N122="sníž. přenesená",J122,0)</f>
        <v>0</v>
      </c>
      <c r="BI122" s="227">
        <f>IF(N122="nulová",J122,0)</f>
        <v>0</v>
      </c>
      <c r="BJ122" s="20" t="s">
        <v>77</v>
      </c>
      <c r="BK122" s="227">
        <f>ROUND(I122*H122,2)</f>
        <v>0</v>
      </c>
      <c r="BL122" s="20" t="s">
        <v>168</v>
      </c>
      <c r="BM122" s="226" t="s">
        <v>2468</v>
      </c>
    </row>
    <row r="123" s="2" customFormat="1" ht="16.5" customHeight="1">
      <c r="A123" s="41"/>
      <c r="B123" s="42"/>
      <c r="C123" s="215" t="s">
        <v>415</v>
      </c>
      <c r="D123" s="215" t="s">
        <v>163</v>
      </c>
      <c r="E123" s="216" t="s">
        <v>2469</v>
      </c>
      <c r="F123" s="217" t="s">
        <v>2470</v>
      </c>
      <c r="G123" s="218" t="s">
        <v>2368</v>
      </c>
      <c r="H123" s="219">
        <v>3</v>
      </c>
      <c r="I123" s="220"/>
      <c r="J123" s="221">
        <f>ROUND(I123*H123,2)</f>
        <v>0</v>
      </c>
      <c r="K123" s="217" t="s">
        <v>19</v>
      </c>
      <c r="L123" s="47"/>
      <c r="M123" s="222" t="s">
        <v>19</v>
      </c>
      <c r="N123" s="223" t="s">
        <v>41</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168</v>
      </c>
      <c r="AT123" s="226" t="s">
        <v>163</v>
      </c>
      <c r="AU123" s="226" t="s">
        <v>77</v>
      </c>
      <c r="AY123" s="20" t="s">
        <v>161</v>
      </c>
      <c r="BE123" s="227">
        <f>IF(N123="základní",J123,0)</f>
        <v>0</v>
      </c>
      <c r="BF123" s="227">
        <f>IF(N123="snížená",J123,0)</f>
        <v>0</v>
      </c>
      <c r="BG123" s="227">
        <f>IF(N123="zákl. přenesená",J123,0)</f>
        <v>0</v>
      </c>
      <c r="BH123" s="227">
        <f>IF(N123="sníž. přenesená",J123,0)</f>
        <v>0</v>
      </c>
      <c r="BI123" s="227">
        <f>IF(N123="nulová",J123,0)</f>
        <v>0</v>
      </c>
      <c r="BJ123" s="20" t="s">
        <v>77</v>
      </c>
      <c r="BK123" s="227">
        <f>ROUND(I123*H123,2)</f>
        <v>0</v>
      </c>
      <c r="BL123" s="20" t="s">
        <v>168</v>
      </c>
      <c r="BM123" s="226" t="s">
        <v>2471</v>
      </c>
    </row>
    <row r="124" s="2" customFormat="1" ht="16.5" customHeight="1">
      <c r="A124" s="41"/>
      <c r="B124" s="42"/>
      <c r="C124" s="215" t="s">
        <v>421</v>
      </c>
      <c r="D124" s="215" t="s">
        <v>163</v>
      </c>
      <c r="E124" s="216" t="s">
        <v>2472</v>
      </c>
      <c r="F124" s="217" t="s">
        <v>2473</v>
      </c>
      <c r="G124" s="218" t="s">
        <v>2368</v>
      </c>
      <c r="H124" s="219">
        <v>3</v>
      </c>
      <c r="I124" s="220"/>
      <c r="J124" s="221">
        <f>ROUND(I124*H124,2)</f>
        <v>0</v>
      </c>
      <c r="K124" s="217" t="s">
        <v>19</v>
      </c>
      <c r="L124" s="47"/>
      <c r="M124" s="222" t="s">
        <v>19</v>
      </c>
      <c r="N124" s="223" t="s">
        <v>41</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168</v>
      </c>
      <c r="AT124" s="226" t="s">
        <v>163</v>
      </c>
      <c r="AU124" s="226" t="s">
        <v>77</v>
      </c>
      <c r="AY124" s="20" t="s">
        <v>161</v>
      </c>
      <c r="BE124" s="227">
        <f>IF(N124="základní",J124,0)</f>
        <v>0</v>
      </c>
      <c r="BF124" s="227">
        <f>IF(N124="snížená",J124,0)</f>
        <v>0</v>
      </c>
      <c r="BG124" s="227">
        <f>IF(N124="zákl. přenesená",J124,0)</f>
        <v>0</v>
      </c>
      <c r="BH124" s="227">
        <f>IF(N124="sníž. přenesená",J124,0)</f>
        <v>0</v>
      </c>
      <c r="BI124" s="227">
        <f>IF(N124="nulová",J124,0)</f>
        <v>0</v>
      </c>
      <c r="BJ124" s="20" t="s">
        <v>77</v>
      </c>
      <c r="BK124" s="227">
        <f>ROUND(I124*H124,2)</f>
        <v>0</v>
      </c>
      <c r="BL124" s="20" t="s">
        <v>168</v>
      </c>
      <c r="BM124" s="226" t="s">
        <v>2474</v>
      </c>
    </row>
    <row r="125" s="2" customFormat="1" ht="16.5" customHeight="1">
      <c r="A125" s="41"/>
      <c r="B125" s="42"/>
      <c r="C125" s="215" t="s">
        <v>429</v>
      </c>
      <c r="D125" s="215" t="s">
        <v>163</v>
      </c>
      <c r="E125" s="216" t="s">
        <v>2475</v>
      </c>
      <c r="F125" s="217" t="s">
        <v>2476</v>
      </c>
      <c r="G125" s="218" t="s">
        <v>2368</v>
      </c>
      <c r="H125" s="219">
        <v>2</v>
      </c>
      <c r="I125" s="220"/>
      <c r="J125" s="221">
        <f>ROUND(I125*H125,2)</f>
        <v>0</v>
      </c>
      <c r="K125" s="217" t="s">
        <v>19</v>
      </c>
      <c r="L125" s="47"/>
      <c r="M125" s="222" t="s">
        <v>19</v>
      </c>
      <c r="N125" s="223" t="s">
        <v>41</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168</v>
      </c>
      <c r="AT125" s="226" t="s">
        <v>163</v>
      </c>
      <c r="AU125" s="226" t="s">
        <v>77</v>
      </c>
      <c r="AY125" s="20" t="s">
        <v>161</v>
      </c>
      <c r="BE125" s="227">
        <f>IF(N125="základní",J125,0)</f>
        <v>0</v>
      </c>
      <c r="BF125" s="227">
        <f>IF(N125="snížená",J125,0)</f>
        <v>0</v>
      </c>
      <c r="BG125" s="227">
        <f>IF(N125="zákl. přenesená",J125,0)</f>
        <v>0</v>
      </c>
      <c r="BH125" s="227">
        <f>IF(N125="sníž. přenesená",J125,0)</f>
        <v>0</v>
      </c>
      <c r="BI125" s="227">
        <f>IF(N125="nulová",J125,0)</f>
        <v>0</v>
      </c>
      <c r="BJ125" s="20" t="s">
        <v>77</v>
      </c>
      <c r="BK125" s="227">
        <f>ROUND(I125*H125,2)</f>
        <v>0</v>
      </c>
      <c r="BL125" s="20" t="s">
        <v>168</v>
      </c>
      <c r="BM125" s="226" t="s">
        <v>2477</v>
      </c>
    </row>
    <row r="126" s="2" customFormat="1" ht="16.5" customHeight="1">
      <c r="A126" s="41"/>
      <c r="B126" s="42"/>
      <c r="C126" s="215" t="s">
        <v>435</v>
      </c>
      <c r="D126" s="215" t="s">
        <v>163</v>
      </c>
      <c r="E126" s="216" t="s">
        <v>2478</v>
      </c>
      <c r="F126" s="217" t="s">
        <v>2479</v>
      </c>
      <c r="G126" s="218" t="s">
        <v>2368</v>
      </c>
      <c r="H126" s="219">
        <v>2</v>
      </c>
      <c r="I126" s="220"/>
      <c r="J126" s="221">
        <f>ROUND(I126*H126,2)</f>
        <v>0</v>
      </c>
      <c r="K126" s="217" t="s">
        <v>19</v>
      </c>
      <c r="L126" s="47"/>
      <c r="M126" s="222" t="s">
        <v>19</v>
      </c>
      <c r="N126" s="223" t="s">
        <v>41</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168</v>
      </c>
      <c r="AT126" s="226" t="s">
        <v>163</v>
      </c>
      <c r="AU126" s="226" t="s">
        <v>77</v>
      </c>
      <c r="AY126" s="20" t="s">
        <v>161</v>
      </c>
      <c r="BE126" s="227">
        <f>IF(N126="základní",J126,0)</f>
        <v>0</v>
      </c>
      <c r="BF126" s="227">
        <f>IF(N126="snížená",J126,0)</f>
        <v>0</v>
      </c>
      <c r="BG126" s="227">
        <f>IF(N126="zákl. přenesená",J126,0)</f>
        <v>0</v>
      </c>
      <c r="BH126" s="227">
        <f>IF(N126="sníž. přenesená",J126,0)</f>
        <v>0</v>
      </c>
      <c r="BI126" s="227">
        <f>IF(N126="nulová",J126,0)</f>
        <v>0</v>
      </c>
      <c r="BJ126" s="20" t="s">
        <v>77</v>
      </c>
      <c r="BK126" s="227">
        <f>ROUND(I126*H126,2)</f>
        <v>0</v>
      </c>
      <c r="BL126" s="20" t="s">
        <v>168</v>
      </c>
      <c r="BM126" s="226" t="s">
        <v>2480</v>
      </c>
    </row>
    <row r="127" s="2" customFormat="1" ht="16.5" customHeight="1">
      <c r="A127" s="41"/>
      <c r="B127" s="42"/>
      <c r="C127" s="215" t="s">
        <v>441</v>
      </c>
      <c r="D127" s="215" t="s">
        <v>163</v>
      </c>
      <c r="E127" s="216" t="s">
        <v>2481</v>
      </c>
      <c r="F127" s="217" t="s">
        <v>2482</v>
      </c>
      <c r="G127" s="218" t="s">
        <v>827</v>
      </c>
      <c r="H127" s="219">
        <v>4</v>
      </c>
      <c r="I127" s="220"/>
      <c r="J127" s="221">
        <f>ROUND(I127*H127,2)</f>
        <v>0</v>
      </c>
      <c r="K127" s="217" t="s">
        <v>19</v>
      </c>
      <c r="L127" s="47"/>
      <c r="M127" s="222" t="s">
        <v>19</v>
      </c>
      <c r="N127" s="223" t="s">
        <v>41</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168</v>
      </c>
      <c r="AT127" s="226" t="s">
        <v>163</v>
      </c>
      <c r="AU127" s="226" t="s">
        <v>77</v>
      </c>
      <c r="AY127" s="20" t="s">
        <v>161</v>
      </c>
      <c r="BE127" s="227">
        <f>IF(N127="základní",J127,0)</f>
        <v>0</v>
      </c>
      <c r="BF127" s="227">
        <f>IF(N127="snížená",J127,0)</f>
        <v>0</v>
      </c>
      <c r="BG127" s="227">
        <f>IF(N127="zákl. přenesená",J127,0)</f>
        <v>0</v>
      </c>
      <c r="BH127" s="227">
        <f>IF(N127="sníž. přenesená",J127,0)</f>
        <v>0</v>
      </c>
      <c r="BI127" s="227">
        <f>IF(N127="nulová",J127,0)</f>
        <v>0</v>
      </c>
      <c r="BJ127" s="20" t="s">
        <v>77</v>
      </c>
      <c r="BK127" s="227">
        <f>ROUND(I127*H127,2)</f>
        <v>0</v>
      </c>
      <c r="BL127" s="20" t="s">
        <v>168</v>
      </c>
      <c r="BM127" s="226" t="s">
        <v>2483</v>
      </c>
    </row>
    <row r="128" s="2" customFormat="1" ht="16.5" customHeight="1">
      <c r="A128" s="41"/>
      <c r="B128" s="42"/>
      <c r="C128" s="215" t="s">
        <v>447</v>
      </c>
      <c r="D128" s="215" t="s">
        <v>163</v>
      </c>
      <c r="E128" s="216" t="s">
        <v>2484</v>
      </c>
      <c r="F128" s="217" t="s">
        <v>2485</v>
      </c>
      <c r="G128" s="218" t="s">
        <v>2368</v>
      </c>
      <c r="H128" s="219">
        <v>7</v>
      </c>
      <c r="I128" s="220"/>
      <c r="J128" s="221">
        <f>ROUND(I128*H128,2)</f>
        <v>0</v>
      </c>
      <c r="K128" s="217" t="s">
        <v>19</v>
      </c>
      <c r="L128" s="47"/>
      <c r="M128" s="222" t="s">
        <v>19</v>
      </c>
      <c r="N128" s="223" t="s">
        <v>41</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168</v>
      </c>
      <c r="AT128" s="226" t="s">
        <v>163</v>
      </c>
      <c r="AU128" s="226" t="s">
        <v>77</v>
      </c>
      <c r="AY128" s="20" t="s">
        <v>161</v>
      </c>
      <c r="BE128" s="227">
        <f>IF(N128="základní",J128,0)</f>
        <v>0</v>
      </c>
      <c r="BF128" s="227">
        <f>IF(N128="snížená",J128,0)</f>
        <v>0</v>
      </c>
      <c r="BG128" s="227">
        <f>IF(N128="zákl. přenesená",J128,0)</f>
        <v>0</v>
      </c>
      <c r="BH128" s="227">
        <f>IF(N128="sníž. přenesená",J128,0)</f>
        <v>0</v>
      </c>
      <c r="BI128" s="227">
        <f>IF(N128="nulová",J128,0)</f>
        <v>0</v>
      </c>
      <c r="BJ128" s="20" t="s">
        <v>77</v>
      </c>
      <c r="BK128" s="227">
        <f>ROUND(I128*H128,2)</f>
        <v>0</v>
      </c>
      <c r="BL128" s="20" t="s">
        <v>168</v>
      </c>
      <c r="BM128" s="226" t="s">
        <v>2486</v>
      </c>
    </row>
    <row r="129" s="2" customFormat="1" ht="16.5" customHeight="1">
      <c r="A129" s="41"/>
      <c r="B129" s="42"/>
      <c r="C129" s="215" t="s">
        <v>454</v>
      </c>
      <c r="D129" s="215" t="s">
        <v>163</v>
      </c>
      <c r="E129" s="216" t="s">
        <v>2487</v>
      </c>
      <c r="F129" s="217" t="s">
        <v>2488</v>
      </c>
      <c r="G129" s="218" t="s">
        <v>2368</v>
      </c>
      <c r="H129" s="219">
        <v>5</v>
      </c>
      <c r="I129" s="220"/>
      <c r="J129" s="221">
        <f>ROUND(I129*H129,2)</f>
        <v>0</v>
      </c>
      <c r="K129" s="217" t="s">
        <v>19</v>
      </c>
      <c r="L129" s="47"/>
      <c r="M129" s="222" t="s">
        <v>19</v>
      </c>
      <c r="N129" s="223" t="s">
        <v>41</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168</v>
      </c>
      <c r="AT129" s="226" t="s">
        <v>163</v>
      </c>
      <c r="AU129" s="226" t="s">
        <v>77</v>
      </c>
      <c r="AY129" s="20" t="s">
        <v>161</v>
      </c>
      <c r="BE129" s="227">
        <f>IF(N129="základní",J129,0)</f>
        <v>0</v>
      </c>
      <c r="BF129" s="227">
        <f>IF(N129="snížená",J129,0)</f>
        <v>0</v>
      </c>
      <c r="BG129" s="227">
        <f>IF(N129="zákl. přenesená",J129,0)</f>
        <v>0</v>
      </c>
      <c r="BH129" s="227">
        <f>IF(N129="sníž. přenesená",J129,0)</f>
        <v>0</v>
      </c>
      <c r="BI129" s="227">
        <f>IF(N129="nulová",J129,0)</f>
        <v>0</v>
      </c>
      <c r="BJ129" s="20" t="s">
        <v>77</v>
      </c>
      <c r="BK129" s="227">
        <f>ROUND(I129*H129,2)</f>
        <v>0</v>
      </c>
      <c r="BL129" s="20" t="s">
        <v>168</v>
      </c>
      <c r="BM129" s="226" t="s">
        <v>2489</v>
      </c>
    </row>
    <row r="130" s="2" customFormat="1" ht="16.5" customHeight="1">
      <c r="A130" s="41"/>
      <c r="B130" s="42"/>
      <c r="C130" s="215" t="s">
        <v>461</v>
      </c>
      <c r="D130" s="215" t="s">
        <v>163</v>
      </c>
      <c r="E130" s="216" t="s">
        <v>2490</v>
      </c>
      <c r="F130" s="217" t="s">
        <v>2491</v>
      </c>
      <c r="G130" s="218" t="s">
        <v>212</v>
      </c>
      <c r="H130" s="219">
        <v>45</v>
      </c>
      <c r="I130" s="220"/>
      <c r="J130" s="221">
        <f>ROUND(I130*H130,2)</f>
        <v>0</v>
      </c>
      <c r="K130" s="217" t="s">
        <v>19</v>
      </c>
      <c r="L130" s="47"/>
      <c r="M130" s="222" t="s">
        <v>19</v>
      </c>
      <c r="N130" s="223" t="s">
        <v>41</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168</v>
      </c>
      <c r="AT130" s="226" t="s">
        <v>163</v>
      </c>
      <c r="AU130" s="226" t="s">
        <v>77</v>
      </c>
      <c r="AY130" s="20" t="s">
        <v>161</v>
      </c>
      <c r="BE130" s="227">
        <f>IF(N130="základní",J130,0)</f>
        <v>0</v>
      </c>
      <c r="BF130" s="227">
        <f>IF(N130="snížená",J130,0)</f>
        <v>0</v>
      </c>
      <c r="BG130" s="227">
        <f>IF(N130="zákl. přenesená",J130,0)</f>
        <v>0</v>
      </c>
      <c r="BH130" s="227">
        <f>IF(N130="sníž. přenesená",J130,0)</f>
        <v>0</v>
      </c>
      <c r="BI130" s="227">
        <f>IF(N130="nulová",J130,0)</f>
        <v>0</v>
      </c>
      <c r="BJ130" s="20" t="s">
        <v>77</v>
      </c>
      <c r="BK130" s="227">
        <f>ROUND(I130*H130,2)</f>
        <v>0</v>
      </c>
      <c r="BL130" s="20" t="s">
        <v>168</v>
      </c>
      <c r="BM130" s="226" t="s">
        <v>2492</v>
      </c>
    </row>
    <row r="131" s="2" customFormat="1" ht="16.5" customHeight="1">
      <c r="A131" s="41"/>
      <c r="B131" s="42"/>
      <c r="C131" s="215" t="s">
        <v>468</v>
      </c>
      <c r="D131" s="215" t="s">
        <v>163</v>
      </c>
      <c r="E131" s="216" t="s">
        <v>2493</v>
      </c>
      <c r="F131" s="217" t="s">
        <v>2494</v>
      </c>
      <c r="G131" s="218" t="s">
        <v>212</v>
      </c>
      <c r="H131" s="219">
        <v>40</v>
      </c>
      <c r="I131" s="220"/>
      <c r="J131" s="221">
        <f>ROUND(I131*H131,2)</f>
        <v>0</v>
      </c>
      <c r="K131" s="217" t="s">
        <v>19</v>
      </c>
      <c r="L131" s="47"/>
      <c r="M131" s="222" t="s">
        <v>19</v>
      </c>
      <c r="N131" s="223" t="s">
        <v>41</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168</v>
      </c>
      <c r="AT131" s="226" t="s">
        <v>163</v>
      </c>
      <c r="AU131" s="226" t="s">
        <v>77</v>
      </c>
      <c r="AY131" s="20" t="s">
        <v>161</v>
      </c>
      <c r="BE131" s="227">
        <f>IF(N131="základní",J131,0)</f>
        <v>0</v>
      </c>
      <c r="BF131" s="227">
        <f>IF(N131="snížená",J131,0)</f>
        <v>0</v>
      </c>
      <c r="BG131" s="227">
        <f>IF(N131="zákl. přenesená",J131,0)</f>
        <v>0</v>
      </c>
      <c r="BH131" s="227">
        <f>IF(N131="sníž. přenesená",J131,0)</f>
        <v>0</v>
      </c>
      <c r="BI131" s="227">
        <f>IF(N131="nulová",J131,0)</f>
        <v>0</v>
      </c>
      <c r="BJ131" s="20" t="s">
        <v>77</v>
      </c>
      <c r="BK131" s="227">
        <f>ROUND(I131*H131,2)</f>
        <v>0</v>
      </c>
      <c r="BL131" s="20" t="s">
        <v>168</v>
      </c>
      <c r="BM131" s="226" t="s">
        <v>2495</v>
      </c>
    </row>
    <row r="132" s="2" customFormat="1" ht="16.5" customHeight="1">
      <c r="A132" s="41"/>
      <c r="B132" s="42"/>
      <c r="C132" s="215" t="s">
        <v>474</v>
      </c>
      <c r="D132" s="215" t="s">
        <v>163</v>
      </c>
      <c r="E132" s="216" t="s">
        <v>2496</v>
      </c>
      <c r="F132" s="217" t="s">
        <v>2497</v>
      </c>
      <c r="G132" s="218" t="s">
        <v>2368</v>
      </c>
      <c r="H132" s="219">
        <v>4</v>
      </c>
      <c r="I132" s="220"/>
      <c r="J132" s="221">
        <f>ROUND(I132*H132,2)</f>
        <v>0</v>
      </c>
      <c r="K132" s="217" t="s">
        <v>19</v>
      </c>
      <c r="L132" s="47"/>
      <c r="M132" s="222" t="s">
        <v>19</v>
      </c>
      <c r="N132" s="223" t="s">
        <v>41</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168</v>
      </c>
      <c r="AT132" s="226" t="s">
        <v>163</v>
      </c>
      <c r="AU132" s="226" t="s">
        <v>77</v>
      </c>
      <c r="AY132" s="20" t="s">
        <v>161</v>
      </c>
      <c r="BE132" s="227">
        <f>IF(N132="základní",J132,0)</f>
        <v>0</v>
      </c>
      <c r="BF132" s="227">
        <f>IF(N132="snížená",J132,0)</f>
        <v>0</v>
      </c>
      <c r="BG132" s="227">
        <f>IF(N132="zákl. přenesená",J132,0)</f>
        <v>0</v>
      </c>
      <c r="BH132" s="227">
        <f>IF(N132="sníž. přenesená",J132,0)</f>
        <v>0</v>
      </c>
      <c r="BI132" s="227">
        <f>IF(N132="nulová",J132,0)</f>
        <v>0</v>
      </c>
      <c r="BJ132" s="20" t="s">
        <v>77</v>
      </c>
      <c r="BK132" s="227">
        <f>ROUND(I132*H132,2)</f>
        <v>0</v>
      </c>
      <c r="BL132" s="20" t="s">
        <v>168</v>
      </c>
      <c r="BM132" s="226" t="s">
        <v>2498</v>
      </c>
    </row>
    <row r="133" s="2" customFormat="1" ht="16.5" customHeight="1">
      <c r="A133" s="41"/>
      <c r="B133" s="42"/>
      <c r="C133" s="215" t="s">
        <v>480</v>
      </c>
      <c r="D133" s="215" t="s">
        <v>163</v>
      </c>
      <c r="E133" s="216" t="s">
        <v>2499</v>
      </c>
      <c r="F133" s="217" t="s">
        <v>2500</v>
      </c>
      <c r="G133" s="218" t="s">
        <v>2368</v>
      </c>
      <c r="H133" s="219">
        <v>6</v>
      </c>
      <c r="I133" s="220"/>
      <c r="J133" s="221">
        <f>ROUND(I133*H133,2)</f>
        <v>0</v>
      </c>
      <c r="K133" s="217" t="s">
        <v>19</v>
      </c>
      <c r="L133" s="47"/>
      <c r="M133" s="222" t="s">
        <v>19</v>
      </c>
      <c r="N133" s="223" t="s">
        <v>41</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168</v>
      </c>
      <c r="AT133" s="226" t="s">
        <v>163</v>
      </c>
      <c r="AU133" s="226" t="s">
        <v>77</v>
      </c>
      <c r="AY133" s="20" t="s">
        <v>161</v>
      </c>
      <c r="BE133" s="227">
        <f>IF(N133="základní",J133,0)</f>
        <v>0</v>
      </c>
      <c r="BF133" s="227">
        <f>IF(N133="snížená",J133,0)</f>
        <v>0</v>
      </c>
      <c r="BG133" s="227">
        <f>IF(N133="zákl. přenesená",J133,0)</f>
        <v>0</v>
      </c>
      <c r="BH133" s="227">
        <f>IF(N133="sníž. přenesená",J133,0)</f>
        <v>0</v>
      </c>
      <c r="BI133" s="227">
        <f>IF(N133="nulová",J133,0)</f>
        <v>0</v>
      </c>
      <c r="BJ133" s="20" t="s">
        <v>77</v>
      </c>
      <c r="BK133" s="227">
        <f>ROUND(I133*H133,2)</f>
        <v>0</v>
      </c>
      <c r="BL133" s="20" t="s">
        <v>168</v>
      </c>
      <c r="BM133" s="226" t="s">
        <v>2501</v>
      </c>
    </row>
    <row r="134" s="2" customFormat="1" ht="16.5" customHeight="1">
      <c r="A134" s="41"/>
      <c r="B134" s="42"/>
      <c r="C134" s="215" t="s">
        <v>486</v>
      </c>
      <c r="D134" s="215" t="s">
        <v>163</v>
      </c>
      <c r="E134" s="216" t="s">
        <v>2502</v>
      </c>
      <c r="F134" s="217" t="s">
        <v>2503</v>
      </c>
      <c r="G134" s="218" t="s">
        <v>2368</v>
      </c>
      <c r="H134" s="219">
        <v>2</v>
      </c>
      <c r="I134" s="220"/>
      <c r="J134" s="221">
        <f>ROUND(I134*H134,2)</f>
        <v>0</v>
      </c>
      <c r="K134" s="217" t="s">
        <v>19</v>
      </c>
      <c r="L134" s="47"/>
      <c r="M134" s="222" t="s">
        <v>19</v>
      </c>
      <c r="N134" s="223" t="s">
        <v>41</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168</v>
      </c>
      <c r="AT134" s="226" t="s">
        <v>163</v>
      </c>
      <c r="AU134" s="226" t="s">
        <v>77</v>
      </c>
      <c r="AY134" s="20" t="s">
        <v>161</v>
      </c>
      <c r="BE134" s="227">
        <f>IF(N134="základní",J134,0)</f>
        <v>0</v>
      </c>
      <c r="BF134" s="227">
        <f>IF(N134="snížená",J134,0)</f>
        <v>0</v>
      </c>
      <c r="BG134" s="227">
        <f>IF(N134="zákl. přenesená",J134,0)</f>
        <v>0</v>
      </c>
      <c r="BH134" s="227">
        <f>IF(N134="sníž. přenesená",J134,0)</f>
        <v>0</v>
      </c>
      <c r="BI134" s="227">
        <f>IF(N134="nulová",J134,0)</f>
        <v>0</v>
      </c>
      <c r="BJ134" s="20" t="s">
        <v>77</v>
      </c>
      <c r="BK134" s="227">
        <f>ROUND(I134*H134,2)</f>
        <v>0</v>
      </c>
      <c r="BL134" s="20" t="s">
        <v>168</v>
      </c>
      <c r="BM134" s="226" t="s">
        <v>2504</v>
      </c>
    </row>
    <row r="135" s="2" customFormat="1" ht="21.75" customHeight="1">
      <c r="A135" s="41"/>
      <c r="B135" s="42"/>
      <c r="C135" s="215" t="s">
        <v>493</v>
      </c>
      <c r="D135" s="215" t="s">
        <v>163</v>
      </c>
      <c r="E135" s="216" t="s">
        <v>2505</v>
      </c>
      <c r="F135" s="217" t="s">
        <v>2506</v>
      </c>
      <c r="G135" s="218" t="s">
        <v>827</v>
      </c>
      <c r="H135" s="219">
        <v>1</v>
      </c>
      <c r="I135" s="220"/>
      <c r="J135" s="221">
        <f>ROUND(I135*H135,2)</f>
        <v>0</v>
      </c>
      <c r="K135" s="217" t="s">
        <v>19</v>
      </c>
      <c r="L135" s="47"/>
      <c r="M135" s="222" t="s">
        <v>19</v>
      </c>
      <c r="N135" s="223" t="s">
        <v>41</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168</v>
      </c>
      <c r="AT135" s="226" t="s">
        <v>163</v>
      </c>
      <c r="AU135" s="226" t="s">
        <v>77</v>
      </c>
      <c r="AY135" s="20" t="s">
        <v>161</v>
      </c>
      <c r="BE135" s="227">
        <f>IF(N135="základní",J135,0)</f>
        <v>0</v>
      </c>
      <c r="BF135" s="227">
        <f>IF(N135="snížená",J135,0)</f>
        <v>0</v>
      </c>
      <c r="BG135" s="227">
        <f>IF(N135="zákl. přenesená",J135,0)</f>
        <v>0</v>
      </c>
      <c r="BH135" s="227">
        <f>IF(N135="sníž. přenesená",J135,0)</f>
        <v>0</v>
      </c>
      <c r="BI135" s="227">
        <f>IF(N135="nulová",J135,0)</f>
        <v>0</v>
      </c>
      <c r="BJ135" s="20" t="s">
        <v>77</v>
      </c>
      <c r="BK135" s="227">
        <f>ROUND(I135*H135,2)</f>
        <v>0</v>
      </c>
      <c r="BL135" s="20" t="s">
        <v>168</v>
      </c>
      <c r="BM135" s="226" t="s">
        <v>2507</v>
      </c>
    </row>
    <row r="136" s="2" customFormat="1" ht="16.5" customHeight="1">
      <c r="A136" s="41"/>
      <c r="B136" s="42"/>
      <c r="C136" s="215" t="s">
        <v>501</v>
      </c>
      <c r="D136" s="215" t="s">
        <v>163</v>
      </c>
      <c r="E136" s="216" t="s">
        <v>2508</v>
      </c>
      <c r="F136" s="217" t="s">
        <v>2509</v>
      </c>
      <c r="G136" s="218" t="s">
        <v>827</v>
      </c>
      <c r="H136" s="219">
        <v>1</v>
      </c>
      <c r="I136" s="220"/>
      <c r="J136" s="221">
        <f>ROUND(I136*H136,2)</f>
        <v>0</v>
      </c>
      <c r="K136" s="217" t="s">
        <v>19</v>
      </c>
      <c r="L136" s="47"/>
      <c r="M136" s="222" t="s">
        <v>19</v>
      </c>
      <c r="N136" s="223" t="s">
        <v>41</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168</v>
      </c>
      <c r="AT136" s="226" t="s">
        <v>163</v>
      </c>
      <c r="AU136" s="226" t="s">
        <v>77</v>
      </c>
      <c r="AY136" s="20" t="s">
        <v>161</v>
      </c>
      <c r="BE136" s="227">
        <f>IF(N136="základní",J136,0)</f>
        <v>0</v>
      </c>
      <c r="BF136" s="227">
        <f>IF(N136="snížená",J136,0)</f>
        <v>0</v>
      </c>
      <c r="BG136" s="227">
        <f>IF(N136="zákl. přenesená",J136,0)</f>
        <v>0</v>
      </c>
      <c r="BH136" s="227">
        <f>IF(N136="sníž. přenesená",J136,0)</f>
        <v>0</v>
      </c>
      <c r="BI136" s="227">
        <f>IF(N136="nulová",J136,0)</f>
        <v>0</v>
      </c>
      <c r="BJ136" s="20" t="s">
        <v>77</v>
      </c>
      <c r="BK136" s="227">
        <f>ROUND(I136*H136,2)</f>
        <v>0</v>
      </c>
      <c r="BL136" s="20" t="s">
        <v>168</v>
      </c>
      <c r="BM136" s="226" t="s">
        <v>2510</v>
      </c>
    </row>
    <row r="137" s="12" customFormat="1" ht="25.92" customHeight="1">
      <c r="A137" s="12"/>
      <c r="B137" s="199"/>
      <c r="C137" s="200"/>
      <c r="D137" s="201" t="s">
        <v>69</v>
      </c>
      <c r="E137" s="202" t="s">
        <v>2511</v>
      </c>
      <c r="F137" s="202" t="s">
        <v>2512</v>
      </c>
      <c r="G137" s="200"/>
      <c r="H137" s="200"/>
      <c r="I137" s="203"/>
      <c r="J137" s="204">
        <f>BK137</f>
        <v>0</v>
      </c>
      <c r="K137" s="200"/>
      <c r="L137" s="205"/>
      <c r="M137" s="206"/>
      <c r="N137" s="207"/>
      <c r="O137" s="207"/>
      <c r="P137" s="208">
        <f>P138</f>
        <v>0</v>
      </c>
      <c r="Q137" s="207"/>
      <c r="R137" s="208">
        <f>R138</f>
        <v>0</v>
      </c>
      <c r="S137" s="207"/>
      <c r="T137" s="209">
        <f>T138</f>
        <v>0</v>
      </c>
      <c r="U137" s="12"/>
      <c r="V137" s="12"/>
      <c r="W137" s="12"/>
      <c r="X137" s="12"/>
      <c r="Y137" s="12"/>
      <c r="Z137" s="12"/>
      <c r="AA137" s="12"/>
      <c r="AB137" s="12"/>
      <c r="AC137" s="12"/>
      <c r="AD137" s="12"/>
      <c r="AE137" s="12"/>
      <c r="AR137" s="210" t="s">
        <v>77</v>
      </c>
      <c r="AT137" s="211" t="s">
        <v>69</v>
      </c>
      <c r="AU137" s="211" t="s">
        <v>70</v>
      </c>
      <c r="AY137" s="210" t="s">
        <v>161</v>
      </c>
      <c r="BK137" s="212">
        <f>BK138</f>
        <v>0</v>
      </c>
    </row>
    <row r="138" s="2" customFormat="1" ht="16.5" customHeight="1">
      <c r="A138" s="41"/>
      <c r="B138" s="42"/>
      <c r="C138" s="215" t="s">
        <v>508</v>
      </c>
      <c r="D138" s="215" t="s">
        <v>163</v>
      </c>
      <c r="E138" s="216" t="s">
        <v>2513</v>
      </c>
      <c r="F138" s="217" t="s">
        <v>2514</v>
      </c>
      <c r="G138" s="218" t="s">
        <v>827</v>
      </c>
      <c r="H138" s="219">
        <v>1</v>
      </c>
      <c r="I138" s="220"/>
      <c r="J138" s="221">
        <f>ROUND(I138*H138,2)</f>
        <v>0</v>
      </c>
      <c r="K138" s="217" t="s">
        <v>19</v>
      </c>
      <c r="L138" s="47"/>
      <c r="M138" s="295" t="s">
        <v>19</v>
      </c>
      <c r="N138" s="296" t="s">
        <v>41</v>
      </c>
      <c r="O138" s="280"/>
      <c r="P138" s="297">
        <f>O138*H138</f>
        <v>0</v>
      </c>
      <c r="Q138" s="297">
        <v>0</v>
      </c>
      <c r="R138" s="297">
        <f>Q138*H138</f>
        <v>0</v>
      </c>
      <c r="S138" s="297">
        <v>0</v>
      </c>
      <c r="T138" s="298">
        <f>S138*H138</f>
        <v>0</v>
      </c>
      <c r="U138" s="41"/>
      <c r="V138" s="41"/>
      <c r="W138" s="41"/>
      <c r="X138" s="41"/>
      <c r="Y138" s="41"/>
      <c r="Z138" s="41"/>
      <c r="AA138" s="41"/>
      <c r="AB138" s="41"/>
      <c r="AC138" s="41"/>
      <c r="AD138" s="41"/>
      <c r="AE138" s="41"/>
      <c r="AR138" s="226" t="s">
        <v>168</v>
      </c>
      <c r="AT138" s="226" t="s">
        <v>163</v>
      </c>
      <c r="AU138" s="226" t="s">
        <v>77</v>
      </c>
      <c r="AY138" s="20" t="s">
        <v>161</v>
      </c>
      <c r="BE138" s="227">
        <f>IF(N138="základní",J138,0)</f>
        <v>0</v>
      </c>
      <c r="BF138" s="227">
        <f>IF(N138="snížená",J138,0)</f>
        <v>0</v>
      </c>
      <c r="BG138" s="227">
        <f>IF(N138="zákl. přenesená",J138,0)</f>
        <v>0</v>
      </c>
      <c r="BH138" s="227">
        <f>IF(N138="sníž. přenesená",J138,0)</f>
        <v>0</v>
      </c>
      <c r="BI138" s="227">
        <f>IF(N138="nulová",J138,0)</f>
        <v>0</v>
      </c>
      <c r="BJ138" s="20" t="s">
        <v>77</v>
      </c>
      <c r="BK138" s="227">
        <f>ROUND(I138*H138,2)</f>
        <v>0</v>
      </c>
      <c r="BL138" s="20" t="s">
        <v>168</v>
      </c>
      <c r="BM138" s="226" t="s">
        <v>2515</v>
      </c>
    </row>
    <row r="139" s="2" customFormat="1" ht="6.96" customHeight="1">
      <c r="A139" s="41"/>
      <c r="B139" s="62"/>
      <c r="C139" s="63"/>
      <c r="D139" s="63"/>
      <c r="E139" s="63"/>
      <c r="F139" s="63"/>
      <c r="G139" s="63"/>
      <c r="H139" s="63"/>
      <c r="I139" s="63"/>
      <c r="J139" s="63"/>
      <c r="K139" s="63"/>
      <c r="L139" s="47"/>
      <c r="M139" s="41"/>
      <c r="O139" s="41"/>
      <c r="P139" s="41"/>
      <c r="Q139" s="41"/>
      <c r="R139" s="41"/>
      <c r="S139" s="41"/>
      <c r="T139" s="41"/>
      <c r="U139" s="41"/>
      <c r="V139" s="41"/>
      <c r="W139" s="41"/>
      <c r="X139" s="41"/>
      <c r="Y139" s="41"/>
      <c r="Z139" s="41"/>
      <c r="AA139" s="41"/>
      <c r="AB139" s="41"/>
      <c r="AC139" s="41"/>
      <c r="AD139" s="41"/>
      <c r="AE139" s="41"/>
    </row>
  </sheetData>
  <sheetProtection sheet="1" autoFilter="0" formatColumns="0" formatRows="0" objects="1" scenarios="1" spinCount="100000" saltValue="zSi8Ii4wZgfw7GAvgWPUvY34loMJrNgemnewbg/lF+jLZ8mx0Q4P3rhZRGzgaZYSMnyAJJpT+S7/I10XMeFW8w==" hashValue="7L3cyoPvzLl/1OGs7rhmfJdH6o0uQbCcvgizEzVwouHSOM3XpVX6nzoXjM6qY3lzB0uuwJOPLegYeNHYfGdDZQ==" algorithmName="SHA-512" password="CC51"/>
  <autoFilter ref="C81:K138"/>
  <mergeCells count="9">
    <mergeCell ref="E7:H7"/>
    <mergeCell ref="E9:H9"/>
    <mergeCell ref="E18:H18"/>
    <mergeCell ref="E27:H27"/>
    <mergeCell ref="E48:H48"/>
    <mergeCell ref="E50:H50"/>
    <mergeCell ref="E72:H72"/>
    <mergeCell ref="E74:H7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103</v>
      </c>
    </row>
    <row r="3" s="1" customFormat="1" ht="6.96" customHeight="1">
      <c r="B3" s="141"/>
      <c r="C3" s="142"/>
      <c r="D3" s="142"/>
      <c r="E3" s="142"/>
      <c r="F3" s="142"/>
      <c r="G3" s="142"/>
      <c r="H3" s="142"/>
      <c r="I3" s="142"/>
      <c r="J3" s="142"/>
      <c r="K3" s="142"/>
      <c r="L3" s="23"/>
      <c r="AT3" s="20" t="s">
        <v>79</v>
      </c>
    </row>
    <row r="4" s="1" customFormat="1" ht="24.96" customHeight="1">
      <c r="B4" s="23"/>
      <c r="D4" s="143" t="s">
        <v>119</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VDJ MYSLIVNA 2x4 000 m3 - REKONSTRUKCE STAVEBNÍ ČÁSTI A TECHNOLOGIE</v>
      </c>
      <c r="F7" s="145"/>
      <c r="G7" s="145"/>
      <c r="H7" s="145"/>
      <c r="L7" s="23"/>
    </row>
    <row r="8" s="2" customFormat="1" ht="12" customHeight="1">
      <c r="A8" s="41"/>
      <c r="B8" s="47"/>
      <c r="C8" s="41"/>
      <c r="D8" s="145" t="s">
        <v>120</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2516</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22</v>
      </c>
      <c r="G12" s="41"/>
      <c r="H12" s="41"/>
      <c r="I12" s="145" t="s">
        <v>23</v>
      </c>
      <c r="J12" s="149" t="str">
        <f>'Rekapitulace stavby'!AN8</f>
        <v>5. 3. 2025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 xml:space="preserve"> </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33</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34</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36</v>
      </c>
      <c r="E30" s="41"/>
      <c r="F30" s="41"/>
      <c r="G30" s="41"/>
      <c r="H30" s="41"/>
      <c r="I30" s="41"/>
      <c r="J30" s="156">
        <f>ROUND(J81,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38</v>
      </c>
      <c r="G32" s="41"/>
      <c r="H32" s="41"/>
      <c r="I32" s="157" t="s">
        <v>37</v>
      </c>
      <c r="J32" s="157" t="s">
        <v>39</v>
      </c>
      <c r="K32" s="41"/>
      <c r="L32" s="147"/>
      <c r="S32" s="41"/>
      <c r="T32" s="41"/>
      <c r="U32" s="41"/>
      <c r="V32" s="41"/>
      <c r="W32" s="41"/>
      <c r="X32" s="41"/>
      <c r="Y32" s="41"/>
      <c r="Z32" s="41"/>
      <c r="AA32" s="41"/>
      <c r="AB32" s="41"/>
      <c r="AC32" s="41"/>
      <c r="AD32" s="41"/>
      <c r="AE32" s="41"/>
    </row>
    <row r="33" s="2" customFormat="1" ht="14.4" customHeight="1">
      <c r="A33" s="41"/>
      <c r="B33" s="47"/>
      <c r="C33" s="41"/>
      <c r="D33" s="158" t="s">
        <v>40</v>
      </c>
      <c r="E33" s="145" t="s">
        <v>41</v>
      </c>
      <c r="F33" s="159">
        <f>ROUND((SUM(BE81:BE103)),  2)</f>
        <v>0</v>
      </c>
      <c r="G33" s="41"/>
      <c r="H33" s="41"/>
      <c r="I33" s="160">
        <v>0.20999999999999999</v>
      </c>
      <c r="J33" s="159">
        <f>ROUND(((SUM(BE81:BE103))*I33),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42</v>
      </c>
      <c r="F34" s="159">
        <f>ROUND((SUM(BF81:BF103)),  2)</f>
        <v>0</v>
      </c>
      <c r="G34" s="41"/>
      <c r="H34" s="41"/>
      <c r="I34" s="160">
        <v>0.12</v>
      </c>
      <c r="J34" s="159">
        <f>ROUND(((SUM(BF81:BF103))*I34),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43</v>
      </c>
      <c r="F35" s="159">
        <f>ROUND((SUM(BG81:BG103)),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44</v>
      </c>
      <c r="F36" s="159">
        <f>ROUND((SUM(BH81:BH103)),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45</v>
      </c>
      <c r="F37" s="159">
        <f>ROUND((SUM(BI81:BI103)),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46</v>
      </c>
      <c r="E39" s="163"/>
      <c r="F39" s="163"/>
      <c r="G39" s="164" t="s">
        <v>47</v>
      </c>
      <c r="H39" s="165" t="s">
        <v>48</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124</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BRNO, VDJ MYSLIVNA 2x4 000 m3 - REKONSTRUKCE STAVEBNÍ ČÁSTI A TECHNOLOGIE</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120</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SO05 - Areálový rozvod NN</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Brno, k.ú. Kohoutovice [610313] </v>
      </c>
      <c r="G52" s="43"/>
      <c r="H52" s="43"/>
      <c r="I52" s="35" t="s">
        <v>23</v>
      </c>
      <c r="J52" s="75" t="str">
        <f>IF(J12="","",J12)</f>
        <v>5. 3. 2025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 xml:space="preserve"> </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33</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125</v>
      </c>
      <c r="D57" s="174"/>
      <c r="E57" s="174"/>
      <c r="F57" s="174"/>
      <c r="G57" s="174"/>
      <c r="H57" s="174"/>
      <c r="I57" s="174"/>
      <c r="J57" s="175" t="s">
        <v>126</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68</v>
      </c>
      <c r="D59" s="43"/>
      <c r="E59" s="43"/>
      <c r="F59" s="43"/>
      <c r="G59" s="43"/>
      <c r="H59" s="43"/>
      <c r="I59" s="43"/>
      <c r="J59" s="105">
        <f>J81</f>
        <v>0</v>
      </c>
      <c r="K59" s="43"/>
      <c r="L59" s="147"/>
      <c r="S59" s="41"/>
      <c r="T59" s="41"/>
      <c r="U59" s="41"/>
      <c r="V59" s="41"/>
      <c r="W59" s="41"/>
      <c r="X59" s="41"/>
      <c r="Y59" s="41"/>
      <c r="Z59" s="41"/>
      <c r="AA59" s="41"/>
      <c r="AB59" s="41"/>
      <c r="AC59" s="41"/>
      <c r="AD59" s="41"/>
      <c r="AE59" s="41"/>
      <c r="AU59" s="20" t="s">
        <v>127</v>
      </c>
    </row>
    <row r="60" s="9" customFormat="1" ht="24.96" customHeight="1">
      <c r="A60" s="9"/>
      <c r="B60" s="177"/>
      <c r="C60" s="178"/>
      <c r="D60" s="179" t="s">
        <v>2349</v>
      </c>
      <c r="E60" s="180"/>
      <c r="F60" s="180"/>
      <c r="G60" s="180"/>
      <c r="H60" s="180"/>
      <c r="I60" s="180"/>
      <c r="J60" s="181">
        <f>J82</f>
        <v>0</v>
      </c>
      <c r="K60" s="178"/>
      <c r="L60" s="182"/>
      <c r="S60" s="9"/>
      <c r="T60" s="9"/>
      <c r="U60" s="9"/>
      <c r="V60" s="9"/>
      <c r="W60" s="9"/>
      <c r="X60" s="9"/>
      <c r="Y60" s="9"/>
      <c r="Z60" s="9"/>
      <c r="AA60" s="9"/>
      <c r="AB60" s="9"/>
      <c r="AC60" s="9"/>
      <c r="AD60" s="9"/>
      <c r="AE60" s="9"/>
    </row>
    <row r="61" s="9" customFormat="1" ht="24.96" customHeight="1">
      <c r="A61" s="9"/>
      <c r="B61" s="177"/>
      <c r="C61" s="178"/>
      <c r="D61" s="179" t="s">
        <v>2517</v>
      </c>
      <c r="E61" s="180"/>
      <c r="F61" s="180"/>
      <c r="G61" s="180"/>
      <c r="H61" s="180"/>
      <c r="I61" s="180"/>
      <c r="J61" s="181">
        <f>J89</f>
        <v>0</v>
      </c>
      <c r="K61" s="178"/>
      <c r="L61" s="182"/>
      <c r="S61" s="9"/>
      <c r="T61" s="9"/>
      <c r="U61" s="9"/>
      <c r="V61" s="9"/>
      <c r="W61" s="9"/>
      <c r="X61" s="9"/>
      <c r="Y61" s="9"/>
      <c r="Z61" s="9"/>
      <c r="AA61" s="9"/>
      <c r="AB61" s="9"/>
      <c r="AC61" s="9"/>
      <c r="AD61" s="9"/>
      <c r="AE61" s="9"/>
    </row>
    <row r="62" s="2" customFormat="1" ht="21.84"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6.96" customHeight="1">
      <c r="A63" s="41"/>
      <c r="B63" s="62"/>
      <c r="C63" s="63"/>
      <c r="D63" s="63"/>
      <c r="E63" s="63"/>
      <c r="F63" s="63"/>
      <c r="G63" s="63"/>
      <c r="H63" s="63"/>
      <c r="I63" s="63"/>
      <c r="J63" s="63"/>
      <c r="K63" s="63"/>
      <c r="L63" s="147"/>
      <c r="S63" s="41"/>
      <c r="T63" s="41"/>
      <c r="U63" s="41"/>
      <c r="V63" s="41"/>
      <c r="W63" s="41"/>
      <c r="X63" s="41"/>
      <c r="Y63" s="41"/>
      <c r="Z63" s="41"/>
      <c r="AA63" s="41"/>
      <c r="AB63" s="41"/>
      <c r="AC63" s="41"/>
      <c r="AD63" s="41"/>
      <c r="AE63" s="41"/>
    </row>
    <row r="67" s="2" customFormat="1" ht="6.96" customHeight="1">
      <c r="A67" s="41"/>
      <c r="B67" s="64"/>
      <c r="C67" s="65"/>
      <c r="D67" s="65"/>
      <c r="E67" s="65"/>
      <c r="F67" s="65"/>
      <c r="G67" s="65"/>
      <c r="H67" s="65"/>
      <c r="I67" s="65"/>
      <c r="J67" s="65"/>
      <c r="K67" s="65"/>
      <c r="L67" s="147"/>
      <c r="S67" s="41"/>
      <c r="T67" s="41"/>
      <c r="U67" s="41"/>
      <c r="V67" s="41"/>
      <c r="W67" s="41"/>
      <c r="X67" s="41"/>
      <c r="Y67" s="41"/>
      <c r="Z67" s="41"/>
      <c r="AA67" s="41"/>
      <c r="AB67" s="41"/>
      <c r="AC67" s="41"/>
      <c r="AD67" s="41"/>
      <c r="AE67" s="41"/>
    </row>
    <row r="68" s="2" customFormat="1" ht="24.96" customHeight="1">
      <c r="A68" s="41"/>
      <c r="B68" s="42"/>
      <c r="C68" s="26" t="s">
        <v>146</v>
      </c>
      <c r="D68" s="43"/>
      <c r="E68" s="43"/>
      <c r="F68" s="43"/>
      <c r="G68" s="43"/>
      <c r="H68" s="43"/>
      <c r="I68" s="43"/>
      <c r="J68" s="43"/>
      <c r="K68" s="43"/>
      <c r="L68" s="147"/>
      <c r="S68" s="41"/>
      <c r="T68" s="41"/>
      <c r="U68" s="41"/>
      <c r="V68" s="41"/>
      <c r="W68" s="41"/>
      <c r="X68" s="41"/>
      <c r="Y68" s="41"/>
      <c r="Z68" s="41"/>
      <c r="AA68" s="41"/>
      <c r="AB68" s="41"/>
      <c r="AC68" s="41"/>
      <c r="AD68" s="41"/>
      <c r="AE68" s="41"/>
    </row>
    <row r="69" s="2" customFormat="1" ht="6.96" customHeight="1">
      <c r="A69" s="41"/>
      <c r="B69" s="42"/>
      <c r="C69" s="43"/>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12" customHeight="1">
      <c r="A70" s="41"/>
      <c r="B70" s="42"/>
      <c r="C70" s="35" t="s">
        <v>16</v>
      </c>
      <c r="D70" s="43"/>
      <c r="E70" s="43"/>
      <c r="F70" s="43"/>
      <c r="G70" s="43"/>
      <c r="H70" s="43"/>
      <c r="I70" s="43"/>
      <c r="J70" s="43"/>
      <c r="K70" s="43"/>
      <c r="L70" s="147"/>
      <c r="S70" s="41"/>
      <c r="T70" s="41"/>
      <c r="U70" s="41"/>
      <c r="V70" s="41"/>
      <c r="W70" s="41"/>
      <c r="X70" s="41"/>
      <c r="Y70" s="41"/>
      <c r="Z70" s="41"/>
      <c r="AA70" s="41"/>
      <c r="AB70" s="41"/>
      <c r="AC70" s="41"/>
      <c r="AD70" s="41"/>
      <c r="AE70" s="41"/>
    </row>
    <row r="71" s="2" customFormat="1" ht="16.5" customHeight="1">
      <c r="A71" s="41"/>
      <c r="B71" s="42"/>
      <c r="C71" s="43"/>
      <c r="D71" s="43"/>
      <c r="E71" s="172" t="str">
        <f>E7</f>
        <v>BRNO, VDJ MYSLIVNA 2x4 000 m3 - REKONSTRUKCE STAVEBNÍ ČÁSTI A TECHNOLOGIE</v>
      </c>
      <c r="F71" s="35"/>
      <c r="G71" s="35"/>
      <c r="H71" s="35"/>
      <c r="I71" s="43"/>
      <c r="J71" s="43"/>
      <c r="K71" s="43"/>
      <c r="L71" s="147"/>
      <c r="S71" s="41"/>
      <c r="T71" s="41"/>
      <c r="U71" s="41"/>
      <c r="V71" s="41"/>
      <c r="W71" s="41"/>
      <c r="X71" s="41"/>
      <c r="Y71" s="41"/>
      <c r="Z71" s="41"/>
      <c r="AA71" s="41"/>
      <c r="AB71" s="41"/>
      <c r="AC71" s="41"/>
      <c r="AD71" s="41"/>
      <c r="AE71" s="41"/>
    </row>
    <row r="72" s="2" customFormat="1" ht="12" customHeight="1">
      <c r="A72" s="41"/>
      <c r="B72" s="42"/>
      <c r="C72" s="35" t="s">
        <v>120</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16.5" customHeight="1">
      <c r="A73" s="41"/>
      <c r="B73" s="42"/>
      <c r="C73" s="43"/>
      <c r="D73" s="43"/>
      <c r="E73" s="72" t="str">
        <f>E9</f>
        <v>SO05 - Areálový rozvod NN</v>
      </c>
      <c r="F73" s="43"/>
      <c r="G73" s="43"/>
      <c r="H73" s="43"/>
      <c r="I73" s="43"/>
      <c r="J73" s="43"/>
      <c r="K73" s="43"/>
      <c r="L73" s="147"/>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2" customHeight="1">
      <c r="A75" s="41"/>
      <c r="B75" s="42"/>
      <c r="C75" s="35" t="s">
        <v>21</v>
      </c>
      <c r="D75" s="43"/>
      <c r="E75" s="43"/>
      <c r="F75" s="30" t="str">
        <f>F12</f>
        <v xml:space="preserve">Brno, k.ú. Kohoutovice [610313] </v>
      </c>
      <c r="G75" s="43"/>
      <c r="H75" s="43"/>
      <c r="I75" s="35" t="s">
        <v>23</v>
      </c>
      <c r="J75" s="75" t="str">
        <f>IF(J12="","",J12)</f>
        <v>5. 3. 2025</v>
      </c>
      <c r="K75" s="43"/>
      <c r="L75" s="147"/>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5.15" customHeight="1">
      <c r="A77" s="41"/>
      <c r="B77" s="42"/>
      <c r="C77" s="35" t="s">
        <v>25</v>
      </c>
      <c r="D77" s="43"/>
      <c r="E77" s="43"/>
      <c r="F77" s="30" t="str">
        <f>E15</f>
        <v xml:space="preserve"> </v>
      </c>
      <c r="G77" s="43"/>
      <c r="H77" s="43"/>
      <c r="I77" s="35" t="s">
        <v>31</v>
      </c>
      <c r="J77" s="39" t="str">
        <f>E21</f>
        <v xml:space="preserve"> </v>
      </c>
      <c r="K77" s="43"/>
      <c r="L77" s="147"/>
      <c r="S77" s="41"/>
      <c r="T77" s="41"/>
      <c r="U77" s="41"/>
      <c r="V77" s="41"/>
      <c r="W77" s="41"/>
      <c r="X77" s="41"/>
      <c r="Y77" s="41"/>
      <c r="Z77" s="41"/>
      <c r="AA77" s="41"/>
      <c r="AB77" s="41"/>
      <c r="AC77" s="41"/>
      <c r="AD77" s="41"/>
      <c r="AE77" s="41"/>
    </row>
    <row r="78" s="2" customFormat="1" ht="15.15" customHeight="1">
      <c r="A78" s="41"/>
      <c r="B78" s="42"/>
      <c r="C78" s="35" t="s">
        <v>29</v>
      </c>
      <c r="D78" s="43"/>
      <c r="E78" s="43"/>
      <c r="F78" s="30" t="str">
        <f>IF(E18="","",E18)</f>
        <v>Vyplň údaj</v>
      </c>
      <c r="G78" s="43"/>
      <c r="H78" s="43"/>
      <c r="I78" s="35" t="s">
        <v>33</v>
      </c>
      <c r="J78" s="39" t="str">
        <f>E24</f>
        <v xml:space="preserve"> </v>
      </c>
      <c r="K78" s="43"/>
      <c r="L78" s="147"/>
      <c r="S78" s="41"/>
      <c r="T78" s="41"/>
      <c r="U78" s="41"/>
      <c r="V78" s="41"/>
      <c r="W78" s="41"/>
      <c r="X78" s="41"/>
      <c r="Y78" s="41"/>
      <c r="Z78" s="41"/>
      <c r="AA78" s="41"/>
      <c r="AB78" s="41"/>
      <c r="AC78" s="41"/>
      <c r="AD78" s="41"/>
      <c r="AE78" s="41"/>
    </row>
    <row r="79" s="2" customFormat="1" ht="10.32"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11" customFormat="1" ht="29.28" customHeight="1">
      <c r="A80" s="188"/>
      <c r="B80" s="189"/>
      <c r="C80" s="190" t="s">
        <v>147</v>
      </c>
      <c r="D80" s="191" t="s">
        <v>55</v>
      </c>
      <c r="E80" s="191" t="s">
        <v>51</v>
      </c>
      <c r="F80" s="191" t="s">
        <v>52</v>
      </c>
      <c r="G80" s="191" t="s">
        <v>148</v>
      </c>
      <c r="H80" s="191" t="s">
        <v>149</v>
      </c>
      <c r="I80" s="191" t="s">
        <v>150</v>
      </c>
      <c r="J80" s="191" t="s">
        <v>126</v>
      </c>
      <c r="K80" s="192" t="s">
        <v>151</v>
      </c>
      <c r="L80" s="193"/>
      <c r="M80" s="95" t="s">
        <v>19</v>
      </c>
      <c r="N80" s="96" t="s">
        <v>40</v>
      </c>
      <c r="O80" s="96" t="s">
        <v>152</v>
      </c>
      <c r="P80" s="96" t="s">
        <v>153</v>
      </c>
      <c r="Q80" s="96" t="s">
        <v>154</v>
      </c>
      <c r="R80" s="96" t="s">
        <v>155</v>
      </c>
      <c r="S80" s="96" t="s">
        <v>156</v>
      </c>
      <c r="T80" s="97" t="s">
        <v>157</v>
      </c>
      <c r="U80" s="188"/>
      <c r="V80" s="188"/>
      <c r="W80" s="188"/>
      <c r="X80" s="188"/>
      <c r="Y80" s="188"/>
      <c r="Z80" s="188"/>
      <c r="AA80" s="188"/>
      <c r="AB80" s="188"/>
      <c r="AC80" s="188"/>
      <c r="AD80" s="188"/>
      <c r="AE80" s="188"/>
    </row>
    <row r="81" s="2" customFormat="1" ht="22.8" customHeight="1">
      <c r="A81" s="41"/>
      <c r="B81" s="42"/>
      <c r="C81" s="102" t="s">
        <v>158</v>
      </c>
      <c r="D81" s="43"/>
      <c r="E81" s="43"/>
      <c r="F81" s="43"/>
      <c r="G81" s="43"/>
      <c r="H81" s="43"/>
      <c r="I81" s="43"/>
      <c r="J81" s="194">
        <f>BK81</f>
        <v>0</v>
      </c>
      <c r="K81" s="43"/>
      <c r="L81" s="47"/>
      <c r="M81" s="98"/>
      <c r="N81" s="195"/>
      <c r="O81" s="99"/>
      <c r="P81" s="196">
        <f>P82+P89</f>
        <v>0</v>
      </c>
      <c r="Q81" s="99"/>
      <c r="R81" s="196">
        <f>R82+R89</f>
        <v>0</v>
      </c>
      <c r="S81" s="99"/>
      <c r="T81" s="197">
        <f>T82+T89</f>
        <v>0</v>
      </c>
      <c r="U81" s="41"/>
      <c r="V81" s="41"/>
      <c r="W81" s="41"/>
      <c r="X81" s="41"/>
      <c r="Y81" s="41"/>
      <c r="Z81" s="41"/>
      <c r="AA81" s="41"/>
      <c r="AB81" s="41"/>
      <c r="AC81" s="41"/>
      <c r="AD81" s="41"/>
      <c r="AE81" s="41"/>
      <c r="AT81" s="20" t="s">
        <v>69</v>
      </c>
      <c r="AU81" s="20" t="s">
        <v>127</v>
      </c>
      <c r="BK81" s="198">
        <f>BK82+BK89</f>
        <v>0</v>
      </c>
    </row>
    <row r="82" s="12" customFormat="1" ht="25.92" customHeight="1">
      <c r="A82" s="12"/>
      <c r="B82" s="199"/>
      <c r="C82" s="200"/>
      <c r="D82" s="201" t="s">
        <v>69</v>
      </c>
      <c r="E82" s="202" t="s">
        <v>2364</v>
      </c>
      <c r="F82" s="202" t="s">
        <v>2365</v>
      </c>
      <c r="G82" s="200"/>
      <c r="H82" s="200"/>
      <c r="I82" s="203"/>
      <c r="J82" s="204">
        <f>BK82</f>
        <v>0</v>
      </c>
      <c r="K82" s="200"/>
      <c r="L82" s="205"/>
      <c r="M82" s="206"/>
      <c r="N82" s="207"/>
      <c r="O82" s="207"/>
      <c r="P82" s="208">
        <f>SUM(P83:P88)</f>
        <v>0</v>
      </c>
      <c r="Q82" s="207"/>
      <c r="R82" s="208">
        <f>SUM(R83:R88)</f>
        <v>0</v>
      </c>
      <c r="S82" s="207"/>
      <c r="T82" s="209">
        <f>SUM(T83:T88)</f>
        <v>0</v>
      </c>
      <c r="U82" s="12"/>
      <c r="V82" s="12"/>
      <c r="W82" s="12"/>
      <c r="X82" s="12"/>
      <c r="Y82" s="12"/>
      <c r="Z82" s="12"/>
      <c r="AA82" s="12"/>
      <c r="AB82" s="12"/>
      <c r="AC82" s="12"/>
      <c r="AD82" s="12"/>
      <c r="AE82" s="12"/>
      <c r="AR82" s="210" t="s">
        <v>77</v>
      </c>
      <c r="AT82" s="211" t="s">
        <v>69</v>
      </c>
      <c r="AU82" s="211" t="s">
        <v>70</v>
      </c>
      <c r="AY82" s="210" t="s">
        <v>161</v>
      </c>
      <c r="BK82" s="212">
        <f>SUM(BK83:BK88)</f>
        <v>0</v>
      </c>
    </row>
    <row r="83" s="2" customFormat="1" ht="24.15" customHeight="1">
      <c r="A83" s="41"/>
      <c r="B83" s="42"/>
      <c r="C83" s="215" t="s">
        <v>77</v>
      </c>
      <c r="D83" s="215" t="s">
        <v>163</v>
      </c>
      <c r="E83" s="216" t="s">
        <v>2366</v>
      </c>
      <c r="F83" s="217" t="s">
        <v>2518</v>
      </c>
      <c r="G83" s="218" t="s">
        <v>2368</v>
      </c>
      <c r="H83" s="219">
        <v>1</v>
      </c>
      <c r="I83" s="220"/>
      <c r="J83" s="221">
        <f>ROUND(I83*H83,2)</f>
        <v>0</v>
      </c>
      <c r="K83" s="217" t="s">
        <v>19</v>
      </c>
      <c r="L83" s="47"/>
      <c r="M83" s="222" t="s">
        <v>19</v>
      </c>
      <c r="N83" s="223" t="s">
        <v>41</v>
      </c>
      <c r="O83" s="87"/>
      <c r="P83" s="224">
        <f>O83*H83</f>
        <v>0</v>
      </c>
      <c r="Q83" s="224">
        <v>0</v>
      </c>
      <c r="R83" s="224">
        <f>Q83*H83</f>
        <v>0</v>
      </c>
      <c r="S83" s="224">
        <v>0</v>
      </c>
      <c r="T83" s="225">
        <f>S83*H83</f>
        <v>0</v>
      </c>
      <c r="U83" s="41"/>
      <c r="V83" s="41"/>
      <c r="W83" s="41"/>
      <c r="X83" s="41"/>
      <c r="Y83" s="41"/>
      <c r="Z83" s="41"/>
      <c r="AA83" s="41"/>
      <c r="AB83" s="41"/>
      <c r="AC83" s="41"/>
      <c r="AD83" s="41"/>
      <c r="AE83" s="41"/>
      <c r="AR83" s="226" t="s">
        <v>168</v>
      </c>
      <c r="AT83" s="226" t="s">
        <v>163</v>
      </c>
      <c r="AU83" s="226" t="s">
        <v>77</v>
      </c>
      <c r="AY83" s="20" t="s">
        <v>161</v>
      </c>
      <c r="BE83" s="227">
        <f>IF(N83="základní",J83,0)</f>
        <v>0</v>
      </c>
      <c r="BF83" s="227">
        <f>IF(N83="snížená",J83,0)</f>
        <v>0</v>
      </c>
      <c r="BG83" s="227">
        <f>IF(N83="zákl. přenesená",J83,0)</f>
        <v>0</v>
      </c>
      <c r="BH83" s="227">
        <f>IF(N83="sníž. přenesená",J83,0)</f>
        <v>0</v>
      </c>
      <c r="BI83" s="227">
        <f>IF(N83="nulová",J83,0)</f>
        <v>0</v>
      </c>
      <c r="BJ83" s="20" t="s">
        <v>77</v>
      </c>
      <c r="BK83" s="227">
        <f>ROUND(I83*H83,2)</f>
        <v>0</v>
      </c>
      <c r="BL83" s="20" t="s">
        <v>168</v>
      </c>
      <c r="BM83" s="226" t="s">
        <v>2519</v>
      </c>
    </row>
    <row r="84" s="2" customFormat="1" ht="21.75" customHeight="1">
      <c r="A84" s="41"/>
      <c r="B84" s="42"/>
      <c r="C84" s="215" t="s">
        <v>79</v>
      </c>
      <c r="D84" s="215" t="s">
        <v>163</v>
      </c>
      <c r="E84" s="216" t="s">
        <v>2370</v>
      </c>
      <c r="F84" s="217" t="s">
        <v>2520</v>
      </c>
      <c r="G84" s="218" t="s">
        <v>212</v>
      </c>
      <c r="H84" s="219">
        <v>150</v>
      </c>
      <c r="I84" s="220"/>
      <c r="J84" s="221">
        <f>ROUND(I84*H84,2)</f>
        <v>0</v>
      </c>
      <c r="K84" s="217" t="s">
        <v>19</v>
      </c>
      <c r="L84" s="47"/>
      <c r="M84" s="222" t="s">
        <v>19</v>
      </c>
      <c r="N84" s="223" t="s">
        <v>41</v>
      </c>
      <c r="O84" s="87"/>
      <c r="P84" s="224">
        <f>O84*H84</f>
        <v>0</v>
      </c>
      <c r="Q84" s="224">
        <v>0</v>
      </c>
      <c r="R84" s="224">
        <f>Q84*H84</f>
        <v>0</v>
      </c>
      <c r="S84" s="224">
        <v>0</v>
      </c>
      <c r="T84" s="225">
        <f>S84*H84</f>
        <v>0</v>
      </c>
      <c r="U84" s="41"/>
      <c r="V84" s="41"/>
      <c r="W84" s="41"/>
      <c r="X84" s="41"/>
      <c r="Y84" s="41"/>
      <c r="Z84" s="41"/>
      <c r="AA84" s="41"/>
      <c r="AB84" s="41"/>
      <c r="AC84" s="41"/>
      <c r="AD84" s="41"/>
      <c r="AE84" s="41"/>
      <c r="AR84" s="226" t="s">
        <v>168</v>
      </c>
      <c r="AT84" s="226" t="s">
        <v>163</v>
      </c>
      <c r="AU84" s="226" t="s">
        <v>77</v>
      </c>
      <c r="AY84" s="20" t="s">
        <v>161</v>
      </c>
      <c r="BE84" s="227">
        <f>IF(N84="základní",J84,0)</f>
        <v>0</v>
      </c>
      <c r="BF84" s="227">
        <f>IF(N84="snížená",J84,0)</f>
        <v>0</v>
      </c>
      <c r="BG84" s="227">
        <f>IF(N84="zákl. přenesená",J84,0)</f>
        <v>0</v>
      </c>
      <c r="BH84" s="227">
        <f>IF(N84="sníž. přenesená",J84,0)</f>
        <v>0</v>
      </c>
      <c r="BI84" s="227">
        <f>IF(N84="nulová",J84,0)</f>
        <v>0</v>
      </c>
      <c r="BJ84" s="20" t="s">
        <v>77</v>
      </c>
      <c r="BK84" s="227">
        <f>ROUND(I84*H84,2)</f>
        <v>0</v>
      </c>
      <c r="BL84" s="20" t="s">
        <v>168</v>
      </c>
      <c r="BM84" s="226" t="s">
        <v>2521</v>
      </c>
    </row>
    <row r="85" s="2" customFormat="1" ht="24.15" customHeight="1">
      <c r="A85" s="41"/>
      <c r="B85" s="42"/>
      <c r="C85" s="215" t="s">
        <v>180</v>
      </c>
      <c r="D85" s="215" t="s">
        <v>163</v>
      </c>
      <c r="E85" s="216" t="s">
        <v>2373</v>
      </c>
      <c r="F85" s="217" t="s">
        <v>2522</v>
      </c>
      <c r="G85" s="218" t="s">
        <v>2368</v>
      </c>
      <c r="H85" s="219">
        <v>2</v>
      </c>
      <c r="I85" s="220"/>
      <c r="J85" s="221">
        <f>ROUND(I85*H85,2)</f>
        <v>0</v>
      </c>
      <c r="K85" s="217" t="s">
        <v>19</v>
      </c>
      <c r="L85" s="47"/>
      <c r="M85" s="222" t="s">
        <v>19</v>
      </c>
      <c r="N85" s="223" t="s">
        <v>41</v>
      </c>
      <c r="O85" s="87"/>
      <c r="P85" s="224">
        <f>O85*H85</f>
        <v>0</v>
      </c>
      <c r="Q85" s="224">
        <v>0</v>
      </c>
      <c r="R85" s="224">
        <f>Q85*H85</f>
        <v>0</v>
      </c>
      <c r="S85" s="224">
        <v>0</v>
      </c>
      <c r="T85" s="225">
        <f>S85*H85</f>
        <v>0</v>
      </c>
      <c r="U85" s="41"/>
      <c r="V85" s="41"/>
      <c r="W85" s="41"/>
      <c r="X85" s="41"/>
      <c r="Y85" s="41"/>
      <c r="Z85" s="41"/>
      <c r="AA85" s="41"/>
      <c r="AB85" s="41"/>
      <c r="AC85" s="41"/>
      <c r="AD85" s="41"/>
      <c r="AE85" s="41"/>
      <c r="AR85" s="226" t="s">
        <v>168</v>
      </c>
      <c r="AT85" s="226" t="s">
        <v>163</v>
      </c>
      <c r="AU85" s="226" t="s">
        <v>77</v>
      </c>
      <c r="AY85" s="20" t="s">
        <v>161</v>
      </c>
      <c r="BE85" s="227">
        <f>IF(N85="základní",J85,0)</f>
        <v>0</v>
      </c>
      <c r="BF85" s="227">
        <f>IF(N85="snížená",J85,0)</f>
        <v>0</v>
      </c>
      <c r="BG85" s="227">
        <f>IF(N85="zákl. přenesená",J85,0)</f>
        <v>0</v>
      </c>
      <c r="BH85" s="227">
        <f>IF(N85="sníž. přenesená",J85,0)</f>
        <v>0</v>
      </c>
      <c r="BI85" s="227">
        <f>IF(N85="nulová",J85,0)</f>
        <v>0</v>
      </c>
      <c r="BJ85" s="20" t="s">
        <v>77</v>
      </c>
      <c r="BK85" s="227">
        <f>ROUND(I85*H85,2)</f>
        <v>0</v>
      </c>
      <c r="BL85" s="20" t="s">
        <v>168</v>
      </c>
      <c r="BM85" s="226" t="s">
        <v>2523</v>
      </c>
    </row>
    <row r="86" s="2" customFormat="1" ht="16.5" customHeight="1">
      <c r="A86" s="41"/>
      <c r="B86" s="42"/>
      <c r="C86" s="215" t="s">
        <v>168</v>
      </c>
      <c r="D86" s="215" t="s">
        <v>163</v>
      </c>
      <c r="E86" s="216" t="s">
        <v>2376</v>
      </c>
      <c r="F86" s="217" t="s">
        <v>2491</v>
      </c>
      <c r="G86" s="218" t="s">
        <v>212</v>
      </c>
      <c r="H86" s="219">
        <v>75</v>
      </c>
      <c r="I86" s="220"/>
      <c r="J86" s="221">
        <f>ROUND(I86*H86,2)</f>
        <v>0</v>
      </c>
      <c r="K86" s="217" t="s">
        <v>19</v>
      </c>
      <c r="L86" s="47"/>
      <c r="M86" s="222" t="s">
        <v>19</v>
      </c>
      <c r="N86" s="223" t="s">
        <v>41</v>
      </c>
      <c r="O86" s="87"/>
      <c r="P86" s="224">
        <f>O86*H86</f>
        <v>0</v>
      </c>
      <c r="Q86" s="224">
        <v>0</v>
      </c>
      <c r="R86" s="224">
        <f>Q86*H86</f>
        <v>0</v>
      </c>
      <c r="S86" s="224">
        <v>0</v>
      </c>
      <c r="T86" s="225">
        <f>S86*H86</f>
        <v>0</v>
      </c>
      <c r="U86" s="41"/>
      <c r="V86" s="41"/>
      <c r="W86" s="41"/>
      <c r="X86" s="41"/>
      <c r="Y86" s="41"/>
      <c r="Z86" s="41"/>
      <c r="AA86" s="41"/>
      <c r="AB86" s="41"/>
      <c r="AC86" s="41"/>
      <c r="AD86" s="41"/>
      <c r="AE86" s="41"/>
      <c r="AR86" s="226" t="s">
        <v>168</v>
      </c>
      <c r="AT86" s="226" t="s">
        <v>163</v>
      </c>
      <c r="AU86" s="226" t="s">
        <v>77</v>
      </c>
      <c r="AY86" s="20" t="s">
        <v>161</v>
      </c>
      <c r="BE86" s="227">
        <f>IF(N86="základní",J86,0)</f>
        <v>0</v>
      </c>
      <c r="BF86" s="227">
        <f>IF(N86="snížená",J86,0)</f>
        <v>0</v>
      </c>
      <c r="BG86" s="227">
        <f>IF(N86="zákl. přenesená",J86,0)</f>
        <v>0</v>
      </c>
      <c r="BH86" s="227">
        <f>IF(N86="sníž. přenesená",J86,0)</f>
        <v>0</v>
      </c>
      <c r="BI86" s="227">
        <f>IF(N86="nulová",J86,0)</f>
        <v>0</v>
      </c>
      <c r="BJ86" s="20" t="s">
        <v>77</v>
      </c>
      <c r="BK86" s="227">
        <f>ROUND(I86*H86,2)</f>
        <v>0</v>
      </c>
      <c r="BL86" s="20" t="s">
        <v>168</v>
      </c>
      <c r="BM86" s="226" t="s">
        <v>2524</v>
      </c>
    </row>
    <row r="87" s="2" customFormat="1" ht="16.5" customHeight="1">
      <c r="A87" s="41"/>
      <c r="B87" s="42"/>
      <c r="C87" s="215" t="s">
        <v>191</v>
      </c>
      <c r="D87" s="215" t="s">
        <v>163</v>
      </c>
      <c r="E87" s="216" t="s">
        <v>2379</v>
      </c>
      <c r="F87" s="217" t="s">
        <v>2525</v>
      </c>
      <c r="G87" s="218" t="s">
        <v>2368</v>
      </c>
      <c r="H87" s="219">
        <v>3</v>
      </c>
      <c r="I87" s="220"/>
      <c r="J87" s="221">
        <f>ROUND(I87*H87,2)</f>
        <v>0</v>
      </c>
      <c r="K87" s="217" t="s">
        <v>19</v>
      </c>
      <c r="L87" s="47"/>
      <c r="M87" s="222" t="s">
        <v>19</v>
      </c>
      <c r="N87" s="223" t="s">
        <v>41</v>
      </c>
      <c r="O87" s="87"/>
      <c r="P87" s="224">
        <f>O87*H87</f>
        <v>0</v>
      </c>
      <c r="Q87" s="224">
        <v>0</v>
      </c>
      <c r="R87" s="224">
        <f>Q87*H87</f>
        <v>0</v>
      </c>
      <c r="S87" s="224">
        <v>0</v>
      </c>
      <c r="T87" s="225">
        <f>S87*H87</f>
        <v>0</v>
      </c>
      <c r="U87" s="41"/>
      <c r="V87" s="41"/>
      <c r="W87" s="41"/>
      <c r="X87" s="41"/>
      <c r="Y87" s="41"/>
      <c r="Z87" s="41"/>
      <c r="AA87" s="41"/>
      <c r="AB87" s="41"/>
      <c r="AC87" s="41"/>
      <c r="AD87" s="41"/>
      <c r="AE87" s="41"/>
      <c r="AR87" s="226" t="s">
        <v>168</v>
      </c>
      <c r="AT87" s="226" t="s">
        <v>163</v>
      </c>
      <c r="AU87" s="226" t="s">
        <v>77</v>
      </c>
      <c r="AY87" s="20" t="s">
        <v>161</v>
      </c>
      <c r="BE87" s="227">
        <f>IF(N87="základní",J87,0)</f>
        <v>0</v>
      </c>
      <c r="BF87" s="227">
        <f>IF(N87="snížená",J87,0)</f>
        <v>0</v>
      </c>
      <c r="BG87" s="227">
        <f>IF(N87="zákl. přenesená",J87,0)</f>
        <v>0</v>
      </c>
      <c r="BH87" s="227">
        <f>IF(N87="sníž. přenesená",J87,0)</f>
        <v>0</v>
      </c>
      <c r="BI87" s="227">
        <f>IF(N87="nulová",J87,0)</f>
        <v>0</v>
      </c>
      <c r="BJ87" s="20" t="s">
        <v>77</v>
      </c>
      <c r="BK87" s="227">
        <f>ROUND(I87*H87,2)</f>
        <v>0</v>
      </c>
      <c r="BL87" s="20" t="s">
        <v>168</v>
      </c>
      <c r="BM87" s="226" t="s">
        <v>2526</v>
      </c>
    </row>
    <row r="88" s="2" customFormat="1" ht="16.5" customHeight="1">
      <c r="A88" s="41"/>
      <c r="B88" s="42"/>
      <c r="C88" s="215" t="s">
        <v>197</v>
      </c>
      <c r="D88" s="215" t="s">
        <v>163</v>
      </c>
      <c r="E88" s="216" t="s">
        <v>2382</v>
      </c>
      <c r="F88" s="217" t="s">
        <v>2440</v>
      </c>
      <c r="G88" s="218" t="s">
        <v>827</v>
      </c>
      <c r="H88" s="219">
        <v>1</v>
      </c>
      <c r="I88" s="220"/>
      <c r="J88" s="221">
        <f>ROUND(I88*H88,2)</f>
        <v>0</v>
      </c>
      <c r="K88" s="217" t="s">
        <v>19</v>
      </c>
      <c r="L88" s="47"/>
      <c r="M88" s="222" t="s">
        <v>19</v>
      </c>
      <c r="N88" s="223" t="s">
        <v>41</v>
      </c>
      <c r="O88" s="87"/>
      <c r="P88" s="224">
        <f>O88*H88</f>
        <v>0</v>
      </c>
      <c r="Q88" s="224">
        <v>0</v>
      </c>
      <c r="R88" s="224">
        <f>Q88*H88</f>
        <v>0</v>
      </c>
      <c r="S88" s="224">
        <v>0</v>
      </c>
      <c r="T88" s="225">
        <f>S88*H88</f>
        <v>0</v>
      </c>
      <c r="U88" s="41"/>
      <c r="V88" s="41"/>
      <c r="W88" s="41"/>
      <c r="X88" s="41"/>
      <c r="Y88" s="41"/>
      <c r="Z88" s="41"/>
      <c r="AA88" s="41"/>
      <c r="AB88" s="41"/>
      <c r="AC88" s="41"/>
      <c r="AD88" s="41"/>
      <c r="AE88" s="41"/>
      <c r="AR88" s="226" t="s">
        <v>168</v>
      </c>
      <c r="AT88" s="226" t="s">
        <v>163</v>
      </c>
      <c r="AU88" s="226" t="s">
        <v>77</v>
      </c>
      <c r="AY88" s="20" t="s">
        <v>161</v>
      </c>
      <c r="BE88" s="227">
        <f>IF(N88="základní",J88,0)</f>
        <v>0</v>
      </c>
      <c r="BF88" s="227">
        <f>IF(N88="snížená",J88,0)</f>
        <v>0</v>
      </c>
      <c r="BG88" s="227">
        <f>IF(N88="zákl. přenesená",J88,0)</f>
        <v>0</v>
      </c>
      <c r="BH88" s="227">
        <f>IF(N88="sníž. přenesená",J88,0)</f>
        <v>0</v>
      </c>
      <c r="BI88" s="227">
        <f>IF(N88="nulová",J88,0)</f>
        <v>0</v>
      </c>
      <c r="BJ88" s="20" t="s">
        <v>77</v>
      </c>
      <c r="BK88" s="227">
        <f>ROUND(I88*H88,2)</f>
        <v>0</v>
      </c>
      <c r="BL88" s="20" t="s">
        <v>168</v>
      </c>
      <c r="BM88" s="226" t="s">
        <v>2527</v>
      </c>
    </row>
    <row r="89" s="12" customFormat="1" ht="25.92" customHeight="1">
      <c r="A89" s="12"/>
      <c r="B89" s="199"/>
      <c r="C89" s="200"/>
      <c r="D89" s="201" t="s">
        <v>69</v>
      </c>
      <c r="E89" s="202" t="s">
        <v>2511</v>
      </c>
      <c r="F89" s="202" t="s">
        <v>162</v>
      </c>
      <c r="G89" s="200"/>
      <c r="H89" s="200"/>
      <c r="I89" s="203"/>
      <c r="J89" s="204">
        <f>BK89</f>
        <v>0</v>
      </c>
      <c r="K89" s="200"/>
      <c r="L89" s="205"/>
      <c r="M89" s="206"/>
      <c r="N89" s="207"/>
      <c r="O89" s="207"/>
      <c r="P89" s="208">
        <f>SUM(P90:P103)</f>
        <v>0</v>
      </c>
      <c r="Q89" s="207"/>
      <c r="R89" s="208">
        <f>SUM(R90:R103)</f>
        <v>0</v>
      </c>
      <c r="S89" s="207"/>
      <c r="T89" s="209">
        <f>SUM(T90:T103)</f>
        <v>0</v>
      </c>
      <c r="U89" s="12"/>
      <c r="V89" s="12"/>
      <c r="W89" s="12"/>
      <c r="X89" s="12"/>
      <c r="Y89" s="12"/>
      <c r="Z89" s="12"/>
      <c r="AA89" s="12"/>
      <c r="AB89" s="12"/>
      <c r="AC89" s="12"/>
      <c r="AD89" s="12"/>
      <c r="AE89" s="12"/>
      <c r="AR89" s="210" t="s">
        <v>77</v>
      </c>
      <c r="AT89" s="211" t="s">
        <v>69</v>
      </c>
      <c r="AU89" s="211" t="s">
        <v>70</v>
      </c>
      <c r="AY89" s="210" t="s">
        <v>161</v>
      </c>
      <c r="BK89" s="212">
        <f>SUM(BK90:BK103)</f>
        <v>0</v>
      </c>
    </row>
    <row r="90" s="2" customFormat="1" ht="16.5" customHeight="1">
      <c r="A90" s="41"/>
      <c r="B90" s="42"/>
      <c r="C90" s="215" t="s">
        <v>203</v>
      </c>
      <c r="D90" s="215" t="s">
        <v>163</v>
      </c>
      <c r="E90" s="216" t="s">
        <v>2352</v>
      </c>
      <c r="F90" s="217" t="s">
        <v>2528</v>
      </c>
      <c r="G90" s="218" t="s">
        <v>827</v>
      </c>
      <c r="H90" s="219">
        <v>1</v>
      </c>
      <c r="I90" s="220"/>
      <c r="J90" s="221">
        <f>ROUND(I90*H90,2)</f>
        <v>0</v>
      </c>
      <c r="K90" s="217" t="s">
        <v>19</v>
      </c>
      <c r="L90" s="47"/>
      <c r="M90" s="222" t="s">
        <v>19</v>
      </c>
      <c r="N90" s="223" t="s">
        <v>41</v>
      </c>
      <c r="O90" s="87"/>
      <c r="P90" s="224">
        <f>O90*H90</f>
        <v>0</v>
      </c>
      <c r="Q90" s="224">
        <v>0</v>
      </c>
      <c r="R90" s="224">
        <f>Q90*H90</f>
        <v>0</v>
      </c>
      <c r="S90" s="224">
        <v>0</v>
      </c>
      <c r="T90" s="225">
        <f>S90*H90</f>
        <v>0</v>
      </c>
      <c r="U90" s="41"/>
      <c r="V90" s="41"/>
      <c r="W90" s="41"/>
      <c r="X90" s="41"/>
      <c r="Y90" s="41"/>
      <c r="Z90" s="41"/>
      <c r="AA90" s="41"/>
      <c r="AB90" s="41"/>
      <c r="AC90" s="41"/>
      <c r="AD90" s="41"/>
      <c r="AE90" s="41"/>
      <c r="AR90" s="226" t="s">
        <v>168</v>
      </c>
      <c r="AT90" s="226" t="s">
        <v>163</v>
      </c>
      <c r="AU90" s="226" t="s">
        <v>77</v>
      </c>
      <c r="AY90" s="20" t="s">
        <v>161</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168</v>
      </c>
      <c r="BM90" s="226" t="s">
        <v>2529</v>
      </c>
    </row>
    <row r="91" s="2" customFormat="1" ht="24.15" customHeight="1">
      <c r="A91" s="41"/>
      <c r="B91" s="42"/>
      <c r="C91" s="215" t="s">
        <v>209</v>
      </c>
      <c r="D91" s="215" t="s">
        <v>163</v>
      </c>
      <c r="E91" s="216" t="s">
        <v>2355</v>
      </c>
      <c r="F91" s="217" t="s">
        <v>2530</v>
      </c>
      <c r="G91" s="218" t="s">
        <v>212</v>
      </c>
      <c r="H91" s="219">
        <v>50</v>
      </c>
      <c r="I91" s="220"/>
      <c r="J91" s="221">
        <f>ROUND(I91*H91,2)</f>
        <v>0</v>
      </c>
      <c r="K91" s="217" t="s">
        <v>19</v>
      </c>
      <c r="L91" s="47"/>
      <c r="M91" s="222" t="s">
        <v>19</v>
      </c>
      <c r="N91" s="223" t="s">
        <v>41</v>
      </c>
      <c r="O91" s="87"/>
      <c r="P91" s="224">
        <f>O91*H91</f>
        <v>0</v>
      </c>
      <c r="Q91" s="224">
        <v>0</v>
      </c>
      <c r="R91" s="224">
        <f>Q91*H91</f>
        <v>0</v>
      </c>
      <c r="S91" s="224">
        <v>0</v>
      </c>
      <c r="T91" s="225">
        <f>S91*H91</f>
        <v>0</v>
      </c>
      <c r="U91" s="41"/>
      <c r="V91" s="41"/>
      <c r="W91" s="41"/>
      <c r="X91" s="41"/>
      <c r="Y91" s="41"/>
      <c r="Z91" s="41"/>
      <c r="AA91" s="41"/>
      <c r="AB91" s="41"/>
      <c r="AC91" s="41"/>
      <c r="AD91" s="41"/>
      <c r="AE91" s="41"/>
      <c r="AR91" s="226" t="s">
        <v>168</v>
      </c>
      <c r="AT91" s="226" t="s">
        <v>163</v>
      </c>
      <c r="AU91" s="226" t="s">
        <v>77</v>
      </c>
      <c r="AY91" s="20" t="s">
        <v>161</v>
      </c>
      <c r="BE91" s="227">
        <f>IF(N91="základní",J91,0)</f>
        <v>0</v>
      </c>
      <c r="BF91" s="227">
        <f>IF(N91="snížená",J91,0)</f>
        <v>0</v>
      </c>
      <c r="BG91" s="227">
        <f>IF(N91="zákl. přenesená",J91,0)</f>
        <v>0</v>
      </c>
      <c r="BH91" s="227">
        <f>IF(N91="sníž. přenesená",J91,0)</f>
        <v>0</v>
      </c>
      <c r="BI91" s="227">
        <f>IF(N91="nulová",J91,0)</f>
        <v>0</v>
      </c>
      <c r="BJ91" s="20" t="s">
        <v>77</v>
      </c>
      <c r="BK91" s="227">
        <f>ROUND(I91*H91,2)</f>
        <v>0</v>
      </c>
      <c r="BL91" s="20" t="s">
        <v>168</v>
      </c>
      <c r="BM91" s="226" t="s">
        <v>2531</v>
      </c>
    </row>
    <row r="92" s="2" customFormat="1" ht="24.15" customHeight="1">
      <c r="A92" s="41"/>
      <c r="B92" s="42"/>
      <c r="C92" s="215" t="s">
        <v>216</v>
      </c>
      <c r="D92" s="215" t="s">
        <v>163</v>
      </c>
      <c r="E92" s="216" t="s">
        <v>2358</v>
      </c>
      <c r="F92" s="217" t="s">
        <v>2532</v>
      </c>
      <c r="G92" s="218" t="s">
        <v>212</v>
      </c>
      <c r="H92" s="219">
        <v>5</v>
      </c>
      <c r="I92" s="220"/>
      <c r="J92" s="221">
        <f>ROUND(I92*H92,2)</f>
        <v>0</v>
      </c>
      <c r="K92" s="217" t="s">
        <v>19</v>
      </c>
      <c r="L92" s="47"/>
      <c r="M92" s="222" t="s">
        <v>19</v>
      </c>
      <c r="N92" s="223" t="s">
        <v>41</v>
      </c>
      <c r="O92" s="87"/>
      <c r="P92" s="224">
        <f>O92*H92</f>
        <v>0</v>
      </c>
      <c r="Q92" s="224">
        <v>0</v>
      </c>
      <c r="R92" s="224">
        <f>Q92*H92</f>
        <v>0</v>
      </c>
      <c r="S92" s="224">
        <v>0</v>
      </c>
      <c r="T92" s="225">
        <f>S92*H92</f>
        <v>0</v>
      </c>
      <c r="U92" s="41"/>
      <c r="V92" s="41"/>
      <c r="W92" s="41"/>
      <c r="X92" s="41"/>
      <c r="Y92" s="41"/>
      <c r="Z92" s="41"/>
      <c r="AA92" s="41"/>
      <c r="AB92" s="41"/>
      <c r="AC92" s="41"/>
      <c r="AD92" s="41"/>
      <c r="AE92" s="41"/>
      <c r="AR92" s="226" t="s">
        <v>168</v>
      </c>
      <c r="AT92" s="226" t="s">
        <v>163</v>
      </c>
      <c r="AU92" s="226" t="s">
        <v>77</v>
      </c>
      <c r="AY92" s="20" t="s">
        <v>161</v>
      </c>
      <c r="BE92" s="227">
        <f>IF(N92="základní",J92,0)</f>
        <v>0</v>
      </c>
      <c r="BF92" s="227">
        <f>IF(N92="snížená",J92,0)</f>
        <v>0</v>
      </c>
      <c r="BG92" s="227">
        <f>IF(N92="zákl. přenesená",J92,0)</f>
        <v>0</v>
      </c>
      <c r="BH92" s="227">
        <f>IF(N92="sníž. přenesená",J92,0)</f>
        <v>0</v>
      </c>
      <c r="BI92" s="227">
        <f>IF(N92="nulová",J92,0)</f>
        <v>0</v>
      </c>
      <c r="BJ92" s="20" t="s">
        <v>77</v>
      </c>
      <c r="BK92" s="227">
        <f>ROUND(I92*H92,2)</f>
        <v>0</v>
      </c>
      <c r="BL92" s="20" t="s">
        <v>168</v>
      </c>
      <c r="BM92" s="226" t="s">
        <v>2533</v>
      </c>
    </row>
    <row r="93" s="2" customFormat="1" ht="16.5" customHeight="1">
      <c r="A93" s="41"/>
      <c r="B93" s="42"/>
      <c r="C93" s="215" t="s">
        <v>222</v>
      </c>
      <c r="D93" s="215" t="s">
        <v>163</v>
      </c>
      <c r="E93" s="216" t="s">
        <v>2361</v>
      </c>
      <c r="F93" s="217" t="s">
        <v>2534</v>
      </c>
      <c r="G93" s="218" t="s">
        <v>827</v>
      </c>
      <c r="H93" s="219">
        <v>1</v>
      </c>
      <c r="I93" s="220"/>
      <c r="J93" s="221">
        <f>ROUND(I93*H93,2)</f>
        <v>0</v>
      </c>
      <c r="K93" s="217" t="s">
        <v>19</v>
      </c>
      <c r="L93" s="47"/>
      <c r="M93" s="222" t="s">
        <v>19</v>
      </c>
      <c r="N93" s="223" t="s">
        <v>41</v>
      </c>
      <c r="O93" s="87"/>
      <c r="P93" s="224">
        <f>O93*H93</f>
        <v>0</v>
      </c>
      <c r="Q93" s="224">
        <v>0</v>
      </c>
      <c r="R93" s="224">
        <f>Q93*H93</f>
        <v>0</v>
      </c>
      <c r="S93" s="224">
        <v>0</v>
      </c>
      <c r="T93" s="225">
        <f>S93*H93</f>
        <v>0</v>
      </c>
      <c r="U93" s="41"/>
      <c r="V93" s="41"/>
      <c r="W93" s="41"/>
      <c r="X93" s="41"/>
      <c r="Y93" s="41"/>
      <c r="Z93" s="41"/>
      <c r="AA93" s="41"/>
      <c r="AB93" s="41"/>
      <c r="AC93" s="41"/>
      <c r="AD93" s="41"/>
      <c r="AE93" s="41"/>
      <c r="AR93" s="226" t="s">
        <v>168</v>
      </c>
      <c r="AT93" s="226" t="s">
        <v>163</v>
      </c>
      <c r="AU93" s="226" t="s">
        <v>77</v>
      </c>
      <c r="AY93" s="20" t="s">
        <v>161</v>
      </c>
      <c r="BE93" s="227">
        <f>IF(N93="základní",J93,0)</f>
        <v>0</v>
      </c>
      <c r="BF93" s="227">
        <f>IF(N93="snížená",J93,0)</f>
        <v>0</v>
      </c>
      <c r="BG93" s="227">
        <f>IF(N93="zákl. přenesená",J93,0)</f>
        <v>0</v>
      </c>
      <c r="BH93" s="227">
        <f>IF(N93="sníž. přenesená",J93,0)</f>
        <v>0</v>
      </c>
      <c r="BI93" s="227">
        <f>IF(N93="nulová",J93,0)</f>
        <v>0</v>
      </c>
      <c r="BJ93" s="20" t="s">
        <v>77</v>
      </c>
      <c r="BK93" s="227">
        <f>ROUND(I93*H93,2)</f>
        <v>0</v>
      </c>
      <c r="BL93" s="20" t="s">
        <v>168</v>
      </c>
      <c r="BM93" s="226" t="s">
        <v>2535</v>
      </c>
    </row>
    <row r="94" s="2" customFormat="1" ht="16.5" customHeight="1">
      <c r="A94" s="41"/>
      <c r="B94" s="42"/>
      <c r="C94" s="215" t="s">
        <v>228</v>
      </c>
      <c r="D94" s="215" t="s">
        <v>163</v>
      </c>
      <c r="E94" s="216" t="s">
        <v>2536</v>
      </c>
      <c r="F94" s="217" t="s">
        <v>2537</v>
      </c>
      <c r="G94" s="218" t="s">
        <v>231</v>
      </c>
      <c r="H94" s="219">
        <v>2</v>
      </c>
      <c r="I94" s="220"/>
      <c r="J94" s="221">
        <f>ROUND(I94*H94,2)</f>
        <v>0</v>
      </c>
      <c r="K94" s="217" t="s">
        <v>19</v>
      </c>
      <c r="L94" s="47"/>
      <c r="M94" s="222" t="s">
        <v>19</v>
      </c>
      <c r="N94" s="223" t="s">
        <v>41</v>
      </c>
      <c r="O94" s="87"/>
      <c r="P94" s="224">
        <f>O94*H94</f>
        <v>0</v>
      </c>
      <c r="Q94" s="224">
        <v>0</v>
      </c>
      <c r="R94" s="224">
        <f>Q94*H94</f>
        <v>0</v>
      </c>
      <c r="S94" s="224">
        <v>0</v>
      </c>
      <c r="T94" s="225">
        <f>S94*H94</f>
        <v>0</v>
      </c>
      <c r="U94" s="41"/>
      <c r="V94" s="41"/>
      <c r="W94" s="41"/>
      <c r="X94" s="41"/>
      <c r="Y94" s="41"/>
      <c r="Z94" s="41"/>
      <c r="AA94" s="41"/>
      <c r="AB94" s="41"/>
      <c r="AC94" s="41"/>
      <c r="AD94" s="41"/>
      <c r="AE94" s="41"/>
      <c r="AR94" s="226" t="s">
        <v>168</v>
      </c>
      <c r="AT94" s="226" t="s">
        <v>163</v>
      </c>
      <c r="AU94" s="226" t="s">
        <v>77</v>
      </c>
      <c r="AY94" s="20" t="s">
        <v>161</v>
      </c>
      <c r="BE94" s="227">
        <f>IF(N94="základní",J94,0)</f>
        <v>0</v>
      </c>
      <c r="BF94" s="227">
        <f>IF(N94="snížená",J94,0)</f>
        <v>0</v>
      </c>
      <c r="BG94" s="227">
        <f>IF(N94="zákl. přenesená",J94,0)</f>
        <v>0</v>
      </c>
      <c r="BH94" s="227">
        <f>IF(N94="sníž. přenesená",J94,0)</f>
        <v>0</v>
      </c>
      <c r="BI94" s="227">
        <f>IF(N94="nulová",J94,0)</f>
        <v>0</v>
      </c>
      <c r="BJ94" s="20" t="s">
        <v>77</v>
      </c>
      <c r="BK94" s="227">
        <f>ROUND(I94*H94,2)</f>
        <v>0</v>
      </c>
      <c r="BL94" s="20" t="s">
        <v>168</v>
      </c>
      <c r="BM94" s="226" t="s">
        <v>2538</v>
      </c>
    </row>
    <row r="95" s="2" customFormat="1" ht="16.5" customHeight="1">
      <c r="A95" s="41"/>
      <c r="B95" s="42"/>
      <c r="C95" s="215" t="s">
        <v>8</v>
      </c>
      <c r="D95" s="215" t="s">
        <v>163</v>
      </c>
      <c r="E95" s="216" t="s">
        <v>2539</v>
      </c>
      <c r="F95" s="217" t="s">
        <v>2540</v>
      </c>
      <c r="G95" s="218" t="s">
        <v>231</v>
      </c>
      <c r="H95" s="219">
        <v>1</v>
      </c>
      <c r="I95" s="220"/>
      <c r="J95" s="221">
        <f>ROUND(I95*H95,2)</f>
        <v>0</v>
      </c>
      <c r="K95" s="217" t="s">
        <v>19</v>
      </c>
      <c r="L95" s="47"/>
      <c r="M95" s="222" t="s">
        <v>19</v>
      </c>
      <c r="N95" s="223" t="s">
        <v>41</v>
      </c>
      <c r="O95" s="87"/>
      <c r="P95" s="224">
        <f>O95*H95</f>
        <v>0</v>
      </c>
      <c r="Q95" s="224">
        <v>0</v>
      </c>
      <c r="R95" s="224">
        <f>Q95*H95</f>
        <v>0</v>
      </c>
      <c r="S95" s="224">
        <v>0</v>
      </c>
      <c r="T95" s="225">
        <f>S95*H95</f>
        <v>0</v>
      </c>
      <c r="U95" s="41"/>
      <c r="V95" s="41"/>
      <c r="W95" s="41"/>
      <c r="X95" s="41"/>
      <c r="Y95" s="41"/>
      <c r="Z95" s="41"/>
      <c r="AA95" s="41"/>
      <c r="AB95" s="41"/>
      <c r="AC95" s="41"/>
      <c r="AD95" s="41"/>
      <c r="AE95" s="41"/>
      <c r="AR95" s="226" t="s">
        <v>168</v>
      </c>
      <c r="AT95" s="226" t="s">
        <v>163</v>
      </c>
      <c r="AU95" s="226" t="s">
        <v>77</v>
      </c>
      <c r="AY95" s="20" t="s">
        <v>161</v>
      </c>
      <c r="BE95" s="227">
        <f>IF(N95="základní",J95,0)</f>
        <v>0</v>
      </c>
      <c r="BF95" s="227">
        <f>IF(N95="snížená",J95,0)</f>
        <v>0</v>
      </c>
      <c r="BG95" s="227">
        <f>IF(N95="zákl. přenesená",J95,0)</f>
        <v>0</v>
      </c>
      <c r="BH95" s="227">
        <f>IF(N95="sníž. přenesená",J95,0)</f>
        <v>0</v>
      </c>
      <c r="BI95" s="227">
        <f>IF(N95="nulová",J95,0)</f>
        <v>0</v>
      </c>
      <c r="BJ95" s="20" t="s">
        <v>77</v>
      </c>
      <c r="BK95" s="227">
        <f>ROUND(I95*H95,2)</f>
        <v>0</v>
      </c>
      <c r="BL95" s="20" t="s">
        <v>168</v>
      </c>
      <c r="BM95" s="226" t="s">
        <v>2541</v>
      </c>
    </row>
    <row r="96" s="2" customFormat="1" ht="16.5" customHeight="1">
      <c r="A96" s="41"/>
      <c r="B96" s="42"/>
      <c r="C96" s="215" t="s">
        <v>241</v>
      </c>
      <c r="D96" s="215" t="s">
        <v>163</v>
      </c>
      <c r="E96" s="216" t="s">
        <v>2542</v>
      </c>
      <c r="F96" s="217" t="s">
        <v>2543</v>
      </c>
      <c r="G96" s="218" t="s">
        <v>231</v>
      </c>
      <c r="H96" s="219">
        <v>1</v>
      </c>
      <c r="I96" s="220"/>
      <c r="J96" s="221">
        <f>ROUND(I96*H96,2)</f>
        <v>0</v>
      </c>
      <c r="K96" s="217" t="s">
        <v>19</v>
      </c>
      <c r="L96" s="47"/>
      <c r="M96" s="222" t="s">
        <v>19</v>
      </c>
      <c r="N96" s="223" t="s">
        <v>41</v>
      </c>
      <c r="O96" s="87"/>
      <c r="P96" s="224">
        <f>O96*H96</f>
        <v>0</v>
      </c>
      <c r="Q96" s="224">
        <v>0</v>
      </c>
      <c r="R96" s="224">
        <f>Q96*H96</f>
        <v>0</v>
      </c>
      <c r="S96" s="224">
        <v>0</v>
      </c>
      <c r="T96" s="225">
        <f>S96*H96</f>
        <v>0</v>
      </c>
      <c r="U96" s="41"/>
      <c r="V96" s="41"/>
      <c r="W96" s="41"/>
      <c r="X96" s="41"/>
      <c r="Y96" s="41"/>
      <c r="Z96" s="41"/>
      <c r="AA96" s="41"/>
      <c r="AB96" s="41"/>
      <c r="AC96" s="41"/>
      <c r="AD96" s="41"/>
      <c r="AE96" s="41"/>
      <c r="AR96" s="226" t="s">
        <v>168</v>
      </c>
      <c r="AT96" s="226" t="s">
        <v>163</v>
      </c>
      <c r="AU96" s="226" t="s">
        <v>77</v>
      </c>
      <c r="AY96" s="20" t="s">
        <v>161</v>
      </c>
      <c r="BE96" s="227">
        <f>IF(N96="základní",J96,0)</f>
        <v>0</v>
      </c>
      <c r="BF96" s="227">
        <f>IF(N96="snížená",J96,0)</f>
        <v>0</v>
      </c>
      <c r="BG96" s="227">
        <f>IF(N96="zákl. přenesená",J96,0)</f>
        <v>0</v>
      </c>
      <c r="BH96" s="227">
        <f>IF(N96="sníž. přenesená",J96,0)</f>
        <v>0</v>
      </c>
      <c r="BI96" s="227">
        <f>IF(N96="nulová",J96,0)</f>
        <v>0</v>
      </c>
      <c r="BJ96" s="20" t="s">
        <v>77</v>
      </c>
      <c r="BK96" s="227">
        <f>ROUND(I96*H96,2)</f>
        <v>0</v>
      </c>
      <c r="BL96" s="20" t="s">
        <v>168</v>
      </c>
      <c r="BM96" s="226" t="s">
        <v>2544</v>
      </c>
    </row>
    <row r="97" s="2" customFormat="1" ht="16.5" customHeight="1">
      <c r="A97" s="41"/>
      <c r="B97" s="42"/>
      <c r="C97" s="215" t="s">
        <v>246</v>
      </c>
      <c r="D97" s="215" t="s">
        <v>163</v>
      </c>
      <c r="E97" s="216" t="s">
        <v>2545</v>
      </c>
      <c r="F97" s="217" t="s">
        <v>2546</v>
      </c>
      <c r="G97" s="218" t="s">
        <v>231</v>
      </c>
      <c r="H97" s="219">
        <v>1</v>
      </c>
      <c r="I97" s="220"/>
      <c r="J97" s="221">
        <f>ROUND(I97*H97,2)</f>
        <v>0</v>
      </c>
      <c r="K97" s="217" t="s">
        <v>19</v>
      </c>
      <c r="L97" s="47"/>
      <c r="M97" s="222" t="s">
        <v>19</v>
      </c>
      <c r="N97" s="223" t="s">
        <v>41</v>
      </c>
      <c r="O97" s="87"/>
      <c r="P97" s="224">
        <f>O97*H97</f>
        <v>0</v>
      </c>
      <c r="Q97" s="224">
        <v>0</v>
      </c>
      <c r="R97" s="224">
        <f>Q97*H97</f>
        <v>0</v>
      </c>
      <c r="S97" s="224">
        <v>0</v>
      </c>
      <c r="T97" s="225">
        <f>S97*H97</f>
        <v>0</v>
      </c>
      <c r="U97" s="41"/>
      <c r="V97" s="41"/>
      <c r="W97" s="41"/>
      <c r="X97" s="41"/>
      <c r="Y97" s="41"/>
      <c r="Z97" s="41"/>
      <c r="AA97" s="41"/>
      <c r="AB97" s="41"/>
      <c r="AC97" s="41"/>
      <c r="AD97" s="41"/>
      <c r="AE97" s="41"/>
      <c r="AR97" s="226" t="s">
        <v>168</v>
      </c>
      <c r="AT97" s="226" t="s">
        <v>163</v>
      </c>
      <c r="AU97" s="226" t="s">
        <v>77</v>
      </c>
      <c r="AY97" s="20" t="s">
        <v>161</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168</v>
      </c>
      <c r="BM97" s="226" t="s">
        <v>2547</v>
      </c>
    </row>
    <row r="98" s="2" customFormat="1" ht="16.5" customHeight="1">
      <c r="A98" s="41"/>
      <c r="B98" s="42"/>
      <c r="C98" s="215" t="s">
        <v>252</v>
      </c>
      <c r="D98" s="215" t="s">
        <v>163</v>
      </c>
      <c r="E98" s="216" t="s">
        <v>2548</v>
      </c>
      <c r="F98" s="217" t="s">
        <v>2549</v>
      </c>
      <c r="G98" s="218" t="s">
        <v>827</v>
      </c>
      <c r="H98" s="219">
        <v>1</v>
      </c>
      <c r="I98" s="220"/>
      <c r="J98" s="221">
        <f>ROUND(I98*H98,2)</f>
        <v>0</v>
      </c>
      <c r="K98" s="217" t="s">
        <v>19</v>
      </c>
      <c r="L98" s="47"/>
      <c r="M98" s="222" t="s">
        <v>19</v>
      </c>
      <c r="N98" s="223" t="s">
        <v>41</v>
      </c>
      <c r="O98" s="87"/>
      <c r="P98" s="224">
        <f>O98*H98</f>
        <v>0</v>
      </c>
      <c r="Q98" s="224">
        <v>0</v>
      </c>
      <c r="R98" s="224">
        <f>Q98*H98</f>
        <v>0</v>
      </c>
      <c r="S98" s="224">
        <v>0</v>
      </c>
      <c r="T98" s="225">
        <f>S98*H98</f>
        <v>0</v>
      </c>
      <c r="U98" s="41"/>
      <c r="V98" s="41"/>
      <c r="W98" s="41"/>
      <c r="X98" s="41"/>
      <c r="Y98" s="41"/>
      <c r="Z98" s="41"/>
      <c r="AA98" s="41"/>
      <c r="AB98" s="41"/>
      <c r="AC98" s="41"/>
      <c r="AD98" s="41"/>
      <c r="AE98" s="41"/>
      <c r="AR98" s="226" t="s">
        <v>168</v>
      </c>
      <c r="AT98" s="226" t="s">
        <v>163</v>
      </c>
      <c r="AU98" s="226" t="s">
        <v>77</v>
      </c>
      <c r="AY98" s="20" t="s">
        <v>161</v>
      </c>
      <c r="BE98" s="227">
        <f>IF(N98="základní",J98,0)</f>
        <v>0</v>
      </c>
      <c r="BF98" s="227">
        <f>IF(N98="snížená",J98,0)</f>
        <v>0</v>
      </c>
      <c r="BG98" s="227">
        <f>IF(N98="zákl. přenesená",J98,0)</f>
        <v>0</v>
      </c>
      <c r="BH98" s="227">
        <f>IF(N98="sníž. přenesená",J98,0)</f>
        <v>0</v>
      </c>
      <c r="BI98" s="227">
        <f>IF(N98="nulová",J98,0)</f>
        <v>0</v>
      </c>
      <c r="BJ98" s="20" t="s">
        <v>77</v>
      </c>
      <c r="BK98" s="227">
        <f>ROUND(I98*H98,2)</f>
        <v>0</v>
      </c>
      <c r="BL98" s="20" t="s">
        <v>168</v>
      </c>
      <c r="BM98" s="226" t="s">
        <v>2550</v>
      </c>
    </row>
    <row r="99" s="2" customFormat="1" ht="16.5" customHeight="1">
      <c r="A99" s="41"/>
      <c r="B99" s="42"/>
      <c r="C99" s="215" t="s">
        <v>258</v>
      </c>
      <c r="D99" s="215" t="s">
        <v>163</v>
      </c>
      <c r="E99" s="216" t="s">
        <v>2551</v>
      </c>
      <c r="F99" s="217" t="s">
        <v>2552</v>
      </c>
      <c r="G99" s="218" t="s">
        <v>212</v>
      </c>
      <c r="H99" s="219">
        <v>110</v>
      </c>
      <c r="I99" s="220"/>
      <c r="J99" s="221">
        <f>ROUND(I99*H99,2)</f>
        <v>0</v>
      </c>
      <c r="K99" s="217" t="s">
        <v>19</v>
      </c>
      <c r="L99" s="47"/>
      <c r="M99" s="222" t="s">
        <v>19</v>
      </c>
      <c r="N99" s="223" t="s">
        <v>41</v>
      </c>
      <c r="O99" s="87"/>
      <c r="P99" s="224">
        <f>O99*H99</f>
        <v>0</v>
      </c>
      <c r="Q99" s="224">
        <v>0</v>
      </c>
      <c r="R99" s="224">
        <f>Q99*H99</f>
        <v>0</v>
      </c>
      <c r="S99" s="224">
        <v>0</v>
      </c>
      <c r="T99" s="225">
        <f>S99*H99</f>
        <v>0</v>
      </c>
      <c r="U99" s="41"/>
      <c r="V99" s="41"/>
      <c r="W99" s="41"/>
      <c r="X99" s="41"/>
      <c r="Y99" s="41"/>
      <c r="Z99" s="41"/>
      <c r="AA99" s="41"/>
      <c r="AB99" s="41"/>
      <c r="AC99" s="41"/>
      <c r="AD99" s="41"/>
      <c r="AE99" s="41"/>
      <c r="AR99" s="226" t="s">
        <v>168</v>
      </c>
      <c r="AT99" s="226" t="s">
        <v>163</v>
      </c>
      <c r="AU99" s="226" t="s">
        <v>77</v>
      </c>
      <c r="AY99" s="20" t="s">
        <v>161</v>
      </c>
      <c r="BE99" s="227">
        <f>IF(N99="základní",J99,0)</f>
        <v>0</v>
      </c>
      <c r="BF99" s="227">
        <f>IF(N99="snížená",J99,0)</f>
        <v>0</v>
      </c>
      <c r="BG99" s="227">
        <f>IF(N99="zákl. přenesená",J99,0)</f>
        <v>0</v>
      </c>
      <c r="BH99" s="227">
        <f>IF(N99="sníž. přenesená",J99,0)</f>
        <v>0</v>
      </c>
      <c r="BI99" s="227">
        <f>IF(N99="nulová",J99,0)</f>
        <v>0</v>
      </c>
      <c r="BJ99" s="20" t="s">
        <v>77</v>
      </c>
      <c r="BK99" s="227">
        <f>ROUND(I99*H99,2)</f>
        <v>0</v>
      </c>
      <c r="BL99" s="20" t="s">
        <v>168</v>
      </c>
      <c r="BM99" s="226" t="s">
        <v>2553</v>
      </c>
    </row>
    <row r="100" s="2" customFormat="1" ht="16.5" customHeight="1">
      <c r="A100" s="41"/>
      <c r="B100" s="42"/>
      <c r="C100" s="215" t="s">
        <v>263</v>
      </c>
      <c r="D100" s="215" t="s">
        <v>163</v>
      </c>
      <c r="E100" s="216" t="s">
        <v>2554</v>
      </c>
      <c r="F100" s="217" t="s">
        <v>2555</v>
      </c>
      <c r="G100" s="218" t="s">
        <v>212</v>
      </c>
      <c r="H100" s="219">
        <v>75</v>
      </c>
      <c r="I100" s="220"/>
      <c r="J100" s="221">
        <f>ROUND(I100*H100,2)</f>
        <v>0</v>
      </c>
      <c r="K100" s="217" t="s">
        <v>19</v>
      </c>
      <c r="L100" s="47"/>
      <c r="M100" s="222" t="s">
        <v>19</v>
      </c>
      <c r="N100" s="223" t="s">
        <v>41</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168</v>
      </c>
      <c r="AT100" s="226" t="s">
        <v>163</v>
      </c>
      <c r="AU100" s="226" t="s">
        <v>77</v>
      </c>
      <c r="AY100" s="20" t="s">
        <v>161</v>
      </c>
      <c r="BE100" s="227">
        <f>IF(N100="základní",J100,0)</f>
        <v>0</v>
      </c>
      <c r="BF100" s="227">
        <f>IF(N100="snížená",J100,0)</f>
        <v>0</v>
      </c>
      <c r="BG100" s="227">
        <f>IF(N100="zákl. přenesená",J100,0)</f>
        <v>0</v>
      </c>
      <c r="BH100" s="227">
        <f>IF(N100="sníž. přenesená",J100,0)</f>
        <v>0</v>
      </c>
      <c r="BI100" s="227">
        <f>IF(N100="nulová",J100,0)</f>
        <v>0</v>
      </c>
      <c r="BJ100" s="20" t="s">
        <v>77</v>
      </c>
      <c r="BK100" s="227">
        <f>ROUND(I100*H100,2)</f>
        <v>0</v>
      </c>
      <c r="BL100" s="20" t="s">
        <v>168</v>
      </c>
      <c r="BM100" s="226" t="s">
        <v>2556</v>
      </c>
    </row>
    <row r="101" s="2" customFormat="1" ht="16.5" customHeight="1">
      <c r="A101" s="41"/>
      <c r="B101" s="42"/>
      <c r="C101" s="215" t="s">
        <v>270</v>
      </c>
      <c r="D101" s="215" t="s">
        <v>163</v>
      </c>
      <c r="E101" s="216" t="s">
        <v>2557</v>
      </c>
      <c r="F101" s="217" t="s">
        <v>2558</v>
      </c>
      <c r="G101" s="218" t="s">
        <v>827</v>
      </c>
      <c r="H101" s="219">
        <v>1</v>
      </c>
      <c r="I101" s="220"/>
      <c r="J101" s="221">
        <f>ROUND(I101*H101,2)</f>
        <v>0</v>
      </c>
      <c r="K101" s="217" t="s">
        <v>19</v>
      </c>
      <c r="L101" s="47"/>
      <c r="M101" s="222" t="s">
        <v>19</v>
      </c>
      <c r="N101" s="223" t="s">
        <v>41</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168</v>
      </c>
      <c r="AT101" s="226" t="s">
        <v>163</v>
      </c>
      <c r="AU101" s="226" t="s">
        <v>77</v>
      </c>
      <c r="AY101" s="20" t="s">
        <v>161</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168</v>
      </c>
      <c r="BM101" s="226" t="s">
        <v>2559</v>
      </c>
    </row>
    <row r="102" s="2" customFormat="1" ht="16.5" customHeight="1">
      <c r="A102" s="41"/>
      <c r="B102" s="42"/>
      <c r="C102" s="215" t="s">
        <v>276</v>
      </c>
      <c r="D102" s="215" t="s">
        <v>163</v>
      </c>
      <c r="E102" s="216" t="s">
        <v>2560</v>
      </c>
      <c r="F102" s="217" t="s">
        <v>2561</v>
      </c>
      <c r="G102" s="218" t="s">
        <v>212</v>
      </c>
      <c r="H102" s="219">
        <v>55</v>
      </c>
      <c r="I102" s="220"/>
      <c r="J102" s="221">
        <f>ROUND(I102*H102,2)</f>
        <v>0</v>
      </c>
      <c r="K102" s="217" t="s">
        <v>19</v>
      </c>
      <c r="L102" s="47"/>
      <c r="M102" s="222" t="s">
        <v>19</v>
      </c>
      <c r="N102" s="223" t="s">
        <v>41</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168</v>
      </c>
      <c r="AT102" s="226" t="s">
        <v>163</v>
      </c>
      <c r="AU102" s="226" t="s">
        <v>77</v>
      </c>
      <c r="AY102" s="20" t="s">
        <v>161</v>
      </c>
      <c r="BE102" s="227">
        <f>IF(N102="základní",J102,0)</f>
        <v>0</v>
      </c>
      <c r="BF102" s="227">
        <f>IF(N102="snížená",J102,0)</f>
        <v>0</v>
      </c>
      <c r="BG102" s="227">
        <f>IF(N102="zákl. přenesená",J102,0)</f>
        <v>0</v>
      </c>
      <c r="BH102" s="227">
        <f>IF(N102="sníž. přenesená",J102,0)</f>
        <v>0</v>
      </c>
      <c r="BI102" s="227">
        <f>IF(N102="nulová",J102,0)</f>
        <v>0</v>
      </c>
      <c r="BJ102" s="20" t="s">
        <v>77</v>
      </c>
      <c r="BK102" s="227">
        <f>ROUND(I102*H102,2)</f>
        <v>0</v>
      </c>
      <c r="BL102" s="20" t="s">
        <v>168</v>
      </c>
      <c r="BM102" s="226" t="s">
        <v>2562</v>
      </c>
    </row>
    <row r="103" s="2" customFormat="1" ht="16.5" customHeight="1">
      <c r="A103" s="41"/>
      <c r="B103" s="42"/>
      <c r="C103" s="215" t="s">
        <v>282</v>
      </c>
      <c r="D103" s="215" t="s">
        <v>163</v>
      </c>
      <c r="E103" s="216" t="s">
        <v>2563</v>
      </c>
      <c r="F103" s="217" t="s">
        <v>2564</v>
      </c>
      <c r="G103" s="218" t="s">
        <v>827</v>
      </c>
      <c r="H103" s="219">
        <v>1</v>
      </c>
      <c r="I103" s="220"/>
      <c r="J103" s="221">
        <f>ROUND(I103*H103,2)</f>
        <v>0</v>
      </c>
      <c r="K103" s="217" t="s">
        <v>19</v>
      </c>
      <c r="L103" s="47"/>
      <c r="M103" s="295" t="s">
        <v>19</v>
      </c>
      <c r="N103" s="296" t="s">
        <v>41</v>
      </c>
      <c r="O103" s="280"/>
      <c r="P103" s="297">
        <f>O103*H103</f>
        <v>0</v>
      </c>
      <c r="Q103" s="297">
        <v>0</v>
      </c>
      <c r="R103" s="297">
        <f>Q103*H103</f>
        <v>0</v>
      </c>
      <c r="S103" s="297">
        <v>0</v>
      </c>
      <c r="T103" s="298">
        <f>S103*H103</f>
        <v>0</v>
      </c>
      <c r="U103" s="41"/>
      <c r="V103" s="41"/>
      <c r="W103" s="41"/>
      <c r="X103" s="41"/>
      <c r="Y103" s="41"/>
      <c r="Z103" s="41"/>
      <c r="AA103" s="41"/>
      <c r="AB103" s="41"/>
      <c r="AC103" s="41"/>
      <c r="AD103" s="41"/>
      <c r="AE103" s="41"/>
      <c r="AR103" s="226" t="s">
        <v>168</v>
      </c>
      <c r="AT103" s="226" t="s">
        <v>163</v>
      </c>
      <c r="AU103" s="226" t="s">
        <v>77</v>
      </c>
      <c r="AY103" s="20" t="s">
        <v>161</v>
      </c>
      <c r="BE103" s="227">
        <f>IF(N103="základní",J103,0)</f>
        <v>0</v>
      </c>
      <c r="BF103" s="227">
        <f>IF(N103="snížená",J103,0)</f>
        <v>0</v>
      </c>
      <c r="BG103" s="227">
        <f>IF(N103="zákl. přenesená",J103,0)</f>
        <v>0</v>
      </c>
      <c r="BH103" s="227">
        <f>IF(N103="sníž. přenesená",J103,0)</f>
        <v>0</v>
      </c>
      <c r="BI103" s="227">
        <f>IF(N103="nulová",J103,0)</f>
        <v>0</v>
      </c>
      <c r="BJ103" s="20" t="s">
        <v>77</v>
      </c>
      <c r="BK103" s="227">
        <f>ROUND(I103*H103,2)</f>
        <v>0</v>
      </c>
      <c r="BL103" s="20" t="s">
        <v>168</v>
      </c>
      <c r="BM103" s="226" t="s">
        <v>2565</v>
      </c>
    </row>
    <row r="104" s="2" customFormat="1" ht="6.96" customHeight="1">
      <c r="A104" s="41"/>
      <c r="B104" s="62"/>
      <c r="C104" s="63"/>
      <c r="D104" s="63"/>
      <c r="E104" s="63"/>
      <c r="F104" s="63"/>
      <c r="G104" s="63"/>
      <c r="H104" s="63"/>
      <c r="I104" s="63"/>
      <c r="J104" s="63"/>
      <c r="K104" s="63"/>
      <c r="L104" s="47"/>
      <c r="M104" s="41"/>
      <c r="O104" s="41"/>
      <c r="P104" s="41"/>
      <c r="Q104" s="41"/>
      <c r="R104" s="41"/>
      <c r="S104" s="41"/>
      <c r="T104" s="41"/>
      <c r="U104" s="41"/>
      <c r="V104" s="41"/>
      <c r="W104" s="41"/>
      <c r="X104" s="41"/>
      <c r="Y104" s="41"/>
      <c r="Z104" s="41"/>
      <c r="AA104" s="41"/>
      <c r="AB104" s="41"/>
      <c r="AC104" s="41"/>
      <c r="AD104" s="41"/>
      <c r="AE104" s="41"/>
    </row>
  </sheetData>
  <sheetProtection sheet="1" autoFilter="0" formatColumns="0" formatRows="0" objects="1" scenarios="1" spinCount="100000" saltValue="GLxIeZlpdRorlrWiToqaDsBz2LAY3DaeF3E8MS773r3hHoP5VZ2Po6GcCGDUUn/SRdfxhIlG5X2Wk6J2WDfQSA==" hashValue="alDuRwBbjMU3kpk4AjFwnIsSWa8/O+Kwj4nQRlxsJOHhAjO5ZBkHgCNHBXAyBXFhVrFO2suDkhD8nP2hQ2oqEw==" algorithmName="SHA-512" password="CC51"/>
  <autoFilter ref="C80:K103"/>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109</v>
      </c>
    </row>
    <row r="3" s="1" customFormat="1" ht="6.96" customHeight="1">
      <c r="B3" s="141"/>
      <c r="C3" s="142"/>
      <c r="D3" s="142"/>
      <c r="E3" s="142"/>
      <c r="F3" s="142"/>
      <c r="G3" s="142"/>
      <c r="H3" s="142"/>
      <c r="I3" s="142"/>
      <c r="J3" s="142"/>
      <c r="K3" s="142"/>
      <c r="L3" s="23"/>
      <c r="AT3" s="20" t="s">
        <v>79</v>
      </c>
    </row>
    <row r="4" s="1" customFormat="1" ht="24.96" customHeight="1">
      <c r="B4" s="23"/>
      <c r="D4" s="143" t="s">
        <v>119</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BRNO, VDJ MYSLIVNA 2x4 000 m3 - REKONSTRUKCE STAVEBNÍ ČÁSTI A TECHNOLOGIE</v>
      </c>
      <c r="F7" s="145"/>
      <c r="G7" s="145"/>
      <c r="H7" s="145"/>
      <c r="L7" s="23"/>
    </row>
    <row r="8" s="1" customFormat="1" ht="12" customHeight="1">
      <c r="B8" s="23"/>
      <c r="D8" s="145" t="s">
        <v>120</v>
      </c>
      <c r="L8" s="23"/>
    </row>
    <row r="9" s="2" customFormat="1" ht="16.5" customHeight="1">
      <c r="A9" s="41"/>
      <c r="B9" s="47"/>
      <c r="C9" s="41"/>
      <c r="D9" s="41"/>
      <c r="E9" s="146" t="s">
        <v>2566</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122</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2567</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5. 3. 2025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tr">
        <f>IF('Rekapitulace stavby'!AN16="","",'Rekapitulace stavby'!AN16)</f>
        <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 xml:space="preserve"> </v>
      </c>
      <c r="F23" s="41"/>
      <c r="G23" s="41"/>
      <c r="H23" s="41"/>
      <c r="I23" s="145" t="s">
        <v>28</v>
      </c>
      <c r="J23" s="136" t="str">
        <f>IF('Rekapitulace stavby'!AN17="","",'Rekapitulace stavby'!AN17)</f>
        <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33</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34</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36</v>
      </c>
      <c r="E32" s="41"/>
      <c r="F32" s="41"/>
      <c r="G32" s="41"/>
      <c r="H32" s="41"/>
      <c r="I32" s="41"/>
      <c r="J32" s="156">
        <f>ROUND(J86,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38</v>
      </c>
      <c r="G34" s="41"/>
      <c r="H34" s="41"/>
      <c r="I34" s="157" t="s">
        <v>37</v>
      </c>
      <c r="J34" s="157" t="s">
        <v>39</v>
      </c>
      <c r="K34" s="41"/>
      <c r="L34" s="147"/>
      <c r="S34" s="41"/>
      <c r="T34" s="41"/>
      <c r="U34" s="41"/>
      <c r="V34" s="41"/>
      <c r="W34" s="41"/>
      <c r="X34" s="41"/>
      <c r="Y34" s="41"/>
      <c r="Z34" s="41"/>
      <c r="AA34" s="41"/>
      <c r="AB34" s="41"/>
      <c r="AC34" s="41"/>
      <c r="AD34" s="41"/>
      <c r="AE34" s="41"/>
    </row>
    <row r="35" s="2" customFormat="1" ht="14.4" customHeight="1">
      <c r="A35" s="41"/>
      <c r="B35" s="47"/>
      <c r="C35" s="41"/>
      <c r="D35" s="158" t="s">
        <v>40</v>
      </c>
      <c r="E35" s="145" t="s">
        <v>41</v>
      </c>
      <c r="F35" s="159">
        <f>ROUND((SUM(BE86:BE153)),  2)</f>
        <v>0</v>
      </c>
      <c r="G35" s="41"/>
      <c r="H35" s="41"/>
      <c r="I35" s="160">
        <v>0.20999999999999999</v>
      </c>
      <c r="J35" s="159">
        <f>ROUND(((SUM(BE86:BE153))*I35),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42</v>
      </c>
      <c r="F36" s="159">
        <f>ROUND((SUM(BF86:BF153)),  2)</f>
        <v>0</v>
      </c>
      <c r="G36" s="41"/>
      <c r="H36" s="41"/>
      <c r="I36" s="160">
        <v>0.12</v>
      </c>
      <c r="J36" s="159">
        <f>ROUND(((SUM(BF86:BF153))*I36),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43</v>
      </c>
      <c r="F37" s="159">
        <f>ROUND((SUM(BG86:BG153)),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44</v>
      </c>
      <c r="F38" s="159">
        <f>ROUND((SUM(BH86:BH153)),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45</v>
      </c>
      <c r="F39" s="159">
        <f>ROUND((SUM(BI86:BI153)),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46</v>
      </c>
      <c r="E41" s="163"/>
      <c r="F41" s="163"/>
      <c r="G41" s="164" t="s">
        <v>47</v>
      </c>
      <c r="H41" s="165" t="s">
        <v>48</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124</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BRNO, VDJ MYSLIVNA 2x4 000 m3 - REKONSTRUKCE STAVEBNÍ ČÁSTI A TECHNOLOGIE</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120</v>
      </c>
      <c r="D51" s="25"/>
      <c r="E51" s="25"/>
      <c r="F51" s="25"/>
      <c r="G51" s="25"/>
      <c r="H51" s="25"/>
      <c r="I51" s="25"/>
      <c r="J51" s="25"/>
      <c r="K51" s="25"/>
      <c r="L51" s="23"/>
    </row>
    <row r="52" s="2" customFormat="1" ht="16.5" customHeight="1">
      <c r="A52" s="41"/>
      <c r="B52" s="42"/>
      <c r="C52" s="43"/>
      <c r="D52" s="43"/>
      <c r="E52" s="172" t="s">
        <v>2566</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122</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PS01.01 - Demontážní práce</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Brno, k.ú. Kohoutovice [610313] </v>
      </c>
      <c r="G56" s="43"/>
      <c r="H56" s="43"/>
      <c r="I56" s="35" t="s">
        <v>23</v>
      </c>
      <c r="J56" s="75" t="str">
        <f>IF(J14="","",J14)</f>
        <v>5. 3. 2025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 xml:space="preserve"> </v>
      </c>
      <c r="G58" s="43"/>
      <c r="H58" s="43"/>
      <c r="I58" s="35" t="s">
        <v>31</v>
      </c>
      <c r="J58" s="39" t="str">
        <f>E23</f>
        <v xml:space="preserve"> </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33</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125</v>
      </c>
      <c r="D61" s="174"/>
      <c r="E61" s="174"/>
      <c r="F61" s="174"/>
      <c r="G61" s="174"/>
      <c r="H61" s="174"/>
      <c r="I61" s="174"/>
      <c r="J61" s="175" t="s">
        <v>126</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68</v>
      </c>
      <c r="D63" s="43"/>
      <c r="E63" s="43"/>
      <c r="F63" s="43"/>
      <c r="G63" s="43"/>
      <c r="H63" s="43"/>
      <c r="I63" s="43"/>
      <c r="J63" s="105">
        <f>J86</f>
        <v>0</v>
      </c>
      <c r="K63" s="43"/>
      <c r="L63" s="147"/>
      <c r="S63" s="41"/>
      <c r="T63" s="41"/>
      <c r="U63" s="41"/>
      <c r="V63" s="41"/>
      <c r="W63" s="41"/>
      <c r="X63" s="41"/>
      <c r="Y63" s="41"/>
      <c r="Z63" s="41"/>
      <c r="AA63" s="41"/>
      <c r="AB63" s="41"/>
      <c r="AC63" s="41"/>
      <c r="AD63" s="41"/>
      <c r="AE63" s="41"/>
      <c r="AU63" s="20" t="s">
        <v>127</v>
      </c>
    </row>
    <row r="64" s="9" customFormat="1" ht="24.96" customHeight="1">
      <c r="A64" s="9"/>
      <c r="B64" s="177"/>
      <c r="C64" s="178"/>
      <c r="D64" s="179" t="s">
        <v>2568</v>
      </c>
      <c r="E64" s="180"/>
      <c r="F64" s="180"/>
      <c r="G64" s="180"/>
      <c r="H64" s="180"/>
      <c r="I64" s="180"/>
      <c r="J64" s="181">
        <f>J87</f>
        <v>0</v>
      </c>
      <c r="K64" s="178"/>
      <c r="L64" s="182"/>
      <c r="S64" s="9"/>
      <c r="T64" s="9"/>
      <c r="U64" s="9"/>
      <c r="V64" s="9"/>
      <c r="W64" s="9"/>
      <c r="X64" s="9"/>
      <c r="Y64" s="9"/>
      <c r="Z64" s="9"/>
      <c r="AA64" s="9"/>
      <c r="AB64" s="9"/>
      <c r="AC64" s="9"/>
      <c r="AD64" s="9"/>
      <c r="AE64" s="9"/>
    </row>
    <row r="65" s="2" customFormat="1" ht="21.84" customHeight="1">
      <c r="A65" s="41"/>
      <c r="B65" s="42"/>
      <c r="C65" s="43"/>
      <c r="D65" s="43"/>
      <c r="E65" s="43"/>
      <c r="F65" s="43"/>
      <c r="G65" s="43"/>
      <c r="H65" s="43"/>
      <c r="I65" s="43"/>
      <c r="J65" s="43"/>
      <c r="K65" s="43"/>
      <c r="L65" s="147"/>
      <c r="S65" s="41"/>
      <c r="T65" s="41"/>
      <c r="U65" s="41"/>
      <c r="V65" s="41"/>
      <c r="W65" s="41"/>
      <c r="X65" s="41"/>
      <c r="Y65" s="41"/>
      <c r="Z65" s="41"/>
      <c r="AA65" s="41"/>
      <c r="AB65" s="41"/>
      <c r="AC65" s="41"/>
      <c r="AD65" s="41"/>
      <c r="AE65" s="41"/>
    </row>
    <row r="66" s="2" customFormat="1" ht="6.96" customHeight="1">
      <c r="A66" s="41"/>
      <c r="B66" s="62"/>
      <c r="C66" s="63"/>
      <c r="D66" s="63"/>
      <c r="E66" s="63"/>
      <c r="F66" s="63"/>
      <c r="G66" s="63"/>
      <c r="H66" s="63"/>
      <c r="I66" s="63"/>
      <c r="J66" s="63"/>
      <c r="K66" s="63"/>
      <c r="L66" s="147"/>
      <c r="S66" s="41"/>
      <c r="T66" s="41"/>
      <c r="U66" s="41"/>
      <c r="V66" s="41"/>
      <c r="W66" s="41"/>
      <c r="X66" s="41"/>
      <c r="Y66" s="41"/>
      <c r="Z66" s="41"/>
      <c r="AA66" s="41"/>
      <c r="AB66" s="41"/>
      <c r="AC66" s="41"/>
      <c r="AD66" s="41"/>
      <c r="AE66" s="41"/>
    </row>
    <row r="70" s="2" customFormat="1" ht="6.96" customHeight="1">
      <c r="A70" s="41"/>
      <c r="B70" s="64"/>
      <c r="C70" s="65"/>
      <c r="D70" s="65"/>
      <c r="E70" s="65"/>
      <c r="F70" s="65"/>
      <c r="G70" s="65"/>
      <c r="H70" s="65"/>
      <c r="I70" s="65"/>
      <c r="J70" s="65"/>
      <c r="K70" s="65"/>
      <c r="L70" s="147"/>
      <c r="S70" s="41"/>
      <c r="T70" s="41"/>
      <c r="U70" s="41"/>
      <c r="V70" s="41"/>
      <c r="W70" s="41"/>
      <c r="X70" s="41"/>
      <c r="Y70" s="41"/>
      <c r="Z70" s="41"/>
      <c r="AA70" s="41"/>
      <c r="AB70" s="41"/>
      <c r="AC70" s="41"/>
      <c r="AD70" s="41"/>
      <c r="AE70" s="41"/>
    </row>
    <row r="71" s="2" customFormat="1" ht="24.96" customHeight="1">
      <c r="A71" s="41"/>
      <c r="B71" s="42"/>
      <c r="C71" s="26" t="s">
        <v>146</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6.96" customHeight="1">
      <c r="A72" s="41"/>
      <c r="B72" s="42"/>
      <c r="C72" s="43"/>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12" customHeight="1">
      <c r="A73" s="41"/>
      <c r="B73" s="42"/>
      <c r="C73" s="35" t="s">
        <v>16</v>
      </c>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6.5" customHeight="1">
      <c r="A74" s="41"/>
      <c r="B74" s="42"/>
      <c r="C74" s="43"/>
      <c r="D74" s="43"/>
      <c r="E74" s="172" t="str">
        <f>E7</f>
        <v>BRNO, VDJ MYSLIVNA 2x4 000 m3 - REKONSTRUKCE STAVEBNÍ ČÁSTI A TECHNOLOGIE</v>
      </c>
      <c r="F74" s="35"/>
      <c r="G74" s="35"/>
      <c r="H74" s="35"/>
      <c r="I74" s="43"/>
      <c r="J74" s="43"/>
      <c r="K74" s="43"/>
      <c r="L74" s="147"/>
      <c r="S74" s="41"/>
      <c r="T74" s="41"/>
      <c r="U74" s="41"/>
      <c r="V74" s="41"/>
      <c r="W74" s="41"/>
      <c r="X74" s="41"/>
      <c r="Y74" s="41"/>
      <c r="Z74" s="41"/>
      <c r="AA74" s="41"/>
      <c r="AB74" s="41"/>
      <c r="AC74" s="41"/>
      <c r="AD74" s="41"/>
      <c r="AE74" s="41"/>
    </row>
    <row r="75" s="1" customFormat="1" ht="12" customHeight="1">
      <c r="B75" s="24"/>
      <c r="C75" s="35" t="s">
        <v>120</v>
      </c>
      <c r="D75" s="25"/>
      <c r="E75" s="25"/>
      <c r="F75" s="25"/>
      <c r="G75" s="25"/>
      <c r="H75" s="25"/>
      <c r="I75" s="25"/>
      <c r="J75" s="25"/>
      <c r="K75" s="25"/>
      <c r="L75" s="23"/>
    </row>
    <row r="76" s="2" customFormat="1" ht="16.5" customHeight="1">
      <c r="A76" s="41"/>
      <c r="B76" s="42"/>
      <c r="C76" s="43"/>
      <c r="D76" s="43"/>
      <c r="E76" s="172" t="s">
        <v>2566</v>
      </c>
      <c r="F76" s="43"/>
      <c r="G76" s="43"/>
      <c r="H76" s="43"/>
      <c r="I76" s="43"/>
      <c r="J76" s="43"/>
      <c r="K76" s="43"/>
      <c r="L76" s="147"/>
      <c r="S76" s="41"/>
      <c r="T76" s="41"/>
      <c r="U76" s="41"/>
      <c r="V76" s="41"/>
      <c r="W76" s="41"/>
      <c r="X76" s="41"/>
      <c r="Y76" s="41"/>
      <c r="Z76" s="41"/>
      <c r="AA76" s="41"/>
      <c r="AB76" s="41"/>
      <c r="AC76" s="41"/>
      <c r="AD76" s="41"/>
      <c r="AE76" s="41"/>
    </row>
    <row r="77" s="2" customFormat="1" ht="12" customHeight="1">
      <c r="A77" s="41"/>
      <c r="B77" s="42"/>
      <c r="C77" s="35" t="s">
        <v>122</v>
      </c>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6.5" customHeight="1">
      <c r="A78" s="41"/>
      <c r="B78" s="42"/>
      <c r="C78" s="43"/>
      <c r="D78" s="43"/>
      <c r="E78" s="72" t="str">
        <f>E11</f>
        <v>PS01.01 - Demontážní práce</v>
      </c>
      <c r="F78" s="43"/>
      <c r="G78" s="43"/>
      <c r="H78" s="43"/>
      <c r="I78" s="43"/>
      <c r="J78" s="43"/>
      <c r="K78" s="43"/>
      <c r="L78" s="147"/>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12" customHeight="1">
      <c r="A80" s="41"/>
      <c r="B80" s="42"/>
      <c r="C80" s="35" t="s">
        <v>21</v>
      </c>
      <c r="D80" s="43"/>
      <c r="E80" s="43"/>
      <c r="F80" s="30" t="str">
        <f>F14</f>
        <v xml:space="preserve">Brno, k.ú. Kohoutovice [610313] </v>
      </c>
      <c r="G80" s="43"/>
      <c r="H80" s="43"/>
      <c r="I80" s="35" t="s">
        <v>23</v>
      </c>
      <c r="J80" s="75" t="str">
        <f>IF(J14="","",J14)</f>
        <v>5. 3. 2025</v>
      </c>
      <c r="K80" s="43"/>
      <c r="L80" s="147"/>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15.15" customHeight="1">
      <c r="A82" s="41"/>
      <c r="B82" s="42"/>
      <c r="C82" s="35" t="s">
        <v>25</v>
      </c>
      <c r="D82" s="43"/>
      <c r="E82" s="43"/>
      <c r="F82" s="30" t="str">
        <f>E17</f>
        <v xml:space="preserve"> </v>
      </c>
      <c r="G82" s="43"/>
      <c r="H82" s="43"/>
      <c r="I82" s="35" t="s">
        <v>31</v>
      </c>
      <c r="J82" s="39" t="str">
        <f>E23</f>
        <v xml:space="preserve"> </v>
      </c>
      <c r="K82" s="43"/>
      <c r="L82" s="147"/>
      <c r="S82" s="41"/>
      <c r="T82" s="41"/>
      <c r="U82" s="41"/>
      <c r="V82" s="41"/>
      <c r="W82" s="41"/>
      <c r="X82" s="41"/>
      <c r="Y82" s="41"/>
      <c r="Z82" s="41"/>
      <c r="AA82" s="41"/>
      <c r="AB82" s="41"/>
      <c r="AC82" s="41"/>
      <c r="AD82" s="41"/>
      <c r="AE82" s="41"/>
    </row>
    <row r="83" s="2" customFormat="1" ht="15.15" customHeight="1">
      <c r="A83" s="41"/>
      <c r="B83" s="42"/>
      <c r="C83" s="35" t="s">
        <v>29</v>
      </c>
      <c r="D83" s="43"/>
      <c r="E83" s="43"/>
      <c r="F83" s="30" t="str">
        <f>IF(E20="","",E20)</f>
        <v>Vyplň údaj</v>
      </c>
      <c r="G83" s="43"/>
      <c r="H83" s="43"/>
      <c r="I83" s="35" t="s">
        <v>33</v>
      </c>
      <c r="J83" s="39" t="str">
        <f>E26</f>
        <v xml:space="preserve"> </v>
      </c>
      <c r="K83" s="43"/>
      <c r="L83" s="147"/>
      <c r="S83" s="41"/>
      <c r="T83" s="41"/>
      <c r="U83" s="41"/>
      <c r="V83" s="41"/>
      <c r="W83" s="41"/>
      <c r="X83" s="41"/>
      <c r="Y83" s="41"/>
      <c r="Z83" s="41"/>
      <c r="AA83" s="41"/>
      <c r="AB83" s="41"/>
      <c r="AC83" s="41"/>
      <c r="AD83" s="41"/>
      <c r="AE83" s="41"/>
    </row>
    <row r="84" s="2" customFormat="1" ht="10.32"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11" customFormat="1" ht="29.28" customHeight="1">
      <c r="A85" s="188"/>
      <c r="B85" s="189"/>
      <c r="C85" s="190" t="s">
        <v>147</v>
      </c>
      <c r="D85" s="191" t="s">
        <v>55</v>
      </c>
      <c r="E85" s="191" t="s">
        <v>51</v>
      </c>
      <c r="F85" s="191" t="s">
        <v>52</v>
      </c>
      <c r="G85" s="191" t="s">
        <v>148</v>
      </c>
      <c r="H85" s="191" t="s">
        <v>149</v>
      </c>
      <c r="I85" s="191" t="s">
        <v>150</v>
      </c>
      <c r="J85" s="191" t="s">
        <v>126</v>
      </c>
      <c r="K85" s="192" t="s">
        <v>151</v>
      </c>
      <c r="L85" s="193"/>
      <c r="M85" s="95" t="s">
        <v>19</v>
      </c>
      <c r="N85" s="96" t="s">
        <v>40</v>
      </c>
      <c r="O85" s="96" t="s">
        <v>152</v>
      </c>
      <c r="P85" s="96" t="s">
        <v>153</v>
      </c>
      <c r="Q85" s="96" t="s">
        <v>154</v>
      </c>
      <c r="R85" s="96" t="s">
        <v>155</v>
      </c>
      <c r="S85" s="96" t="s">
        <v>156</v>
      </c>
      <c r="T85" s="97" t="s">
        <v>157</v>
      </c>
      <c r="U85" s="188"/>
      <c r="V85" s="188"/>
      <c r="W85" s="188"/>
      <c r="X85" s="188"/>
      <c r="Y85" s="188"/>
      <c r="Z85" s="188"/>
      <c r="AA85" s="188"/>
      <c r="AB85" s="188"/>
      <c r="AC85" s="188"/>
      <c r="AD85" s="188"/>
      <c r="AE85" s="188"/>
    </row>
    <row r="86" s="2" customFormat="1" ht="22.8" customHeight="1">
      <c r="A86" s="41"/>
      <c r="B86" s="42"/>
      <c r="C86" s="102" t="s">
        <v>158</v>
      </c>
      <c r="D86" s="43"/>
      <c r="E86" s="43"/>
      <c r="F86" s="43"/>
      <c r="G86" s="43"/>
      <c r="H86" s="43"/>
      <c r="I86" s="43"/>
      <c r="J86" s="194">
        <f>BK86</f>
        <v>0</v>
      </c>
      <c r="K86" s="43"/>
      <c r="L86" s="47"/>
      <c r="M86" s="98"/>
      <c r="N86" s="195"/>
      <c r="O86" s="99"/>
      <c r="P86" s="196">
        <f>P87</f>
        <v>0</v>
      </c>
      <c r="Q86" s="99"/>
      <c r="R86" s="196">
        <f>R87</f>
        <v>9.6969999999999992</v>
      </c>
      <c r="S86" s="99"/>
      <c r="T86" s="197">
        <f>T87</f>
        <v>0</v>
      </c>
      <c r="U86" s="41"/>
      <c r="V86" s="41"/>
      <c r="W86" s="41"/>
      <c r="X86" s="41"/>
      <c r="Y86" s="41"/>
      <c r="Z86" s="41"/>
      <c r="AA86" s="41"/>
      <c r="AB86" s="41"/>
      <c r="AC86" s="41"/>
      <c r="AD86" s="41"/>
      <c r="AE86" s="41"/>
      <c r="AT86" s="20" t="s">
        <v>69</v>
      </c>
      <c r="AU86" s="20" t="s">
        <v>127</v>
      </c>
      <c r="BK86" s="198">
        <f>BK87</f>
        <v>0</v>
      </c>
    </row>
    <row r="87" s="12" customFormat="1" ht="25.92" customHeight="1">
      <c r="A87" s="12"/>
      <c r="B87" s="199"/>
      <c r="C87" s="200"/>
      <c r="D87" s="201" t="s">
        <v>69</v>
      </c>
      <c r="E87" s="202" t="s">
        <v>2569</v>
      </c>
      <c r="F87" s="202" t="s">
        <v>2570</v>
      </c>
      <c r="G87" s="200"/>
      <c r="H87" s="200"/>
      <c r="I87" s="203"/>
      <c r="J87" s="204">
        <f>BK87</f>
        <v>0</v>
      </c>
      <c r="K87" s="200"/>
      <c r="L87" s="205"/>
      <c r="M87" s="206"/>
      <c r="N87" s="207"/>
      <c r="O87" s="207"/>
      <c r="P87" s="208">
        <f>SUM(P88:P153)</f>
        <v>0</v>
      </c>
      <c r="Q87" s="207"/>
      <c r="R87" s="208">
        <f>SUM(R88:R153)</f>
        <v>9.6969999999999992</v>
      </c>
      <c r="S87" s="207"/>
      <c r="T87" s="209">
        <f>SUM(T88:T153)</f>
        <v>0</v>
      </c>
      <c r="U87" s="12"/>
      <c r="V87" s="12"/>
      <c r="W87" s="12"/>
      <c r="X87" s="12"/>
      <c r="Y87" s="12"/>
      <c r="Z87" s="12"/>
      <c r="AA87" s="12"/>
      <c r="AB87" s="12"/>
      <c r="AC87" s="12"/>
      <c r="AD87" s="12"/>
      <c r="AE87" s="12"/>
      <c r="AR87" s="210" t="s">
        <v>77</v>
      </c>
      <c r="AT87" s="211" t="s">
        <v>69</v>
      </c>
      <c r="AU87" s="211" t="s">
        <v>70</v>
      </c>
      <c r="AY87" s="210" t="s">
        <v>161</v>
      </c>
      <c r="BK87" s="212">
        <f>SUM(BK88:BK153)</f>
        <v>0</v>
      </c>
    </row>
    <row r="88" s="2" customFormat="1" ht="21.75" customHeight="1">
      <c r="A88" s="41"/>
      <c r="B88" s="42"/>
      <c r="C88" s="215" t="s">
        <v>77</v>
      </c>
      <c r="D88" s="215" t="s">
        <v>163</v>
      </c>
      <c r="E88" s="216" t="s">
        <v>2571</v>
      </c>
      <c r="F88" s="217" t="s">
        <v>2572</v>
      </c>
      <c r="G88" s="218" t="s">
        <v>2573</v>
      </c>
      <c r="H88" s="219">
        <v>1</v>
      </c>
      <c r="I88" s="220"/>
      <c r="J88" s="221">
        <f>ROUND(I88*H88,2)</f>
        <v>0</v>
      </c>
      <c r="K88" s="217" t="s">
        <v>19</v>
      </c>
      <c r="L88" s="47"/>
      <c r="M88" s="222" t="s">
        <v>19</v>
      </c>
      <c r="N88" s="223" t="s">
        <v>41</v>
      </c>
      <c r="O88" s="87"/>
      <c r="P88" s="224">
        <f>O88*H88</f>
        <v>0</v>
      </c>
      <c r="Q88" s="224">
        <v>0.158</v>
      </c>
      <c r="R88" s="224">
        <f>Q88*H88</f>
        <v>0.158</v>
      </c>
      <c r="S88" s="224">
        <v>0</v>
      </c>
      <c r="T88" s="225">
        <f>S88*H88</f>
        <v>0</v>
      </c>
      <c r="U88" s="41"/>
      <c r="V88" s="41"/>
      <c r="W88" s="41"/>
      <c r="X88" s="41"/>
      <c r="Y88" s="41"/>
      <c r="Z88" s="41"/>
      <c r="AA88" s="41"/>
      <c r="AB88" s="41"/>
      <c r="AC88" s="41"/>
      <c r="AD88" s="41"/>
      <c r="AE88" s="41"/>
      <c r="AR88" s="226" t="s">
        <v>168</v>
      </c>
      <c r="AT88" s="226" t="s">
        <v>163</v>
      </c>
      <c r="AU88" s="226" t="s">
        <v>77</v>
      </c>
      <c r="AY88" s="20" t="s">
        <v>161</v>
      </c>
      <c r="BE88" s="227">
        <f>IF(N88="základní",J88,0)</f>
        <v>0</v>
      </c>
      <c r="BF88" s="227">
        <f>IF(N88="snížená",J88,0)</f>
        <v>0</v>
      </c>
      <c r="BG88" s="227">
        <f>IF(N88="zákl. přenesená",J88,0)</f>
        <v>0</v>
      </c>
      <c r="BH88" s="227">
        <f>IF(N88="sníž. přenesená",J88,0)</f>
        <v>0</v>
      </c>
      <c r="BI88" s="227">
        <f>IF(N88="nulová",J88,0)</f>
        <v>0</v>
      </c>
      <c r="BJ88" s="20" t="s">
        <v>77</v>
      </c>
      <c r="BK88" s="227">
        <f>ROUND(I88*H88,2)</f>
        <v>0</v>
      </c>
      <c r="BL88" s="20" t="s">
        <v>168</v>
      </c>
      <c r="BM88" s="226" t="s">
        <v>2574</v>
      </c>
    </row>
    <row r="89" s="2" customFormat="1" ht="16.5" customHeight="1">
      <c r="A89" s="41"/>
      <c r="B89" s="42"/>
      <c r="C89" s="215" t="s">
        <v>79</v>
      </c>
      <c r="D89" s="215" t="s">
        <v>163</v>
      </c>
      <c r="E89" s="216" t="s">
        <v>2575</v>
      </c>
      <c r="F89" s="217" t="s">
        <v>2576</v>
      </c>
      <c r="G89" s="218" t="s">
        <v>2573</v>
      </c>
      <c r="H89" s="219">
        <v>1</v>
      </c>
      <c r="I89" s="220"/>
      <c r="J89" s="221">
        <f>ROUND(I89*H89,2)</f>
        <v>0</v>
      </c>
      <c r="K89" s="217" t="s">
        <v>19</v>
      </c>
      <c r="L89" s="47"/>
      <c r="M89" s="222" t="s">
        <v>19</v>
      </c>
      <c r="N89" s="223" t="s">
        <v>41</v>
      </c>
      <c r="O89" s="87"/>
      <c r="P89" s="224">
        <f>O89*H89</f>
        <v>0</v>
      </c>
      <c r="Q89" s="224">
        <v>0.025000000000000001</v>
      </c>
      <c r="R89" s="224">
        <f>Q89*H89</f>
        <v>0.025000000000000001</v>
      </c>
      <c r="S89" s="224">
        <v>0</v>
      </c>
      <c r="T89" s="225">
        <f>S89*H89</f>
        <v>0</v>
      </c>
      <c r="U89" s="41"/>
      <c r="V89" s="41"/>
      <c r="W89" s="41"/>
      <c r="X89" s="41"/>
      <c r="Y89" s="41"/>
      <c r="Z89" s="41"/>
      <c r="AA89" s="41"/>
      <c r="AB89" s="41"/>
      <c r="AC89" s="41"/>
      <c r="AD89" s="41"/>
      <c r="AE89" s="41"/>
      <c r="AR89" s="226" t="s">
        <v>168</v>
      </c>
      <c r="AT89" s="226" t="s">
        <v>163</v>
      </c>
      <c r="AU89" s="226" t="s">
        <v>77</v>
      </c>
      <c r="AY89" s="20" t="s">
        <v>161</v>
      </c>
      <c r="BE89" s="227">
        <f>IF(N89="základní",J89,0)</f>
        <v>0</v>
      </c>
      <c r="BF89" s="227">
        <f>IF(N89="snížená",J89,0)</f>
        <v>0</v>
      </c>
      <c r="BG89" s="227">
        <f>IF(N89="zákl. přenesená",J89,0)</f>
        <v>0</v>
      </c>
      <c r="BH89" s="227">
        <f>IF(N89="sníž. přenesená",J89,0)</f>
        <v>0</v>
      </c>
      <c r="BI89" s="227">
        <f>IF(N89="nulová",J89,0)</f>
        <v>0</v>
      </c>
      <c r="BJ89" s="20" t="s">
        <v>77</v>
      </c>
      <c r="BK89" s="227">
        <f>ROUND(I89*H89,2)</f>
        <v>0</v>
      </c>
      <c r="BL89" s="20" t="s">
        <v>168</v>
      </c>
      <c r="BM89" s="226" t="s">
        <v>2577</v>
      </c>
    </row>
    <row r="90" s="2" customFormat="1" ht="16.5" customHeight="1">
      <c r="A90" s="41"/>
      <c r="B90" s="42"/>
      <c r="C90" s="215" t="s">
        <v>180</v>
      </c>
      <c r="D90" s="215" t="s">
        <v>163</v>
      </c>
      <c r="E90" s="216" t="s">
        <v>2578</v>
      </c>
      <c r="F90" s="217" t="s">
        <v>2579</v>
      </c>
      <c r="G90" s="218" t="s">
        <v>2573</v>
      </c>
      <c r="H90" s="219">
        <v>1</v>
      </c>
      <c r="I90" s="220"/>
      <c r="J90" s="221">
        <f>ROUND(I90*H90,2)</f>
        <v>0</v>
      </c>
      <c r="K90" s="217" t="s">
        <v>19</v>
      </c>
      <c r="L90" s="47"/>
      <c r="M90" s="222" t="s">
        <v>19</v>
      </c>
      <c r="N90" s="223" t="s">
        <v>41</v>
      </c>
      <c r="O90" s="87"/>
      <c r="P90" s="224">
        <f>O90*H90</f>
        <v>0</v>
      </c>
      <c r="Q90" s="224">
        <v>0.089999999999999997</v>
      </c>
      <c r="R90" s="224">
        <f>Q90*H90</f>
        <v>0.089999999999999997</v>
      </c>
      <c r="S90" s="224">
        <v>0</v>
      </c>
      <c r="T90" s="225">
        <f>S90*H90</f>
        <v>0</v>
      </c>
      <c r="U90" s="41"/>
      <c r="V90" s="41"/>
      <c r="W90" s="41"/>
      <c r="X90" s="41"/>
      <c r="Y90" s="41"/>
      <c r="Z90" s="41"/>
      <c r="AA90" s="41"/>
      <c r="AB90" s="41"/>
      <c r="AC90" s="41"/>
      <c r="AD90" s="41"/>
      <c r="AE90" s="41"/>
      <c r="AR90" s="226" t="s">
        <v>168</v>
      </c>
      <c r="AT90" s="226" t="s">
        <v>163</v>
      </c>
      <c r="AU90" s="226" t="s">
        <v>77</v>
      </c>
      <c r="AY90" s="20" t="s">
        <v>161</v>
      </c>
      <c r="BE90" s="227">
        <f>IF(N90="základní",J90,0)</f>
        <v>0</v>
      </c>
      <c r="BF90" s="227">
        <f>IF(N90="snížená",J90,0)</f>
        <v>0</v>
      </c>
      <c r="BG90" s="227">
        <f>IF(N90="zákl. přenesená",J90,0)</f>
        <v>0</v>
      </c>
      <c r="BH90" s="227">
        <f>IF(N90="sníž. přenesená",J90,0)</f>
        <v>0</v>
      </c>
      <c r="BI90" s="227">
        <f>IF(N90="nulová",J90,0)</f>
        <v>0</v>
      </c>
      <c r="BJ90" s="20" t="s">
        <v>77</v>
      </c>
      <c r="BK90" s="227">
        <f>ROUND(I90*H90,2)</f>
        <v>0</v>
      </c>
      <c r="BL90" s="20" t="s">
        <v>168</v>
      </c>
      <c r="BM90" s="226" t="s">
        <v>2580</v>
      </c>
    </row>
    <row r="91" s="2" customFormat="1" ht="16.5" customHeight="1">
      <c r="A91" s="41"/>
      <c r="B91" s="42"/>
      <c r="C91" s="215" t="s">
        <v>168</v>
      </c>
      <c r="D91" s="215" t="s">
        <v>163</v>
      </c>
      <c r="E91" s="216" t="s">
        <v>2581</v>
      </c>
      <c r="F91" s="217" t="s">
        <v>2582</v>
      </c>
      <c r="G91" s="218" t="s">
        <v>2573</v>
      </c>
      <c r="H91" s="219">
        <v>1</v>
      </c>
      <c r="I91" s="220"/>
      <c r="J91" s="221">
        <f>ROUND(I91*H91,2)</f>
        <v>0</v>
      </c>
      <c r="K91" s="217" t="s">
        <v>19</v>
      </c>
      <c r="L91" s="47"/>
      <c r="M91" s="222" t="s">
        <v>19</v>
      </c>
      <c r="N91" s="223" t="s">
        <v>41</v>
      </c>
      <c r="O91" s="87"/>
      <c r="P91" s="224">
        <f>O91*H91</f>
        <v>0</v>
      </c>
      <c r="Q91" s="224">
        <v>0.029999999999999999</v>
      </c>
      <c r="R91" s="224">
        <f>Q91*H91</f>
        <v>0.029999999999999999</v>
      </c>
      <c r="S91" s="224">
        <v>0</v>
      </c>
      <c r="T91" s="225">
        <f>S91*H91</f>
        <v>0</v>
      </c>
      <c r="U91" s="41"/>
      <c r="V91" s="41"/>
      <c r="W91" s="41"/>
      <c r="X91" s="41"/>
      <c r="Y91" s="41"/>
      <c r="Z91" s="41"/>
      <c r="AA91" s="41"/>
      <c r="AB91" s="41"/>
      <c r="AC91" s="41"/>
      <c r="AD91" s="41"/>
      <c r="AE91" s="41"/>
      <c r="AR91" s="226" t="s">
        <v>168</v>
      </c>
      <c r="AT91" s="226" t="s">
        <v>163</v>
      </c>
      <c r="AU91" s="226" t="s">
        <v>77</v>
      </c>
      <c r="AY91" s="20" t="s">
        <v>161</v>
      </c>
      <c r="BE91" s="227">
        <f>IF(N91="základní",J91,0)</f>
        <v>0</v>
      </c>
      <c r="BF91" s="227">
        <f>IF(N91="snížená",J91,0)</f>
        <v>0</v>
      </c>
      <c r="BG91" s="227">
        <f>IF(N91="zákl. přenesená",J91,0)</f>
        <v>0</v>
      </c>
      <c r="BH91" s="227">
        <f>IF(N91="sníž. přenesená",J91,0)</f>
        <v>0</v>
      </c>
      <c r="BI91" s="227">
        <f>IF(N91="nulová",J91,0)</f>
        <v>0</v>
      </c>
      <c r="BJ91" s="20" t="s">
        <v>77</v>
      </c>
      <c r="BK91" s="227">
        <f>ROUND(I91*H91,2)</f>
        <v>0</v>
      </c>
      <c r="BL91" s="20" t="s">
        <v>168</v>
      </c>
      <c r="BM91" s="226" t="s">
        <v>2583</v>
      </c>
    </row>
    <row r="92" s="2" customFormat="1" ht="16.5" customHeight="1">
      <c r="A92" s="41"/>
      <c r="B92" s="42"/>
      <c r="C92" s="215" t="s">
        <v>191</v>
      </c>
      <c r="D92" s="215" t="s">
        <v>163</v>
      </c>
      <c r="E92" s="216" t="s">
        <v>2584</v>
      </c>
      <c r="F92" s="217" t="s">
        <v>2585</v>
      </c>
      <c r="G92" s="218" t="s">
        <v>2573</v>
      </c>
      <c r="H92" s="219">
        <v>1</v>
      </c>
      <c r="I92" s="220"/>
      <c r="J92" s="221">
        <f>ROUND(I92*H92,2)</f>
        <v>0</v>
      </c>
      <c r="K92" s="217" t="s">
        <v>19</v>
      </c>
      <c r="L92" s="47"/>
      <c r="M92" s="222" t="s">
        <v>19</v>
      </c>
      <c r="N92" s="223" t="s">
        <v>41</v>
      </c>
      <c r="O92" s="87"/>
      <c r="P92" s="224">
        <f>O92*H92</f>
        <v>0</v>
      </c>
      <c r="Q92" s="224">
        <v>0.080000000000000002</v>
      </c>
      <c r="R92" s="224">
        <f>Q92*H92</f>
        <v>0.080000000000000002</v>
      </c>
      <c r="S92" s="224">
        <v>0</v>
      </c>
      <c r="T92" s="225">
        <f>S92*H92</f>
        <v>0</v>
      </c>
      <c r="U92" s="41"/>
      <c r="V92" s="41"/>
      <c r="W92" s="41"/>
      <c r="X92" s="41"/>
      <c r="Y92" s="41"/>
      <c r="Z92" s="41"/>
      <c r="AA92" s="41"/>
      <c r="AB92" s="41"/>
      <c r="AC92" s="41"/>
      <c r="AD92" s="41"/>
      <c r="AE92" s="41"/>
      <c r="AR92" s="226" t="s">
        <v>168</v>
      </c>
      <c r="AT92" s="226" t="s">
        <v>163</v>
      </c>
      <c r="AU92" s="226" t="s">
        <v>77</v>
      </c>
      <c r="AY92" s="20" t="s">
        <v>161</v>
      </c>
      <c r="BE92" s="227">
        <f>IF(N92="základní",J92,0)</f>
        <v>0</v>
      </c>
      <c r="BF92" s="227">
        <f>IF(N92="snížená",J92,0)</f>
        <v>0</v>
      </c>
      <c r="BG92" s="227">
        <f>IF(N92="zákl. přenesená",J92,0)</f>
        <v>0</v>
      </c>
      <c r="BH92" s="227">
        <f>IF(N92="sníž. přenesená",J92,0)</f>
        <v>0</v>
      </c>
      <c r="BI92" s="227">
        <f>IF(N92="nulová",J92,0)</f>
        <v>0</v>
      </c>
      <c r="BJ92" s="20" t="s">
        <v>77</v>
      </c>
      <c r="BK92" s="227">
        <f>ROUND(I92*H92,2)</f>
        <v>0</v>
      </c>
      <c r="BL92" s="20" t="s">
        <v>168</v>
      </c>
      <c r="BM92" s="226" t="s">
        <v>2586</v>
      </c>
    </row>
    <row r="93" s="2" customFormat="1" ht="21.75" customHeight="1">
      <c r="A93" s="41"/>
      <c r="B93" s="42"/>
      <c r="C93" s="215" t="s">
        <v>197</v>
      </c>
      <c r="D93" s="215" t="s">
        <v>163</v>
      </c>
      <c r="E93" s="216" t="s">
        <v>2587</v>
      </c>
      <c r="F93" s="217" t="s">
        <v>2588</v>
      </c>
      <c r="G93" s="218" t="s">
        <v>2573</v>
      </c>
      <c r="H93" s="219">
        <v>1</v>
      </c>
      <c r="I93" s="220"/>
      <c r="J93" s="221">
        <f>ROUND(I93*H93,2)</f>
        <v>0</v>
      </c>
      <c r="K93" s="217" t="s">
        <v>19</v>
      </c>
      <c r="L93" s="47"/>
      <c r="M93" s="222" t="s">
        <v>19</v>
      </c>
      <c r="N93" s="223" t="s">
        <v>41</v>
      </c>
      <c r="O93" s="87"/>
      <c r="P93" s="224">
        <f>O93*H93</f>
        <v>0</v>
      </c>
      <c r="Q93" s="224">
        <v>0.047</v>
      </c>
      <c r="R93" s="224">
        <f>Q93*H93</f>
        <v>0.047</v>
      </c>
      <c r="S93" s="224">
        <v>0</v>
      </c>
      <c r="T93" s="225">
        <f>S93*H93</f>
        <v>0</v>
      </c>
      <c r="U93" s="41"/>
      <c r="V93" s="41"/>
      <c r="W93" s="41"/>
      <c r="X93" s="41"/>
      <c r="Y93" s="41"/>
      <c r="Z93" s="41"/>
      <c r="AA93" s="41"/>
      <c r="AB93" s="41"/>
      <c r="AC93" s="41"/>
      <c r="AD93" s="41"/>
      <c r="AE93" s="41"/>
      <c r="AR93" s="226" t="s">
        <v>168</v>
      </c>
      <c r="AT93" s="226" t="s">
        <v>163</v>
      </c>
      <c r="AU93" s="226" t="s">
        <v>77</v>
      </c>
      <c r="AY93" s="20" t="s">
        <v>161</v>
      </c>
      <c r="BE93" s="227">
        <f>IF(N93="základní",J93,0)</f>
        <v>0</v>
      </c>
      <c r="BF93" s="227">
        <f>IF(N93="snížená",J93,0)</f>
        <v>0</v>
      </c>
      <c r="BG93" s="227">
        <f>IF(N93="zákl. přenesená",J93,0)</f>
        <v>0</v>
      </c>
      <c r="BH93" s="227">
        <f>IF(N93="sníž. přenesená",J93,0)</f>
        <v>0</v>
      </c>
      <c r="BI93" s="227">
        <f>IF(N93="nulová",J93,0)</f>
        <v>0</v>
      </c>
      <c r="BJ93" s="20" t="s">
        <v>77</v>
      </c>
      <c r="BK93" s="227">
        <f>ROUND(I93*H93,2)</f>
        <v>0</v>
      </c>
      <c r="BL93" s="20" t="s">
        <v>168</v>
      </c>
      <c r="BM93" s="226" t="s">
        <v>2589</v>
      </c>
    </row>
    <row r="94" s="2" customFormat="1" ht="16.5" customHeight="1">
      <c r="A94" s="41"/>
      <c r="B94" s="42"/>
      <c r="C94" s="215" t="s">
        <v>203</v>
      </c>
      <c r="D94" s="215" t="s">
        <v>163</v>
      </c>
      <c r="E94" s="216" t="s">
        <v>2590</v>
      </c>
      <c r="F94" s="217" t="s">
        <v>2591</v>
      </c>
      <c r="G94" s="218" t="s">
        <v>2573</v>
      </c>
      <c r="H94" s="219">
        <v>1</v>
      </c>
      <c r="I94" s="220"/>
      <c r="J94" s="221">
        <f>ROUND(I94*H94,2)</f>
        <v>0</v>
      </c>
      <c r="K94" s="217" t="s">
        <v>19</v>
      </c>
      <c r="L94" s="47"/>
      <c r="M94" s="222" t="s">
        <v>19</v>
      </c>
      <c r="N94" s="223" t="s">
        <v>41</v>
      </c>
      <c r="O94" s="87"/>
      <c r="P94" s="224">
        <f>O94*H94</f>
        <v>0</v>
      </c>
      <c r="Q94" s="224">
        <v>0.070999999999999994</v>
      </c>
      <c r="R94" s="224">
        <f>Q94*H94</f>
        <v>0.070999999999999994</v>
      </c>
      <c r="S94" s="224">
        <v>0</v>
      </c>
      <c r="T94" s="225">
        <f>S94*H94</f>
        <v>0</v>
      </c>
      <c r="U94" s="41"/>
      <c r="V94" s="41"/>
      <c r="W94" s="41"/>
      <c r="X94" s="41"/>
      <c r="Y94" s="41"/>
      <c r="Z94" s="41"/>
      <c r="AA94" s="41"/>
      <c r="AB94" s="41"/>
      <c r="AC94" s="41"/>
      <c r="AD94" s="41"/>
      <c r="AE94" s="41"/>
      <c r="AR94" s="226" t="s">
        <v>168</v>
      </c>
      <c r="AT94" s="226" t="s">
        <v>163</v>
      </c>
      <c r="AU94" s="226" t="s">
        <v>77</v>
      </c>
      <c r="AY94" s="20" t="s">
        <v>161</v>
      </c>
      <c r="BE94" s="227">
        <f>IF(N94="základní",J94,0)</f>
        <v>0</v>
      </c>
      <c r="BF94" s="227">
        <f>IF(N94="snížená",J94,0)</f>
        <v>0</v>
      </c>
      <c r="BG94" s="227">
        <f>IF(N94="zákl. přenesená",J94,0)</f>
        <v>0</v>
      </c>
      <c r="BH94" s="227">
        <f>IF(N94="sníž. přenesená",J94,0)</f>
        <v>0</v>
      </c>
      <c r="BI94" s="227">
        <f>IF(N94="nulová",J94,0)</f>
        <v>0</v>
      </c>
      <c r="BJ94" s="20" t="s">
        <v>77</v>
      </c>
      <c r="BK94" s="227">
        <f>ROUND(I94*H94,2)</f>
        <v>0</v>
      </c>
      <c r="BL94" s="20" t="s">
        <v>168</v>
      </c>
      <c r="BM94" s="226" t="s">
        <v>2592</v>
      </c>
    </row>
    <row r="95" s="2" customFormat="1" ht="21.75" customHeight="1">
      <c r="A95" s="41"/>
      <c r="B95" s="42"/>
      <c r="C95" s="215" t="s">
        <v>209</v>
      </c>
      <c r="D95" s="215" t="s">
        <v>163</v>
      </c>
      <c r="E95" s="216" t="s">
        <v>2593</v>
      </c>
      <c r="F95" s="217" t="s">
        <v>2594</v>
      </c>
      <c r="G95" s="218" t="s">
        <v>2573</v>
      </c>
      <c r="H95" s="219">
        <v>1</v>
      </c>
      <c r="I95" s="220"/>
      <c r="J95" s="221">
        <f>ROUND(I95*H95,2)</f>
        <v>0</v>
      </c>
      <c r="K95" s="217" t="s">
        <v>19</v>
      </c>
      <c r="L95" s="47"/>
      <c r="M95" s="222" t="s">
        <v>19</v>
      </c>
      <c r="N95" s="223" t="s">
        <v>41</v>
      </c>
      <c r="O95" s="87"/>
      <c r="P95" s="224">
        <f>O95*H95</f>
        <v>0</v>
      </c>
      <c r="Q95" s="224">
        <v>0.017000000000000001</v>
      </c>
      <c r="R95" s="224">
        <f>Q95*H95</f>
        <v>0.017000000000000001</v>
      </c>
      <c r="S95" s="224">
        <v>0</v>
      </c>
      <c r="T95" s="225">
        <f>S95*H95</f>
        <v>0</v>
      </c>
      <c r="U95" s="41"/>
      <c r="V95" s="41"/>
      <c r="W95" s="41"/>
      <c r="X95" s="41"/>
      <c r="Y95" s="41"/>
      <c r="Z95" s="41"/>
      <c r="AA95" s="41"/>
      <c r="AB95" s="41"/>
      <c r="AC95" s="41"/>
      <c r="AD95" s="41"/>
      <c r="AE95" s="41"/>
      <c r="AR95" s="226" t="s">
        <v>168</v>
      </c>
      <c r="AT95" s="226" t="s">
        <v>163</v>
      </c>
      <c r="AU95" s="226" t="s">
        <v>77</v>
      </c>
      <c r="AY95" s="20" t="s">
        <v>161</v>
      </c>
      <c r="BE95" s="227">
        <f>IF(N95="základní",J95,0)</f>
        <v>0</v>
      </c>
      <c r="BF95" s="227">
        <f>IF(N95="snížená",J95,0)</f>
        <v>0</v>
      </c>
      <c r="BG95" s="227">
        <f>IF(N95="zákl. přenesená",J95,0)</f>
        <v>0</v>
      </c>
      <c r="BH95" s="227">
        <f>IF(N95="sníž. přenesená",J95,0)</f>
        <v>0</v>
      </c>
      <c r="BI95" s="227">
        <f>IF(N95="nulová",J95,0)</f>
        <v>0</v>
      </c>
      <c r="BJ95" s="20" t="s">
        <v>77</v>
      </c>
      <c r="BK95" s="227">
        <f>ROUND(I95*H95,2)</f>
        <v>0</v>
      </c>
      <c r="BL95" s="20" t="s">
        <v>168</v>
      </c>
      <c r="BM95" s="226" t="s">
        <v>2595</v>
      </c>
    </row>
    <row r="96" s="2" customFormat="1" ht="16.5" customHeight="1">
      <c r="A96" s="41"/>
      <c r="B96" s="42"/>
      <c r="C96" s="215" t="s">
        <v>216</v>
      </c>
      <c r="D96" s="215" t="s">
        <v>163</v>
      </c>
      <c r="E96" s="216" t="s">
        <v>2596</v>
      </c>
      <c r="F96" s="217" t="s">
        <v>2597</v>
      </c>
      <c r="G96" s="218" t="s">
        <v>2573</v>
      </c>
      <c r="H96" s="219">
        <v>1</v>
      </c>
      <c r="I96" s="220"/>
      <c r="J96" s="221">
        <f>ROUND(I96*H96,2)</f>
        <v>0</v>
      </c>
      <c r="K96" s="217" t="s">
        <v>19</v>
      </c>
      <c r="L96" s="47"/>
      <c r="M96" s="222" t="s">
        <v>19</v>
      </c>
      <c r="N96" s="223" t="s">
        <v>41</v>
      </c>
      <c r="O96" s="87"/>
      <c r="P96" s="224">
        <f>O96*H96</f>
        <v>0</v>
      </c>
      <c r="Q96" s="224">
        <v>0.050000000000000003</v>
      </c>
      <c r="R96" s="224">
        <f>Q96*H96</f>
        <v>0.050000000000000003</v>
      </c>
      <c r="S96" s="224">
        <v>0</v>
      </c>
      <c r="T96" s="225">
        <f>S96*H96</f>
        <v>0</v>
      </c>
      <c r="U96" s="41"/>
      <c r="V96" s="41"/>
      <c r="W96" s="41"/>
      <c r="X96" s="41"/>
      <c r="Y96" s="41"/>
      <c r="Z96" s="41"/>
      <c r="AA96" s="41"/>
      <c r="AB96" s="41"/>
      <c r="AC96" s="41"/>
      <c r="AD96" s="41"/>
      <c r="AE96" s="41"/>
      <c r="AR96" s="226" t="s">
        <v>168</v>
      </c>
      <c r="AT96" s="226" t="s">
        <v>163</v>
      </c>
      <c r="AU96" s="226" t="s">
        <v>77</v>
      </c>
      <c r="AY96" s="20" t="s">
        <v>161</v>
      </c>
      <c r="BE96" s="227">
        <f>IF(N96="základní",J96,0)</f>
        <v>0</v>
      </c>
      <c r="BF96" s="227">
        <f>IF(N96="snížená",J96,0)</f>
        <v>0</v>
      </c>
      <c r="BG96" s="227">
        <f>IF(N96="zákl. přenesená",J96,0)</f>
        <v>0</v>
      </c>
      <c r="BH96" s="227">
        <f>IF(N96="sníž. přenesená",J96,0)</f>
        <v>0</v>
      </c>
      <c r="BI96" s="227">
        <f>IF(N96="nulová",J96,0)</f>
        <v>0</v>
      </c>
      <c r="BJ96" s="20" t="s">
        <v>77</v>
      </c>
      <c r="BK96" s="227">
        <f>ROUND(I96*H96,2)</f>
        <v>0</v>
      </c>
      <c r="BL96" s="20" t="s">
        <v>168</v>
      </c>
      <c r="BM96" s="226" t="s">
        <v>2598</v>
      </c>
    </row>
    <row r="97" s="2" customFormat="1" ht="16.5" customHeight="1">
      <c r="A97" s="41"/>
      <c r="B97" s="42"/>
      <c r="C97" s="215" t="s">
        <v>222</v>
      </c>
      <c r="D97" s="215" t="s">
        <v>163</v>
      </c>
      <c r="E97" s="216" t="s">
        <v>2599</v>
      </c>
      <c r="F97" s="217" t="s">
        <v>2600</v>
      </c>
      <c r="G97" s="218" t="s">
        <v>2573</v>
      </c>
      <c r="H97" s="219">
        <v>1</v>
      </c>
      <c r="I97" s="220"/>
      <c r="J97" s="221">
        <f>ROUND(I97*H97,2)</f>
        <v>0</v>
      </c>
      <c r="K97" s="217" t="s">
        <v>19</v>
      </c>
      <c r="L97" s="47"/>
      <c r="M97" s="222" t="s">
        <v>19</v>
      </c>
      <c r="N97" s="223" t="s">
        <v>41</v>
      </c>
      <c r="O97" s="87"/>
      <c r="P97" s="224">
        <f>O97*H97</f>
        <v>0</v>
      </c>
      <c r="Q97" s="224">
        <v>0.027</v>
      </c>
      <c r="R97" s="224">
        <f>Q97*H97</f>
        <v>0.027</v>
      </c>
      <c r="S97" s="224">
        <v>0</v>
      </c>
      <c r="T97" s="225">
        <f>S97*H97</f>
        <v>0</v>
      </c>
      <c r="U97" s="41"/>
      <c r="V97" s="41"/>
      <c r="W97" s="41"/>
      <c r="X97" s="41"/>
      <c r="Y97" s="41"/>
      <c r="Z97" s="41"/>
      <c r="AA97" s="41"/>
      <c r="AB97" s="41"/>
      <c r="AC97" s="41"/>
      <c r="AD97" s="41"/>
      <c r="AE97" s="41"/>
      <c r="AR97" s="226" t="s">
        <v>168</v>
      </c>
      <c r="AT97" s="226" t="s">
        <v>163</v>
      </c>
      <c r="AU97" s="226" t="s">
        <v>77</v>
      </c>
      <c r="AY97" s="20" t="s">
        <v>161</v>
      </c>
      <c r="BE97" s="227">
        <f>IF(N97="základní",J97,0)</f>
        <v>0</v>
      </c>
      <c r="BF97" s="227">
        <f>IF(N97="snížená",J97,0)</f>
        <v>0</v>
      </c>
      <c r="BG97" s="227">
        <f>IF(N97="zákl. přenesená",J97,0)</f>
        <v>0</v>
      </c>
      <c r="BH97" s="227">
        <f>IF(N97="sníž. přenesená",J97,0)</f>
        <v>0</v>
      </c>
      <c r="BI97" s="227">
        <f>IF(N97="nulová",J97,0)</f>
        <v>0</v>
      </c>
      <c r="BJ97" s="20" t="s">
        <v>77</v>
      </c>
      <c r="BK97" s="227">
        <f>ROUND(I97*H97,2)</f>
        <v>0</v>
      </c>
      <c r="BL97" s="20" t="s">
        <v>168</v>
      </c>
      <c r="BM97" s="226" t="s">
        <v>2601</v>
      </c>
    </row>
    <row r="98" s="2" customFormat="1" ht="16.5" customHeight="1">
      <c r="A98" s="41"/>
      <c r="B98" s="42"/>
      <c r="C98" s="215" t="s">
        <v>228</v>
      </c>
      <c r="D98" s="215" t="s">
        <v>163</v>
      </c>
      <c r="E98" s="216" t="s">
        <v>2602</v>
      </c>
      <c r="F98" s="217" t="s">
        <v>2603</v>
      </c>
      <c r="G98" s="218" t="s">
        <v>2573</v>
      </c>
      <c r="H98" s="219">
        <v>2</v>
      </c>
      <c r="I98" s="220"/>
      <c r="J98" s="221">
        <f>ROUND(I98*H98,2)</f>
        <v>0</v>
      </c>
      <c r="K98" s="217" t="s">
        <v>19</v>
      </c>
      <c r="L98" s="47"/>
      <c r="M98" s="222" t="s">
        <v>19</v>
      </c>
      <c r="N98" s="223" t="s">
        <v>41</v>
      </c>
      <c r="O98" s="87"/>
      <c r="P98" s="224">
        <f>O98*H98</f>
        <v>0</v>
      </c>
      <c r="Q98" s="224">
        <v>0.085000000000000006</v>
      </c>
      <c r="R98" s="224">
        <f>Q98*H98</f>
        <v>0.17000000000000001</v>
      </c>
      <c r="S98" s="224">
        <v>0</v>
      </c>
      <c r="T98" s="225">
        <f>S98*H98</f>
        <v>0</v>
      </c>
      <c r="U98" s="41"/>
      <c r="V98" s="41"/>
      <c r="W98" s="41"/>
      <c r="X98" s="41"/>
      <c r="Y98" s="41"/>
      <c r="Z98" s="41"/>
      <c r="AA98" s="41"/>
      <c r="AB98" s="41"/>
      <c r="AC98" s="41"/>
      <c r="AD98" s="41"/>
      <c r="AE98" s="41"/>
      <c r="AR98" s="226" t="s">
        <v>168</v>
      </c>
      <c r="AT98" s="226" t="s">
        <v>163</v>
      </c>
      <c r="AU98" s="226" t="s">
        <v>77</v>
      </c>
      <c r="AY98" s="20" t="s">
        <v>161</v>
      </c>
      <c r="BE98" s="227">
        <f>IF(N98="základní",J98,0)</f>
        <v>0</v>
      </c>
      <c r="BF98" s="227">
        <f>IF(N98="snížená",J98,0)</f>
        <v>0</v>
      </c>
      <c r="BG98" s="227">
        <f>IF(N98="zákl. přenesená",J98,0)</f>
        <v>0</v>
      </c>
      <c r="BH98" s="227">
        <f>IF(N98="sníž. přenesená",J98,0)</f>
        <v>0</v>
      </c>
      <c r="BI98" s="227">
        <f>IF(N98="nulová",J98,0)</f>
        <v>0</v>
      </c>
      <c r="BJ98" s="20" t="s">
        <v>77</v>
      </c>
      <c r="BK98" s="227">
        <f>ROUND(I98*H98,2)</f>
        <v>0</v>
      </c>
      <c r="BL98" s="20" t="s">
        <v>168</v>
      </c>
      <c r="BM98" s="226" t="s">
        <v>2604</v>
      </c>
    </row>
    <row r="99" s="2" customFormat="1" ht="24.15" customHeight="1">
      <c r="A99" s="41"/>
      <c r="B99" s="42"/>
      <c r="C99" s="215" t="s">
        <v>8</v>
      </c>
      <c r="D99" s="215" t="s">
        <v>163</v>
      </c>
      <c r="E99" s="216" t="s">
        <v>2605</v>
      </c>
      <c r="F99" s="217" t="s">
        <v>2606</v>
      </c>
      <c r="G99" s="218" t="s">
        <v>2573</v>
      </c>
      <c r="H99" s="219">
        <v>1</v>
      </c>
      <c r="I99" s="220"/>
      <c r="J99" s="221">
        <f>ROUND(I99*H99,2)</f>
        <v>0</v>
      </c>
      <c r="K99" s="217" t="s">
        <v>19</v>
      </c>
      <c r="L99" s="47"/>
      <c r="M99" s="222" t="s">
        <v>19</v>
      </c>
      <c r="N99" s="223" t="s">
        <v>41</v>
      </c>
      <c r="O99" s="87"/>
      <c r="P99" s="224">
        <f>O99*H99</f>
        <v>0</v>
      </c>
      <c r="Q99" s="224">
        <v>0.18099999999999999</v>
      </c>
      <c r="R99" s="224">
        <f>Q99*H99</f>
        <v>0.18099999999999999</v>
      </c>
      <c r="S99" s="224">
        <v>0</v>
      </c>
      <c r="T99" s="225">
        <f>S99*H99</f>
        <v>0</v>
      </c>
      <c r="U99" s="41"/>
      <c r="V99" s="41"/>
      <c r="W99" s="41"/>
      <c r="X99" s="41"/>
      <c r="Y99" s="41"/>
      <c r="Z99" s="41"/>
      <c r="AA99" s="41"/>
      <c r="AB99" s="41"/>
      <c r="AC99" s="41"/>
      <c r="AD99" s="41"/>
      <c r="AE99" s="41"/>
      <c r="AR99" s="226" t="s">
        <v>168</v>
      </c>
      <c r="AT99" s="226" t="s">
        <v>163</v>
      </c>
      <c r="AU99" s="226" t="s">
        <v>77</v>
      </c>
      <c r="AY99" s="20" t="s">
        <v>161</v>
      </c>
      <c r="BE99" s="227">
        <f>IF(N99="základní",J99,0)</f>
        <v>0</v>
      </c>
      <c r="BF99" s="227">
        <f>IF(N99="snížená",J99,0)</f>
        <v>0</v>
      </c>
      <c r="BG99" s="227">
        <f>IF(N99="zákl. přenesená",J99,0)</f>
        <v>0</v>
      </c>
      <c r="BH99" s="227">
        <f>IF(N99="sníž. přenesená",J99,0)</f>
        <v>0</v>
      </c>
      <c r="BI99" s="227">
        <f>IF(N99="nulová",J99,0)</f>
        <v>0</v>
      </c>
      <c r="BJ99" s="20" t="s">
        <v>77</v>
      </c>
      <c r="BK99" s="227">
        <f>ROUND(I99*H99,2)</f>
        <v>0</v>
      </c>
      <c r="BL99" s="20" t="s">
        <v>168</v>
      </c>
      <c r="BM99" s="226" t="s">
        <v>2607</v>
      </c>
    </row>
    <row r="100" s="2" customFormat="1" ht="16.5" customHeight="1">
      <c r="A100" s="41"/>
      <c r="B100" s="42"/>
      <c r="C100" s="215" t="s">
        <v>241</v>
      </c>
      <c r="D100" s="215" t="s">
        <v>163</v>
      </c>
      <c r="E100" s="216" t="s">
        <v>2608</v>
      </c>
      <c r="F100" s="217" t="s">
        <v>2609</v>
      </c>
      <c r="G100" s="218" t="s">
        <v>2573</v>
      </c>
      <c r="H100" s="219">
        <v>1</v>
      </c>
      <c r="I100" s="220"/>
      <c r="J100" s="221">
        <f>ROUND(I100*H100,2)</f>
        <v>0</v>
      </c>
      <c r="K100" s="217" t="s">
        <v>19</v>
      </c>
      <c r="L100" s="47"/>
      <c r="M100" s="222" t="s">
        <v>19</v>
      </c>
      <c r="N100" s="223" t="s">
        <v>41</v>
      </c>
      <c r="O100" s="87"/>
      <c r="P100" s="224">
        <f>O100*H100</f>
        <v>0</v>
      </c>
      <c r="Q100" s="224">
        <v>0.033000000000000002</v>
      </c>
      <c r="R100" s="224">
        <f>Q100*H100</f>
        <v>0.033000000000000002</v>
      </c>
      <c r="S100" s="224">
        <v>0</v>
      </c>
      <c r="T100" s="225">
        <f>S100*H100</f>
        <v>0</v>
      </c>
      <c r="U100" s="41"/>
      <c r="V100" s="41"/>
      <c r="W100" s="41"/>
      <c r="X100" s="41"/>
      <c r="Y100" s="41"/>
      <c r="Z100" s="41"/>
      <c r="AA100" s="41"/>
      <c r="AB100" s="41"/>
      <c r="AC100" s="41"/>
      <c r="AD100" s="41"/>
      <c r="AE100" s="41"/>
      <c r="AR100" s="226" t="s">
        <v>168</v>
      </c>
      <c r="AT100" s="226" t="s">
        <v>163</v>
      </c>
      <c r="AU100" s="226" t="s">
        <v>77</v>
      </c>
      <c r="AY100" s="20" t="s">
        <v>161</v>
      </c>
      <c r="BE100" s="227">
        <f>IF(N100="základní",J100,0)</f>
        <v>0</v>
      </c>
      <c r="BF100" s="227">
        <f>IF(N100="snížená",J100,0)</f>
        <v>0</v>
      </c>
      <c r="BG100" s="227">
        <f>IF(N100="zákl. přenesená",J100,0)</f>
        <v>0</v>
      </c>
      <c r="BH100" s="227">
        <f>IF(N100="sníž. přenesená",J100,0)</f>
        <v>0</v>
      </c>
      <c r="BI100" s="227">
        <f>IF(N100="nulová",J100,0)</f>
        <v>0</v>
      </c>
      <c r="BJ100" s="20" t="s">
        <v>77</v>
      </c>
      <c r="BK100" s="227">
        <f>ROUND(I100*H100,2)</f>
        <v>0</v>
      </c>
      <c r="BL100" s="20" t="s">
        <v>168</v>
      </c>
      <c r="BM100" s="226" t="s">
        <v>2610</v>
      </c>
    </row>
    <row r="101" s="2" customFormat="1" ht="24.15" customHeight="1">
      <c r="A101" s="41"/>
      <c r="B101" s="42"/>
      <c r="C101" s="215" t="s">
        <v>246</v>
      </c>
      <c r="D101" s="215" t="s">
        <v>163</v>
      </c>
      <c r="E101" s="216" t="s">
        <v>2611</v>
      </c>
      <c r="F101" s="217" t="s">
        <v>2612</v>
      </c>
      <c r="G101" s="218" t="s">
        <v>2573</v>
      </c>
      <c r="H101" s="219">
        <v>1</v>
      </c>
      <c r="I101" s="220"/>
      <c r="J101" s="221">
        <f>ROUND(I101*H101,2)</f>
        <v>0</v>
      </c>
      <c r="K101" s="217" t="s">
        <v>19</v>
      </c>
      <c r="L101" s="47"/>
      <c r="M101" s="222" t="s">
        <v>19</v>
      </c>
      <c r="N101" s="223" t="s">
        <v>41</v>
      </c>
      <c r="O101" s="87"/>
      <c r="P101" s="224">
        <f>O101*H101</f>
        <v>0</v>
      </c>
      <c r="Q101" s="224">
        <v>0.17100000000000001</v>
      </c>
      <c r="R101" s="224">
        <f>Q101*H101</f>
        <v>0.17100000000000001</v>
      </c>
      <c r="S101" s="224">
        <v>0</v>
      </c>
      <c r="T101" s="225">
        <f>S101*H101</f>
        <v>0</v>
      </c>
      <c r="U101" s="41"/>
      <c r="V101" s="41"/>
      <c r="W101" s="41"/>
      <c r="X101" s="41"/>
      <c r="Y101" s="41"/>
      <c r="Z101" s="41"/>
      <c r="AA101" s="41"/>
      <c r="AB101" s="41"/>
      <c r="AC101" s="41"/>
      <c r="AD101" s="41"/>
      <c r="AE101" s="41"/>
      <c r="AR101" s="226" t="s">
        <v>168</v>
      </c>
      <c r="AT101" s="226" t="s">
        <v>163</v>
      </c>
      <c r="AU101" s="226" t="s">
        <v>77</v>
      </c>
      <c r="AY101" s="20" t="s">
        <v>161</v>
      </c>
      <c r="BE101" s="227">
        <f>IF(N101="základní",J101,0)</f>
        <v>0</v>
      </c>
      <c r="BF101" s="227">
        <f>IF(N101="snížená",J101,0)</f>
        <v>0</v>
      </c>
      <c r="BG101" s="227">
        <f>IF(N101="zákl. přenesená",J101,0)</f>
        <v>0</v>
      </c>
      <c r="BH101" s="227">
        <f>IF(N101="sníž. přenesená",J101,0)</f>
        <v>0</v>
      </c>
      <c r="BI101" s="227">
        <f>IF(N101="nulová",J101,0)</f>
        <v>0</v>
      </c>
      <c r="BJ101" s="20" t="s">
        <v>77</v>
      </c>
      <c r="BK101" s="227">
        <f>ROUND(I101*H101,2)</f>
        <v>0</v>
      </c>
      <c r="BL101" s="20" t="s">
        <v>168</v>
      </c>
      <c r="BM101" s="226" t="s">
        <v>2613</v>
      </c>
    </row>
    <row r="102" s="2" customFormat="1" ht="24.15" customHeight="1">
      <c r="A102" s="41"/>
      <c r="B102" s="42"/>
      <c r="C102" s="215" t="s">
        <v>252</v>
      </c>
      <c r="D102" s="215" t="s">
        <v>163</v>
      </c>
      <c r="E102" s="216" t="s">
        <v>2614</v>
      </c>
      <c r="F102" s="217" t="s">
        <v>2615</v>
      </c>
      <c r="G102" s="218" t="s">
        <v>2573</v>
      </c>
      <c r="H102" s="219">
        <v>1</v>
      </c>
      <c r="I102" s="220"/>
      <c r="J102" s="221">
        <f>ROUND(I102*H102,2)</f>
        <v>0</v>
      </c>
      <c r="K102" s="217" t="s">
        <v>19</v>
      </c>
      <c r="L102" s="47"/>
      <c r="M102" s="222" t="s">
        <v>19</v>
      </c>
      <c r="N102" s="223" t="s">
        <v>41</v>
      </c>
      <c r="O102" s="87"/>
      <c r="P102" s="224">
        <f>O102*H102</f>
        <v>0</v>
      </c>
      <c r="Q102" s="224">
        <v>0.36099999999999999</v>
      </c>
      <c r="R102" s="224">
        <f>Q102*H102</f>
        <v>0.36099999999999999</v>
      </c>
      <c r="S102" s="224">
        <v>0</v>
      </c>
      <c r="T102" s="225">
        <f>S102*H102</f>
        <v>0</v>
      </c>
      <c r="U102" s="41"/>
      <c r="V102" s="41"/>
      <c r="W102" s="41"/>
      <c r="X102" s="41"/>
      <c r="Y102" s="41"/>
      <c r="Z102" s="41"/>
      <c r="AA102" s="41"/>
      <c r="AB102" s="41"/>
      <c r="AC102" s="41"/>
      <c r="AD102" s="41"/>
      <c r="AE102" s="41"/>
      <c r="AR102" s="226" t="s">
        <v>168</v>
      </c>
      <c r="AT102" s="226" t="s">
        <v>163</v>
      </c>
      <c r="AU102" s="226" t="s">
        <v>77</v>
      </c>
      <c r="AY102" s="20" t="s">
        <v>161</v>
      </c>
      <c r="BE102" s="227">
        <f>IF(N102="základní",J102,0)</f>
        <v>0</v>
      </c>
      <c r="BF102" s="227">
        <f>IF(N102="snížená",J102,0)</f>
        <v>0</v>
      </c>
      <c r="BG102" s="227">
        <f>IF(N102="zákl. přenesená",J102,0)</f>
        <v>0</v>
      </c>
      <c r="BH102" s="227">
        <f>IF(N102="sníž. přenesená",J102,0)</f>
        <v>0</v>
      </c>
      <c r="BI102" s="227">
        <f>IF(N102="nulová",J102,0)</f>
        <v>0</v>
      </c>
      <c r="BJ102" s="20" t="s">
        <v>77</v>
      </c>
      <c r="BK102" s="227">
        <f>ROUND(I102*H102,2)</f>
        <v>0</v>
      </c>
      <c r="BL102" s="20" t="s">
        <v>168</v>
      </c>
      <c r="BM102" s="226" t="s">
        <v>2616</v>
      </c>
    </row>
    <row r="103" s="2" customFormat="1" ht="16.5" customHeight="1">
      <c r="A103" s="41"/>
      <c r="B103" s="42"/>
      <c r="C103" s="215" t="s">
        <v>258</v>
      </c>
      <c r="D103" s="215" t="s">
        <v>163</v>
      </c>
      <c r="E103" s="216" t="s">
        <v>2617</v>
      </c>
      <c r="F103" s="217" t="s">
        <v>2618</v>
      </c>
      <c r="G103" s="218" t="s">
        <v>2573</v>
      </c>
      <c r="H103" s="219">
        <v>2</v>
      </c>
      <c r="I103" s="220"/>
      <c r="J103" s="221">
        <f>ROUND(I103*H103,2)</f>
        <v>0</v>
      </c>
      <c r="K103" s="217" t="s">
        <v>19</v>
      </c>
      <c r="L103" s="47"/>
      <c r="M103" s="222" t="s">
        <v>19</v>
      </c>
      <c r="N103" s="223" t="s">
        <v>41</v>
      </c>
      <c r="O103" s="87"/>
      <c r="P103" s="224">
        <f>O103*H103</f>
        <v>0</v>
      </c>
      <c r="Q103" s="224">
        <v>0.32800000000000001</v>
      </c>
      <c r="R103" s="224">
        <f>Q103*H103</f>
        <v>0.65600000000000003</v>
      </c>
      <c r="S103" s="224">
        <v>0</v>
      </c>
      <c r="T103" s="225">
        <f>S103*H103</f>
        <v>0</v>
      </c>
      <c r="U103" s="41"/>
      <c r="V103" s="41"/>
      <c r="W103" s="41"/>
      <c r="X103" s="41"/>
      <c r="Y103" s="41"/>
      <c r="Z103" s="41"/>
      <c r="AA103" s="41"/>
      <c r="AB103" s="41"/>
      <c r="AC103" s="41"/>
      <c r="AD103" s="41"/>
      <c r="AE103" s="41"/>
      <c r="AR103" s="226" t="s">
        <v>168</v>
      </c>
      <c r="AT103" s="226" t="s">
        <v>163</v>
      </c>
      <c r="AU103" s="226" t="s">
        <v>77</v>
      </c>
      <c r="AY103" s="20" t="s">
        <v>161</v>
      </c>
      <c r="BE103" s="227">
        <f>IF(N103="základní",J103,0)</f>
        <v>0</v>
      </c>
      <c r="BF103" s="227">
        <f>IF(N103="snížená",J103,0)</f>
        <v>0</v>
      </c>
      <c r="BG103" s="227">
        <f>IF(N103="zákl. přenesená",J103,0)</f>
        <v>0</v>
      </c>
      <c r="BH103" s="227">
        <f>IF(N103="sníž. přenesená",J103,0)</f>
        <v>0</v>
      </c>
      <c r="BI103" s="227">
        <f>IF(N103="nulová",J103,0)</f>
        <v>0</v>
      </c>
      <c r="BJ103" s="20" t="s">
        <v>77</v>
      </c>
      <c r="BK103" s="227">
        <f>ROUND(I103*H103,2)</f>
        <v>0</v>
      </c>
      <c r="BL103" s="20" t="s">
        <v>168</v>
      </c>
      <c r="BM103" s="226" t="s">
        <v>2619</v>
      </c>
    </row>
    <row r="104" s="2" customFormat="1" ht="16.5" customHeight="1">
      <c r="A104" s="41"/>
      <c r="B104" s="42"/>
      <c r="C104" s="215" t="s">
        <v>263</v>
      </c>
      <c r="D104" s="215" t="s">
        <v>163</v>
      </c>
      <c r="E104" s="216" t="s">
        <v>2620</v>
      </c>
      <c r="F104" s="217" t="s">
        <v>2621</v>
      </c>
      <c r="G104" s="218" t="s">
        <v>2573</v>
      </c>
      <c r="H104" s="219">
        <v>2</v>
      </c>
      <c r="I104" s="220"/>
      <c r="J104" s="221">
        <f>ROUND(I104*H104,2)</f>
        <v>0</v>
      </c>
      <c r="K104" s="217" t="s">
        <v>19</v>
      </c>
      <c r="L104" s="47"/>
      <c r="M104" s="222" t="s">
        <v>19</v>
      </c>
      <c r="N104" s="223" t="s">
        <v>41</v>
      </c>
      <c r="O104" s="87"/>
      <c r="P104" s="224">
        <f>O104*H104</f>
        <v>0</v>
      </c>
      <c r="Q104" s="224">
        <v>0.25900000000000001</v>
      </c>
      <c r="R104" s="224">
        <f>Q104*H104</f>
        <v>0.51800000000000002</v>
      </c>
      <c r="S104" s="224">
        <v>0</v>
      </c>
      <c r="T104" s="225">
        <f>S104*H104</f>
        <v>0</v>
      </c>
      <c r="U104" s="41"/>
      <c r="V104" s="41"/>
      <c r="W104" s="41"/>
      <c r="X104" s="41"/>
      <c r="Y104" s="41"/>
      <c r="Z104" s="41"/>
      <c r="AA104" s="41"/>
      <c r="AB104" s="41"/>
      <c r="AC104" s="41"/>
      <c r="AD104" s="41"/>
      <c r="AE104" s="41"/>
      <c r="AR104" s="226" t="s">
        <v>168</v>
      </c>
      <c r="AT104" s="226" t="s">
        <v>163</v>
      </c>
      <c r="AU104" s="226" t="s">
        <v>77</v>
      </c>
      <c r="AY104" s="20" t="s">
        <v>161</v>
      </c>
      <c r="BE104" s="227">
        <f>IF(N104="základní",J104,0)</f>
        <v>0</v>
      </c>
      <c r="BF104" s="227">
        <f>IF(N104="snížená",J104,0)</f>
        <v>0</v>
      </c>
      <c r="BG104" s="227">
        <f>IF(N104="zákl. přenesená",J104,0)</f>
        <v>0</v>
      </c>
      <c r="BH104" s="227">
        <f>IF(N104="sníž. přenesená",J104,0)</f>
        <v>0</v>
      </c>
      <c r="BI104" s="227">
        <f>IF(N104="nulová",J104,0)</f>
        <v>0</v>
      </c>
      <c r="BJ104" s="20" t="s">
        <v>77</v>
      </c>
      <c r="BK104" s="227">
        <f>ROUND(I104*H104,2)</f>
        <v>0</v>
      </c>
      <c r="BL104" s="20" t="s">
        <v>168</v>
      </c>
      <c r="BM104" s="226" t="s">
        <v>2622</v>
      </c>
    </row>
    <row r="105" s="2" customFormat="1" ht="33" customHeight="1">
      <c r="A105" s="41"/>
      <c r="B105" s="42"/>
      <c r="C105" s="215" t="s">
        <v>270</v>
      </c>
      <c r="D105" s="215" t="s">
        <v>163</v>
      </c>
      <c r="E105" s="216" t="s">
        <v>2623</v>
      </c>
      <c r="F105" s="217" t="s">
        <v>2624</v>
      </c>
      <c r="G105" s="218" t="s">
        <v>2573</v>
      </c>
      <c r="H105" s="219">
        <v>2</v>
      </c>
      <c r="I105" s="220"/>
      <c r="J105" s="221">
        <f>ROUND(I105*H105,2)</f>
        <v>0</v>
      </c>
      <c r="K105" s="217" t="s">
        <v>19</v>
      </c>
      <c r="L105" s="47"/>
      <c r="M105" s="222" t="s">
        <v>19</v>
      </c>
      <c r="N105" s="223" t="s">
        <v>41</v>
      </c>
      <c r="O105" s="87"/>
      <c r="P105" s="224">
        <f>O105*H105</f>
        <v>0</v>
      </c>
      <c r="Q105" s="224">
        <v>0.63500000000000001</v>
      </c>
      <c r="R105" s="224">
        <f>Q105*H105</f>
        <v>1.27</v>
      </c>
      <c r="S105" s="224">
        <v>0</v>
      </c>
      <c r="T105" s="225">
        <f>S105*H105</f>
        <v>0</v>
      </c>
      <c r="U105" s="41"/>
      <c r="V105" s="41"/>
      <c r="W105" s="41"/>
      <c r="X105" s="41"/>
      <c r="Y105" s="41"/>
      <c r="Z105" s="41"/>
      <c r="AA105" s="41"/>
      <c r="AB105" s="41"/>
      <c r="AC105" s="41"/>
      <c r="AD105" s="41"/>
      <c r="AE105" s="41"/>
      <c r="AR105" s="226" t="s">
        <v>168</v>
      </c>
      <c r="AT105" s="226" t="s">
        <v>163</v>
      </c>
      <c r="AU105" s="226" t="s">
        <v>77</v>
      </c>
      <c r="AY105" s="20" t="s">
        <v>161</v>
      </c>
      <c r="BE105" s="227">
        <f>IF(N105="základní",J105,0)</f>
        <v>0</v>
      </c>
      <c r="BF105" s="227">
        <f>IF(N105="snížená",J105,0)</f>
        <v>0</v>
      </c>
      <c r="BG105" s="227">
        <f>IF(N105="zákl. přenesená",J105,0)</f>
        <v>0</v>
      </c>
      <c r="BH105" s="227">
        <f>IF(N105="sníž. přenesená",J105,0)</f>
        <v>0</v>
      </c>
      <c r="BI105" s="227">
        <f>IF(N105="nulová",J105,0)</f>
        <v>0</v>
      </c>
      <c r="BJ105" s="20" t="s">
        <v>77</v>
      </c>
      <c r="BK105" s="227">
        <f>ROUND(I105*H105,2)</f>
        <v>0</v>
      </c>
      <c r="BL105" s="20" t="s">
        <v>168</v>
      </c>
      <c r="BM105" s="226" t="s">
        <v>2625</v>
      </c>
    </row>
    <row r="106" s="2" customFormat="1" ht="16.5" customHeight="1">
      <c r="A106" s="41"/>
      <c r="B106" s="42"/>
      <c r="C106" s="215" t="s">
        <v>276</v>
      </c>
      <c r="D106" s="215" t="s">
        <v>163</v>
      </c>
      <c r="E106" s="216" t="s">
        <v>2626</v>
      </c>
      <c r="F106" s="217" t="s">
        <v>2627</v>
      </c>
      <c r="G106" s="218" t="s">
        <v>2573</v>
      </c>
      <c r="H106" s="219">
        <v>1</v>
      </c>
      <c r="I106" s="220"/>
      <c r="J106" s="221">
        <f>ROUND(I106*H106,2)</f>
        <v>0</v>
      </c>
      <c r="K106" s="217" t="s">
        <v>19</v>
      </c>
      <c r="L106" s="47"/>
      <c r="M106" s="222" t="s">
        <v>19</v>
      </c>
      <c r="N106" s="223" t="s">
        <v>41</v>
      </c>
      <c r="O106" s="87"/>
      <c r="P106" s="224">
        <f>O106*H106</f>
        <v>0</v>
      </c>
      <c r="Q106" s="224">
        <v>0.19900000000000001</v>
      </c>
      <c r="R106" s="224">
        <f>Q106*H106</f>
        <v>0.19900000000000001</v>
      </c>
      <c r="S106" s="224">
        <v>0</v>
      </c>
      <c r="T106" s="225">
        <f>S106*H106</f>
        <v>0</v>
      </c>
      <c r="U106" s="41"/>
      <c r="V106" s="41"/>
      <c r="W106" s="41"/>
      <c r="X106" s="41"/>
      <c r="Y106" s="41"/>
      <c r="Z106" s="41"/>
      <c r="AA106" s="41"/>
      <c r="AB106" s="41"/>
      <c r="AC106" s="41"/>
      <c r="AD106" s="41"/>
      <c r="AE106" s="41"/>
      <c r="AR106" s="226" t="s">
        <v>168</v>
      </c>
      <c r="AT106" s="226" t="s">
        <v>163</v>
      </c>
      <c r="AU106" s="226" t="s">
        <v>77</v>
      </c>
      <c r="AY106" s="20" t="s">
        <v>161</v>
      </c>
      <c r="BE106" s="227">
        <f>IF(N106="základní",J106,0)</f>
        <v>0</v>
      </c>
      <c r="BF106" s="227">
        <f>IF(N106="snížená",J106,0)</f>
        <v>0</v>
      </c>
      <c r="BG106" s="227">
        <f>IF(N106="zákl. přenesená",J106,0)</f>
        <v>0</v>
      </c>
      <c r="BH106" s="227">
        <f>IF(N106="sníž. přenesená",J106,0)</f>
        <v>0</v>
      </c>
      <c r="BI106" s="227">
        <f>IF(N106="nulová",J106,0)</f>
        <v>0</v>
      </c>
      <c r="BJ106" s="20" t="s">
        <v>77</v>
      </c>
      <c r="BK106" s="227">
        <f>ROUND(I106*H106,2)</f>
        <v>0</v>
      </c>
      <c r="BL106" s="20" t="s">
        <v>168</v>
      </c>
      <c r="BM106" s="226" t="s">
        <v>2628</v>
      </c>
    </row>
    <row r="107" s="2" customFormat="1" ht="16.5" customHeight="1">
      <c r="A107" s="41"/>
      <c r="B107" s="42"/>
      <c r="C107" s="215" t="s">
        <v>282</v>
      </c>
      <c r="D107" s="215" t="s">
        <v>163</v>
      </c>
      <c r="E107" s="216" t="s">
        <v>2629</v>
      </c>
      <c r="F107" s="217" t="s">
        <v>2618</v>
      </c>
      <c r="G107" s="218" t="s">
        <v>2573</v>
      </c>
      <c r="H107" s="219">
        <v>2</v>
      </c>
      <c r="I107" s="220"/>
      <c r="J107" s="221">
        <f>ROUND(I107*H107,2)</f>
        <v>0</v>
      </c>
      <c r="K107" s="217" t="s">
        <v>19</v>
      </c>
      <c r="L107" s="47"/>
      <c r="M107" s="222" t="s">
        <v>19</v>
      </c>
      <c r="N107" s="223" t="s">
        <v>41</v>
      </c>
      <c r="O107" s="87"/>
      <c r="P107" s="224">
        <f>O107*H107</f>
        <v>0</v>
      </c>
      <c r="Q107" s="224">
        <v>0.32800000000000001</v>
      </c>
      <c r="R107" s="224">
        <f>Q107*H107</f>
        <v>0.65600000000000003</v>
      </c>
      <c r="S107" s="224">
        <v>0</v>
      </c>
      <c r="T107" s="225">
        <f>S107*H107</f>
        <v>0</v>
      </c>
      <c r="U107" s="41"/>
      <c r="V107" s="41"/>
      <c r="W107" s="41"/>
      <c r="X107" s="41"/>
      <c r="Y107" s="41"/>
      <c r="Z107" s="41"/>
      <c r="AA107" s="41"/>
      <c r="AB107" s="41"/>
      <c r="AC107" s="41"/>
      <c r="AD107" s="41"/>
      <c r="AE107" s="41"/>
      <c r="AR107" s="226" t="s">
        <v>168</v>
      </c>
      <c r="AT107" s="226" t="s">
        <v>163</v>
      </c>
      <c r="AU107" s="226" t="s">
        <v>77</v>
      </c>
      <c r="AY107" s="20" t="s">
        <v>161</v>
      </c>
      <c r="BE107" s="227">
        <f>IF(N107="základní",J107,0)</f>
        <v>0</v>
      </c>
      <c r="BF107" s="227">
        <f>IF(N107="snížená",J107,0)</f>
        <v>0</v>
      </c>
      <c r="BG107" s="227">
        <f>IF(N107="zákl. přenesená",J107,0)</f>
        <v>0</v>
      </c>
      <c r="BH107" s="227">
        <f>IF(N107="sníž. přenesená",J107,0)</f>
        <v>0</v>
      </c>
      <c r="BI107" s="227">
        <f>IF(N107="nulová",J107,0)</f>
        <v>0</v>
      </c>
      <c r="BJ107" s="20" t="s">
        <v>77</v>
      </c>
      <c r="BK107" s="227">
        <f>ROUND(I107*H107,2)</f>
        <v>0</v>
      </c>
      <c r="BL107" s="20" t="s">
        <v>168</v>
      </c>
      <c r="BM107" s="226" t="s">
        <v>2630</v>
      </c>
    </row>
    <row r="108" s="2" customFormat="1" ht="16.5" customHeight="1">
      <c r="A108" s="41"/>
      <c r="B108" s="42"/>
      <c r="C108" s="215" t="s">
        <v>7</v>
      </c>
      <c r="D108" s="215" t="s">
        <v>163</v>
      </c>
      <c r="E108" s="216" t="s">
        <v>2631</v>
      </c>
      <c r="F108" s="217" t="s">
        <v>2621</v>
      </c>
      <c r="G108" s="218" t="s">
        <v>2573</v>
      </c>
      <c r="H108" s="219">
        <v>2</v>
      </c>
      <c r="I108" s="220"/>
      <c r="J108" s="221">
        <f>ROUND(I108*H108,2)</f>
        <v>0</v>
      </c>
      <c r="K108" s="217" t="s">
        <v>19</v>
      </c>
      <c r="L108" s="47"/>
      <c r="M108" s="222" t="s">
        <v>19</v>
      </c>
      <c r="N108" s="223" t="s">
        <v>41</v>
      </c>
      <c r="O108" s="87"/>
      <c r="P108" s="224">
        <f>O108*H108</f>
        <v>0</v>
      </c>
      <c r="Q108" s="224">
        <v>0.25900000000000001</v>
      </c>
      <c r="R108" s="224">
        <f>Q108*H108</f>
        <v>0.51800000000000002</v>
      </c>
      <c r="S108" s="224">
        <v>0</v>
      </c>
      <c r="T108" s="225">
        <f>S108*H108</f>
        <v>0</v>
      </c>
      <c r="U108" s="41"/>
      <c r="V108" s="41"/>
      <c r="W108" s="41"/>
      <c r="X108" s="41"/>
      <c r="Y108" s="41"/>
      <c r="Z108" s="41"/>
      <c r="AA108" s="41"/>
      <c r="AB108" s="41"/>
      <c r="AC108" s="41"/>
      <c r="AD108" s="41"/>
      <c r="AE108" s="41"/>
      <c r="AR108" s="226" t="s">
        <v>168</v>
      </c>
      <c r="AT108" s="226" t="s">
        <v>163</v>
      </c>
      <c r="AU108" s="226" t="s">
        <v>77</v>
      </c>
      <c r="AY108" s="20" t="s">
        <v>161</v>
      </c>
      <c r="BE108" s="227">
        <f>IF(N108="základní",J108,0)</f>
        <v>0</v>
      </c>
      <c r="BF108" s="227">
        <f>IF(N108="snížená",J108,0)</f>
        <v>0</v>
      </c>
      <c r="BG108" s="227">
        <f>IF(N108="zákl. přenesená",J108,0)</f>
        <v>0</v>
      </c>
      <c r="BH108" s="227">
        <f>IF(N108="sníž. přenesená",J108,0)</f>
        <v>0</v>
      </c>
      <c r="BI108" s="227">
        <f>IF(N108="nulová",J108,0)</f>
        <v>0</v>
      </c>
      <c r="BJ108" s="20" t="s">
        <v>77</v>
      </c>
      <c r="BK108" s="227">
        <f>ROUND(I108*H108,2)</f>
        <v>0</v>
      </c>
      <c r="BL108" s="20" t="s">
        <v>168</v>
      </c>
      <c r="BM108" s="226" t="s">
        <v>2632</v>
      </c>
    </row>
    <row r="109" s="2" customFormat="1" ht="24.15" customHeight="1">
      <c r="A109" s="41"/>
      <c r="B109" s="42"/>
      <c r="C109" s="215" t="s">
        <v>294</v>
      </c>
      <c r="D109" s="215" t="s">
        <v>163</v>
      </c>
      <c r="E109" s="216" t="s">
        <v>2633</v>
      </c>
      <c r="F109" s="217" t="s">
        <v>2634</v>
      </c>
      <c r="G109" s="218" t="s">
        <v>2573</v>
      </c>
      <c r="H109" s="219">
        <v>1</v>
      </c>
      <c r="I109" s="220"/>
      <c r="J109" s="221">
        <f>ROUND(I109*H109,2)</f>
        <v>0</v>
      </c>
      <c r="K109" s="217" t="s">
        <v>19</v>
      </c>
      <c r="L109" s="47"/>
      <c r="M109" s="222" t="s">
        <v>19</v>
      </c>
      <c r="N109" s="223" t="s">
        <v>41</v>
      </c>
      <c r="O109" s="87"/>
      <c r="P109" s="224">
        <f>O109*H109</f>
        <v>0</v>
      </c>
      <c r="Q109" s="224">
        <v>0.97099999999999997</v>
      </c>
      <c r="R109" s="224">
        <f>Q109*H109</f>
        <v>0.97099999999999997</v>
      </c>
      <c r="S109" s="224">
        <v>0</v>
      </c>
      <c r="T109" s="225">
        <f>S109*H109</f>
        <v>0</v>
      </c>
      <c r="U109" s="41"/>
      <c r="V109" s="41"/>
      <c r="W109" s="41"/>
      <c r="X109" s="41"/>
      <c r="Y109" s="41"/>
      <c r="Z109" s="41"/>
      <c r="AA109" s="41"/>
      <c r="AB109" s="41"/>
      <c r="AC109" s="41"/>
      <c r="AD109" s="41"/>
      <c r="AE109" s="41"/>
      <c r="AR109" s="226" t="s">
        <v>168</v>
      </c>
      <c r="AT109" s="226" t="s">
        <v>163</v>
      </c>
      <c r="AU109" s="226" t="s">
        <v>77</v>
      </c>
      <c r="AY109" s="20" t="s">
        <v>161</v>
      </c>
      <c r="BE109" s="227">
        <f>IF(N109="základní",J109,0)</f>
        <v>0</v>
      </c>
      <c r="BF109" s="227">
        <f>IF(N109="snížená",J109,0)</f>
        <v>0</v>
      </c>
      <c r="BG109" s="227">
        <f>IF(N109="zákl. přenesená",J109,0)</f>
        <v>0</v>
      </c>
      <c r="BH109" s="227">
        <f>IF(N109="sníž. přenesená",J109,0)</f>
        <v>0</v>
      </c>
      <c r="BI109" s="227">
        <f>IF(N109="nulová",J109,0)</f>
        <v>0</v>
      </c>
      <c r="BJ109" s="20" t="s">
        <v>77</v>
      </c>
      <c r="BK109" s="227">
        <f>ROUND(I109*H109,2)</f>
        <v>0</v>
      </c>
      <c r="BL109" s="20" t="s">
        <v>168</v>
      </c>
      <c r="BM109" s="226" t="s">
        <v>2635</v>
      </c>
    </row>
    <row r="110" s="2" customFormat="1" ht="16.5" customHeight="1">
      <c r="A110" s="41"/>
      <c r="B110" s="42"/>
      <c r="C110" s="215" t="s">
        <v>300</v>
      </c>
      <c r="D110" s="215" t="s">
        <v>163</v>
      </c>
      <c r="E110" s="216" t="s">
        <v>2636</v>
      </c>
      <c r="F110" s="217" t="s">
        <v>2637</v>
      </c>
      <c r="G110" s="218" t="s">
        <v>2573</v>
      </c>
      <c r="H110" s="219">
        <v>1</v>
      </c>
      <c r="I110" s="220"/>
      <c r="J110" s="221">
        <f>ROUND(I110*H110,2)</f>
        <v>0</v>
      </c>
      <c r="K110" s="217" t="s">
        <v>19</v>
      </c>
      <c r="L110" s="47"/>
      <c r="M110" s="222" t="s">
        <v>19</v>
      </c>
      <c r="N110" s="223" t="s">
        <v>41</v>
      </c>
      <c r="O110" s="87"/>
      <c r="P110" s="224">
        <f>O110*H110</f>
        <v>0</v>
      </c>
      <c r="Q110" s="224">
        <v>0.080000000000000002</v>
      </c>
      <c r="R110" s="224">
        <f>Q110*H110</f>
        <v>0.080000000000000002</v>
      </c>
      <c r="S110" s="224">
        <v>0</v>
      </c>
      <c r="T110" s="225">
        <f>S110*H110</f>
        <v>0</v>
      </c>
      <c r="U110" s="41"/>
      <c r="V110" s="41"/>
      <c r="W110" s="41"/>
      <c r="X110" s="41"/>
      <c r="Y110" s="41"/>
      <c r="Z110" s="41"/>
      <c r="AA110" s="41"/>
      <c r="AB110" s="41"/>
      <c r="AC110" s="41"/>
      <c r="AD110" s="41"/>
      <c r="AE110" s="41"/>
      <c r="AR110" s="226" t="s">
        <v>168</v>
      </c>
      <c r="AT110" s="226" t="s">
        <v>163</v>
      </c>
      <c r="AU110" s="226" t="s">
        <v>77</v>
      </c>
      <c r="AY110" s="20" t="s">
        <v>161</v>
      </c>
      <c r="BE110" s="227">
        <f>IF(N110="základní",J110,0)</f>
        <v>0</v>
      </c>
      <c r="BF110" s="227">
        <f>IF(N110="snížená",J110,0)</f>
        <v>0</v>
      </c>
      <c r="BG110" s="227">
        <f>IF(N110="zákl. přenesená",J110,0)</f>
        <v>0</v>
      </c>
      <c r="BH110" s="227">
        <f>IF(N110="sníž. přenesená",J110,0)</f>
        <v>0</v>
      </c>
      <c r="BI110" s="227">
        <f>IF(N110="nulová",J110,0)</f>
        <v>0</v>
      </c>
      <c r="BJ110" s="20" t="s">
        <v>77</v>
      </c>
      <c r="BK110" s="227">
        <f>ROUND(I110*H110,2)</f>
        <v>0</v>
      </c>
      <c r="BL110" s="20" t="s">
        <v>168</v>
      </c>
      <c r="BM110" s="226" t="s">
        <v>2638</v>
      </c>
    </row>
    <row r="111" s="2" customFormat="1" ht="16.5" customHeight="1">
      <c r="A111" s="41"/>
      <c r="B111" s="42"/>
      <c r="C111" s="215" t="s">
        <v>306</v>
      </c>
      <c r="D111" s="215" t="s">
        <v>163</v>
      </c>
      <c r="E111" s="216" t="s">
        <v>2639</v>
      </c>
      <c r="F111" s="217" t="s">
        <v>2640</v>
      </c>
      <c r="G111" s="218" t="s">
        <v>2573</v>
      </c>
      <c r="H111" s="219">
        <v>1</v>
      </c>
      <c r="I111" s="220"/>
      <c r="J111" s="221">
        <f>ROUND(I111*H111,2)</f>
        <v>0</v>
      </c>
      <c r="K111" s="217" t="s">
        <v>19</v>
      </c>
      <c r="L111" s="47"/>
      <c r="M111" s="222" t="s">
        <v>19</v>
      </c>
      <c r="N111" s="223" t="s">
        <v>41</v>
      </c>
      <c r="O111" s="87"/>
      <c r="P111" s="224">
        <f>O111*H111</f>
        <v>0</v>
      </c>
      <c r="Q111" s="224">
        <v>0.251</v>
      </c>
      <c r="R111" s="224">
        <f>Q111*H111</f>
        <v>0.251</v>
      </c>
      <c r="S111" s="224">
        <v>0</v>
      </c>
      <c r="T111" s="225">
        <f>S111*H111</f>
        <v>0</v>
      </c>
      <c r="U111" s="41"/>
      <c r="V111" s="41"/>
      <c r="W111" s="41"/>
      <c r="X111" s="41"/>
      <c r="Y111" s="41"/>
      <c r="Z111" s="41"/>
      <c r="AA111" s="41"/>
      <c r="AB111" s="41"/>
      <c r="AC111" s="41"/>
      <c r="AD111" s="41"/>
      <c r="AE111" s="41"/>
      <c r="AR111" s="226" t="s">
        <v>168</v>
      </c>
      <c r="AT111" s="226" t="s">
        <v>163</v>
      </c>
      <c r="AU111" s="226" t="s">
        <v>77</v>
      </c>
      <c r="AY111" s="20" t="s">
        <v>161</v>
      </c>
      <c r="BE111" s="227">
        <f>IF(N111="základní",J111,0)</f>
        <v>0</v>
      </c>
      <c r="BF111" s="227">
        <f>IF(N111="snížená",J111,0)</f>
        <v>0</v>
      </c>
      <c r="BG111" s="227">
        <f>IF(N111="zákl. přenesená",J111,0)</f>
        <v>0</v>
      </c>
      <c r="BH111" s="227">
        <f>IF(N111="sníž. přenesená",J111,0)</f>
        <v>0</v>
      </c>
      <c r="BI111" s="227">
        <f>IF(N111="nulová",J111,0)</f>
        <v>0</v>
      </c>
      <c r="BJ111" s="20" t="s">
        <v>77</v>
      </c>
      <c r="BK111" s="227">
        <f>ROUND(I111*H111,2)</f>
        <v>0</v>
      </c>
      <c r="BL111" s="20" t="s">
        <v>168</v>
      </c>
      <c r="BM111" s="226" t="s">
        <v>2641</v>
      </c>
    </row>
    <row r="112" s="2" customFormat="1" ht="16.5" customHeight="1">
      <c r="A112" s="41"/>
      <c r="B112" s="42"/>
      <c r="C112" s="215" t="s">
        <v>311</v>
      </c>
      <c r="D112" s="215" t="s">
        <v>163</v>
      </c>
      <c r="E112" s="216" t="s">
        <v>2642</v>
      </c>
      <c r="F112" s="217" t="s">
        <v>2643</v>
      </c>
      <c r="G112" s="218" t="s">
        <v>2573</v>
      </c>
      <c r="H112" s="219">
        <v>1</v>
      </c>
      <c r="I112" s="220"/>
      <c r="J112" s="221">
        <f>ROUND(I112*H112,2)</f>
        <v>0</v>
      </c>
      <c r="K112" s="217" t="s">
        <v>19</v>
      </c>
      <c r="L112" s="47"/>
      <c r="M112" s="222" t="s">
        <v>19</v>
      </c>
      <c r="N112" s="223" t="s">
        <v>41</v>
      </c>
      <c r="O112" s="87"/>
      <c r="P112" s="224">
        <f>O112*H112</f>
        <v>0</v>
      </c>
      <c r="Q112" s="224">
        <v>0.23699999999999999</v>
      </c>
      <c r="R112" s="224">
        <f>Q112*H112</f>
        <v>0.23699999999999999</v>
      </c>
      <c r="S112" s="224">
        <v>0</v>
      </c>
      <c r="T112" s="225">
        <f>S112*H112</f>
        <v>0</v>
      </c>
      <c r="U112" s="41"/>
      <c r="V112" s="41"/>
      <c r="W112" s="41"/>
      <c r="X112" s="41"/>
      <c r="Y112" s="41"/>
      <c r="Z112" s="41"/>
      <c r="AA112" s="41"/>
      <c r="AB112" s="41"/>
      <c r="AC112" s="41"/>
      <c r="AD112" s="41"/>
      <c r="AE112" s="41"/>
      <c r="AR112" s="226" t="s">
        <v>168</v>
      </c>
      <c r="AT112" s="226" t="s">
        <v>163</v>
      </c>
      <c r="AU112" s="226" t="s">
        <v>77</v>
      </c>
      <c r="AY112" s="20" t="s">
        <v>161</v>
      </c>
      <c r="BE112" s="227">
        <f>IF(N112="základní",J112,0)</f>
        <v>0</v>
      </c>
      <c r="BF112" s="227">
        <f>IF(N112="snížená",J112,0)</f>
        <v>0</v>
      </c>
      <c r="BG112" s="227">
        <f>IF(N112="zákl. přenesená",J112,0)</f>
        <v>0</v>
      </c>
      <c r="BH112" s="227">
        <f>IF(N112="sníž. přenesená",J112,0)</f>
        <v>0</v>
      </c>
      <c r="BI112" s="227">
        <f>IF(N112="nulová",J112,0)</f>
        <v>0</v>
      </c>
      <c r="BJ112" s="20" t="s">
        <v>77</v>
      </c>
      <c r="BK112" s="227">
        <f>ROUND(I112*H112,2)</f>
        <v>0</v>
      </c>
      <c r="BL112" s="20" t="s">
        <v>168</v>
      </c>
      <c r="BM112" s="226" t="s">
        <v>2644</v>
      </c>
    </row>
    <row r="113" s="2" customFormat="1" ht="16.5" customHeight="1">
      <c r="A113" s="41"/>
      <c r="B113" s="42"/>
      <c r="C113" s="215" t="s">
        <v>318</v>
      </c>
      <c r="D113" s="215" t="s">
        <v>163</v>
      </c>
      <c r="E113" s="216" t="s">
        <v>2645</v>
      </c>
      <c r="F113" s="217" t="s">
        <v>2646</v>
      </c>
      <c r="G113" s="218" t="s">
        <v>2573</v>
      </c>
      <c r="H113" s="219">
        <v>1</v>
      </c>
      <c r="I113" s="220"/>
      <c r="J113" s="221">
        <f>ROUND(I113*H113,2)</f>
        <v>0</v>
      </c>
      <c r="K113" s="217" t="s">
        <v>19</v>
      </c>
      <c r="L113" s="47"/>
      <c r="M113" s="222" t="s">
        <v>19</v>
      </c>
      <c r="N113" s="223" t="s">
        <v>41</v>
      </c>
      <c r="O113" s="87"/>
      <c r="P113" s="224">
        <f>O113*H113</f>
        <v>0</v>
      </c>
      <c r="Q113" s="224">
        <v>0.17899999999999999</v>
      </c>
      <c r="R113" s="224">
        <f>Q113*H113</f>
        <v>0.17899999999999999</v>
      </c>
      <c r="S113" s="224">
        <v>0</v>
      </c>
      <c r="T113" s="225">
        <f>S113*H113</f>
        <v>0</v>
      </c>
      <c r="U113" s="41"/>
      <c r="V113" s="41"/>
      <c r="W113" s="41"/>
      <c r="X113" s="41"/>
      <c r="Y113" s="41"/>
      <c r="Z113" s="41"/>
      <c r="AA113" s="41"/>
      <c r="AB113" s="41"/>
      <c r="AC113" s="41"/>
      <c r="AD113" s="41"/>
      <c r="AE113" s="41"/>
      <c r="AR113" s="226" t="s">
        <v>168</v>
      </c>
      <c r="AT113" s="226" t="s">
        <v>163</v>
      </c>
      <c r="AU113" s="226" t="s">
        <v>77</v>
      </c>
      <c r="AY113" s="20" t="s">
        <v>161</v>
      </c>
      <c r="BE113" s="227">
        <f>IF(N113="základní",J113,0)</f>
        <v>0</v>
      </c>
      <c r="BF113" s="227">
        <f>IF(N113="snížená",J113,0)</f>
        <v>0</v>
      </c>
      <c r="BG113" s="227">
        <f>IF(N113="zákl. přenesená",J113,0)</f>
        <v>0</v>
      </c>
      <c r="BH113" s="227">
        <f>IF(N113="sníž. přenesená",J113,0)</f>
        <v>0</v>
      </c>
      <c r="BI113" s="227">
        <f>IF(N113="nulová",J113,0)</f>
        <v>0</v>
      </c>
      <c r="BJ113" s="20" t="s">
        <v>77</v>
      </c>
      <c r="BK113" s="227">
        <f>ROUND(I113*H113,2)</f>
        <v>0</v>
      </c>
      <c r="BL113" s="20" t="s">
        <v>168</v>
      </c>
      <c r="BM113" s="226" t="s">
        <v>2647</v>
      </c>
    </row>
    <row r="114" s="2" customFormat="1" ht="16.5" customHeight="1">
      <c r="A114" s="41"/>
      <c r="B114" s="42"/>
      <c r="C114" s="215" t="s">
        <v>324</v>
      </c>
      <c r="D114" s="215" t="s">
        <v>163</v>
      </c>
      <c r="E114" s="216" t="s">
        <v>2648</v>
      </c>
      <c r="F114" s="217" t="s">
        <v>2649</v>
      </c>
      <c r="G114" s="218" t="s">
        <v>2573</v>
      </c>
      <c r="H114" s="219">
        <v>1</v>
      </c>
      <c r="I114" s="220"/>
      <c r="J114" s="221">
        <f>ROUND(I114*H114,2)</f>
        <v>0</v>
      </c>
      <c r="K114" s="217" t="s">
        <v>19</v>
      </c>
      <c r="L114" s="47"/>
      <c r="M114" s="222" t="s">
        <v>19</v>
      </c>
      <c r="N114" s="223" t="s">
        <v>41</v>
      </c>
      <c r="O114" s="87"/>
      <c r="P114" s="224">
        <f>O114*H114</f>
        <v>0</v>
      </c>
      <c r="Q114" s="224">
        <v>0.11799999999999999</v>
      </c>
      <c r="R114" s="224">
        <f>Q114*H114</f>
        <v>0.11799999999999999</v>
      </c>
      <c r="S114" s="224">
        <v>0</v>
      </c>
      <c r="T114" s="225">
        <f>S114*H114</f>
        <v>0</v>
      </c>
      <c r="U114" s="41"/>
      <c r="V114" s="41"/>
      <c r="W114" s="41"/>
      <c r="X114" s="41"/>
      <c r="Y114" s="41"/>
      <c r="Z114" s="41"/>
      <c r="AA114" s="41"/>
      <c r="AB114" s="41"/>
      <c r="AC114" s="41"/>
      <c r="AD114" s="41"/>
      <c r="AE114" s="41"/>
      <c r="AR114" s="226" t="s">
        <v>168</v>
      </c>
      <c r="AT114" s="226" t="s">
        <v>163</v>
      </c>
      <c r="AU114" s="226" t="s">
        <v>77</v>
      </c>
      <c r="AY114" s="20" t="s">
        <v>161</v>
      </c>
      <c r="BE114" s="227">
        <f>IF(N114="základní",J114,0)</f>
        <v>0</v>
      </c>
      <c r="BF114" s="227">
        <f>IF(N114="snížená",J114,0)</f>
        <v>0</v>
      </c>
      <c r="BG114" s="227">
        <f>IF(N114="zákl. přenesená",J114,0)</f>
        <v>0</v>
      </c>
      <c r="BH114" s="227">
        <f>IF(N114="sníž. přenesená",J114,0)</f>
        <v>0</v>
      </c>
      <c r="BI114" s="227">
        <f>IF(N114="nulová",J114,0)</f>
        <v>0</v>
      </c>
      <c r="BJ114" s="20" t="s">
        <v>77</v>
      </c>
      <c r="BK114" s="227">
        <f>ROUND(I114*H114,2)</f>
        <v>0</v>
      </c>
      <c r="BL114" s="20" t="s">
        <v>168</v>
      </c>
      <c r="BM114" s="226" t="s">
        <v>2650</v>
      </c>
    </row>
    <row r="115" s="2" customFormat="1" ht="16.5" customHeight="1">
      <c r="A115" s="41"/>
      <c r="B115" s="42"/>
      <c r="C115" s="215" t="s">
        <v>329</v>
      </c>
      <c r="D115" s="215" t="s">
        <v>163</v>
      </c>
      <c r="E115" s="216" t="s">
        <v>2651</v>
      </c>
      <c r="F115" s="217" t="s">
        <v>2652</v>
      </c>
      <c r="G115" s="218" t="s">
        <v>2573</v>
      </c>
      <c r="H115" s="219">
        <v>1</v>
      </c>
      <c r="I115" s="220"/>
      <c r="J115" s="221">
        <f>ROUND(I115*H115,2)</f>
        <v>0</v>
      </c>
      <c r="K115" s="217" t="s">
        <v>19</v>
      </c>
      <c r="L115" s="47"/>
      <c r="M115" s="222" t="s">
        <v>19</v>
      </c>
      <c r="N115" s="223" t="s">
        <v>41</v>
      </c>
      <c r="O115" s="87"/>
      <c r="P115" s="224">
        <f>O115*H115</f>
        <v>0</v>
      </c>
      <c r="Q115" s="224">
        <v>0.072999999999999995</v>
      </c>
      <c r="R115" s="224">
        <f>Q115*H115</f>
        <v>0.072999999999999995</v>
      </c>
      <c r="S115" s="224">
        <v>0</v>
      </c>
      <c r="T115" s="225">
        <f>S115*H115</f>
        <v>0</v>
      </c>
      <c r="U115" s="41"/>
      <c r="V115" s="41"/>
      <c r="W115" s="41"/>
      <c r="X115" s="41"/>
      <c r="Y115" s="41"/>
      <c r="Z115" s="41"/>
      <c r="AA115" s="41"/>
      <c r="AB115" s="41"/>
      <c r="AC115" s="41"/>
      <c r="AD115" s="41"/>
      <c r="AE115" s="41"/>
      <c r="AR115" s="226" t="s">
        <v>168</v>
      </c>
      <c r="AT115" s="226" t="s">
        <v>163</v>
      </c>
      <c r="AU115" s="226" t="s">
        <v>77</v>
      </c>
      <c r="AY115" s="20" t="s">
        <v>161</v>
      </c>
      <c r="BE115" s="227">
        <f>IF(N115="základní",J115,0)</f>
        <v>0</v>
      </c>
      <c r="BF115" s="227">
        <f>IF(N115="snížená",J115,0)</f>
        <v>0</v>
      </c>
      <c r="BG115" s="227">
        <f>IF(N115="zákl. přenesená",J115,0)</f>
        <v>0</v>
      </c>
      <c r="BH115" s="227">
        <f>IF(N115="sníž. přenesená",J115,0)</f>
        <v>0</v>
      </c>
      <c r="BI115" s="227">
        <f>IF(N115="nulová",J115,0)</f>
        <v>0</v>
      </c>
      <c r="BJ115" s="20" t="s">
        <v>77</v>
      </c>
      <c r="BK115" s="227">
        <f>ROUND(I115*H115,2)</f>
        <v>0</v>
      </c>
      <c r="BL115" s="20" t="s">
        <v>168</v>
      </c>
      <c r="BM115" s="226" t="s">
        <v>2653</v>
      </c>
    </row>
    <row r="116" s="2" customFormat="1" ht="24.15" customHeight="1">
      <c r="A116" s="41"/>
      <c r="B116" s="42"/>
      <c r="C116" s="215" t="s">
        <v>335</v>
      </c>
      <c r="D116" s="215" t="s">
        <v>163</v>
      </c>
      <c r="E116" s="216" t="s">
        <v>2654</v>
      </c>
      <c r="F116" s="217" t="s">
        <v>2655</v>
      </c>
      <c r="G116" s="218" t="s">
        <v>2573</v>
      </c>
      <c r="H116" s="219">
        <v>1</v>
      </c>
      <c r="I116" s="220"/>
      <c r="J116" s="221">
        <f>ROUND(I116*H116,2)</f>
        <v>0</v>
      </c>
      <c r="K116" s="217" t="s">
        <v>19</v>
      </c>
      <c r="L116" s="47"/>
      <c r="M116" s="222" t="s">
        <v>19</v>
      </c>
      <c r="N116" s="223" t="s">
        <v>41</v>
      </c>
      <c r="O116" s="87"/>
      <c r="P116" s="224">
        <f>O116*H116</f>
        <v>0</v>
      </c>
      <c r="Q116" s="224">
        <v>0.074999999999999997</v>
      </c>
      <c r="R116" s="224">
        <f>Q116*H116</f>
        <v>0.074999999999999997</v>
      </c>
      <c r="S116" s="224">
        <v>0</v>
      </c>
      <c r="T116" s="225">
        <f>S116*H116</f>
        <v>0</v>
      </c>
      <c r="U116" s="41"/>
      <c r="V116" s="41"/>
      <c r="W116" s="41"/>
      <c r="X116" s="41"/>
      <c r="Y116" s="41"/>
      <c r="Z116" s="41"/>
      <c r="AA116" s="41"/>
      <c r="AB116" s="41"/>
      <c r="AC116" s="41"/>
      <c r="AD116" s="41"/>
      <c r="AE116" s="41"/>
      <c r="AR116" s="226" t="s">
        <v>168</v>
      </c>
      <c r="AT116" s="226" t="s">
        <v>163</v>
      </c>
      <c r="AU116" s="226" t="s">
        <v>77</v>
      </c>
      <c r="AY116" s="20" t="s">
        <v>161</v>
      </c>
      <c r="BE116" s="227">
        <f>IF(N116="základní",J116,0)</f>
        <v>0</v>
      </c>
      <c r="BF116" s="227">
        <f>IF(N116="snížená",J116,0)</f>
        <v>0</v>
      </c>
      <c r="BG116" s="227">
        <f>IF(N116="zákl. přenesená",J116,0)</f>
        <v>0</v>
      </c>
      <c r="BH116" s="227">
        <f>IF(N116="sníž. přenesená",J116,0)</f>
        <v>0</v>
      </c>
      <c r="BI116" s="227">
        <f>IF(N116="nulová",J116,0)</f>
        <v>0</v>
      </c>
      <c r="BJ116" s="20" t="s">
        <v>77</v>
      </c>
      <c r="BK116" s="227">
        <f>ROUND(I116*H116,2)</f>
        <v>0</v>
      </c>
      <c r="BL116" s="20" t="s">
        <v>168</v>
      </c>
      <c r="BM116" s="226" t="s">
        <v>2656</v>
      </c>
    </row>
    <row r="117" s="2" customFormat="1" ht="16.5" customHeight="1">
      <c r="A117" s="41"/>
      <c r="B117" s="42"/>
      <c r="C117" s="215" t="s">
        <v>344</v>
      </c>
      <c r="D117" s="215" t="s">
        <v>163</v>
      </c>
      <c r="E117" s="216" t="s">
        <v>2657</v>
      </c>
      <c r="F117" s="217" t="s">
        <v>2658</v>
      </c>
      <c r="G117" s="218" t="s">
        <v>2573</v>
      </c>
      <c r="H117" s="219">
        <v>1</v>
      </c>
      <c r="I117" s="220"/>
      <c r="J117" s="221">
        <f>ROUND(I117*H117,2)</f>
        <v>0</v>
      </c>
      <c r="K117" s="217" t="s">
        <v>19</v>
      </c>
      <c r="L117" s="47"/>
      <c r="M117" s="222" t="s">
        <v>19</v>
      </c>
      <c r="N117" s="223" t="s">
        <v>41</v>
      </c>
      <c r="O117" s="87"/>
      <c r="P117" s="224">
        <f>O117*H117</f>
        <v>0</v>
      </c>
      <c r="Q117" s="224">
        <v>0.126</v>
      </c>
      <c r="R117" s="224">
        <f>Q117*H117</f>
        <v>0.126</v>
      </c>
      <c r="S117" s="224">
        <v>0</v>
      </c>
      <c r="T117" s="225">
        <f>S117*H117</f>
        <v>0</v>
      </c>
      <c r="U117" s="41"/>
      <c r="V117" s="41"/>
      <c r="W117" s="41"/>
      <c r="X117" s="41"/>
      <c r="Y117" s="41"/>
      <c r="Z117" s="41"/>
      <c r="AA117" s="41"/>
      <c r="AB117" s="41"/>
      <c r="AC117" s="41"/>
      <c r="AD117" s="41"/>
      <c r="AE117" s="41"/>
      <c r="AR117" s="226" t="s">
        <v>168</v>
      </c>
      <c r="AT117" s="226" t="s">
        <v>163</v>
      </c>
      <c r="AU117" s="226" t="s">
        <v>77</v>
      </c>
      <c r="AY117" s="20" t="s">
        <v>161</v>
      </c>
      <c r="BE117" s="227">
        <f>IF(N117="základní",J117,0)</f>
        <v>0</v>
      </c>
      <c r="BF117" s="227">
        <f>IF(N117="snížená",J117,0)</f>
        <v>0</v>
      </c>
      <c r="BG117" s="227">
        <f>IF(N117="zákl. přenesená",J117,0)</f>
        <v>0</v>
      </c>
      <c r="BH117" s="227">
        <f>IF(N117="sníž. přenesená",J117,0)</f>
        <v>0</v>
      </c>
      <c r="BI117" s="227">
        <f>IF(N117="nulová",J117,0)</f>
        <v>0</v>
      </c>
      <c r="BJ117" s="20" t="s">
        <v>77</v>
      </c>
      <c r="BK117" s="227">
        <f>ROUND(I117*H117,2)</f>
        <v>0</v>
      </c>
      <c r="BL117" s="20" t="s">
        <v>168</v>
      </c>
      <c r="BM117" s="226" t="s">
        <v>2659</v>
      </c>
    </row>
    <row r="118" s="2" customFormat="1" ht="16.5" customHeight="1">
      <c r="A118" s="41"/>
      <c r="B118" s="42"/>
      <c r="C118" s="215" t="s">
        <v>350</v>
      </c>
      <c r="D118" s="215" t="s">
        <v>163</v>
      </c>
      <c r="E118" s="216" t="s">
        <v>2660</v>
      </c>
      <c r="F118" s="217" t="s">
        <v>2661</v>
      </c>
      <c r="G118" s="218" t="s">
        <v>2573</v>
      </c>
      <c r="H118" s="219">
        <v>1</v>
      </c>
      <c r="I118" s="220"/>
      <c r="J118" s="221">
        <f>ROUND(I118*H118,2)</f>
        <v>0</v>
      </c>
      <c r="K118" s="217" t="s">
        <v>19</v>
      </c>
      <c r="L118" s="47"/>
      <c r="M118" s="222" t="s">
        <v>19</v>
      </c>
      <c r="N118" s="223" t="s">
        <v>41</v>
      </c>
      <c r="O118" s="87"/>
      <c r="P118" s="224">
        <f>O118*H118</f>
        <v>0</v>
      </c>
      <c r="Q118" s="224">
        <v>0.065000000000000002</v>
      </c>
      <c r="R118" s="224">
        <f>Q118*H118</f>
        <v>0.065000000000000002</v>
      </c>
      <c r="S118" s="224">
        <v>0</v>
      </c>
      <c r="T118" s="225">
        <f>S118*H118</f>
        <v>0</v>
      </c>
      <c r="U118" s="41"/>
      <c r="V118" s="41"/>
      <c r="W118" s="41"/>
      <c r="X118" s="41"/>
      <c r="Y118" s="41"/>
      <c r="Z118" s="41"/>
      <c r="AA118" s="41"/>
      <c r="AB118" s="41"/>
      <c r="AC118" s="41"/>
      <c r="AD118" s="41"/>
      <c r="AE118" s="41"/>
      <c r="AR118" s="226" t="s">
        <v>168</v>
      </c>
      <c r="AT118" s="226" t="s">
        <v>163</v>
      </c>
      <c r="AU118" s="226" t="s">
        <v>77</v>
      </c>
      <c r="AY118" s="20" t="s">
        <v>161</v>
      </c>
      <c r="BE118" s="227">
        <f>IF(N118="základní",J118,0)</f>
        <v>0</v>
      </c>
      <c r="BF118" s="227">
        <f>IF(N118="snížená",J118,0)</f>
        <v>0</v>
      </c>
      <c r="BG118" s="227">
        <f>IF(N118="zákl. přenesená",J118,0)</f>
        <v>0</v>
      </c>
      <c r="BH118" s="227">
        <f>IF(N118="sníž. přenesená",J118,0)</f>
        <v>0</v>
      </c>
      <c r="BI118" s="227">
        <f>IF(N118="nulová",J118,0)</f>
        <v>0</v>
      </c>
      <c r="BJ118" s="20" t="s">
        <v>77</v>
      </c>
      <c r="BK118" s="227">
        <f>ROUND(I118*H118,2)</f>
        <v>0</v>
      </c>
      <c r="BL118" s="20" t="s">
        <v>168</v>
      </c>
      <c r="BM118" s="226" t="s">
        <v>2662</v>
      </c>
    </row>
    <row r="119" s="2" customFormat="1" ht="24.15" customHeight="1">
      <c r="A119" s="41"/>
      <c r="B119" s="42"/>
      <c r="C119" s="215" t="s">
        <v>356</v>
      </c>
      <c r="D119" s="215" t="s">
        <v>163</v>
      </c>
      <c r="E119" s="216" t="s">
        <v>2663</v>
      </c>
      <c r="F119" s="217" t="s">
        <v>2664</v>
      </c>
      <c r="G119" s="218" t="s">
        <v>2573</v>
      </c>
      <c r="H119" s="219">
        <v>1</v>
      </c>
      <c r="I119" s="220"/>
      <c r="J119" s="221">
        <f>ROUND(I119*H119,2)</f>
        <v>0</v>
      </c>
      <c r="K119" s="217" t="s">
        <v>19</v>
      </c>
      <c r="L119" s="47"/>
      <c r="M119" s="222" t="s">
        <v>19</v>
      </c>
      <c r="N119" s="223" t="s">
        <v>41</v>
      </c>
      <c r="O119" s="87"/>
      <c r="P119" s="224">
        <f>O119*H119</f>
        <v>0</v>
      </c>
      <c r="Q119" s="224">
        <v>0.074999999999999997</v>
      </c>
      <c r="R119" s="224">
        <f>Q119*H119</f>
        <v>0.074999999999999997</v>
      </c>
      <c r="S119" s="224">
        <v>0</v>
      </c>
      <c r="T119" s="225">
        <f>S119*H119</f>
        <v>0</v>
      </c>
      <c r="U119" s="41"/>
      <c r="V119" s="41"/>
      <c r="W119" s="41"/>
      <c r="X119" s="41"/>
      <c r="Y119" s="41"/>
      <c r="Z119" s="41"/>
      <c r="AA119" s="41"/>
      <c r="AB119" s="41"/>
      <c r="AC119" s="41"/>
      <c r="AD119" s="41"/>
      <c r="AE119" s="41"/>
      <c r="AR119" s="226" t="s">
        <v>168</v>
      </c>
      <c r="AT119" s="226" t="s">
        <v>163</v>
      </c>
      <c r="AU119" s="226" t="s">
        <v>77</v>
      </c>
      <c r="AY119" s="20" t="s">
        <v>161</v>
      </c>
      <c r="BE119" s="227">
        <f>IF(N119="základní",J119,0)</f>
        <v>0</v>
      </c>
      <c r="BF119" s="227">
        <f>IF(N119="snížená",J119,0)</f>
        <v>0</v>
      </c>
      <c r="BG119" s="227">
        <f>IF(N119="zákl. přenesená",J119,0)</f>
        <v>0</v>
      </c>
      <c r="BH119" s="227">
        <f>IF(N119="sníž. přenesená",J119,0)</f>
        <v>0</v>
      </c>
      <c r="BI119" s="227">
        <f>IF(N119="nulová",J119,0)</f>
        <v>0</v>
      </c>
      <c r="BJ119" s="20" t="s">
        <v>77</v>
      </c>
      <c r="BK119" s="227">
        <f>ROUND(I119*H119,2)</f>
        <v>0</v>
      </c>
      <c r="BL119" s="20" t="s">
        <v>168</v>
      </c>
      <c r="BM119" s="226" t="s">
        <v>2665</v>
      </c>
    </row>
    <row r="120" s="2" customFormat="1" ht="16.5" customHeight="1">
      <c r="A120" s="41"/>
      <c r="B120" s="42"/>
      <c r="C120" s="215" t="s">
        <v>369</v>
      </c>
      <c r="D120" s="215" t="s">
        <v>163</v>
      </c>
      <c r="E120" s="216" t="s">
        <v>2666</v>
      </c>
      <c r="F120" s="217" t="s">
        <v>2667</v>
      </c>
      <c r="G120" s="218" t="s">
        <v>2573</v>
      </c>
      <c r="H120" s="219">
        <v>2</v>
      </c>
      <c r="I120" s="220"/>
      <c r="J120" s="221">
        <f>ROUND(I120*H120,2)</f>
        <v>0</v>
      </c>
      <c r="K120" s="217" t="s">
        <v>19</v>
      </c>
      <c r="L120" s="47"/>
      <c r="M120" s="222" t="s">
        <v>19</v>
      </c>
      <c r="N120" s="223" t="s">
        <v>41</v>
      </c>
      <c r="O120" s="87"/>
      <c r="P120" s="224">
        <f>O120*H120</f>
        <v>0</v>
      </c>
      <c r="Q120" s="224">
        <v>0.024</v>
      </c>
      <c r="R120" s="224">
        <f>Q120*H120</f>
        <v>0.048000000000000001</v>
      </c>
      <c r="S120" s="224">
        <v>0</v>
      </c>
      <c r="T120" s="225">
        <f>S120*H120</f>
        <v>0</v>
      </c>
      <c r="U120" s="41"/>
      <c r="V120" s="41"/>
      <c r="W120" s="41"/>
      <c r="X120" s="41"/>
      <c r="Y120" s="41"/>
      <c r="Z120" s="41"/>
      <c r="AA120" s="41"/>
      <c r="AB120" s="41"/>
      <c r="AC120" s="41"/>
      <c r="AD120" s="41"/>
      <c r="AE120" s="41"/>
      <c r="AR120" s="226" t="s">
        <v>168</v>
      </c>
      <c r="AT120" s="226" t="s">
        <v>163</v>
      </c>
      <c r="AU120" s="226" t="s">
        <v>77</v>
      </c>
      <c r="AY120" s="20" t="s">
        <v>161</v>
      </c>
      <c r="BE120" s="227">
        <f>IF(N120="základní",J120,0)</f>
        <v>0</v>
      </c>
      <c r="BF120" s="227">
        <f>IF(N120="snížená",J120,0)</f>
        <v>0</v>
      </c>
      <c r="BG120" s="227">
        <f>IF(N120="zákl. přenesená",J120,0)</f>
        <v>0</v>
      </c>
      <c r="BH120" s="227">
        <f>IF(N120="sníž. přenesená",J120,0)</f>
        <v>0</v>
      </c>
      <c r="BI120" s="227">
        <f>IF(N120="nulová",J120,0)</f>
        <v>0</v>
      </c>
      <c r="BJ120" s="20" t="s">
        <v>77</v>
      </c>
      <c r="BK120" s="227">
        <f>ROUND(I120*H120,2)</f>
        <v>0</v>
      </c>
      <c r="BL120" s="20" t="s">
        <v>168</v>
      </c>
      <c r="BM120" s="226" t="s">
        <v>2668</v>
      </c>
    </row>
    <row r="121" s="2" customFormat="1" ht="16.5" customHeight="1">
      <c r="A121" s="41"/>
      <c r="B121" s="42"/>
      <c r="C121" s="215" t="s">
        <v>376</v>
      </c>
      <c r="D121" s="215" t="s">
        <v>163</v>
      </c>
      <c r="E121" s="216" t="s">
        <v>2669</v>
      </c>
      <c r="F121" s="217" t="s">
        <v>2670</v>
      </c>
      <c r="G121" s="218" t="s">
        <v>2573</v>
      </c>
      <c r="H121" s="219">
        <v>2</v>
      </c>
      <c r="I121" s="220"/>
      <c r="J121" s="221">
        <f>ROUND(I121*H121,2)</f>
        <v>0</v>
      </c>
      <c r="K121" s="217" t="s">
        <v>19</v>
      </c>
      <c r="L121" s="47"/>
      <c r="M121" s="222" t="s">
        <v>19</v>
      </c>
      <c r="N121" s="223" t="s">
        <v>41</v>
      </c>
      <c r="O121" s="87"/>
      <c r="P121" s="224">
        <f>O121*H121</f>
        <v>0</v>
      </c>
      <c r="Q121" s="224">
        <v>0.02</v>
      </c>
      <c r="R121" s="224">
        <f>Q121*H121</f>
        <v>0.040000000000000001</v>
      </c>
      <c r="S121" s="224">
        <v>0</v>
      </c>
      <c r="T121" s="225">
        <f>S121*H121</f>
        <v>0</v>
      </c>
      <c r="U121" s="41"/>
      <c r="V121" s="41"/>
      <c r="W121" s="41"/>
      <c r="X121" s="41"/>
      <c r="Y121" s="41"/>
      <c r="Z121" s="41"/>
      <c r="AA121" s="41"/>
      <c r="AB121" s="41"/>
      <c r="AC121" s="41"/>
      <c r="AD121" s="41"/>
      <c r="AE121" s="41"/>
      <c r="AR121" s="226" t="s">
        <v>168</v>
      </c>
      <c r="AT121" s="226" t="s">
        <v>163</v>
      </c>
      <c r="AU121" s="226" t="s">
        <v>77</v>
      </c>
      <c r="AY121" s="20" t="s">
        <v>161</v>
      </c>
      <c r="BE121" s="227">
        <f>IF(N121="základní",J121,0)</f>
        <v>0</v>
      </c>
      <c r="BF121" s="227">
        <f>IF(N121="snížená",J121,0)</f>
        <v>0</v>
      </c>
      <c r="BG121" s="227">
        <f>IF(N121="zákl. přenesená",J121,0)</f>
        <v>0</v>
      </c>
      <c r="BH121" s="227">
        <f>IF(N121="sníž. přenesená",J121,0)</f>
        <v>0</v>
      </c>
      <c r="BI121" s="227">
        <f>IF(N121="nulová",J121,0)</f>
        <v>0</v>
      </c>
      <c r="BJ121" s="20" t="s">
        <v>77</v>
      </c>
      <c r="BK121" s="227">
        <f>ROUND(I121*H121,2)</f>
        <v>0</v>
      </c>
      <c r="BL121" s="20" t="s">
        <v>168</v>
      </c>
      <c r="BM121" s="226" t="s">
        <v>2671</v>
      </c>
    </row>
    <row r="122" s="2" customFormat="1" ht="16.5" customHeight="1">
      <c r="A122" s="41"/>
      <c r="B122" s="42"/>
      <c r="C122" s="215" t="s">
        <v>387</v>
      </c>
      <c r="D122" s="215" t="s">
        <v>163</v>
      </c>
      <c r="E122" s="216" t="s">
        <v>2672</v>
      </c>
      <c r="F122" s="217" t="s">
        <v>2673</v>
      </c>
      <c r="G122" s="218" t="s">
        <v>2573</v>
      </c>
      <c r="H122" s="219">
        <v>1</v>
      </c>
      <c r="I122" s="220"/>
      <c r="J122" s="221">
        <f>ROUND(I122*H122,2)</f>
        <v>0</v>
      </c>
      <c r="K122" s="217" t="s">
        <v>19</v>
      </c>
      <c r="L122" s="47"/>
      <c r="M122" s="222" t="s">
        <v>19</v>
      </c>
      <c r="N122" s="223" t="s">
        <v>41</v>
      </c>
      <c r="O122" s="87"/>
      <c r="P122" s="224">
        <f>O122*H122</f>
        <v>0</v>
      </c>
      <c r="Q122" s="224">
        <v>0.037999999999999999</v>
      </c>
      <c r="R122" s="224">
        <f>Q122*H122</f>
        <v>0.037999999999999999</v>
      </c>
      <c r="S122" s="224">
        <v>0</v>
      </c>
      <c r="T122" s="225">
        <f>S122*H122</f>
        <v>0</v>
      </c>
      <c r="U122" s="41"/>
      <c r="V122" s="41"/>
      <c r="W122" s="41"/>
      <c r="X122" s="41"/>
      <c r="Y122" s="41"/>
      <c r="Z122" s="41"/>
      <c r="AA122" s="41"/>
      <c r="AB122" s="41"/>
      <c r="AC122" s="41"/>
      <c r="AD122" s="41"/>
      <c r="AE122" s="41"/>
      <c r="AR122" s="226" t="s">
        <v>168</v>
      </c>
      <c r="AT122" s="226" t="s">
        <v>163</v>
      </c>
      <c r="AU122" s="226" t="s">
        <v>77</v>
      </c>
      <c r="AY122" s="20" t="s">
        <v>161</v>
      </c>
      <c r="BE122" s="227">
        <f>IF(N122="základní",J122,0)</f>
        <v>0</v>
      </c>
      <c r="BF122" s="227">
        <f>IF(N122="snížená",J122,0)</f>
        <v>0</v>
      </c>
      <c r="BG122" s="227">
        <f>IF(N122="zákl. přenesená",J122,0)</f>
        <v>0</v>
      </c>
      <c r="BH122" s="227">
        <f>IF(N122="sníž. přenesená",J122,0)</f>
        <v>0</v>
      </c>
      <c r="BI122" s="227">
        <f>IF(N122="nulová",J122,0)</f>
        <v>0</v>
      </c>
      <c r="BJ122" s="20" t="s">
        <v>77</v>
      </c>
      <c r="BK122" s="227">
        <f>ROUND(I122*H122,2)</f>
        <v>0</v>
      </c>
      <c r="BL122" s="20" t="s">
        <v>168</v>
      </c>
      <c r="BM122" s="226" t="s">
        <v>2674</v>
      </c>
    </row>
    <row r="123" s="2" customFormat="1" ht="16.5" customHeight="1">
      <c r="A123" s="41"/>
      <c r="B123" s="42"/>
      <c r="C123" s="215" t="s">
        <v>398</v>
      </c>
      <c r="D123" s="215" t="s">
        <v>163</v>
      </c>
      <c r="E123" s="216" t="s">
        <v>2675</v>
      </c>
      <c r="F123" s="217" t="s">
        <v>2676</v>
      </c>
      <c r="G123" s="218" t="s">
        <v>2573</v>
      </c>
      <c r="H123" s="219">
        <v>1</v>
      </c>
      <c r="I123" s="220"/>
      <c r="J123" s="221">
        <f>ROUND(I123*H123,2)</f>
        <v>0</v>
      </c>
      <c r="K123" s="217" t="s">
        <v>19</v>
      </c>
      <c r="L123" s="47"/>
      <c r="M123" s="222" t="s">
        <v>19</v>
      </c>
      <c r="N123" s="223" t="s">
        <v>41</v>
      </c>
      <c r="O123" s="87"/>
      <c r="P123" s="224">
        <f>O123*H123</f>
        <v>0</v>
      </c>
      <c r="Q123" s="224">
        <v>0.029999999999999999</v>
      </c>
      <c r="R123" s="224">
        <f>Q123*H123</f>
        <v>0.029999999999999999</v>
      </c>
      <c r="S123" s="224">
        <v>0</v>
      </c>
      <c r="T123" s="225">
        <f>S123*H123</f>
        <v>0</v>
      </c>
      <c r="U123" s="41"/>
      <c r="V123" s="41"/>
      <c r="W123" s="41"/>
      <c r="X123" s="41"/>
      <c r="Y123" s="41"/>
      <c r="Z123" s="41"/>
      <c r="AA123" s="41"/>
      <c r="AB123" s="41"/>
      <c r="AC123" s="41"/>
      <c r="AD123" s="41"/>
      <c r="AE123" s="41"/>
      <c r="AR123" s="226" t="s">
        <v>168</v>
      </c>
      <c r="AT123" s="226" t="s">
        <v>163</v>
      </c>
      <c r="AU123" s="226" t="s">
        <v>77</v>
      </c>
      <c r="AY123" s="20" t="s">
        <v>161</v>
      </c>
      <c r="BE123" s="227">
        <f>IF(N123="základní",J123,0)</f>
        <v>0</v>
      </c>
      <c r="BF123" s="227">
        <f>IF(N123="snížená",J123,0)</f>
        <v>0</v>
      </c>
      <c r="BG123" s="227">
        <f>IF(N123="zákl. přenesená",J123,0)</f>
        <v>0</v>
      </c>
      <c r="BH123" s="227">
        <f>IF(N123="sníž. přenesená",J123,0)</f>
        <v>0</v>
      </c>
      <c r="BI123" s="227">
        <f>IF(N123="nulová",J123,0)</f>
        <v>0</v>
      </c>
      <c r="BJ123" s="20" t="s">
        <v>77</v>
      </c>
      <c r="BK123" s="227">
        <f>ROUND(I123*H123,2)</f>
        <v>0</v>
      </c>
      <c r="BL123" s="20" t="s">
        <v>168</v>
      </c>
      <c r="BM123" s="226" t="s">
        <v>2677</v>
      </c>
    </row>
    <row r="124" s="2" customFormat="1" ht="16.5" customHeight="1">
      <c r="A124" s="41"/>
      <c r="B124" s="42"/>
      <c r="C124" s="215" t="s">
        <v>403</v>
      </c>
      <c r="D124" s="215" t="s">
        <v>163</v>
      </c>
      <c r="E124" s="216" t="s">
        <v>2678</v>
      </c>
      <c r="F124" s="217" t="s">
        <v>2679</v>
      </c>
      <c r="G124" s="218" t="s">
        <v>2573</v>
      </c>
      <c r="H124" s="219">
        <v>1</v>
      </c>
      <c r="I124" s="220"/>
      <c r="J124" s="221">
        <f>ROUND(I124*H124,2)</f>
        <v>0</v>
      </c>
      <c r="K124" s="217" t="s">
        <v>19</v>
      </c>
      <c r="L124" s="47"/>
      <c r="M124" s="222" t="s">
        <v>19</v>
      </c>
      <c r="N124" s="223" t="s">
        <v>41</v>
      </c>
      <c r="O124" s="87"/>
      <c r="P124" s="224">
        <f>O124*H124</f>
        <v>0</v>
      </c>
      <c r="Q124" s="224">
        <v>0.036999999999999998</v>
      </c>
      <c r="R124" s="224">
        <f>Q124*H124</f>
        <v>0.036999999999999998</v>
      </c>
      <c r="S124" s="224">
        <v>0</v>
      </c>
      <c r="T124" s="225">
        <f>S124*H124</f>
        <v>0</v>
      </c>
      <c r="U124" s="41"/>
      <c r="V124" s="41"/>
      <c r="W124" s="41"/>
      <c r="X124" s="41"/>
      <c r="Y124" s="41"/>
      <c r="Z124" s="41"/>
      <c r="AA124" s="41"/>
      <c r="AB124" s="41"/>
      <c r="AC124" s="41"/>
      <c r="AD124" s="41"/>
      <c r="AE124" s="41"/>
      <c r="AR124" s="226" t="s">
        <v>168</v>
      </c>
      <c r="AT124" s="226" t="s">
        <v>163</v>
      </c>
      <c r="AU124" s="226" t="s">
        <v>77</v>
      </c>
      <c r="AY124" s="20" t="s">
        <v>161</v>
      </c>
      <c r="BE124" s="227">
        <f>IF(N124="základní",J124,0)</f>
        <v>0</v>
      </c>
      <c r="BF124" s="227">
        <f>IF(N124="snížená",J124,0)</f>
        <v>0</v>
      </c>
      <c r="BG124" s="227">
        <f>IF(N124="zákl. přenesená",J124,0)</f>
        <v>0</v>
      </c>
      <c r="BH124" s="227">
        <f>IF(N124="sníž. přenesená",J124,0)</f>
        <v>0</v>
      </c>
      <c r="BI124" s="227">
        <f>IF(N124="nulová",J124,0)</f>
        <v>0</v>
      </c>
      <c r="BJ124" s="20" t="s">
        <v>77</v>
      </c>
      <c r="BK124" s="227">
        <f>ROUND(I124*H124,2)</f>
        <v>0</v>
      </c>
      <c r="BL124" s="20" t="s">
        <v>168</v>
      </c>
      <c r="BM124" s="226" t="s">
        <v>2680</v>
      </c>
    </row>
    <row r="125" s="2" customFormat="1" ht="16.5" customHeight="1">
      <c r="A125" s="41"/>
      <c r="B125" s="42"/>
      <c r="C125" s="215" t="s">
        <v>408</v>
      </c>
      <c r="D125" s="215" t="s">
        <v>163</v>
      </c>
      <c r="E125" s="216" t="s">
        <v>2681</v>
      </c>
      <c r="F125" s="217" t="s">
        <v>2682</v>
      </c>
      <c r="G125" s="218" t="s">
        <v>2573</v>
      </c>
      <c r="H125" s="219">
        <v>1</v>
      </c>
      <c r="I125" s="220"/>
      <c r="J125" s="221">
        <f>ROUND(I125*H125,2)</f>
        <v>0</v>
      </c>
      <c r="K125" s="217" t="s">
        <v>19</v>
      </c>
      <c r="L125" s="47"/>
      <c r="M125" s="222" t="s">
        <v>19</v>
      </c>
      <c r="N125" s="223" t="s">
        <v>41</v>
      </c>
      <c r="O125" s="87"/>
      <c r="P125" s="224">
        <f>O125*H125</f>
        <v>0</v>
      </c>
      <c r="Q125" s="224">
        <v>0.024</v>
      </c>
      <c r="R125" s="224">
        <f>Q125*H125</f>
        <v>0.024</v>
      </c>
      <c r="S125" s="224">
        <v>0</v>
      </c>
      <c r="T125" s="225">
        <f>S125*H125</f>
        <v>0</v>
      </c>
      <c r="U125" s="41"/>
      <c r="V125" s="41"/>
      <c r="W125" s="41"/>
      <c r="X125" s="41"/>
      <c r="Y125" s="41"/>
      <c r="Z125" s="41"/>
      <c r="AA125" s="41"/>
      <c r="AB125" s="41"/>
      <c r="AC125" s="41"/>
      <c r="AD125" s="41"/>
      <c r="AE125" s="41"/>
      <c r="AR125" s="226" t="s">
        <v>168</v>
      </c>
      <c r="AT125" s="226" t="s">
        <v>163</v>
      </c>
      <c r="AU125" s="226" t="s">
        <v>77</v>
      </c>
      <c r="AY125" s="20" t="s">
        <v>161</v>
      </c>
      <c r="BE125" s="227">
        <f>IF(N125="základní",J125,0)</f>
        <v>0</v>
      </c>
      <c r="BF125" s="227">
        <f>IF(N125="snížená",J125,0)</f>
        <v>0</v>
      </c>
      <c r="BG125" s="227">
        <f>IF(N125="zákl. přenesená",J125,0)</f>
        <v>0</v>
      </c>
      <c r="BH125" s="227">
        <f>IF(N125="sníž. přenesená",J125,0)</f>
        <v>0</v>
      </c>
      <c r="BI125" s="227">
        <f>IF(N125="nulová",J125,0)</f>
        <v>0</v>
      </c>
      <c r="BJ125" s="20" t="s">
        <v>77</v>
      </c>
      <c r="BK125" s="227">
        <f>ROUND(I125*H125,2)</f>
        <v>0</v>
      </c>
      <c r="BL125" s="20" t="s">
        <v>168</v>
      </c>
      <c r="BM125" s="226" t="s">
        <v>2683</v>
      </c>
    </row>
    <row r="126" s="2" customFormat="1" ht="16.5" customHeight="1">
      <c r="A126" s="41"/>
      <c r="B126" s="42"/>
      <c r="C126" s="215" t="s">
        <v>415</v>
      </c>
      <c r="D126" s="215" t="s">
        <v>163</v>
      </c>
      <c r="E126" s="216" t="s">
        <v>2684</v>
      </c>
      <c r="F126" s="217" t="s">
        <v>2685</v>
      </c>
      <c r="G126" s="218" t="s">
        <v>2573</v>
      </c>
      <c r="H126" s="219">
        <v>1</v>
      </c>
      <c r="I126" s="220"/>
      <c r="J126" s="221">
        <f>ROUND(I126*H126,2)</f>
        <v>0</v>
      </c>
      <c r="K126" s="217" t="s">
        <v>19</v>
      </c>
      <c r="L126" s="47"/>
      <c r="M126" s="222" t="s">
        <v>19</v>
      </c>
      <c r="N126" s="223" t="s">
        <v>41</v>
      </c>
      <c r="O126" s="87"/>
      <c r="P126" s="224">
        <f>O126*H126</f>
        <v>0</v>
      </c>
      <c r="Q126" s="224">
        <v>0.106</v>
      </c>
      <c r="R126" s="224">
        <f>Q126*H126</f>
        <v>0.106</v>
      </c>
      <c r="S126" s="224">
        <v>0</v>
      </c>
      <c r="T126" s="225">
        <f>S126*H126</f>
        <v>0</v>
      </c>
      <c r="U126" s="41"/>
      <c r="V126" s="41"/>
      <c r="W126" s="41"/>
      <c r="X126" s="41"/>
      <c r="Y126" s="41"/>
      <c r="Z126" s="41"/>
      <c r="AA126" s="41"/>
      <c r="AB126" s="41"/>
      <c r="AC126" s="41"/>
      <c r="AD126" s="41"/>
      <c r="AE126" s="41"/>
      <c r="AR126" s="226" t="s">
        <v>168</v>
      </c>
      <c r="AT126" s="226" t="s">
        <v>163</v>
      </c>
      <c r="AU126" s="226" t="s">
        <v>77</v>
      </c>
      <c r="AY126" s="20" t="s">
        <v>161</v>
      </c>
      <c r="BE126" s="227">
        <f>IF(N126="základní",J126,0)</f>
        <v>0</v>
      </c>
      <c r="BF126" s="227">
        <f>IF(N126="snížená",J126,0)</f>
        <v>0</v>
      </c>
      <c r="BG126" s="227">
        <f>IF(N126="zákl. přenesená",J126,0)</f>
        <v>0</v>
      </c>
      <c r="BH126" s="227">
        <f>IF(N126="sníž. přenesená",J126,0)</f>
        <v>0</v>
      </c>
      <c r="BI126" s="227">
        <f>IF(N126="nulová",J126,0)</f>
        <v>0</v>
      </c>
      <c r="BJ126" s="20" t="s">
        <v>77</v>
      </c>
      <c r="BK126" s="227">
        <f>ROUND(I126*H126,2)</f>
        <v>0</v>
      </c>
      <c r="BL126" s="20" t="s">
        <v>168</v>
      </c>
      <c r="BM126" s="226" t="s">
        <v>2686</v>
      </c>
    </row>
    <row r="127" s="2" customFormat="1" ht="24.15" customHeight="1">
      <c r="A127" s="41"/>
      <c r="B127" s="42"/>
      <c r="C127" s="215" t="s">
        <v>421</v>
      </c>
      <c r="D127" s="215" t="s">
        <v>163</v>
      </c>
      <c r="E127" s="216" t="s">
        <v>2687</v>
      </c>
      <c r="F127" s="217" t="s">
        <v>2688</v>
      </c>
      <c r="G127" s="218" t="s">
        <v>2573</v>
      </c>
      <c r="H127" s="219">
        <v>1</v>
      </c>
      <c r="I127" s="220"/>
      <c r="J127" s="221">
        <f>ROUND(I127*H127,2)</f>
        <v>0</v>
      </c>
      <c r="K127" s="217" t="s">
        <v>19</v>
      </c>
      <c r="L127" s="47"/>
      <c r="M127" s="222" t="s">
        <v>19</v>
      </c>
      <c r="N127" s="223" t="s">
        <v>41</v>
      </c>
      <c r="O127" s="87"/>
      <c r="P127" s="224">
        <f>O127*H127</f>
        <v>0</v>
      </c>
      <c r="Q127" s="224">
        <v>0.159</v>
      </c>
      <c r="R127" s="224">
        <f>Q127*H127</f>
        <v>0.159</v>
      </c>
      <c r="S127" s="224">
        <v>0</v>
      </c>
      <c r="T127" s="225">
        <f>S127*H127</f>
        <v>0</v>
      </c>
      <c r="U127" s="41"/>
      <c r="V127" s="41"/>
      <c r="W127" s="41"/>
      <c r="X127" s="41"/>
      <c r="Y127" s="41"/>
      <c r="Z127" s="41"/>
      <c r="AA127" s="41"/>
      <c r="AB127" s="41"/>
      <c r="AC127" s="41"/>
      <c r="AD127" s="41"/>
      <c r="AE127" s="41"/>
      <c r="AR127" s="226" t="s">
        <v>168</v>
      </c>
      <c r="AT127" s="226" t="s">
        <v>163</v>
      </c>
      <c r="AU127" s="226" t="s">
        <v>77</v>
      </c>
      <c r="AY127" s="20" t="s">
        <v>161</v>
      </c>
      <c r="BE127" s="227">
        <f>IF(N127="základní",J127,0)</f>
        <v>0</v>
      </c>
      <c r="BF127" s="227">
        <f>IF(N127="snížená",J127,0)</f>
        <v>0</v>
      </c>
      <c r="BG127" s="227">
        <f>IF(N127="zákl. přenesená",J127,0)</f>
        <v>0</v>
      </c>
      <c r="BH127" s="227">
        <f>IF(N127="sníž. přenesená",J127,0)</f>
        <v>0</v>
      </c>
      <c r="BI127" s="227">
        <f>IF(N127="nulová",J127,0)</f>
        <v>0</v>
      </c>
      <c r="BJ127" s="20" t="s">
        <v>77</v>
      </c>
      <c r="BK127" s="227">
        <f>ROUND(I127*H127,2)</f>
        <v>0</v>
      </c>
      <c r="BL127" s="20" t="s">
        <v>168</v>
      </c>
      <c r="BM127" s="226" t="s">
        <v>2689</v>
      </c>
    </row>
    <row r="128" s="2" customFormat="1" ht="16.5" customHeight="1">
      <c r="A128" s="41"/>
      <c r="B128" s="42"/>
      <c r="C128" s="215" t="s">
        <v>429</v>
      </c>
      <c r="D128" s="215" t="s">
        <v>163</v>
      </c>
      <c r="E128" s="216" t="s">
        <v>2690</v>
      </c>
      <c r="F128" s="217" t="s">
        <v>2691</v>
      </c>
      <c r="G128" s="218" t="s">
        <v>2573</v>
      </c>
      <c r="H128" s="219">
        <v>1</v>
      </c>
      <c r="I128" s="220"/>
      <c r="J128" s="221">
        <f>ROUND(I128*H128,2)</f>
        <v>0</v>
      </c>
      <c r="K128" s="217" t="s">
        <v>19</v>
      </c>
      <c r="L128" s="47"/>
      <c r="M128" s="222" t="s">
        <v>19</v>
      </c>
      <c r="N128" s="223" t="s">
        <v>41</v>
      </c>
      <c r="O128" s="87"/>
      <c r="P128" s="224">
        <f>O128*H128</f>
        <v>0</v>
      </c>
      <c r="Q128" s="224">
        <v>0.0089999999999999993</v>
      </c>
      <c r="R128" s="224">
        <f>Q128*H128</f>
        <v>0.0089999999999999993</v>
      </c>
      <c r="S128" s="224">
        <v>0</v>
      </c>
      <c r="T128" s="225">
        <f>S128*H128</f>
        <v>0</v>
      </c>
      <c r="U128" s="41"/>
      <c r="V128" s="41"/>
      <c r="W128" s="41"/>
      <c r="X128" s="41"/>
      <c r="Y128" s="41"/>
      <c r="Z128" s="41"/>
      <c r="AA128" s="41"/>
      <c r="AB128" s="41"/>
      <c r="AC128" s="41"/>
      <c r="AD128" s="41"/>
      <c r="AE128" s="41"/>
      <c r="AR128" s="226" t="s">
        <v>168</v>
      </c>
      <c r="AT128" s="226" t="s">
        <v>163</v>
      </c>
      <c r="AU128" s="226" t="s">
        <v>77</v>
      </c>
      <c r="AY128" s="20" t="s">
        <v>161</v>
      </c>
      <c r="BE128" s="227">
        <f>IF(N128="základní",J128,0)</f>
        <v>0</v>
      </c>
      <c r="BF128" s="227">
        <f>IF(N128="snížená",J128,0)</f>
        <v>0</v>
      </c>
      <c r="BG128" s="227">
        <f>IF(N128="zákl. přenesená",J128,0)</f>
        <v>0</v>
      </c>
      <c r="BH128" s="227">
        <f>IF(N128="sníž. přenesená",J128,0)</f>
        <v>0</v>
      </c>
      <c r="BI128" s="227">
        <f>IF(N128="nulová",J128,0)</f>
        <v>0</v>
      </c>
      <c r="BJ128" s="20" t="s">
        <v>77</v>
      </c>
      <c r="BK128" s="227">
        <f>ROUND(I128*H128,2)</f>
        <v>0</v>
      </c>
      <c r="BL128" s="20" t="s">
        <v>168</v>
      </c>
      <c r="BM128" s="226" t="s">
        <v>2692</v>
      </c>
    </row>
    <row r="129" s="2" customFormat="1" ht="16.5" customHeight="1">
      <c r="A129" s="41"/>
      <c r="B129" s="42"/>
      <c r="C129" s="215" t="s">
        <v>435</v>
      </c>
      <c r="D129" s="215" t="s">
        <v>163</v>
      </c>
      <c r="E129" s="216" t="s">
        <v>2693</v>
      </c>
      <c r="F129" s="217" t="s">
        <v>2694</v>
      </c>
      <c r="G129" s="218" t="s">
        <v>2573</v>
      </c>
      <c r="H129" s="219">
        <v>1</v>
      </c>
      <c r="I129" s="220"/>
      <c r="J129" s="221">
        <f>ROUND(I129*H129,2)</f>
        <v>0</v>
      </c>
      <c r="K129" s="217" t="s">
        <v>19</v>
      </c>
      <c r="L129" s="47"/>
      <c r="M129" s="222" t="s">
        <v>19</v>
      </c>
      <c r="N129" s="223" t="s">
        <v>41</v>
      </c>
      <c r="O129" s="87"/>
      <c r="P129" s="224">
        <f>O129*H129</f>
        <v>0</v>
      </c>
      <c r="Q129" s="224">
        <v>0.01</v>
      </c>
      <c r="R129" s="224">
        <f>Q129*H129</f>
        <v>0.01</v>
      </c>
      <c r="S129" s="224">
        <v>0</v>
      </c>
      <c r="T129" s="225">
        <f>S129*H129</f>
        <v>0</v>
      </c>
      <c r="U129" s="41"/>
      <c r="V129" s="41"/>
      <c r="W129" s="41"/>
      <c r="X129" s="41"/>
      <c r="Y129" s="41"/>
      <c r="Z129" s="41"/>
      <c r="AA129" s="41"/>
      <c r="AB129" s="41"/>
      <c r="AC129" s="41"/>
      <c r="AD129" s="41"/>
      <c r="AE129" s="41"/>
      <c r="AR129" s="226" t="s">
        <v>168</v>
      </c>
      <c r="AT129" s="226" t="s">
        <v>163</v>
      </c>
      <c r="AU129" s="226" t="s">
        <v>77</v>
      </c>
      <c r="AY129" s="20" t="s">
        <v>161</v>
      </c>
      <c r="BE129" s="227">
        <f>IF(N129="základní",J129,0)</f>
        <v>0</v>
      </c>
      <c r="BF129" s="227">
        <f>IF(N129="snížená",J129,0)</f>
        <v>0</v>
      </c>
      <c r="BG129" s="227">
        <f>IF(N129="zákl. přenesená",J129,0)</f>
        <v>0</v>
      </c>
      <c r="BH129" s="227">
        <f>IF(N129="sníž. přenesená",J129,0)</f>
        <v>0</v>
      </c>
      <c r="BI129" s="227">
        <f>IF(N129="nulová",J129,0)</f>
        <v>0</v>
      </c>
      <c r="BJ129" s="20" t="s">
        <v>77</v>
      </c>
      <c r="BK129" s="227">
        <f>ROUND(I129*H129,2)</f>
        <v>0</v>
      </c>
      <c r="BL129" s="20" t="s">
        <v>168</v>
      </c>
      <c r="BM129" s="226" t="s">
        <v>2695</v>
      </c>
    </row>
    <row r="130" s="2" customFormat="1" ht="24.15" customHeight="1">
      <c r="A130" s="41"/>
      <c r="B130" s="42"/>
      <c r="C130" s="215" t="s">
        <v>441</v>
      </c>
      <c r="D130" s="215" t="s">
        <v>163</v>
      </c>
      <c r="E130" s="216" t="s">
        <v>2696</v>
      </c>
      <c r="F130" s="217" t="s">
        <v>2697</v>
      </c>
      <c r="G130" s="218" t="s">
        <v>2573</v>
      </c>
      <c r="H130" s="219">
        <v>2</v>
      </c>
      <c r="I130" s="220"/>
      <c r="J130" s="221">
        <f>ROUND(I130*H130,2)</f>
        <v>0</v>
      </c>
      <c r="K130" s="217" t="s">
        <v>19</v>
      </c>
      <c r="L130" s="47"/>
      <c r="M130" s="222" t="s">
        <v>19</v>
      </c>
      <c r="N130" s="223" t="s">
        <v>41</v>
      </c>
      <c r="O130" s="87"/>
      <c r="P130" s="224">
        <f>O130*H130</f>
        <v>0</v>
      </c>
      <c r="Q130" s="224">
        <v>0.075999999999999998</v>
      </c>
      <c r="R130" s="224">
        <f>Q130*H130</f>
        <v>0.152</v>
      </c>
      <c r="S130" s="224">
        <v>0</v>
      </c>
      <c r="T130" s="225">
        <f>S130*H130</f>
        <v>0</v>
      </c>
      <c r="U130" s="41"/>
      <c r="V130" s="41"/>
      <c r="W130" s="41"/>
      <c r="X130" s="41"/>
      <c r="Y130" s="41"/>
      <c r="Z130" s="41"/>
      <c r="AA130" s="41"/>
      <c r="AB130" s="41"/>
      <c r="AC130" s="41"/>
      <c r="AD130" s="41"/>
      <c r="AE130" s="41"/>
      <c r="AR130" s="226" t="s">
        <v>168</v>
      </c>
      <c r="AT130" s="226" t="s">
        <v>163</v>
      </c>
      <c r="AU130" s="226" t="s">
        <v>77</v>
      </c>
      <c r="AY130" s="20" t="s">
        <v>161</v>
      </c>
      <c r="BE130" s="227">
        <f>IF(N130="základní",J130,0)</f>
        <v>0</v>
      </c>
      <c r="BF130" s="227">
        <f>IF(N130="snížená",J130,0)</f>
        <v>0</v>
      </c>
      <c r="BG130" s="227">
        <f>IF(N130="zákl. přenesená",J130,0)</f>
        <v>0</v>
      </c>
      <c r="BH130" s="227">
        <f>IF(N130="sníž. přenesená",J130,0)</f>
        <v>0</v>
      </c>
      <c r="BI130" s="227">
        <f>IF(N130="nulová",J130,0)</f>
        <v>0</v>
      </c>
      <c r="BJ130" s="20" t="s">
        <v>77</v>
      </c>
      <c r="BK130" s="227">
        <f>ROUND(I130*H130,2)</f>
        <v>0</v>
      </c>
      <c r="BL130" s="20" t="s">
        <v>168</v>
      </c>
      <c r="BM130" s="226" t="s">
        <v>2698</v>
      </c>
    </row>
    <row r="131" s="2" customFormat="1" ht="16.5" customHeight="1">
      <c r="A131" s="41"/>
      <c r="B131" s="42"/>
      <c r="C131" s="215" t="s">
        <v>447</v>
      </c>
      <c r="D131" s="215" t="s">
        <v>163</v>
      </c>
      <c r="E131" s="216" t="s">
        <v>2699</v>
      </c>
      <c r="F131" s="217" t="s">
        <v>2658</v>
      </c>
      <c r="G131" s="218" t="s">
        <v>2573</v>
      </c>
      <c r="H131" s="219">
        <v>2</v>
      </c>
      <c r="I131" s="220"/>
      <c r="J131" s="221">
        <f>ROUND(I131*H131,2)</f>
        <v>0</v>
      </c>
      <c r="K131" s="217" t="s">
        <v>19</v>
      </c>
      <c r="L131" s="47"/>
      <c r="M131" s="222" t="s">
        <v>19</v>
      </c>
      <c r="N131" s="223" t="s">
        <v>41</v>
      </c>
      <c r="O131" s="87"/>
      <c r="P131" s="224">
        <f>O131*H131</f>
        <v>0</v>
      </c>
      <c r="Q131" s="224">
        <v>0.126</v>
      </c>
      <c r="R131" s="224">
        <f>Q131*H131</f>
        <v>0.252</v>
      </c>
      <c r="S131" s="224">
        <v>0</v>
      </c>
      <c r="T131" s="225">
        <f>S131*H131</f>
        <v>0</v>
      </c>
      <c r="U131" s="41"/>
      <c r="V131" s="41"/>
      <c r="W131" s="41"/>
      <c r="X131" s="41"/>
      <c r="Y131" s="41"/>
      <c r="Z131" s="41"/>
      <c r="AA131" s="41"/>
      <c r="AB131" s="41"/>
      <c r="AC131" s="41"/>
      <c r="AD131" s="41"/>
      <c r="AE131" s="41"/>
      <c r="AR131" s="226" t="s">
        <v>168</v>
      </c>
      <c r="AT131" s="226" t="s">
        <v>163</v>
      </c>
      <c r="AU131" s="226" t="s">
        <v>77</v>
      </c>
      <c r="AY131" s="20" t="s">
        <v>161</v>
      </c>
      <c r="BE131" s="227">
        <f>IF(N131="základní",J131,0)</f>
        <v>0</v>
      </c>
      <c r="BF131" s="227">
        <f>IF(N131="snížená",J131,0)</f>
        <v>0</v>
      </c>
      <c r="BG131" s="227">
        <f>IF(N131="zákl. přenesená",J131,0)</f>
        <v>0</v>
      </c>
      <c r="BH131" s="227">
        <f>IF(N131="sníž. přenesená",J131,0)</f>
        <v>0</v>
      </c>
      <c r="BI131" s="227">
        <f>IF(N131="nulová",J131,0)</f>
        <v>0</v>
      </c>
      <c r="BJ131" s="20" t="s">
        <v>77</v>
      </c>
      <c r="BK131" s="227">
        <f>ROUND(I131*H131,2)</f>
        <v>0</v>
      </c>
      <c r="BL131" s="20" t="s">
        <v>168</v>
      </c>
      <c r="BM131" s="226" t="s">
        <v>2700</v>
      </c>
    </row>
    <row r="132" s="2" customFormat="1" ht="21.75" customHeight="1">
      <c r="A132" s="41"/>
      <c r="B132" s="42"/>
      <c r="C132" s="215" t="s">
        <v>454</v>
      </c>
      <c r="D132" s="215" t="s">
        <v>163</v>
      </c>
      <c r="E132" s="216" t="s">
        <v>2701</v>
      </c>
      <c r="F132" s="217" t="s">
        <v>2702</v>
      </c>
      <c r="G132" s="218" t="s">
        <v>2573</v>
      </c>
      <c r="H132" s="219">
        <v>1</v>
      </c>
      <c r="I132" s="220"/>
      <c r="J132" s="221">
        <f>ROUND(I132*H132,2)</f>
        <v>0</v>
      </c>
      <c r="K132" s="217" t="s">
        <v>19</v>
      </c>
      <c r="L132" s="47"/>
      <c r="M132" s="222" t="s">
        <v>19</v>
      </c>
      <c r="N132" s="223" t="s">
        <v>41</v>
      </c>
      <c r="O132" s="87"/>
      <c r="P132" s="224">
        <f>O132*H132</f>
        <v>0</v>
      </c>
      <c r="Q132" s="224">
        <v>0.050000000000000003</v>
      </c>
      <c r="R132" s="224">
        <f>Q132*H132</f>
        <v>0.050000000000000003</v>
      </c>
      <c r="S132" s="224">
        <v>0</v>
      </c>
      <c r="T132" s="225">
        <f>S132*H132</f>
        <v>0</v>
      </c>
      <c r="U132" s="41"/>
      <c r="V132" s="41"/>
      <c r="W132" s="41"/>
      <c r="X132" s="41"/>
      <c r="Y132" s="41"/>
      <c r="Z132" s="41"/>
      <c r="AA132" s="41"/>
      <c r="AB132" s="41"/>
      <c r="AC132" s="41"/>
      <c r="AD132" s="41"/>
      <c r="AE132" s="41"/>
      <c r="AR132" s="226" t="s">
        <v>168</v>
      </c>
      <c r="AT132" s="226" t="s">
        <v>163</v>
      </c>
      <c r="AU132" s="226" t="s">
        <v>77</v>
      </c>
      <c r="AY132" s="20" t="s">
        <v>161</v>
      </c>
      <c r="BE132" s="227">
        <f>IF(N132="základní",J132,0)</f>
        <v>0</v>
      </c>
      <c r="BF132" s="227">
        <f>IF(N132="snížená",J132,0)</f>
        <v>0</v>
      </c>
      <c r="BG132" s="227">
        <f>IF(N132="zákl. přenesená",J132,0)</f>
        <v>0</v>
      </c>
      <c r="BH132" s="227">
        <f>IF(N132="sníž. přenesená",J132,0)</f>
        <v>0</v>
      </c>
      <c r="BI132" s="227">
        <f>IF(N132="nulová",J132,0)</f>
        <v>0</v>
      </c>
      <c r="BJ132" s="20" t="s">
        <v>77</v>
      </c>
      <c r="BK132" s="227">
        <f>ROUND(I132*H132,2)</f>
        <v>0</v>
      </c>
      <c r="BL132" s="20" t="s">
        <v>168</v>
      </c>
      <c r="BM132" s="226" t="s">
        <v>2703</v>
      </c>
    </row>
    <row r="133" s="2" customFormat="1" ht="24.15" customHeight="1">
      <c r="A133" s="41"/>
      <c r="B133" s="42"/>
      <c r="C133" s="215" t="s">
        <v>461</v>
      </c>
      <c r="D133" s="215" t="s">
        <v>163</v>
      </c>
      <c r="E133" s="216" t="s">
        <v>2704</v>
      </c>
      <c r="F133" s="217" t="s">
        <v>2705</v>
      </c>
      <c r="G133" s="218" t="s">
        <v>2573</v>
      </c>
      <c r="H133" s="219">
        <v>1</v>
      </c>
      <c r="I133" s="220"/>
      <c r="J133" s="221">
        <f>ROUND(I133*H133,2)</f>
        <v>0</v>
      </c>
      <c r="K133" s="217" t="s">
        <v>19</v>
      </c>
      <c r="L133" s="47"/>
      <c r="M133" s="222" t="s">
        <v>19</v>
      </c>
      <c r="N133" s="223" t="s">
        <v>41</v>
      </c>
      <c r="O133" s="87"/>
      <c r="P133" s="224">
        <f>O133*H133</f>
        <v>0</v>
      </c>
      <c r="Q133" s="224">
        <v>0.113</v>
      </c>
      <c r="R133" s="224">
        <f>Q133*H133</f>
        <v>0.113</v>
      </c>
      <c r="S133" s="224">
        <v>0</v>
      </c>
      <c r="T133" s="225">
        <f>S133*H133</f>
        <v>0</v>
      </c>
      <c r="U133" s="41"/>
      <c r="V133" s="41"/>
      <c r="W133" s="41"/>
      <c r="X133" s="41"/>
      <c r="Y133" s="41"/>
      <c r="Z133" s="41"/>
      <c r="AA133" s="41"/>
      <c r="AB133" s="41"/>
      <c r="AC133" s="41"/>
      <c r="AD133" s="41"/>
      <c r="AE133" s="41"/>
      <c r="AR133" s="226" t="s">
        <v>168</v>
      </c>
      <c r="AT133" s="226" t="s">
        <v>163</v>
      </c>
      <c r="AU133" s="226" t="s">
        <v>77</v>
      </c>
      <c r="AY133" s="20" t="s">
        <v>161</v>
      </c>
      <c r="BE133" s="227">
        <f>IF(N133="základní",J133,0)</f>
        <v>0</v>
      </c>
      <c r="BF133" s="227">
        <f>IF(N133="snížená",J133,0)</f>
        <v>0</v>
      </c>
      <c r="BG133" s="227">
        <f>IF(N133="zákl. přenesená",J133,0)</f>
        <v>0</v>
      </c>
      <c r="BH133" s="227">
        <f>IF(N133="sníž. přenesená",J133,0)</f>
        <v>0</v>
      </c>
      <c r="BI133" s="227">
        <f>IF(N133="nulová",J133,0)</f>
        <v>0</v>
      </c>
      <c r="BJ133" s="20" t="s">
        <v>77</v>
      </c>
      <c r="BK133" s="227">
        <f>ROUND(I133*H133,2)</f>
        <v>0</v>
      </c>
      <c r="BL133" s="20" t="s">
        <v>168</v>
      </c>
      <c r="BM133" s="226" t="s">
        <v>2706</v>
      </c>
    </row>
    <row r="134" s="2" customFormat="1" ht="16.5" customHeight="1">
      <c r="A134" s="41"/>
      <c r="B134" s="42"/>
      <c r="C134" s="215" t="s">
        <v>468</v>
      </c>
      <c r="D134" s="215" t="s">
        <v>163</v>
      </c>
      <c r="E134" s="216" t="s">
        <v>2707</v>
      </c>
      <c r="F134" s="217" t="s">
        <v>2708</v>
      </c>
      <c r="G134" s="218" t="s">
        <v>2573</v>
      </c>
      <c r="H134" s="219">
        <v>1</v>
      </c>
      <c r="I134" s="220"/>
      <c r="J134" s="221">
        <f>ROUND(I134*H134,2)</f>
        <v>0</v>
      </c>
      <c r="K134" s="217" t="s">
        <v>19</v>
      </c>
      <c r="L134" s="47"/>
      <c r="M134" s="222" t="s">
        <v>19</v>
      </c>
      <c r="N134" s="223" t="s">
        <v>41</v>
      </c>
      <c r="O134" s="87"/>
      <c r="P134" s="224">
        <f>O134*H134</f>
        <v>0</v>
      </c>
      <c r="Q134" s="224">
        <v>0.025999999999999999</v>
      </c>
      <c r="R134" s="224">
        <f>Q134*H134</f>
        <v>0.025999999999999999</v>
      </c>
      <c r="S134" s="224">
        <v>0</v>
      </c>
      <c r="T134" s="225">
        <f>S134*H134</f>
        <v>0</v>
      </c>
      <c r="U134" s="41"/>
      <c r="V134" s="41"/>
      <c r="W134" s="41"/>
      <c r="X134" s="41"/>
      <c r="Y134" s="41"/>
      <c r="Z134" s="41"/>
      <c r="AA134" s="41"/>
      <c r="AB134" s="41"/>
      <c r="AC134" s="41"/>
      <c r="AD134" s="41"/>
      <c r="AE134" s="41"/>
      <c r="AR134" s="226" t="s">
        <v>168</v>
      </c>
      <c r="AT134" s="226" t="s">
        <v>163</v>
      </c>
      <c r="AU134" s="226" t="s">
        <v>77</v>
      </c>
      <c r="AY134" s="20" t="s">
        <v>161</v>
      </c>
      <c r="BE134" s="227">
        <f>IF(N134="základní",J134,0)</f>
        <v>0</v>
      </c>
      <c r="BF134" s="227">
        <f>IF(N134="snížená",J134,0)</f>
        <v>0</v>
      </c>
      <c r="BG134" s="227">
        <f>IF(N134="zákl. přenesená",J134,0)</f>
        <v>0</v>
      </c>
      <c r="BH134" s="227">
        <f>IF(N134="sníž. přenesená",J134,0)</f>
        <v>0</v>
      </c>
      <c r="BI134" s="227">
        <f>IF(N134="nulová",J134,0)</f>
        <v>0</v>
      </c>
      <c r="BJ134" s="20" t="s">
        <v>77</v>
      </c>
      <c r="BK134" s="227">
        <f>ROUND(I134*H134,2)</f>
        <v>0</v>
      </c>
      <c r="BL134" s="20" t="s">
        <v>168</v>
      </c>
      <c r="BM134" s="226" t="s">
        <v>2709</v>
      </c>
    </row>
    <row r="135" s="2" customFormat="1" ht="24.15" customHeight="1">
      <c r="A135" s="41"/>
      <c r="B135" s="42"/>
      <c r="C135" s="215" t="s">
        <v>474</v>
      </c>
      <c r="D135" s="215" t="s">
        <v>163</v>
      </c>
      <c r="E135" s="216" t="s">
        <v>2710</v>
      </c>
      <c r="F135" s="217" t="s">
        <v>2711</v>
      </c>
      <c r="G135" s="218" t="s">
        <v>2573</v>
      </c>
      <c r="H135" s="219">
        <v>1</v>
      </c>
      <c r="I135" s="220"/>
      <c r="J135" s="221">
        <f>ROUND(I135*H135,2)</f>
        <v>0</v>
      </c>
      <c r="K135" s="217" t="s">
        <v>19</v>
      </c>
      <c r="L135" s="47"/>
      <c r="M135" s="222" t="s">
        <v>19</v>
      </c>
      <c r="N135" s="223" t="s">
        <v>41</v>
      </c>
      <c r="O135" s="87"/>
      <c r="P135" s="224">
        <f>O135*H135</f>
        <v>0</v>
      </c>
      <c r="Q135" s="224">
        <v>0.23100000000000001</v>
      </c>
      <c r="R135" s="224">
        <f>Q135*H135</f>
        <v>0.23100000000000001</v>
      </c>
      <c r="S135" s="224">
        <v>0</v>
      </c>
      <c r="T135" s="225">
        <f>S135*H135</f>
        <v>0</v>
      </c>
      <c r="U135" s="41"/>
      <c r="V135" s="41"/>
      <c r="W135" s="41"/>
      <c r="X135" s="41"/>
      <c r="Y135" s="41"/>
      <c r="Z135" s="41"/>
      <c r="AA135" s="41"/>
      <c r="AB135" s="41"/>
      <c r="AC135" s="41"/>
      <c r="AD135" s="41"/>
      <c r="AE135" s="41"/>
      <c r="AR135" s="226" t="s">
        <v>168</v>
      </c>
      <c r="AT135" s="226" t="s">
        <v>163</v>
      </c>
      <c r="AU135" s="226" t="s">
        <v>77</v>
      </c>
      <c r="AY135" s="20" t="s">
        <v>161</v>
      </c>
      <c r="BE135" s="227">
        <f>IF(N135="základní",J135,0)</f>
        <v>0</v>
      </c>
      <c r="BF135" s="227">
        <f>IF(N135="snížená",J135,0)</f>
        <v>0</v>
      </c>
      <c r="BG135" s="227">
        <f>IF(N135="zákl. přenesená",J135,0)</f>
        <v>0</v>
      </c>
      <c r="BH135" s="227">
        <f>IF(N135="sníž. přenesená",J135,0)</f>
        <v>0</v>
      </c>
      <c r="BI135" s="227">
        <f>IF(N135="nulová",J135,0)</f>
        <v>0</v>
      </c>
      <c r="BJ135" s="20" t="s">
        <v>77</v>
      </c>
      <c r="BK135" s="227">
        <f>ROUND(I135*H135,2)</f>
        <v>0</v>
      </c>
      <c r="BL135" s="20" t="s">
        <v>168</v>
      </c>
      <c r="BM135" s="226" t="s">
        <v>2712</v>
      </c>
    </row>
    <row r="136" s="2" customFormat="1" ht="16.5" customHeight="1">
      <c r="A136" s="41"/>
      <c r="B136" s="42"/>
      <c r="C136" s="215" t="s">
        <v>480</v>
      </c>
      <c r="D136" s="215" t="s">
        <v>163</v>
      </c>
      <c r="E136" s="216" t="s">
        <v>2713</v>
      </c>
      <c r="F136" s="217" t="s">
        <v>2714</v>
      </c>
      <c r="G136" s="218" t="s">
        <v>2573</v>
      </c>
      <c r="H136" s="219">
        <v>2</v>
      </c>
      <c r="I136" s="220"/>
      <c r="J136" s="221">
        <f>ROUND(I136*H136,2)</f>
        <v>0</v>
      </c>
      <c r="K136" s="217" t="s">
        <v>19</v>
      </c>
      <c r="L136" s="47"/>
      <c r="M136" s="222" t="s">
        <v>19</v>
      </c>
      <c r="N136" s="223" t="s">
        <v>41</v>
      </c>
      <c r="O136" s="87"/>
      <c r="P136" s="224">
        <f>O136*H136</f>
        <v>0</v>
      </c>
      <c r="Q136" s="224">
        <v>0.019</v>
      </c>
      <c r="R136" s="224">
        <f>Q136*H136</f>
        <v>0.037999999999999999</v>
      </c>
      <c r="S136" s="224">
        <v>0</v>
      </c>
      <c r="T136" s="225">
        <f>S136*H136</f>
        <v>0</v>
      </c>
      <c r="U136" s="41"/>
      <c r="V136" s="41"/>
      <c r="W136" s="41"/>
      <c r="X136" s="41"/>
      <c r="Y136" s="41"/>
      <c r="Z136" s="41"/>
      <c r="AA136" s="41"/>
      <c r="AB136" s="41"/>
      <c r="AC136" s="41"/>
      <c r="AD136" s="41"/>
      <c r="AE136" s="41"/>
      <c r="AR136" s="226" t="s">
        <v>168</v>
      </c>
      <c r="AT136" s="226" t="s">
        <v>163</v>
      </c>
      <c r="AU136" s="226" t="s">
        <v>77</v>
      </c>
      <c r="AY136" s="20" t="s">
        <v>161</v>
      </c>
      <c r="BE136" s="227">
        <f>IF(N136="základní",J136,0)</f>
        <v>0</v>
      </c>
      <c r="BF136" s="227">
        <f>IF(N136="snížená",J136,0)</f>
        <v>0</v>
      </c>
      <c r="BG136" s="227">
        <f>IF(N136="zákl. přenesená",J136,0)</f>
        <v>0</v>
      </c>
      <c r="BH136" s="227">
        <f>IF(N136="sníž. přenesená",J136,0)</f>
        <v>0</v>
      </c>
      <c r="BI136" s="227">
        <f>IF(N136="nulová",J136,0)</f>
        <v>0</v>
      </c>
      <c r="BJ136" s="20" t="s">
        <v>77</v>
      </c>
      <c r="BK136" s="227">
        <f>ROUND(I136*H136,2)</f>
        <v>0</v>
      </c>
      <c r="BL136" s="20" t="s">
        <v>168</v>
      </c>
      <c r="BM136" s="226" t="s">
        <v>2715</v>
      </c>
    </row>
    <row r="137" s="2" customFormat="1" ht="24.15" customHeight="1">
      <c r="A137" s="41"/>
      <c r="B137" s="42"/>
      <c r="C137" s="215" t="s">
        <v>486</v>
      </c>
      <c r="D137" s="215" t="s">
        <v>163</v>
      </c>
      <c r="E137" s="216" t="s">
        <v>2716</v>
      </c>
      <c r="F137" s="217" t="s">
        <v>2717</v>
      </c>
      <c r="G137" s="218" t="s">
        <v>2573</v>
      </c>
      <c r="H137" s="219">
        <v>1</v>
      </c>
      <c r="I137" s="220"/>
      <c r="J137" s="221">
        <f>ROUND(I137*H137,2)</f>
        <v>0</v>
      </c>
      <c r="K137" s="217" t="s">
        <v>19</v>
      </c>
      <c r="L137" s="47"/>
      <c r="M137" s="222" t="s">
        <v>19</v>
      </c>
      <c r="N137" s="223" t="s">
        <v>41</v>
      </c>
      <c r="O137" s="87"/>
      <c r="P137" s="224">
        <f>O137*H137</f>
        <v>0</v>
      </c>
      <c r="Q137" s="224">
        <v>0.13400000000000001</v>
      </c>
      <c r="R137" s="224">
        <f>Q137*H137</f>
        <v>0.13400000000000001</v>
      </c>
      <c r="S137" s="224">
        <v>0</v>
      </c>
      <c r="T137" s="225">
        <f>S137*H137</f>
        <v>0</v>
      </c>
      <c r="U137" s="41"/>
      <c r="V137" s="41"/>
      <c r="W137" s="41"/>
      <c r="X137" s="41"/>
      <c r="Y137" s="41"/>
      <c r="Z137" s="41"/>
      <c r="AA137" s="41"/>
      <c r="AB137" s="41"/>
      <c r="AC137" s="41"/>
      <c r="AD137" s="41"/>
      <c r="AE137" s="41"/>
      <c r="AR137" s="226" t="s">
        <v>168</v>
      </c>
      <c r="AT137" s="226" t="s">
        <v>163</v>
      </c>
      <c r="AU137" s="226" t="s">
        <v>77</v>
      </c>
      <c r="AY137" s="20" t="s">
        <v>161</v>
      </c>
      <c r="BE137" s="227">
        <f>IF(N137="základní",J137,0)</f>
        <v>0</v>
      </c>
      <c r="BF137" s="227">
        <f>IF(N137="snížená",J137,0)</f>
        <v>0</v>
      </c>
      <c r="BG137" s="227">
        <f>IF(N137="zákl. přenesená",J137,0)</f>
        <v>0</v>
      </c>
      <c r="BH137" s="227">
        <f>IF(N137="sníž. přenesená",J137,0)</f>
        <v>0</v>
      </c>
      <c r="BI137" s="227">
        <f>IF(N137="nulová",J137,0)</f>
        <v>0</v>
      </c>
      <c r="BJ137" s="20" t="s">
        <v>77</v>
      </c>
      <c r="BK137" s="227">
        <f>ROUND(I137*H137,2)</f>
        <v>0</v>
      </c>
      <c r="BL137" s="20" t="s">
        <v>168</v>
      </c>
      <c r="BM137" s="226" t="s">
        <v>2718</v>
      </c>
    </row>
    <row r="138" s="2" customFormat="1" ht="16.5" customHeight="1">
      <c r="A138" s="41"/>
      <c r="B138" s="42"/>
      <c r="C138" s="215" t="s">
        <v>493</v>
      </c>
      <c r="D138" s="215" t="s">
        <v>163</v>
      </c>
      <c r="E138" s="216" t="s">
        <v>2719</v>
      </c>
      <c r="F138" s="217" t="s">
        <v>2720</v>
      </c>
      <c r="G138" s="218" t="s">
        <v>2573</v>
      </c>
      <c r="H138" s="219">
        <v>1</v>
      </c>
      <c r="I138" s="220"/>
      <c r="J138" s="221">
        <f>ROUND(I138*H138,2)</f>
        <v>0</v>
      </c>
      <c r="K138" s="217" t="s">
        <v>19</v>
      </c>
      <c r="L138" s="47"/>
      <c r="M138" s="222" t="s">
        <v>19</v>
      </c>
      <c r="N138" s="223" t="s">
        <v>41</v>
      </c>
      <c r="O138" s="87"/>
      <c r="P138" s="224">
        <f>O138*H138</f>
        <v>0</v>
      </c>
      <c r="Q138" s="224">
        <v>0.0060000000000000001</v>
      </c>
      <c r="R138" s="224">
        <f>Q138*H138</f>
        <v>0.0060000000000000001</v>
      </c>
      <c r="S138" s="224">
        <v>0</v>
      </c>
      <c r="T138" s="225">
        <f>S138*H138</f>
        <v>0</v>
      </c>
      <c r="U138" s="41"/>
      <c r="V138" s="41"/>
      <c r="W138" s="41"/>
      <c r="X138" s="41"/>
      <c r="Y138" s="41"/>
      <c r="Z138" s="41"/>
      <c r="AA138" s="41"/>
      <c r="AB138" s="41"/>
      <c r="AC138" s="41"/>
      <c r="AD138" s="41"/>
      <c r="AE138" s="41"/>
      <c r="AR138" s="226" t="s">
        <v>168</v>
      </c>
      <c r="AT138" s="226" t="s">
        <v>163</v>
      </c>
      <c r="AU138" s="226" t="s">
        <v>77</v>
      </c>
      <c r="AY138" s="20" t="s">
        <v>161</v>
      </c>
      <c r="BE138" s="227">
        <f>IF(N138="základní",J138,0)</f>
        <v>0</v>
      </c>
      <c r="BF138" s="227">
        <f>IF(N138="snížená",J138,0)</f>
        <v>0</v>
      </c>
      <c r="BG138" s="227">
        <f>IF(N138="zákl. přenesená",J138,0)</f>
        <v>0</v>
      </c>
      <c r="BH138" s="227">
        <f>IF(N138="sníž. přenesená",J138,0)</f>
        <v>0</v>
      </c>
      <c r="BI138" s="227">
        <f>IF(N138="nulová",J138,0)</f>
        <v>0</v>
      </c>
      <c r="BJ138" s="20" t="s">
        <v>77</v>
      </c>
      <c r="BK138" s="227">
        <f>ROUND(I138*H138,2)</f>
        <v>0</v>
      </c>
      <c r="BL138" s="20" t="s">
        <v>168</v>
      </c>
      <c r="BM138" s="226" t="s">
        <v>2721</v>
      </c>
    </row>
    <row r="139" s="2" customFormat="1" ht="16.5" customHeight="1">
      <c r="A139" s="41"/>
      <c r="B139" s="42"/>
      <c r="C139" s="215" t="s">
        <v>501</v>
      </c>
      <c r="D139" s="215" t="s">
        <v>163</v>
      </c>
      <c r="E139" s="216" t="s">
        <v>2722</v>
      </c>
      <c r="F139" s="217" t="s">
        <v>2723</v>
      </c>
      <c r="G139" s="218" t="s">
        <v>2724</v>
      </c>
      <c r="H139" s="219">
        <v>1</v>
      </c>
      <c r="I139" s="220"/>
      <c r="J139" s="221">
        <f>ROUND(I139*H139,2)</f>
        <v>0</v>
      </c>
      <c r="K139" s="217" t="s">
        <v>19</v>
      </c>
      <c r="L139" s="47"/>
      <c r="M139" s="222" t="s">
        <v>19</v>
      </c>
      <c r="N139" s="223" t="s">
        <v>41</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168</v>
      </c>
      <c r="AT139" s="226" t="s">
        <v>163</v>
      </c>
      <c r="AU139" s="226" t="s">
        <v>77</v>
      </c>
      <c r="AY139" s="20" t="s">
        <v>161</v>
      </c>
      <c r="BE139" s="227">
        <f>IF(N139="základní",J139,0)</f>
        <v>0</v>
      </c>
      <c r="BF139" s="227">
        <f>IF(N139="snížená",J139,0)</f>
        <v>0</v>
      </c>
      <c r="BG139" s="227">
        <f>IF(N139="zákl. přenesená",J139,0)</f>
        <v>0</v>
      </c>
      <c r="BH139" s="227">
        <f>IF(N139="sníž. přenesená",J139,0)</f>
        <v>0</v>
      </c>
      <c r="BI139" s="227">
        <f>IF(N139="nulová",J139,0)</f>
        <v>0</v>
      </c>
      <c r="BJ139" s="20" t="s">
        <v>77</v>
      </c>
      <c r="BK139" s="227">
        <f>ROUND(I139*H139,2)</f>
        <v>0</v>
      </c>
      <c r="BL139" s="20" t="s">
        <v>168</v>
      </c>
      <c r="BM139" s="226" t="s">
        <v>2725</v>
      </c>
    </row>
    <row r="140" s="2" customFormat="1" ht="16.5" customHeight="1">
      <c r="A140" s="41"/>
      <c r="B140" s="42"/>
      <c r="C140" s="215" t="s">
        <v>508</v>
      </c>
      <c r="D140" s="215" t="s">
        <v>163</v>
      </c>
      <c r="E140" s="216" t="s">
        <v>2726</v>
      </c>
      <c r="F140" s="217" t="s">
        <v>2727</v>
      </c>
      <c r="G140" s="218" t="s">
        <v>2573</v>
      </c>
      <c r="H140" s="219">
        <v>1</v>
      </c>
      <c r="I140" s="220"/>
      <c r="J140" s="221">
        <f>ROUND(I140*H140,2)</f>
        <v>0</v>
      </c>
      <c r="K140" s="217" t="s">
        <v>19</v>
      </c>
      <c r="L140" s="47"/>
      <c r="M140" s="222" t="s">
        <v>19</v>
      </c>
      <c r="N140" s="223" t="s">
        <v>41</v>
      </c>
      <c r="O140" s="87"/>
      <c r="P140" s="224">
        <f>O140*H140</f>
        <v>0</v>
      </c>
      <c r="Q140" s="224">
        <v>0</v>
      </c>
      <c r="R140" s="224">
        <f>Q140*H140</f>
        <v>0</v>
      </c>
      <c r="S140" s="224">
        <v>0</v>
      </c>
      <c r="T140" s="225">
        <f>S140*H140</f>
        <v>0</v>
      </c>
      <c r="U140" s="41"/>
      <c r="V140" s="41"/>
      <c r="W140" s="41"/>
      <c r="X140" s="41"/>
      <c r="Y140" s="41"/>
      <c r="Z140" s="41"/>
      <c r="AA140" s="41"/>
      <c r="AB140" s="41"/>
      <c r="AC140" s="41"/>
      <c r="AD140" s="41"/>
      <c r="AE140" s="41"/>
      <c r="AR140" s="226" t="s">
        <v>168</v>
      </c>
      <c r="AT140" s="226" t="s">
        <v>163</v>
      </c>
      <c r="AU140" s="226" t="s">
        <v>77</v>
      </c>
      <c r="AY140" s="20" t="s">
        <v>161</v>
      </c>
      <c r="BE140" s="227">
        <f>IF(N140="základní",J140,0)</f>
        <v>0</v>
      </c>
      <c r="BF140" s="227">
        <f>IF(N140="snížená",J140,0)</f>
        <v>0</v>
      </c>
      <c r="BG140" s="227">
        <f>IF(N140="zákl. přenesená",J140,0)</f>
        <v>0</v>
      </c>
      <c r="BH140" s="227">
        <f>IF(N140="sníž. přenesená",J140,0)</f>
        <v>0</v>
      </c>
      <c r="BI140" s="227">
        <f>IF(N140="nulová",J140,0)</f>
        <v>0</v>
      </c>
      <c r="BJ140" s="20" t="s">
        <v>77</v>
      </c>
      <c r="BK140" s="227">
        <f>ROUND(I140*H140,2)</f>
        <v>0</v>
      </c>
      <c r="BL140" s="20" t="s">
        <v>168</v>
      </c>
      <c r="BM140" s="226" t="s">
        <v>2728</v>
      </c>
    </row>
    <row r="141" s="2" customFormat="1" ht="16.5" customHeight="1">
      <c r="A141" s="41"/>
      <c r="B141" s="42"/>
      <c r="C141" s="215" t="s">
        <v>516</v>
      </c>
      <c r="D141" s="215" t="s">
        <v>163</v>
      </c>
      <c r="E141" s="216" t="s">
        <v>2729</v>
      </c>
      <c r="F141" s="217" t="s">
        <v>2730</v>
      </c>
      <c r="G141" s="218" t="s">
        <v>2573</v>
      </c>
      <c r="H141" s="219">
        <v>2</v>
      </c>
      <c r="I141" s="220"/>
      <c r="J141" s="221">
        <f>ROUND(I141*H141,2)</f>
        <v>0</v>
      </c>
      <c r="K141" s="217" t="s">
        <v>19</v>
      </c>
      <c r="L141" s="47"/>
      <c r="M141" s="222" t="s">
        <v>19</v>
      </c>
      <c r="N141" s="223" t="s">
        <v>41</v>
      </c>
      <c r="O141" s="87"/>
      <c r="P141" s="224">
        <f>O141*H141</f>
        <v>0</v>
      </c>
      <c r="Q141" s="224">
        <v>0.0080000000000000002</v>
      </c>
      <c r="R141" s="224">
        <f>Q141*H141</f>
        <v>0.016</v>
      </c>
      <c r="S141" s="224">
        <v>0</v>
      </c>
      <c r="T141" s="225">
        <f>S141*H141</f>
        <v>0</v>
      </c>
      <c r="U141" s="41"/>
      <c r="V141" s="41"/>
      <c r="W141" s="41"/>
      <c r="X141" s="41"/>
      <c r="Y141" s="41"/>
      <c r="Z141" s="41"/>
      <c r="AA141" s="41"/>
      <c r="AB141" s="41"/>
      <c r="AC141" s="41"/>
      <c r="AD141" s="41"/>
      <c r="AE141" s="41"/>
      <c r="AR141" s="226" t="s">
        <v>168</v>
      </c>
      <c r="AT141" s="226" t="s">
        <v>163</v>
      </c>
      <c r="AU141" s="226" t="s">
        <v>77</v>
      </c>
      <c r="AY141" s="20" t="s">
        <v>161</v>
      </c>
      <c r="BE141" s="227">
        <f>IF(N141="základní",J141,0)</f>
        <v>0</v>
      </c>
      <c r="BF141" s="227">
        <f>IF(N141="snížená",J141,0)</f>
        <v>0</v>
      </c>
      <c r="BG141" s="227">
        <f>IF(N141="zákl. přenesená",J141,0)</f>
        <v>0</v>
      </c>
      <c r="BH141" s="227">
        <f>IF(N141="sníž. přenesená",J141,0)</f>
        <v>0</v>
      </c>
      <c r="BI141" s="227">
        <f>IF(N141="nulová",J141,0)</f>
        <v>0</v>
      </c>
      <c r="BJ141" s="20" t="s">
        <v>77</v>
      </c>
      <c r="BK141" s="227">
        <f>ROUND(I141*H141,2)</f>
        <v>0</v>
      </c>
      <c r="BL141" s="20" t="s">
        <v>168</v>
      </c>
      <c r="BM141" s="226" t="s">
        <v>2731</v>
      </c>
    </row>
    <row r="142" s="2" customFormat="1" ht="16.5" customHeight="1">
      <c r="A142" s="41"/>
      <c r="B142" s="42"/>
      <c r="C142" s="215" t="s">
        <v>524</v>
      </c>
      <c r="D142" s="215" t="s">
        <v>163</v>
      </c>
      <c r="E142" s="216" t="s">
        <v>2732</v>
      </c>
      <c r="F142" s="217" t="s">
        <v>2730</v>
      </c>
      <c r="G142" s="218" t="s">
        <v>2573</v>
      </c>
      <c r="H142" s="219">
        <v>3</v>
      </c>
      <c r="I142" s="220"/>
      <c r="J142" s="221">
        <f>ROUND(I142*H142,2)</f>
        <v>0</v>
      </c>
      <c r="K142" s="217" t="s">
        <v>19</v>
      </c>
      <c r="L142" s="47"/>
      <c r="M142" s="222" t="s">
        <v>19</v>
      </c>
      <c r="N142" s="223" t="s">
        <v>41</v>
      </c>
      <c r="O142" s="87"/>
      <c r="P142" s="224">
        <f>O142*H142</f>
        <v>0</v>
      </c>
      <c r="Q142" s="224">
        <v>0.080000000000000002</v>
      </c>
      <c r="R142" s="224">
        <f>Q142*H142</f>
        <v>0.23999999999999999</v>
      </c>
      <c r="S142" s="224">
        <v>0</v>
      </c>
      <c r="T142" s="225">
        <f>S142*H142</f>
        <v>0</v>
      </c>
      <c r="U142" s="41"/>
      <c r="V142" s="41"/>
      <c r="W142" s="41"/>
      <c r="X142" s="41"/>
      <c r="Y142" s="41"/>
      <c r="Z142" s="41"/>
      <c r="AA142" s="41"/>
      <c r="AB142" s="41"/>
      <c r="AC142" s="41"/>
      <c r="AD142" s="41"/>
      <c r="AE142" s="41"/>
      <c r="AR142" s="226" t="s">
        <v>168</v>
      </c>
      <c r="AT142" s="226" t="s">
        <v>163</v>
      </c>
      <c r="AU142" s="226" t="s">
        <v>77</v>
      </c>
      <c r="AY142" s="20" t="s">
        <v>161</v>
      </c>
      <c r="BE142" s="227">
        <f>IF(N142="základní",J142,0)</f>
        <v>0</v>
      </c>
      <c r="BF142" s="227">
        <f>IF(N142="snížená",J142,0)</f>
        <v>0</v>
      </c>
      <c r="BG142" s="227">
        <f>IF(N142="zákl. přenesená",J142,0)</f>
        <v>0</v>
      </c>
      <c r="BH142" s="227">
        <f>IF(N142="sníž. přenesená",J142,0)</f>
        <v>0</v>
      </c>
      <c r="BI142" s="227">
        <f>IF(N142="nulová",J142,0)</f>
        <v>0</v>
      </c>
      <c r="BJ142" s="20" t="s">
        <v>77</v>
      </c>
      <c r="BK142" s="227">
        <f>ROUND(I142*H142,2)</f>
        <v>0</v>
      </c>
      <c r="BL142" s="20" t="s">
        <v>168</v>
      </c>
      <c r="BM142" s="226" t="s">
        <v>2733</v>
      </c>
    </row>
    <row r="143" s="2" customFormat="1" ht="16.5" customHeight="1">
      <c r="A143" s="41"/>
      <c r="B143" s="42"/>
      <c r="C143" s="215" t="s">
        <v>529</v>
      </c>
      <c r="D143" s="215" t="s">
        <v>163</v>
      </c>
      <c r="E143" s="216" t="s">
        <v>2734</v>
      </c>
      <c r="F143" s="217" t="s">
        <v>2735</v>
      </c>
      <c r="G143" s="218" t="s">
        <v>2573</v>
      </c>
      <c r="H143" s="219">
        <v>3</v>
      </c>
      <c r="I143" s="220"/>
      <c r="J143" s="221">
        <f>ROUND(I143*H143,2)</f>
        <v>0</v>
      </c>
      <c r="K143" s="217" t="s">
        <v>19</v>
      </c>
      <c r="L143" s="47"/>
      <c r="M143" s="222" t="s">
        <v>19</v>
      </c>
      <c r="N143" s="223" t="s">
        <v>41</v>
      </c>
      <c r="O143" s="87"/>
      <c r="P143" s="224">
        <f>O143*H143</f>
        <v>0</v>
      </c>
      <c r="Q143" s="224">
        <v>0.014999999999999999</v>
      </c>
      <c r="R143" s="224">
        <f>Q143*H143</f>
        <v>0.044999999999999998</v>
      </c>
      <c r="S143" s="224">
        <v>0</v>
      </c>
      <c r="T143" s="225">
        <f>S143*H143</f>
        <v>0</v>
      </c>
      <c r="U143" s="41"/>
      <c r="V143" s="41"/>
      <c r="W143" s="41"/>
      <c r="X143" s="41"/>
      <c r="Y143" s="41"/>
      <c r="Z143" s="41"/>
      <c r="AA143" s="41"/>
      <c r="AB143" s="41"/>
      <c r="AC143" s="41"/>
      <c r="AD143" s="41"/>
      <c r="AE143" s="41"/>
      <c r="AR143" s="226" t="s">
        <v>168</v>
      </c>
      <c r="AT143" s="226" t="s">
        <v>163</v>
      </c>
      <c r="AU143" s="226" t="s">
        <v>77</v>
      </c>
      <c r="AY143" s="20" t="s">
        <v>161</v>
      </c>
      <c r="BE143" s="227">
        <f>IF(N143="základní",J143,0)</f>
        <v>0</v>
      </c>
      <c r="BF143" s="227">
        <f>IF(N143="snížená",J143,0)</f>
        <v>0</v>
      </c>
      <c r="BG143" s="227">
        <f>IF(N143="zákl. přenesená",J143,0)</f>
        <v>0</v>
      </c>
      <c r="BH143" s="227">
        <f>IF(N143="sníž. přenesená",J143,0)</f>
        <v>0</v>
      </c>
      <c r="BI143" s="227">
        <f>IF(N143="nulová",J143,0)</f>
        <v>0</v>
      </c>
      <c r="BJ143" s="20" t="s">
        <v>77</v>
      </c>
      <c r="BK143" s="227">
        <f>ROUND(I143*H143,2)</f>
        <v>0</v>
      </c>
      <c r="BL143" s="20" t="s">
        <v>168</v>
      </c>
      <c r="BM143" s="226" t="s">
        <v>2736</v>
      </c>
    </row>
    <row r="144" s="2" customFormat="1" ht="16.5" customHeight="1">
      <c r="A144" s="41"/>
      <c r="B144" s="42"/>
      <c r="C144" s="215" t="s">
        <v>534</v>
      </c>
      <c r="D144" s="215" t="s">
        <v>163</v>
      </c>
      <c r="E144" s="216" t="s">
        <v>2737</v>
      </c>
      <c r="F144" s="217" t="s">
        <v>2738</v>
      </c>
      <c r="G144" s="218" t="s">
        <v>2573</v>
      </c>
      <c r="H144" s="219">
        <v>1</v>
      </c>
      <c r="I144" s="220"/>
      <c r="J144" s="221">
        <f>ROUND(I144*H144,2)</f>
        <v>0</v>
      </c>
      <c r="K144" s="217" t="s">
        <v>19</v>
      </c>
      <c r="L144" s="47"/>
      <c r="M144" s="222" t="s">
        <v>19</v>
      </c>
      <c r="N144" s="223" t="s">
        <v>41</v>
      </c>
      <c r="O144" s="87"/>
      <c r="P144" s="224">
        <f>O144*H144</f>
        <v>0</v>
      </c>
      <c r="Q144" s="224">
        <v>0.0080000000000000002</v>
      </c>
      <c r="R144" s="224">
        <f>Q144*H144</f>
        <v>0.0080000000000000002</v>
      </c>
      <c r="S144" s="224">
        <v>0</v>
      </c>
      <c r="T144" s="225">
        <f>S144*H144</f>
        <v>0</v>
      </c>
      <c r="U144" s="41"/>
      <c r="V144" s="41"/>
      <c r="W144" s="41"/>
      <c r="X144" s="41"/>
      <c r="Y144" s="41"/>
      <c r="Z144" s="41"/>
      <c r="AA144" s="41"/>
      <c r="AB144" s="41"/>
      <c r="AC144" s="41"/>
      <c r="AD144" s="41"/>
      <c r="AE144" s="41"/>
      <c r="AR144" s="226" t="s">
        <v>168</v>
      </c>
      <c r="AT144" s="226" t="s">
        <v>163</v>
      </c>
      <c r="AU144" s="226" t="s">
        <v>77</v>
      </c>
      <c r="AY144" s="20" t="s">
        <v>161</v>
      </c>
      <c r="BE144" s="227">
        <f>IF(N144="základní",J144,0)</f>
        <v>0</v>
      </c>
      <c r="BF144" s="227">
        <f>IF(N144="snížená",J144,0)</f>
        <v>0</v>
      </c>
      <c r="BG144" s="227">
        <f>IF(N144="zákl. přenesená",J144,0)</f>
        <v>0</v>
      </c>
      <c r="BH144" s="227">
        <f>IF(N144="sníž. přenesená",J144,0)</f>
        <v>0</v>
      </c>
      <c r="BI144" s="227">
        <f>IF(N144="nulová",J144,0)</f>
        <v>0</v>
      </c>
      <c r="BJ144" s="20" t="s">
        <v>77</v>
      </c>
      <c r="BK144" s="227">
        <f>ROUND(I144*H144,2)</f>
        <v>0</v>
      </c>
      <c r="BL144" s="20" t="s">
        <v>168</v>
      </c>
      <c r="BM144" s="226" t="s">
        <v>2739</v>
      </c>
    </row>
    <row r="145" s="2" customFormat="1" ht="16.5" customHeight="1">
      <c r="A145" s="41"/>
      <c r="B145" s="42"/>
      <c r="C145" s="215" t="s">
        <v>539</v>
      </c>
      <c r="D145" s="215" t="s">
        <v>163</v>
      </c>
      <c r="E145" s="216" t="s">
        <v>2740</v>
      </c>
      <c r="F145" s="217" t="s">
        <v>2741</v>
      </c>
      <c r="G145" s="218" t="s">
        <v>2573</v>
      </c>
      <c r="H145" s="219">
        <v>3</v>
      </c>
      <c r="I145" s="220"/>
      <c r="J145" s="221">
        <f>ROUND(I145*H145,2)</f>
        <v>0</v>
      </c>
      <c r="K145" s="217" t="s">
        <v>19</v>
      </c>
      <c r="L145" s="47"/>
      <c r="M145" s="222" t="s">
        <v>19</v>
      </c>
      <c r="N145" s="223" t="s">
        <v>41</v>
      </c>
      <c r="O145" s="87"/>
      <c r="P145" s="224">
        <f>O145*H145</f>
        <v>0</v>
      </c>
      <c r="Q145" s="224">
        <v>0.0050000000000000001</v>
      </c>
      <c r="R145" s="224">
        <f>Q145*H145</f>
        <v>0.014999999999999999</v>
      </c>
      <c r="S145" s="224">
        <v>0</v>
      </c>
      <c r="T145" s="225">
        <f>S145*H145</f>
        <v>0</v>
      </c>
      <c r="U145" s="41"/>
      <c r="V145" s="41"/>
      <c r="W145" s="41"/>
      <c r="X145" s="41"/>
      <c r="Y145" s="41"/>
      <c r="Z145" s="41"/>
      <c r="AA145" s="41"/>
      <c r="AB145" s="41"/>
      <c r="AC145" s="41"/>
      <c r="AD145" s="41"/>
      <c r="AE145" s="41"/>
      <c r="AR145" s="226" t="s">
        <v>168</v>
      </c>
      <c r="AT145" s="226" t="s">
        <v>163</v>
      </c>
      <c r="AU145" s="226" t="s">
        <v>77</v>
      </c>
      <c r="AY145" s="20" t="s">
        <v>161</v>
      </c>
      <c r="BE145" s="227">
        <f>IF(N145="základní",J145,0)</f>
        <v>0</v>
      </c>
      <c r="BF145" s="227">
        <f>IF(N145="snížená",J145,0)</f>
        <v>0</v>
      </c>
      <c r="BG145" s="227">
        <f>IF(N145="zákl. přenesená",J145,0)</f>
        <v>0</v>
      </c>
      <c r="BH145" s="227">
        <f>IF(N145="sníž. přenesená",J145,0)</f>
        <v>0</v>
      </c>
      <c r="BI145" s="227">
        <f>IF(N145="nulová",J145,0)</f>
        <v>0</v>
      </c>
      <c r="BJ145" s="20" t="s">
        <v>77</v>
      </c>
      <c r="BK145" s="227">
        <f>ROUND(I145*H145,2)</f>
        <v>0</v>
      </c>
      <c r="BL145" s="20" t="s">
        <v>168</v>
      </c>
      <c r="BM145" s="226" t="s">
        <v>2742</v>
      </c>
    </row>
    <row r="146" s="2" customFormat="1" ht="16.5" customHeight="1">
      <c r="A146" s="41"/>
      <c r="B146" s="42"/>
      <c r="C146" s="215" t="s">
        <v>546</v>
      </c>
      <c r="D146" s="215" t="s">
        <v>163</v>
      </c>
      <c r="E146" s="216" t="s">
        <v>2743</v>
      </c>
      <c r="F146" s="217" t="s">
        <v>2744</v>
      </c>
      <c r="G146" s="218" t="s">
        <v>2573</v>
      </c>
      <c r="H146" s="219">
        <v>2</v>
      </c>
      <c r="I146" s="220"/>
      <c r="J146" s="221">
        <f>ROUND(I146*H146,2)</f>
        <v>0</v>
      </c>
      <c r="K146" s="217" t="s">
        <v>19</v>
      </c>
      <c r="L146" s="47"/>
      <c r="M146" s="222" t="s">
        <v>19</v>
      </c>
      <c r="N146" s="223" t="s">
        <v>41</v>
      </c>
      <c r="O146" s="87"/>
      <c r="P146" s="224">
        <f>O146*H146</f>
        <v>0</v>
      </c>
      <c r="Q146" s="224">
        <v>0.0050000000000000001</v>
      </c>
      <c r="R146" s="224">
        <f>Q146*H146</f>
        <v>0.01</v>
      </c>
      <c r="S146" s="224">
        <v>0</v>
      </c>
      <c r="T146" s="225">
        <f>S146*H146</f>
        <v>0</v>
      </c>
      <c r="U146" s="41"/>
      <c r="V146" s="41"/>
      <c r="W146" s="41"/>
      <c r="X146" s="41"/>
      <c r="Y146" s="41"/>
      <c r="Z146" s="41"/>
      <c r="AA146" s="41"/>
      <c r="AB146" s="41"/>
      <c r="AC146" s="41"/>
      <c r="AD146" s="41"/>
      <c r="AE146" s="41"/>
      <c r="AR146" s="226" t="s">
        <v>168</v>
      </c>
      <c r="AT146" s="226" t="s">
        <v>163</v>
      </c>
      <c r="AU146" s="226" t="s">
        <v>77</v>
      </c>
      <c r="AY146" s="20" t="s">
        <v>161</v>
      </c>
      <c r="BE146" s="227">
        <f>IF(N146="základní",J146,0)</f>
        <v>0</v>
      </c>
      <c r="BF146" s="227">
        <f>IF(N146="snížená",J146,0)</f>
        <v>0</v>
      </c>
      <c r="BG146" s="227">
        <f>IF(N146="zákl. přenesená",J146,0)</f>
        <v>0</v>
      </c>
      <c r="BH146" s="227">
        <f>IF(N146="sníž. přenesená",J146,0)</f>
        <v>0</v>
      </c>
      <c r="BI146" s="227">
        <f>IF(N146="nulová",J146,0)</f>
        <v>0</v>
      </c>
      <c r="BJ146" s="20" t="s">
        <v>77</v>
      </c>
      <c r="BK146" s="227">
        <f>ROUND(I146*H146,2)</f>
        <v>0</v>
      </c>
      <c r="BL146" s="20" t="s">
        <v>168</v>
      </c>
      <c r="BM146" s="226" t="s">
        <v>2745</v>
      </c>
    </row>
    <row r="147" s="2" customFormat="1" ht="16.5" customHeight="1">
      <c r="A147" s="41"/>
      <c r="B147" s="42"/>
      <c r="C147" s="215" t="s">
        <v>561</v>
      </c>
      <c r="D147" s="215" t="s">
        <v>163</v>
      </c>
      <c r="E147" s="216" t="s">
        <v>2746</v>
      </c>
      <c r="F147" s="217" t="s">
        <v>2747</v>
      </c>
      <c r="G147" s="218" t="s">
        <v>2573</v>
      </c>
      <c r="H147" s="219">
        <v>4</v>
      </c>
      <c r="I147" s="220"/>
      <c r="J147" s="221">
        <f>ROUND(I147*H147,2)</f>
        <v>0</v>
      </c>
      <c r="K147" s="217" t="s">
        <v>19</v>
      </c>
      <c r="L147" s="47"/>
      <c r="M147" s="222" t="s">
        <v>19</v>
      </c>
      <c r="N147" s="223" t="s">
        <v>41</v>
      </c>
      <c r="O147" s="87"/>
      <c r="P147" s="224">
        <f>O147*H147</f>
        <v>0</v>
      </c>
      <c r="Q147" s="224">
        <v>0.0030000000000000001</v>
      </c>
      <c r="R147" s="224">
        <f>Q147*H147</f>
        <v>0.012</v>
      </c>
      <c r="S147" s="224">
        <v>0</v>
      </c>
      <c r="T147" s="225">
        <f>S147*H147</f>
        <v>0</v>
      </c>
      <c r="U147" s="41"/>
      <c r="V147" s="41"/>
      <c r="W147" s="41"/>
      <c r="X147" s="41"/>
      <c r="Y147" s="41"/>
      <c r="Z147" s="41"/>
      <c r="AA147" s="41"/>
      <c r="AB147" s="41"/>
      <c r="AC147" s="41"/>
      <c r="AD147" s="41"/>
      <c r="AE147" s="41"/>
      <c r="AR147" s="226" t="s">
        <v>168</v>
      </c>
      <c r="AT147" s="226" t="s">
        <v>163</v>
      </c>
      <c r="AU147" s="226" t="s">
        <v>77</v>
      </c>
      <c r="AY147" s="20" t="s">
        <v>161</v>
      </c>
      <c r="BE147" s="227">
        <f>IF(N147="základní",J147,0)</f>
        <v>0</v>
      </c>
      <c r="BF147" s="227">
        <f>IF(N147="snížená",J147,0)</f>
        <v>0</v>
      </c>
      <c r="BG147" s="227">
        <f>IF(N147="zákl. přenesená",J147,0)</f>
        <v>0</v>
      </c>
      <c r="BH147" s="227">
        <f>IF(N147="sníž. přenesená",J147,0)</f>
        <v>0</v>
      </c>
      <c r="BI147" s="227">
        <f>IF(N147="nulová",J147,0)</f>
        <v>0</v>
      </c>
      <c r="BJ147" s="20" t="s">
        <v>77</v>
      </c>
      <c r="BK147" s="227">
        <f>ROUND(I147*H147,2)</f>
        <v>0</v>
      </c>
      <c r="BL147" s="20" t="s">
        <v>168</v>
      </c>
      <c r="BM147" s="226" t="s">
        <v>2748</v>
      </c>
    </row>
    <row r="148" s="2" customFormat="1" ht="16.5" customHeight="1">
      <c r="A148" s="41"/>
      <c r="B148" s="42"/>
      <c r="C148" s="215" t="s">
        <v>569</v>
      </c>
      <c r="D148" s="215" t="s">
        <v>163</v>
      </c>
      <c r="E148" s="216" t="s">
        <v>2749</v>
      </c>
      <c r="F148" s="217" t="s">
        <v>2750</v>
      </c>
      <c r="G148" s="218" t="s">
        <v>2573</v>
      </c>
      <c r="H148" s="219">
        <v>1</v>
      </c>
      <c r="I148" s="220"/>
      <c r="J148" s="221">
        <f>ROUND(I148*H148,2)</f>
        <v>0</v>
      </c>
      <c r="K148" s="217" t="s">
        <v>19</v>
      </c>
      <c r="L148" s="47"/>
      <c r="M148" s="222" t="s">
        <v>19</v>
      </c>
      <c r="N148" s="223" t="s">
        <v>41</v>
      </c>
      <c r="O148" s="87"/>
      <c r="P148" s="224">
        <f>O148*H148</f>
        <v>0</v>
      </c>
      <c r="Q148" s="224">
        <v>0.029999999999999999</v>
      </c>
      <c r="R148" s="224">
        <f>Q148*H148</f>
        <v>0.029999999999999999</v>
      </c>
      <c r="S148" s="224">
        <v>0</v>
      </c>
      <c r="T148" s="225">
        <f>S148*H148</f>
        <v>0</v>
      </c>
      <c r="U148" s="41"/>
      <c r="V148" s="41"/>
      <c r="W148" s="41"/>
      <c r="X148" s="41"/>
      <c r="Y148" s="41"/>
      <c r="Z148" s="41"/>
      <c r="AA148" s="41"/>
      <c r="AB148" s="41"/>
      <c r="AC148" s="41"/>
      <c r="AD148" s="41"/>
      <c r="AE148" s="41"/>
      <c r="AR148" s="226" t="s">
        <v>168</v>
      </c>
      <c r="AT148" s="226" t="s">
        <v>163</v>
      </c>
      <c r="AU148" s="226" t="s">
        <v>77</v>
      </c>
      <c r="AY148" s="20" t="s">
        <v>161</v>
      </c>
      <c r="BE148" s="227">
        <f>IF(N148="základní",J148,0)</f>
        <v>0</v>
      </c>
      <c r="BF148" s="227">
        <f>IF(N148="snížená",J148,0)</f>
        <v>0</v>
      </c>
      <c r="BG148" s="227">
        <f>IF(N148="zákl. přenesená",J148,0)</f>
        <v>0</v>
      </c>
      <c r="BH148" s="227">
        <f>IF(N148="sníž. přenesená",J148,0)</f>
        <v>0</v>
      </c>
      <c r="BI148" s="227">
        <f>IF(N148="nulová",J148,0)</f>
        <v>0</v>
      </c>
      <c r="BJ148" s="20" t="s">
        <v>77</v>
      </c>
      <c r="BK148" s="227">
        <f>ROUND(I148*H148,2)</f>
        <v>0</v>
      </c>
      <c r="BL148" s="20" t="s">
        <v>168</v>
      </c>
      <c r="BM148" s="226" t="s">
        <v>2751</v>
      </c>
    </row>
    <row r="149" s="2" customFormat="1" ht="16.5" customHeight="1">
      <c r="A149" s="41"/>
      <c r="B149" s="42"/>
      <c r="C149" s="215" t="s">
        <v>577</v>
      </c>
      <c r="D149" s="215" t="s">
        <v>163</v>
      </c>
      <c r="E149" s="216" t="s">
        <v>2752</v>
      </c>
      <c r="F149" s="217" t="s">
        <v>2753</v>
      </c>
      <c r="G149" s="218" t="s">
        <v>2573</v>
      </c>
      <c r="H149" s="219">
        <v>1</v>
      </c>
      <c r="I149" s="220"/>
      <c r="J149" s="221">
        <f>ROUND(I149*H149,2)</f>
        <v>0</v>
      </c>
      <c r="K149" s="217" t="s">
        <v>19</v>
      </c>
      <c r="L149" s="47"/>
      <c r="M149" s="222" t="s">
        <v>19</v>
      </c>
      <c r="N149" s="223" t="s">
        <v>41</v>
      </c>
      <c r="O149" s="87"/>
      <c r="P149" s="224">
        <f>O149*H149</f>
        <v>0</v>
      </c>
      <c r="Q149" s="224">
        <v>0.19</v>
      </c>
      <c r="R149" s="224">
        <f>Q149*H149</f>
        <v>0.19</v>
      </c>
      <c r="S149" s="224">
        <v>0</v>
      </c>
      <c r="T149" s="225">
        <f>S149*H149</f>
        <v>0</v>
      </c>
      <c r="U149" s="41"/>
      <c r="V149" s="41"/>
      <c r="W149" s="41"/>
      <c r="X149" s="41"/>
      <c r="Y149" s="41"/>
      <c r="Z149" s="41"/>
      <c r="AA149" s="41"/>
      <c r="AB149" s="41"/>
      <c r="AC149" s="41"/>
      <c r="AD149" s="41"/>
      <c r="AE149" s="41"/>
      <c r="AR149" s="226" t="s">
        <v>168</v>
      </c>
      <c r="AT149" s="226" t="s">
        <v>163</v>
      </c>
      <c r="AU149" s="226" t="s">
        <v>77</v>
      </c>
      <c r="AY149" s="20" t="s">
        <v>161</v>
      </c>
      <c r="BE149" s="227">
        <f>IF(N149="základní",J149,0)</f>
        <v>0</v>
      </c>
      <c r="BF149" s="227">
        <f>IF(N149="snížená",J149,0)</f>
        <v>0</v>
      </c>
      <c r="BG149" s="227">
        <f>IF(N149="zákl. přenesená",J149,0)</f>
        <v>0</v>
      </c>
      <c r="BH149" s="227">
        <f>IF(N149="sníž. přenesená",J149,0)</f>
        <v>0</v>
      </c>
      <c r="BI149" s="227">
        <f>IF(N149="nulová",J149,0)</f>
        <v>0</v>
      </c>
      <c r="BJ149" s="20" t="s">
        <v>77</v>
      </c>
      <c r="BK149" s="227">
        <f>ROUND(I149*H149,2)</f>
        <v>0</v>
      </c>
      <c r="BL149" s="20" t="s">
        <v>168</v>
      </c>
      <c r="BM149" s="226" t="s">
        <v>2754</v>
      </c>
    </row>
    <row r="150" s="2" customFormat="1" ht="16.5" customHeight="1">
      <c r="A150" s="41"/>
      <c r="B150" s="42"/>
      <c r="C150" s="215" t="s">
        <v>587</v>
      </c>
      <c r="D150" s="215" t="s">
        <v>163</v>
      </c>
      <c r="E150" s="216" t="s">
        <v>2755</v>
      </c>
      <c r="F150" s="217" t="s">
        <v>2756</v>
      </c>
      <c r="G150" s="218" t="s">
        <v>2573</v>
      </c>
      <c r="H150" s="219">
        <v>1</v>
      </c>
      <c r="I150" s="220"/>
      <c r="J150" s="221">
        <f>ROUND(I150*H150,2)</f>
        <v>0</v>
      </c>
      <c r="K150" s="217" t="s">
        <v>19</v>
      </c>
      <c r="L150" s="47"/>
      <c r="M150" s="222" t="s">
        <v>19</v>
      </c>
      <c r="N150" s="223" t="s">
        <v>41</v>
      </c>
      <c r="O150" s="87"/>
      <c r="P150" s="224">
        <f>O150*H150</f>
        <v>0</v>
      </c>
      <c r="Q150" s="224">
        <v>0.050000000000000003</v>
      </c>
      <c r="R150" s="224">
        <f>Q150*H150</f>
        <v>0.050000000000000003</v>
      </c>
      <c r="S150" s="224">
        <v>0</v>
      </c>
      <c r="T150" s="225">
        <f>S150*H150</f>
        <v>0</v>
      </c>
      <c r="U150" s="41"/>
      <c r="V150" s="41"/>
      <c r="W150" s="41"/>
      <c r="X150" s="41"/>
      <c r="Y150" s="41"/>
      <c r="Z150" s="41"/>
      <c r="AA150" s="41"/>
      <c r="AB150" s="41"/>
      <c r="AC150" s="41"/>
      <c r="AD150" s="41"/>
      <c r="AE150" s="41"/>
      <c r="AR150" s="226" t="s">
        <v>168</v>
      </c>
      <c r="AT150" s="226" t="s">
        <v>163</v>
      </c>
      <c r="AU150" s="226" t="s">
        <v>77</v>
      </c>
      <c r="AY150" s="20" t="s">
        <v>161</v>
      </c>
      <c r="BE150" s="227">
        <f>IF(N150="základní",J150,0)</f>
        <v>0</v>
      </c>
      <c r="BF150" s="227">
        <f>IF(N150="snížená",J150,0)</f>
        <v>0</v>
      </c>
      <c r="BG150" s="227">
        <f>IF(N150="zákl. přenesená",J150,0)</f>
        <v>0</v>
      </c>
      <c r="BH150" s="227">
        <f>IF(N150="sníž. přenesená",J150,0)</f>
        <v>0</v>
      </c>
      <c r="BI150" s="227">
        <f>IF(N150="nulová",J150,0)</f>
        <v>0</v>
      </c>
      <c r="BJ150" s="20" t="s">
        <v>77</v>
      </c>
      <c r="BK150" s="227">
        <f>ROUND(I150*H150,2)</f>
        <v>0</v>
      </c>
      <c r="BL150" s="20" t="s">
        <v>168</v>
      </c>
      <c r="BM150" s="226" t="s">
        <v>2757</v>
      </c>
    </row>
    <row r="151" s="2" customFormat="1" ht="24.15" customHeight="1">
      <c r="A151" s="41"/>
      <c r="B151" s="42"/>
      <c r="C151" s="215" t="s">
        <v>592</v>
      </c>
      <c r="D151" s="215" t="s">
        <v>163</v>
      </c>
      <c r="E151" s="216" t="s">
        <v>2758</v>
      </c>
      <c r="F151" s="217" t="s">
        <v>2759</v>
      </c>
      <c r="G151" s="218" t="s">
        <v>2724</v>
      </c>
      <c r="H151" s="219">
        <v>1</v>
      </c>
      <c r="I151" s="220"/>
      <c r="J151" s="221">
        <f>ROUND(I151*H151,2)</f>
        <v>0</v>
      </c>
      <c r="K151" s="217" t="s">
        <v>19</v>
      </c>
      <c r="L151" s="47"/>
      <c r="M151" s="222" t="s">
        <v>19</v>
      </c>
      <c r="N151" s="223" t="s">
        <v>41</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168</v>
      </c>
      <c r="AT151" s="226" t="s">
        <v>163</v>
      </c>
      <c r="AU151" s="226" t="s">
        <v>77</v>
      </c>
      <c r="AY151" s="20" t="s">
        <v>161</v>
      </c>
      <c r="BE151" s="227">
        <f>IF(N151="základní",J151,0)</f>
        <v>0</v>
      </c>
      <c r="BF151" s="227">
        <f>IF(N151="snížená",J151,0)</f>
        <v>0</v>
      </c>
      <c r="BG151" s="227">
        <f>IF(N151="zákl. přenesená",J151,0)</f>
        <v>0</v>
      </c>
      <c r="BH151" s="227">
        <f>IF(N151="sníž. přenesená",J151,0)</f>
        <v>0</v>
      </c>
      <c r="BI151" s="227">
        <f>IF(N151="nulová",J151,0)</f>
        <v>0</v>
      </c>
      <c r="BJ151" s="20" t="s">
        <v>77</v>
      </c>
      <c r="BK151" s="227">
        <f>ROUND(I151*H151,2)</f>
        <v>0</v>
      </c>
      <c r="BL151" s="20" t="s">
        <v>168</v>
      </c>
      <c r="BM151" s="226" t="s">
        <v>2760</v>
      </c>
    </row>
    <row r="152" s="2" customFormat="1" ht="24.15" customHeight="1">
      <c r="A152" s="41"/>
      <c r="B152" s="42"/>
      <c r="C152" s="215" t="s">
        <v>1282</v>
      </c>
      <c r="D152" s="215" t="s">
        <v>163</v>
      </c>
      <c r="E152" s="216" t="s">
        <v>2761</v>
      </c>
      <c r="F152" s="217" t="s">
        <v>2762</v>
      </c>
      <c r="G152" s="218" t="s">
        <v>2724</v>
      </c>
      <c r="H152" s="219">
        <v>1</v>
      </c>
      <c r="I152" s="220"/>
      <c r="J152" s="221">
        <f>ROUND(I152*H152,2)</f>
        <v>0</v>
      </c>
      <c r="K152" s="217" t="s">
        <v>19</v>
      </c>
      <c r="L152" s="47"/>
      <c r="M152" s="222" t="s">
        <v>19</v>
      </c>
      <c r="N152" s="223" t="s">
        <v>41</v>
      </c>
      <c r="O152" s="87"/>
      <c r="P152" s="224">
        <f>O152*H152</f>
        <v>0</v>
      </c>
      <c r="Q152" s="224">
        <v>0</v>
      </c>
      <c r="R152" s="224">
        <f>Q152*H152</f>
        <v>0</v>
      </c>
      <c r="S152" s="224">
        <v>0</v>
      </c>
      <c r="T152" s="225">
        <f>S152*H152</f>
        <v>0</v>
      </c>
      <c r="U152" s="41"/>
      <c r="V152" s="41"/>
      <c r="W152" s="41"/>
      <c r="X152" s="41"/>
      <c r="Y152" s="41"/>
      <c r="Z152" s="41"/>
      <c r="AA152" s="41"/>
      <c r="AB152" s="41"/>
      <c r="AC152" s="41"/>
      <c r="AD152" s="41"/>
      <c r="AE152" s="41"/>
      <c r="AR152" s="226" t="s">
        <v>168</v>
      </c>
      <c r="AT152" s="226" t="s">
        <v>163</v>
      </c>
      <c r="AU152" s="226" t="s">
        <v>77</v>
      </c>
      <c r="AY152" s="20" t="s">
        <v>161</v>
      </c>
      <c r="BE152" s="227">
        <f>IF(N152="základní",J152,0)</f>
        <v>0</v>
      </c>
      <c r="BF152" s="227">
        <f>IF(N152="snížená",J152,0)</f>
        <v>0</v>
      </c>
      <c r="BG152" s="227">
        <f>IF(N152="zákl. přenesená",J152,0)</f>
        <v>0</v>
      </c>
      <c r="BH152" s="227">
        <f>IF(N152="sníž. přenesená",J152,0)</f>
        <v>0</v>
      </c>
      <c r="BI152" s="227">
        <f>IF(N152="nulová",J152,0)</f>
        <v>0</v>
      </c>
      <c r="BJ152" s="20" t="s">
        <v>77</v>
      </c>
      <c r="BK152" s="227">
        <f>ROUND(I152*H152,2)</f>
        <v>0</v>
      </c>
      <c r="BL152" s="20" t="s">
        <v>168</v>
      </c>
      <c r="BM152" s="226" t="s">
        <v>2763</v>
      </c>
    </row>
    <row r="153" s="2" customFormat="1" ht="16.5" customHeight="1">
      <c r="A153" s="41"/>
      <c r="B153" s="42"/>
      <c r="C153" s="215" t="s">
        <v>598</v>
      </c>
      <c r="D153" s="215" t="s">
        <v>163</v>
      </c>
      <c r="E153" s="216" t="s">
        <v>2764</v>
      </c>
      <c r="F153" s="217" t="s">
        <v>2765</v>
      </c>
      <c r="G153" s="218" t="s">
        <v>2724</v>
      </c>
      <c r="H153" s="219">
        <v>4</v>
      </c>
      <c r="I153" s="220"/>
      <c r="J153" s="221">
        <f>ROUND(I153*H153,2)</f>
        <v>0</v>
      </c>
      <c r="K153" s="217" t="s">
        <v>19</v>
      </c>
      <c r="L153" s="47"/>
      <c r="M153" s="295" t="s">
        <v>19</v>
      </c>
      <c r="N153" s="296" t="s">
        <v>41</v>
      </c>
      <c r="O153" s="280"/>
      <c r="P153" s="297">
        <f>O153*H153</f>
        <v>0</v>
      </c>
      <c r="Q153" s="297">
        <v>0</v>
      </c>
      <c r="R153" s="297">
        <f>Q153*H153</f>
        <v>0</v>
      </c>
      <c r="S153" s="297">
        <v>0</v>
      </c>
      <c r="T153" s="298">
        <f>S153*H153</f>
        <v>0</v>
      </c>
      <c r="U153" s="41"/>
      <c r="V153" s="41"/>
      <c r="W153" s="41"/>
      <c r="X153" s="41"/>
      <c r="Y153" s="41"/>
      <c r="Z153" s="41"/>
      <c r="AA153" s="41"/>
      <c r="AB153" s="41"/>
      <c r="AC153" s="41"/>
      <c r="AD153" s="41"/>
      <c r="AE153" s="41"/>
      <c r="AR153" s="226" t="s">
        <v>168</v>
      </c>
      <c r="AT153" s="226" t="s">
        <v>163</v>
      </c>
      <c r="AU153" s="226" t="s">
        <v>77</v>
      </c>
      <c r="AY153" s="20" t="s">
        <v>161</v>
      </c>
      <c r="BE153" s="227">
        <f>IF(N153="základní",J153,0)</f>
        <v>0</v>
      </c>
      <c r="BF153" s="227">
        <f>IF(N153="snížená",J153,0)</f>
        <v>0</v>
      </c>
      <c r="BG153" s="227">
        <f>IF(N153="zákl. přenesená",J153,0)</f>
        <v>0</v>
      </c>
      <c r="BH153" s="227">
        <f>IF(N153="sníž. přenesená",J153,0)</f>
        <v>0</v>
      </c>
      <c r="BI153" s="227">
        <f>IF(N153="nulová",J153,0)</f>
        <v>0</v>
      </c>
      <c r="BJ153" s="20" t="s">
        <v>77</v>
      </c>
      <c r="BK153" s="227">
        <f>ROUND(I153*H153,2)</f>
        <v>0</v>
      </c>
      <c r="BL153" s="20" t="s">
        <v>168</v>
      </c>
      <c r="BM153" s="226" t="s">
        <v>2766</v>
      </c>
    </row>
    <row r="154" s="2" customFormat="1" ht="6.96" customHeight="1">
      <c r="A154" s="41"/>
      <c r="B154" s="62"/>
      <c r="C154" s="63"/>
      <c r="D154" s="63"/>
      <c r="E154" s="63"/>
      <c r="F154" s="63"/>
      <c r="G154" s="63"/>
      <c r="H154" s="63"/>
      <c r="I154" s="63"/>
      <c r="J154" s="63"/>
      <c r="K154" s="63"/>
      <c r="L154" s="47"/>
      <c r="M154" s="41"/>
      <c r="O154" s="41"/>
      <c r="P154" s="41"/>
      <c r="Q154" s="41"/>
      <c r="R154" s="41"/>
      <c r="S154" s="41"/>
      <c r="T154" s="41"/>
      <c r="U154" s="41"/>
      <c r="V154" s="41"/>
      <c r="W154" s="41"/>
      <c r="X154" s="41"/>
      <c r="Y154" s="41"/>
      <c r="Z154" s="41"/>
      <c r="AA154" s="41"/>
      <c r="AB154" s="41"/>
      <c r="AC154" s="41"/>
      <c r="AD154" s="41"/>
      <c r="AE154" s="41"/>
    </row>
  </sheetData>
  <sheetProtection sheet="1" autoFilter="0" formatColumns="0" formatRows="0" objects="1" scenarios="1" spinCount="100000" saltValue="qE0WRCYRyvTt2uBBeiOSDD8Wq6YN1NfFx6d0KzEfpIFuhm2qvR98iIYNV08O18J159nV7dEKdMhtqY5TcUgXEQ==" hashValue="803nlx6EHRAitpHV4E7VFKjoIVj5q9kKMI1thtLDvB04+bwiSJQ1NScq9ucEFgDcoTebB4hKpQApq4xS+0SGaQ==" algorithmName="SHA-512" password="CC51"/>
  <autoFilter ref="C85:K153"/>
  <mergeCells count="12">
    <mergeCell ref="E7:H7"/>
    <mergeCell ref="E9:H9"/>
    <mergeCell ref="E11:H11"/>
    <mergeCell ref="E20:H20"/>
    <mergeCell ref="E29:H29"/>
    <mergeCell ref="E50:H50"/>
    <mergeCell ref="E52:H52"/>
    <mergeCell ref="E54:H54"/>
    <mergeCell ref="E74:H74"/>
    <mergeCell ref="E76:H76"/>
    <mergeCell ref="E78:H7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NBLenovo\Miloslav Výskala</dc:creator>
  <cp:lastModifiedBy>NBLenovo\Miloslav Výskala</cp:lastModifiedBy>
  <dcterms:created xsi:type="dcterms:W3CDTF">2025-03-28T15:38:02Z</dcterms:created>
  <dcterms:modified xsi:type="dcterms:W3CDTF">2025-03-28T15:38:19Z</dcterms:modified>
</cp:coreProperties>
</file>