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314"/>
  <workbookPr codeName="ThisWorkbook"/>
  <bookViews>
    <workbookView xWindow="65416" yWindow="65416" windowWidth="27735" windowHeight="16440" activeTab="0"/>
  </bookViews>
  <sheets>
    <sheet name="Model" sheetId="1" r:id="rId1"/>
    <sheet name="Seznamy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tc={F4B1B81C-6596-49F1-9A2C-2BDB3BCE4B10}</author>
    <author>tc={7EBDF606-3EC1-4790-A7E0-B739FC329D02}</author>
    <author>tc={BE994AAB-5B8B-401A-B190-C0CD29F0B58D}</author>
    <author>tc={B5BBBEE3-4E6A-433B-9994-455BBF4B2D9C}</author>
    <author>tc={50CB21FC-F074-453B-BA62-AF3DE5BE5DE1}</author>
  </authors>
  <commentList>
    <comment ref="C5" authorId="0">
      <text>
        <r>
          <t xml:space="preserve">
...Extrahovat do mřížky: |0Zvolte jednu z možností.</t>
        </r>
      </text>
    </comment>
    <comment ref="D5" authorId="1">
      <text>
        <r>
          <t xml:space="preserve">
...Extrahovat do mřížky: |0Zvolte jednu z možností.</t>
        </r>
      </text>
    </comment>
    <comment ref="G5" authorId="2">
      <text>
        <r>
          <t xml:space="preserve">
...Extrahovat do mřížky: |0Zvolte jednu z možností.</t>
        </r>
      </text>
    </comment>
    <comment ref="I5" authorId="3">
      <text>
        <r>
          <t xml:space="preserve">
...Extrahovat do mřížky: |0Zvolte jednu z možností. V případě reaktivních Opatření uveďte vždy hodnotu "1".</t>
        </r>
      </text>
    </comment>
    <comment ref="J5" authorId="4">
      <text>
        <r>
          <t xml:space="preserve">
...Extrahovat do mřížky: |0Zvolte jednu z možností.</t>
        </r>
      </text>
    </comment>
  </commentList>
</comments>
</file>

<file path=xl/sharedStrings.xml><?xml version="1.0" encoding="utf-8"?>
<sst xmlns="http://schemas.openxmlformats.org/spreadsheetml/2006/main" count="61" uniqueCount="44">
  <si>
    <t>Preventivní</t>
  </si>
  <si>
    <t>Reaktivní</t>
  </si>
  <si>
    <t>Charakter rizika</t>
  </si>
  <si>
    <t>pravděpodobnost</t>
  </si>
  <si>
    <t>Podklady pro výpočet HR</t>
  </si>
  <si>
    <t>Kč bez DPH</t>
  </si>
  <si>
    <t>Opatření</t>
  </si>
  <si>
    <t>charakter Opatření</t>
  </si>
  <si>
    <t>cena Opatření v Kč bez DPH</t>
  </si>
  <si>
    <t>pravděpodobnost vzniku rizika po realizaci Opatření (přepočtová hodnota)</t>
  </si>
  <si>
    <t>negativní dopad rizika po realizaci Opatření (přepočtová hodnota)</t>
  </si>
  <si>
    <t>hodnota rizika (po realizaci Opatření)</t>
  </si>
  <si>
    <t>p.č.</t>
  </si>
  <si>
    <t>riziko</t>
  </si>
  <si>
    <t>velmi nízká (1-5 %); riziko by mohlo nastat pouze za zcela výjimečných okolností</t>
  </si>
  <si>
    <t>nízká (6–20 %); riziko by mohlo nastat za určitých okolností</t>
  </si>
  <si>
    <t>střední (21–50 %); riziko může nastat</t>
  </si>
  <si>
    <t>vysoká (51–80 %); riziko pravděpodobně nastane ve většině případů</t>
  </si>
  <si>
    <t xml:space="preserve">velmi vysoká (81–100 %); riziko téměř jistě či dokonce zcela jistě nastane </t>
  </si>
  <si>
    <t>Přepočtová hodnota pro výpočet bodů</t>
  </si>
  <si>
    <t>Účastníkem zvolená hodnota negativního dopadu rizika</t>
  </si>
  <si>
    <t>Účastníkem zvolená hodnota pravděpodobnosti vzniku rizika po realizaci Opatření</t>
  </si>
  <si>
    <t>žádná (0 %); riziko nenastane</t>
  </si>
  <si>
    <t>Účastníkem zvolená hodnota negativního dopadu rizika po realizaci Opatření</t>
  </si>
  <si>
    <t>Nelze určit (či jiný)</t>
  </si>
  <si>
    <r>
      <t xml:space="preserve">hodnota rizika </t>
    </r>
    <r>
      <rPr>
        <sz val="10"/>
        <rFont val="Calibri"/>
        <family val="2"/>
        <scheme val="minor"/>
      </rPr>
      <t>před realizací Opatření</t>
    </r>
  </si>
  <si>
    <t>pravděpodobnost vzniku rizika před realizací Opatření (přepočtová hodnota)</t>
  </si>
  <si>
    <t>negativní dopad rizika před realizací Opatření (přepočtová hodnota)</t>
  </si>
  <si>
    <t>efekt Opatření</t>
  </si>
  <si>
    <t>body odpovídající efektu Opatření</t>
  </si>
  <si>
    <t>body při zohlednění hodnoty rizika</t>
  </si>
  <si>
    <t>SOUČET BODŮ</t>
  </si>
  <si>
    <t>400 001 až 800 000 Kč</t>
  </si>
  <si>
    <t>800 001 až 1 200 000 Kč</t>
  </si>
  <si>
    <t>1 200 001 až 1 600 000 Kč</t>
  </si>
  <si>
    <t>1 600 001 Kč 2 000 000 Kč</t>
  </si>
  <si>
    <t>2 000 001 až 2 400 000 kč</t>
  </si>
  <si>
    <t>2 400 001 až 3 200 000 Kč</t>
  </si>
  <si>
    <t>3 200 001 až 4 100 000 Kč</t>
  </si>
  <si>
    <t xml:space="preserve">Limitní negativní dopad rizika </t>
  </si>
  <si>
    <t>4 100 001 Kč a vyšší</t>
  </si>
  <si>
    <t>1 až 250 000 Kč</t>
  </si>
  <si>
    <t>250 001 až 400 000 Kč</t>
  </si>
  <si>
    <t>úprava bodů při zohlednění hodnoty rizika (min. 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</si>
</sst>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Kč&quot;;[Red]\-#,##0\ &quot;Kč&quot;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2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/>
    <xf numFmtId="164" fontId="2" fillId="0" borderId="0" xfId="20" applyNumberFormat="1" applyFont="1" applyAlignment="1">
      <alignment horizontal="right"/>
    </xf>
    <xf numFmtId="164" fontId="2" fillId="0" borderId="0" xfId="20" applyNumberFormat="1" applyFont="1"/>
    <xf numFmtId="165" fontId="2" fillId="0" borderId="0" xfId="20" applyNumberFormat="1" applyFont="1" applyFill="1" applyAlignment="1">
      <alignment horizontal="right"/>
    </xf>
    <xf numFmtId="164" fontId="2" fillId="0" borderId="0" xfId="20" applyNumberFormat="1" applyFont="1" applyFill="1"/>
    <xf numFmtId="164" fontId="2" fillId="0" borderId="0" xfId="20" applyNumberFormat="1" applyFont="1" applyFill="1" applyAlignment="1">
      <alignment horizontal="right"/>
    </xf>
    <xf numFmtId="164" fontId="2" fillId="0" borderId="0" xfId="20" applyNumberFormat="1" applyFont="1" applyAlignment="1">
      <alignment horizontal="center" wrapText="1"/>
    </xf>
    <xf numFmtId="164" fontId="2" fillId="0" borderId="0" xfId="20" applyNumberFormat="1" applyFont="1" applyAlignment="1">
      <alignment horizontal="left"/>
    </xf>
    <xf numFmtId="164" fontId="2" fillId="0" borderId="0" xfId="20" applyNumberFormat="1" applyFont="1" applyFill="1" applyAlignment="1">
      <alignment horizontal="left"/>
    </xf>
    <xf numFmtId="0" fontId="4" fillId="0" borderId="0" xfId="0" applyFont="1"/>
    <xf numFmtId="0" fontId="0" fillId="0" borderId="0" xfId="0" applyFont="1"/>
    <xf numFmtId="43" fontId="0" fillId="0" borderId="0" xfId="20" applyFont="1"/>
    <xf numFmtId="43" fontId="4" fillId="0" borderId="0" xfId="20" applyFont="1"/>
    <xf numFmtId="2" fontId="2" fillId="0" borderId="0" xfId="20" applyNumberFormat="1" applyFont="1" applyAlignment="1">
      <alignment horizontal="right"/>
    </xf>
    <xf numFmtId="2" fontId="2" fillId="0" borderId="0" xfId="20" applyNumberFormat="1" applyFont="1"/>
    <xf numFmtId="0" fontId="0" fillId="0" borderId="0" xfId="0" applyFont="1"/>
    <xf numFmtId="165" fontId="2" fillId="0" borderId="0" xfId="20" applyNumberFormat="1" applyFont="1"/>
    <xf numFmtId="165" fontId="2" fillId="0" borderId="0" xfId="20" applyNumberFormat="1" applyFont="1" applyFill="1"/>
    <xf numFmtId="165" fontId="2" fillId="0" borderId="0" xfId="20" applyNumberFormat="1" applyFont="1" applyAlignment="1">
      <alignment horizontal="right"/>
    </xf>
    <xf numFmtId="164" fontId="2" fillId="2" borderId="0" xfId="20" applyNumberFormat="1" applyFont="1" applyFill="1" applyBorder="1" applyAlignment="1">
      <alignment horizontal="left"/>
    </xf>
    <xf numFmtId="165" fontId="2" fillId="2" borderId="1" xfId="20" applyNumberFormat="1" applyFont="1" applyFill="1" applyBorder="1" applyAlignment="1">
      <alignment horizontal="left" vertical="center"/>
    </xf>
    <xf numFmtId="164" fontId="2" fillId="0" borderId="1" xfId="20" applyNumberFormat="1" applyFont="1" applyBorder="1" applyAlignment="1">
      <alignment horizontal="left" vertical="center"/>
    </xf>
    <xf numFmtId="2" fontId="2" fillId="0" borderId="1" xfId="20" applyNumberFormat="1" applyFont="1" applyBorder="1" applyAlignment="1">
      <alignment horizontal="left" vertical="center"/>
    </xf>
    <xf numFmtId="165" fontId="2" fillId="0" borderId="1" xfId="20" applyNumberFormat="1" applyFont="1" applyBorder="1" applyAlignment="1">
      <alignment horizontal="left" vertical="center"/>
    </xf>
    <xf numFmtId="164" fontId="2" fillId="0" borderId="1" xfId="20" applyNumberFormat="1" applyFont="1" applyFill="1" applyBorder="1" applyAlignment="1">
      <alignment horizontal="left" vertical="center"/>
    </xf>
    <xf numFmtId="43" fontId="2" fillId="0" borderId="1" xfId="20" applyFont="1" applyBorder="1" applyAlignment="1">
      <alignment horizontal="left" vertical="center"/>
    </xf>
    <xf numFmtId="164" fontId="2" fillId="0" borderId="1" xfId="20" applyNumberFormat="1" applyFont="1" applyBorder="1" applyAlignment="1">
      <alignment horizontal="center" wrapText="1"/>
    </xf>
    <xf numFmtId="164" fontId="6" fillId="3" borderId="1" xfId="20" applyNumberFormat="1" applyFont="1" applyFill="1" applyBorder="1" applyAlignment="1">
      <alignment horizontal="left" vertical="center" wrapText="1"/>
    </xf>
    <xf numFmtId="43" fontId="6" fillId="3" borderId="1" xfId="20" applyNumberFormat="1" applyFont="1" applyFill="1" applyBorder="1" applyAlignment="1">
      <alignment horizontal="left" vertical="center" wrapText="1"/>
    </xf>
    <xf numFmtId="164" fontId="2" fillId="0" borderId="1" xfId="20" applyNumberFormat="1" applyFont="1" applyBorder="1"/>
    <xf numFmtId="164" fontId="2" fillId="4" borderId="1" xfId="20" applyNumberFormat="1" applyFont="1" applyFill="1" applyBorder="1"/>
    <xf numFmtId="3" fontId="8" fillId="0" borderId="0" xfId="0" applyNumberFormat="1" applyFont="1" applyBorder="1"/>
    <xf numFmtId="0" fontId="0" fillId="0" borderId="0" xfId="0" applyAlignment="1">
      <alignment horizontal="left"/>
    </xf>
    <xf numFmtId="3" fontId="8" fillId="0" borderId="0" xfId="0" applyNumberFormat="1" applyFont="1"/>
    <xf numFmtId="164" fontId="2" fillId="2" borderId="0" xfId="20" applyNumberFormat="1" applyFont="1" applyFill="1" applyAlignment="1">
      <alignment horizontal="left"/>
    </xf>
    <xf numFmtId="164" fontId="5" fillId="2" borderId="0" xfId="20" applyNumberFormat="1" applyFont="1" applyFill="1" applyAlignment="1">
      <alignment horizontal="left"/>
    </xf>
    <xf numFmtId="164" fontId="5" fillId="2" borderId="0" xfId="20" applyNumberFormat="1" applyFont="1" applyFill="1" applyAlignment="1">
      <alignment horizontal="left"/>
    </xf>
    <xf numFmtId="164" fontId="9" fillId="2" borderId="0" xfId="20" applyNumberFormat="1" applyFont="1" applyFill="1" applyBorder="1" applyAlignment="1">
      <alignment horizontal="left"/>
    </xf>
    <xf numFmtId="164" fontId="5" fillId="2" borderId="0" xfId="20" applyNumberFormat="1" applyFont="1" applyFill="1" applyBorder="1" applyAlignment="1">
      <alignment horizontal="left"/>
    </xf>
    <xf numFmtId="6" fontId="0" fillId="0" borderId="0" xfId="0" applyNumberFormat="1" applyAlignment="1">
      <alignment horizontal="left"/>
    </xf>
    <xf numFmtId="166" fontId="2" fillId="0" borderId="1" xfId="20" applyNumberFormat="1" applyFont="1" applyBorder="1" applyAlignment="1">
      <alignment horizontal="left" vertical="center"/>
    </xf>
    <xf numFmtId="165" fontId="3" fillId="3" borderId="1" xfId="20" applyNumberFormat="1" applyFont="1" applyFill="1" applyBorder="1" applyAlignment="1">
      <alignment horizontal="right"/>
    </xf>
    <xf numFmtId="164" fontId="5" fillId="2" borderId="0" xfId="20" applyNumberFormat="1" applyFont="1" applyFill="1" applyAlignment="1">
      <alignment horizontal="left" wrapText="1"/>
    </xf>
    <xf numFmtId="164" fontId="2" fillId="2" borderId="0" xfId="20" applyNumberFormat="1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oman Novotny" id="{4D130EF5-BDA5-45AC-8D07-51A3A08BFDB5}" userId="Roman Novotny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5" dT="2019-09-11T19:36:37.58" personId="{4D130EF5-BDA5-45AC-8D07-51A3A08BFDB5}" id="{F4B1B81C-6596-49F1-9A2C-2BDB3BCE4B10}">
    <text>Zvolte jednu z možností.</text>
  </threadedComment>
  <threadedComment ref="D5" dT="2019-09-11T19:39:03.97" personId="{4D130EF5-BDA5-45AC-8D07-51A3A08BFDB5}" id="{7EBDF606-3EC1-4790-A7E0-B739FC329D02}">
    <text>Zvolte jednu z možností.</text>
  </threadedComment>
  <threadedComment ref="G5" dT="2019-07-31T11:17:56.09" personId="{4D130EF5-BDA5-45AC-8D07-51A3A08BFDB5}" id="{BE994AAB-5B8B-401A-B190-C0CD29F0B58D}">
    <text>Zvolte jednu z možností.</text>
  </threadedComment>
  <threadedComment ref="I5" dT="2019-09-11T19:57:23.56" personId="{4D130EF5-BDA5-45AC-8D07-51A3A08BFDB5}" id="{B5BBBEE3-4E6A-433B-9994-455BBF4B2D9C}">
    <text>Zvolte jednu z možností. V případě reaktivních Opatření uveďte vždy hodnotu "1".</text>
  </threadedComment>
  <threadedComment ref="J5" dT="2019-09-11T20:03:47.85" personId="{4D130EF5-BDA5-45AC-8D07-51A3A08BFDB5}" id="{50CB21FC-F074-453B-BA62-AF3DE5BE5DE1}">
    <text>Zvolte jednu z možností.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tabSelected="1" workbookViewId="0" topLeftCell="C1">
      <pane ySplit="5" topLeftCell="A6" activePane="bottomLeft" state="frozen"/>
      <selection pane="bottomLeft" activeCell="I18" sqref="I18"/>
    </sheetView>
  </sheetViews>
  <sheetFormatPr defaultColWidth="9.140625" defaultRowHeight="15"/>
  <cols>
    <col min="1" max="1" width="5.7109375" style="2" customWidth="1"/>
    <col min="2" max="2" width="32.8515625" style="7" customWidth="1"/>
    <col min="3" max="3" width="18.140625" style="2" customWidth="1"/>
    <col min="4" max="5" width="18.00390625" style="2" customWidth="1"/>
    <col min="6" max="6" width="32.28125" style="7" customWidth="1"/>
    <col min="7" max="7" width="18.00390625" style="7" customWidth="1"/>
    <col min="8" max="10" width="18.00390625" style="2" customWidth="1"/>
    <col min="11" max="12" width="17.8515625" style="2" customWidth="1"/>
    <col min="13" max="13" width="18.140625" style="2" customWidth="1"/>
    <col min="14" max="14" width="18.7109375" style="2" customWidth="1"/>
    <col min="15" max="15" width="19.421875" style="2" customWidth="1"/>
    <col min="16" max="16384" width="9.140625" style="2" customWidth="1"/>
  </cols>
  <sheetData>
    <row r="1" spans="1:14" ht="22.5" customHeight="1">
      <c r="A1" s="35"/>
      <c r="B1" s="35"/>
      <c r="C1" s="35"/>
      <c r="D1" s="36"/>
      <c r="E1" s="37"/>
      <c r="F1" s="19"/>
      <c r="G1" s="19"/>
      <c r="H1" s="19"/>
      <c r="I1" s="19"/>
      <c r="J1" s="19"/>
      <c r="K1" s="19"/>
      <c r="L1" s="19"/>
      <c r="M1" s="19"/>
      <c r="N1" s="19"/>
    </row>
    <row r="2" spans="1:14" ht="22.5" customHeight="1">
      <c r="A2" s="42" t="s">
        <v>39</v>
      </c>
      <c r="B2" s="42"/>
      <c r="C2" s="42"/>
      <c r="D2" s="38">
        <v>5000000</v>
      </c>
      <c r="E2" s="37" t="s">
        <v>5</v>
      </c>
      <c r="F2" s="19"/>
      <c r="G2" s="19"/>
      <c r="H2" s="19"/>
      <c r="I2" s="19"/>
      <c r="J2" s="19"/>
      <c r="K2" s="19"/>
      <c r="L2" s="19"/>
      <c r="M2" s="19"/>
      <c r="N2" s="19"/>
    </row>
    <row r="3" spans="1:14" ht="24.75" customHeight="1">
      <c r="A3" s="43"/>
      <c r="B3" s="43"/>
      <c r="C3" s="43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5" s="6" customFormat="1" ht="63.75">
      <c r="A5" s="27" t="s">
        <v>12</v>
      </c>
      <c r="B5" s="27" t="s">
        <v>13</v>
      </c>
      <c r="C5" s="28" t="s">
        <v>26</v>
      </c>
      <c r="D5" s="27" t="s">
        <v>27</v>
      </c>
      <c r="E5" s="27" t="s">
        <v>25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28</v>
      </c>
      <c r="M5" s="27" t="s">
        <v>29</v>
      </c>
      <c r="N5" s="27" t="s">
        <v>30</v>
      </c>
      <c r="O5" s="27" t="s">
        <v>43</v>
      </c>
    </row>
    <row r="6" spans="1:15" ht="15">
      <c r="A6" s="20">
        <v>1</v>
      </c>
      <c r="B6" s="21"/>
      <c r="C6" s="22"/>
      <c r="D6" s="25"/>
      <c r="E6" s="25">
        <f>C6*D6</f>
        <v>0</v>
      </c>
      <c r="F6" s="21"/>
      <c r="G6" s="21"/>
      <c r="H6" s="23"/>
      <c r="I6" s="40"/>
      <c r="J6" s="25"/>
      <c r="K6" s="23">
        <f aca="true" t="shared" si="0" ref="K6:K8">H6+(I6*J6)</f>
        <v>0</v>
      </c>
      <c r="L6" s="23">
        <f>IF(G6="Reaktivní",D6-K6,E6-K6)</f>
        <v>0</v>
      </c>
      <c r="M6" s="21">
        <f>IF(G6="Reaktivní",IF(D6&gt;0,L6/D6*100,0),IF(E6&gt;0,L6/E6*100,0))</f>
        <v>0</v>
      </c>
      <c r="N6" s="21">
        <f>M6*(E6/$D$2)</f>
        <v>0</v>
      </c>
      <c r="O6" s="26">
        <f>IF(N6&lt;0,0,N6)</f>
        <v>0</v>
      </c>
    </row>
    <row r="7" spans="1:15" ht="15">
      <c r="A7" s="20">
        <v>2</v>
      </c>
      <c r="B7" s="21"/>
      <c r="C7" s="22"/>
      <c r="D7" s="25"/>
      <c r="E7" s="25">
        <f aca="true" t="shared" si="1" ref="E7:E8">C7*D7</f>
        <v>0</v>
      </c>
      <c r="F7" s="21"/>
      <c r="G7" s="21"/>
      <c r="H7" s="23"/>
      <c r="I7" s="40"/>
      <c r="J7" s="25"/>
      <c r="K7" s="23">
        <f t="shared" si="0"/>
        <v>0</v>
      </c>
      <c r="L7" s="23">
        <f>IF(G7="Reaktivní",D7-K7,E7-K7)</f>
        <v>0</v>
      </c>
      <c r="M7" s="21">
        <f aca="true" t="shared" si="2" ref="M7:M8">IF(G7="Reaktivní",IF(D7&gt;0,L7/D7*100,0),IF(E7&gt;0,L7/E7*100,0))</f>
        <v>0</v>
      </c>
      <c r="N7" s="21">
        <f>M7*(E7/$D$2)</f>
        <v>0</v>
      </c>
      <c r="O7" s="26">
        <f>IF(N7&lt;0,0,N7)</f>
        <v>0</v>
      </c>
    </row>
    <row r="8" spans="1:15" ht="15">
      <c r="A8" s="20">
        <v>3</v>
      </c>
      <c r="B8" s="29"/>
      <c r="C8" s="22"/>
      <c r="D8" s="25"/>
      <c r="E8" s="25">
        <f t="shared" si="1"/>
        <v>0</v>
      </c>
      <c r="F8" s="24"/>
      <c r="G8" s="21"/>
      <c r="H8" s="23"/>
      <c r="I8" s="40"/>
      <c r="J8" s="25"/>
      <c r="K8" s="23">
        <f t="shared" si="0"/>
        <v>0</v>
      </c>
      <c r="L8" s="23">
        <f>IF(G8="Reaktivní",D8-K8,E8-K8)</f>
        <v>0</v>
      </c>
      <c r="M8" s="21">
        <f t="shared" si="2"/>
        <v>0</v>
      </c>
      <c r="N8" s="21">
        <f>M8*(E8/$D$2)</f>
        <v>0</v>
      </c>
      <c r="O8" s="26">
        <f>IF(N8&lt;0,0,N8)</f>
        <v>0</v>
      </c>
    </row>
    <row r="9" spans="1:15" ht="15">
      <c r="A9" s="41" t="s">
        <v>31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30">
        <f>SUM(O6:O8)</f>
        <v>0</v>
      </c>
    </row>
    <row r="10" spans="1:12" ht="15">
      <c r="A10" s="3"/>
      <c r="C10" s="14"/>
      <c r="D10" s="16"/>
      <c r="E10" s="18"/>
      <c r="H10" s="16"/>
      <c r="I10" s="13"/>
      <c r="J10" s="18"/>
      <c r="K10" s="16"/>
      <c r="L10" s="16"/>
    </row>
    <row r="11" spans="1:12" ht="13.35" customHeight="1">
      <c r="A11" s="3"/>
      <c r="C11" s="14"/>
      <c r="D11" s="14"/>
      <c r="E11" s="18"/>
      <c r="F11" s="8"/>
      <c r="H11" s="17"/>
      <c r="I11" s="14"/>
      <c r="J11" s="14"/>
      <c r="K11" s="16"/>
      <c r="L11" s="16"/>
    </row>
    <row r="12" spans="1:12" ht="15">
      <c r="A12" s="3"/>
      <c r="C12" s="14"/>
      <c r="D12" s="16"/>
      <c r="E12" s="18"/>
      <c r="H12" s="16"/>
      <c r="I12" s="13"/>
      <c r="J12" s="18"/>
      <c r="K12" s="16"/>
      <c r="L12" s="16"/>
    </row>
    <row r="13" spans="1:9" ht="15">
      <c r="A13" s="3"/>
      <c r="E13" s="1"/>
      <c r="I13" s="1"/>
    </row>
    <row r="14" spans="1:9" ht="15">
      <c r="A14" s="3"/>
      <c r="E14" s="1"/>
      <c r="I14" s="1"/>
    </row>
    <row r="15" spans="1:12" ht="15">
      <c r="A15" s="3"/>
      <c r="C15" s="5"/>
      <c r="D15" s="5"/>
      <c r="E15" s="5"/>
      <c r="G15" s="8"/>
      <c r="H15" s="1"/>
      <c r="I15" s="5"/>
      <c r="J15" s="5"/>
      <c r="K15" s="4"/>
      <c r="L15" s="4"/>
    </row>
    <row r="16" spans="1:12" ht="15">
      <c r="A16" s="3"/>
      <c r="C16" s="5"/>
      <c r="D16" s="5"/>
      <c r="E16" s="5"/>
      <c r="G16" s="8"/>
      <c r="H16" s="5"/>
      <c r="I16" s="5"/>
      <c r="J16" s="5"/>
      <c r="K16" s="4"/>
      <c r="L16" s="4"/>
    </row>
    <row r="17" spans="1:12" ht="15">
      <c r="A17" s="3"/>
      <c r="C17" s="5"/>
      <c r="D17" s="5"/>
      <c r="E17" s="5"/>
      <c r="G17" s="8"/>
      <c r="H17" s="1"/>
      <c r="I17" s="5"/>
      <c r="J17" s="5"/>
      <c r="K17" s="4"/>
      <c r="L17" s="4"/>
    </row>
    <row r="18" spans="1:12" ht="15">
      <c r="A18" s="3"/>
      <c r="B18" s="8"/>
      <c r="C18" s="4"/>
      <c r="D18" s="4"/>
      <c r="E18" s="5"/>
      <c r="F18" s="8"/>
      <c r="G18" s="8"/>
      <c r="H18" s="4"/>
      <c r="I18" s="5"/>
      <c r="J18" s="4"/>
      <c r="K18" s="4"/>
      <c r="L18" s="4"/>
    </row>
    <row r="19" spans="1:12" ht="15">
      <c r="A19" s="3"/>
      <c r="C19" s="4"/>
      <c r="D19" s="4"/>
      <c r="E19" s="5"/>
      <c r="F19" s="8"/>
      <c r="G19" s="8"/>
      <c r="H19" s="4"/>
      <c r="I19" s="5"/>
      <c r="J19" s="4"/>
      <c r="K19" s="4"/>
      <c r="L19" s="4"/>
    </row>
    <row r="20" spans="1:12" ht="15">
      <c r="A20" s="3"/>
      <c r="B20" s="8"/>
      <c r="C20" s="4"/>
      <c r="D20" s="4"/>
      <c r="E20" s="5"/>
      <c r="F20" s="8"/>
      <c r="G20" s="8"/>
      <c r="H20" s="4"/>
      <c r="I20" s="5"/>
      <c r="J20" s="4"/>
      <c r="K20" s="4"/>
      <c r="L20" s="4"/>
    </row>
    <row r="21" spans="1:12" ht="15">
      <c r="A21" s="3"/>
      <c r="B21" s="8"/>
      <c r="C21" s="4"/>
      <c r="D21" s="4"/>
      <c r="E21" s="5"/>
      <c r="F21" s="8"/>
      <c r="G21" s="8"/>
      <c r="H21" s="4"/>
      <c r="I21" s="5"/>
      <c r="J21" s="4"/>
      <c r="K21" s="4"/>
      <c r="L21" s="4"/>
    </row>
    <row r="22" spans="1:9" ht="15">
      <c r="A22" s="3"/>
      <c r="E22" s="1"/>
      <c r="I22" s="1"/>
    </row>
    <row r="23" spans="1:9" ht="15">
      <c r="A23" s="3"/>
      <c r="E23" s="1"/>
      <c r="I23" s="1"/>
    </row>
    <row r="24" spans="5:9" ht="15">
      <c r="E24" s="1"/>
      <c r="I24" s="1"/>
    </row>
  </sheetData>
  <mergeCells count="3">
    <mergeCell ref="A9:N9"/>
    <mergeCell ref="A2:C2"/>
    <mergeCell ref="A3:C3"/>
  </mergeCells>
  <conditionalFormatting sqref="N15:N43 M15:M29 M10:N13">
    <cfRule type="cellIs" priority="13" dxfId="0" operator="lessThan">
      <formula>0</formula>
    </cfRule>
  </conditionalFormatting>
  <conditionalFormatting sqref="M14:N14">
    <cfRule type="cellIs" priority="8" dxfId="0" operator="lessThan">
      <formula>0</formula>
    </cfRule>
  </conditionalFormatting>
  <conditionalFormatting sqref="M6:N8">
    <cfRule type="cellIs" priority="2" dxfId="0" operator="lessThan">
      <formula>0</formula>
    </cfRule>
  </conditionalFormatting>
  <conditionalFormatting sqref="M6:M8">
    <cfRule type="cellIs" priority="1" dxfId="0" operator="lessThan">
      <formula>0</formula>
    </cfRule>
  </conditionalFormatting>
  <dataValidations count="7">
    <dataValidation type="whole" operator="lessThanOrEqual" allowBlank="1" showInputMessage="1" showErrorMessage="1" sqref="M15">
      <formula1>0</formula1>
    </dataValidation>
    <dataValidation type="list" allowBlank="1" showInputMessage="1" showErrorMessage="1" sqref="C6:C8">
      <formula1>Seznamy!$J$10:$J$14</formula1>
    </dataValidation>
    <dataValidation type="list" allowBlank="1" showInputMessage="1" showErrorMessage="1" sqref="I6:I8">
      <formula1>Seznamy!$J$28:$J$33</formula1>
    </dataValidation>
    <dataValidation type="list" allowBlank="1" showInputMessage="1" showErrorMessage="1" sqref="G15:G20 G10:G13">
      <formula1>Seznamy!$C$3:$C$4</formula1>
    </dataValidation>
    <dataValidation type="list" allowBlank="1" showInputMessage="1" showErrorMessage="1" sqref="G6:G8">
      <formula1>Seznamy!$C$3:$C$5</formula1>
    </dataValidation>
    <dataValidation type="list" allowBlank="1" showInputMessage="1" showErrorMessage="1" sqref="D6:D8">
      <formula1>Seznamy!$J$17:$J$25</formula1>
    </dataValidation>
    <dataValidation type="list" allowBlank="1" showInputMessage="1" showErrorMessage="1" sqref="J6:J8">
      <formula1>Seznamy!$J$36:$J$46</formula1>
    </dataValidation>
  </dataValidations>
  <printOptions/>
  <pageMargins left="0.7" right="0.7" top="0.75" bottom="0.75" header="0.3" footer="0.3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L46"/>
  <sheetViews>
    <sheetView workbookViewId="0" topLeftCell="A1">
      <selection activeCell="B18" sqref="B18"/>
    </sheetView>
  </sheetViews>
  <sheetFormatPr defaultColWidth="8.8515625" defaultRowHeight="15"/>
  <cols>
    <col min="2" max="2" width="14.8515625" style="0" customWidth="1"/>
    <col min="10" max="10" width="11.140625" style="0" customWidth="1"/>
    <col min="11" max="11" width="17.00390625" style="0" customWidth="1"/>
    <col min="12" max="12" width="12.140625" style="0" customWidth="1"/>
  </cols>
  <sheetData>
    <row r="3" spans="1:3" ht="15">
      <c r="A3" s="9" t="s">
        <v>2</v>
      </c>
      <c r="C3" t="s">
        <v>0</v>
      </c>
    </row>
    <row r="4" spans="1:3" ht="15">
      <c r="A4" s="9"/>
      <c r="C4" t="s">
        <v>1</v>
      </c>
    </row>
    <row r="5" ht="15">
      <c r="C5" t="s">
        <v>24</v>
      </c>
    </row>
    <row r="7" ht="15">
      <c r="A7" s="9" t="s">
        <v>4</v>
      </c>
    </row>
    <row r="9" spans="1:10" ht="15">
      <c r="A9" s="9" t="s">
        <v>3</v>
      </c>
      <c r="J9" s="9" t="s">
        <v>19</v>
      </c>
    </row>
    <row r="10" spans="2:12" ht="15">
      <c r="B10" t="s">
        <v>14</v>
      </c>
      <c r="J10">
        <v>0.05</v>
      </c>
      <c r="K10" s="10"/>
      <c r="L10" s="9"/>
    </row>
    <row r="11" spans="2:12" ht="15">
      <c r="B11" t="s">
        <v>15</v>
      </c>
      <c r="J11">
        <v>0.2</v>
      </c>
      <c r="K11" s="10"/>
      <c r="L11" s="9"/>
    </row>
    <row r="12" spans="2:12" ht="15">
      <c r="B12" t="s">
        <v>16</v>
      </c>
      <c r="J12">
        <v>0.5</v>
      </c>
      <c r="K12" s="10"/>
      <c r="L12" s="9"/>
    </row>
    <row r="13" spans="2:12" ht="15">
      <c r="B13" t="s">
        <v>17</v>
      </c>
      <c r="J13">
        <v>0.8</v>
      </c>
      <c r="K13" s="10"/>
      <c r="L13" s="9"/>
    </row>
    <row r="14" spans="2:12" ht="15">
      <c r="B14" t="s">
        <v>18</v>
      </c>
      <c r="J14">
        <v>1</v>
      </c>
      <c r="K14" s="10"/>
      <c r="L14" s="9"/>
    </row>
    <row r="16" spans="1:10" ht="15">
      <c r="A16" s="9" t="s">
        <v>20</v>
      </c>
      <c r="J16" s="9" t="s">
        <v>19</v>
      </c>
    </row>
    <row r="17" spans="2:10" ht="15">
      <c r="B17" t="s">
        <v>42</v>
      </c>
      <c r="J17" s="31">
        <v>400000</v>
      </c>
    </row>
    <row r="18" spans="2:10" ht="15">
      <c r="B18" t="s">
        <v>32</v>
      </c>
      <c r="J18" s="31">
        <v>800000</v>
      </c>
    </row>
    <row r="19" spans="2:10" ht="15">
      <c r="B19" t="s">
        <v>33</v>
      </c>
      <c r="J19" s="31">
        <v>1200000</v>
      </c>
    </row>
    <row r="20" spans="2:10" ht="15">
      <c r="B20" t="s">
        <v>34</v>
      </c>
      <c r="J20" s="31">
        <v>1600000</v>
      </c>
    </row>
    <row r="21" spans="2:10" ht="15">
      <c r="B21" t="s">
        <v>35</v>
      </c>
      <c r="J21" s="31">
        <v>2000000</v>
      </c>
    </row>
    <row r="22" spans="2:10" ht="15">
      <c r="B22" t="s">
        <v>36</v>
      </c>
      <c r="J22" s="31">
        <v>2400000</v>
      </c>
    </row>
    <row r="23" spans="2:10" ht="15">
      <c r="B23" t="s">
        <v>37</v>
      </c>
      <c r="J23" s="31">
        <v>3200000</v>
      </c>
    </row>
    <row r="24" spans="2:10" ht="15">
      <c r="B24" t="s">
        <v>38</v>
      </c>
      <c r="J24" s="31">
        <v>4100000</v>
      </c>
    </row>
    <row r="25" spans="2:10" ht="15">
      <c r="B25" t="s">
        <v>40</v>
      </c>
      <c r="J25" s="31">
        <v>5000000</v>
      </c>
    </row>
    <row r="26" spans="1:11" ht="15">
      <c r="A26" s="15"/>
      <c r="J26" s="11"/>
      <c r="K26" s="12"/>
    </row>
    <row r="27" spans="1:10" ht="15">
      <c r="A27" s="9" t="s">
        <v>21</v>
      </c>
      <c r="J27" s="9" t="s">
        <v>19</v>
      </c>
    </row>
    <row r="28" spans="1:12" ht="15">
      <c r="A28" s="10"/>
      <c r="B28" t="s">
        <v>22</v>
      </c>
      <c r="J28">
        <v>0</v>
      </c>
      <c r="K28" s="15"/>
      <c r="L28" s="9"/>
    </row>
    <row r="29" spans="2:12" ht="15">
      <c r="B29" t="s">
        <v>14</v>
      </c>
      <c r="J29">
        <v>0.05</v>
      </c>
      <c r="K29" s="10"/>
      <c r="L29" s="9"/>
    </row>
    <row r="30" spans="2:12" ht="15">
      <c r="B30" t="s">
        <v>15</v>
      </c>
      <c r="J30">
        <v>0.2</v>
      </c>
      <c r="K30" s="10"/>
      <c r="L30" s="9"/>
    </row>
    <row r="31" spans="2:12" ht="15">
      <c r="B31" t="s">
        <v>16</v>
      </c>
      <c r="J31">
        <v>0.5</v>
      </c>
      <c r="K31" s="10"/>
      <c r="L31" s="9"/>
    </row>
    <row r="32" spans="2:12" ht="15">
      <c r="B32" t="s">
        <v>17</v>
      </c>
      <c r="J32">
        <v>0.8</v>
      </c>
      <c r="K32" s="10"/>
      <c r="L32" s="9"/>
    </row>
    <row r="33" spans="2:12" ht="15">
      <c r="B33" t="s">
        <v>18</v>
      </c>
      <c r="J33">
        <v>1</v>
      </c>
      <c r="K33" s="10"/>
      <c r="L33" s="9"/>
    </row>
    <row r="35" spans="1:10" ht="15">
      <c r="A35" s="9" t="s">
        <v>23</v>
      </c>
      <c r="J35" s="9" t="s">
        <v>19</v>
      </c>
    </row>
    <row r="36" spans="1:11" ht="15">
      <c r="A36" s="15"/>
      <c r="B36" s="39">
        <v>0</v>
      </c>
      <c r="J36">
        <v>0</v>
      </c>
      <c r="K36" s="12"/>
    </row>
    <row r="37" spans="1:11" ht="15">
      <c r="A37" s="15"/>
      <c r="B37" s="32" t="s">
        <v>41</v>
      </c>
      <c r="J37" s="33">
        <v>250000</v>
      </c>
      <c r="K37" s="12"/>
    </row>
    <row r="38" spans="1:11" ht="15">
      <c r="A38" s="15"/>
      <c r="B38" s="32" t="s">
        <v>42</v>
      </c>
      <c r="J38" s="33">
        <v>400000</v>
      </c>
      <c r="K38" s="12"/>
    </row>
    <row r="39" spans="1:11" ht="15">
      <c r="A39" s="15"/>
      <c r="B39" s="32" t="s">
        <v>32</v>
      </c>
      <c r="J39" s="33">
        <v>800000</v>
      </c>
      <c r="K39" s="12"/>
    </row>
    <row r="40" spans="1:11" ht="15">
      <c r="A40" s="15"/>
      <c r="B40" s="32" t="s">
        <v>33</v>
      </c>
      <c r="J40" s="33">
        <v>1200000</v>
      </c>
      <c r="K40" s="12"/>
    </row>
    <row r="41" spans="1:11" ht="15">
      <c r="A41" s="15"/>
      <c r="B41" s="32" t="s">
        <v>34</v>
      </c>
      <c r="J41" s="33">
        <v>1600000</v>
      </c>
      <c r="K41" s="12"/>
    </row>
    <row r="42" spans="1:11" ht="15">
      <c r="A42" s="15"/>
      <c r="B42" s="32" t="s">
        <v>35</v>
      </c>
      <c r="J42" s="33">
        <v>2000000</v>
      </c>
      <c r="K42" s="12"/>
    </row>
    <row r="43" spans="1:11" ht="15">
      <c r="A43" s="15"/>
      <c r="B43" s="32" t="s">
        <v>36</v>
      </c>
      <c r="J43" s="33">
        <v>2400000</v>
      </c>
      <c r="K43" s="12"/>
    </row>
    <row r="44" spans="1:11" ht="15">
      <c r="A44" s="15"/>
      <c r="B44" s="32" t="s">
        <v>37</v>
      </c>
      <c r="J44" s="33">
        <v>3200000</v>
      </c>
      <c r="K44" s="12"/>
    </row>
    <row r="45" spans="1:11" ht="15">
      <c r="A45" s="15"/>
      <c r="B45" s="32" t="s">
        <v>38</v>
      </c>
      <c r="J45" s="33">
        <v>4100000</v>
      </c>
      <c r="K45" s="12"/>
    </row>
    <row r="46" spans="1:11" ht="15">
      <c r="A46" s="15"/>
      <c r="B46" s="32" t="s">
        <v>40</v>
      </c>
      <c r="J46" s="33">
        <v>5000000</v>
      </c>
      <c r="K46" s="12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51038E255DDC479289D29E7233F336" ma:contentTypeVersion="2" ma:contentTypeDescription="Vytvoří nový dokument" ma:contentTypeScope="" ma:versionID="95130b8ed42bd5ab50a43d92a9c0f408">
  <xsd:schema xmlns:xsd="http://www.w3.org/2001/XMLSchema" xmlns:xs="http://www.w3.org/2001/XMLSchema" xmlns:p="http://schemas.microsoft.com/office/2006/metadata/properties" xmlns:ns2="590730a4-d6f1-4ef6-91a7-54d87bfc18c9" targetNamespace="http://schemas.microsoft.com/office/2006/metadata/properties" ma:root="true" ma:fieldsID="b13b14736e67ae45cd8f0549bb10876e" ns2:_="">
    <xsd:import namespace="590730a4-d6f1-4ef6-91a7-54d87bfc18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0730a4-d6f1-4ef6-91a7-54d87bfc18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E0D2DB-0668-46A7-BC8F-16805DFB3979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590730a4-d6f1-4ef6-91a7-54d87bfc18c9"/>
  </ds:schemaRefs>
</ds:datastoreItem>
</file>

<file path=customXml/itemProps2.xml><?xml version="1.0" encoding="utf-8"?>
<ds:datastoreItem xmlns:ds="http://schemas.openxmlformats.org/officeDocument/2006/customXml" ds:itemID="{7D1FB82A-6A25-4E6D-984B-476127A705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1D963F-07BC-4965-9202-E429DB3622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0730a4-d6f1-4ef6-91a7-54d87bfc18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Novotný</dc:creator>
  <cp:keywords/>
  <dc:description/>
  <cp:lastModifiedBy>Roman Novotny</cp:lastModifiedBy>
  <dcterms:created xsi:type="dcterms:W3CDTF">2015-06-05T18:19:34Z</dcterms:created>
  <dcterms:modified xsi:type="dcterms:W3CDTF">2019-12-09T21:43:44Z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0x0101003251038E255DDC479289D29E7233F336</vt:lpwstr>
  </property>
</Properties>
</file>