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mbonline-my.sharepoint.com/personal/mala_pavla_brno_cz/Documents/Plocha/Stadion Srbská/VZ ozvučení 2026/Zveřejnit/"/>
    </mc:Choice>
  </mc:AlternateContent>
  <xr:revisionPtr revIDLastSave="44" documentId="13_ncr:1_{4CE81D6E-4FCB-4714-8BF1-186B1D46F203}" xr6:coauthVersionLast="47" xr6:coauthVersionMax="47" xr10:uidLastSave="{858556C7-1F74-41F5-BF8B-F0B3805FA937}"/>
  <bookViews>
    <workbookView xWindow="-120" yWindow="-120" windowWidth="29040" windowHeight="15720" tabRatio="928" xr2:uid="{00000000-000D-0000-FFFF-FFFF00000000}"/>
  </bookViews>
  <sheets>
    <sheet name="AV vybaveni" sheetId="20" r:id="rId1"/>
  </sheets>
  <definedNames>
    <definedName name="_xlnm.Print_Area" localSheetId="0">'AV vybaveni'!$A$1:$H$38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0" l="1"/>
  <c r="G37" i="20"/>
  <c r="G36" i="20"/>
  <c r="G35" i="20"/>
  <c r="G34" i="20"/>
  <c r="G33" i="20"/>
  <c r="G32" i="20"/>
  <c r="G31" i="20"/>
  <c r="G30" i="20"/>
  <c r="G28" i="20"/>
  <c r="G27" i="20"/>
  <c r="G26" i="20"/>
  <c r="G25" i="20"/>
  <c r="G24" i="20"/>
  <c r="G23" i="20"/>
  <c r="G22" i="20"/>
  <c r="G21" i="20"/>
  <c r="G20" i="20" s="1"/>
  <c r="G19" i="20"/>
  <c r="G18" i="20"/>
  <c r="G17" i="20"/>
  <c r="G16" i="20"/>
  <c r="G15" i="20"/>
  <c r="G14" i="20"/>
  <c r="G13" i="20"/>
  <c r="G12" i="20"/>
  <c r="G10" i="20"/>
  <c r="G9" i="20"/>
  <c r="G8" i="20"/>
  <c r="G7" i="20"/>
  <c r="G6" i="20"/>
  <c r="G5" i="20"/>
  <c r="G4" i="20"/>
  <c r="A5" i="20"/>
  <c r="A6" i="20" s="1"/>
  <c r="G3" i="20" l="1"/>
  <c r="G29" i="20"/>
  <c r="G38" i="20" s="1"/>
  <c r="A7" i="20"/>
  <c r="A8" i="20" s="1"/>
  <c r="A9" i="20" s="1"/>
  <c r="A10" i="20" l="1"/>
  <c r="A12" i="20" l="1"/>
  <c r="A13" i="20" l="1"/>
  <c r="A14" i="20" s="1"/>
  <c r="A15" i="20" l="1"/>
  <c r="A16" i="20" l="1"/>
  <c r="A17" i="20" s="1"/>
  <c r="A18" i="20" l="1"/>
  <c r="A19" i="20" s="1"/>
  <c r="A21" i="20" l="1"/>
  <c r="A22" i="20" s="1"/>
  <c r="A23" i="20" l="1"/>
  <c r="A24" i="20" l="1"/>
  <c r="A25" i="20" s="1"/>
  <c r="A26" i="20" l="1"/>
  <c r="A27" i="20" l="1"/>
  <c r="A28" i="20" s="1"/>
  <c r="A30" i="20" l="1"/>
  <c r="A31" i="20" l="1"/>
  <c r="A32" i="20" l="1"/>
  <c r="A33" i="20" l="1"/>
  <c r="A34" i="20" s="1"/>
  <c r="A35" i="20" l="1"/>
  <c r="A36" i="20" s="1"/>
  <c r="A37" i="20" l="1"/>
</calcChain>
</file>

<file path=xl/sharedStrings.xml><?xml version="1.0" encoding="utf-8"?>
<sst xmlns="http://schemas.openxmlformats.org/spreadsheetml/2006/main" count="137" uniqueCount="107">
  <si>
    <t>č.</t>
  </si>
  <si>
    <t>ks</t>
  </si>
  <si>
    <t>Jedn.</t>
  </si>
  <si>
    <t>Počet</t>
  </si>
  <si>
    <t>Cena za jednotku</t>
  </si>
  <si>
    <t>Cena bez DPH</t>
  </si>
  <si>
    <t>Technická specifikace</t>
  </si>
  <si>
    <t>Popis</t>
  </si>
  <si>
    <t>Označení</t>
  </si>
  <si>
    <t>Doprava</t>
  </si>
  <si>
    <t xml:space="preserve">Požární ucpávka </t>
  </si>
  <si>
    <t>kpl</t>
  </si>
  <si>
    <t>Spotřební materiál</t>
  </si>
  <si>
    <t>m</t>
  </si>
  <si>
    <t xml:space="preserve">Ucpávka průrazu stěny pro kabely v místech překlenutí požárních úseků.
</t>
  </si>
  <si>
    <t>Datový přepínač</t>
  </si>
  <si>
    <t>Patch kabel optický duplex LC-LC 09/125 1m SM</t>
  </si>
  <si>
    <t>Přepojovací kabel optický</t>
  </si>
  <si>
    <t>Závěsný systém / konstrukce pro reproboxy - Ozvučení tribun</t>
  </si>
  <si>
    <t>Audioprocesor</t>
  </si>
  <si>
    <t>Programování a nastavení řídícího systému</t>
  </si>
  <si>
    <t>Datový přepínač se 24x Gbps portem a funkcí PoE plus, minimálně 1x modul SFP pro 10 Gbps optický port, možnost předkonfigurace pro optimalizaci přenosu DANTE protokolu. Kompatibilní modul SFP pro SM optiku osazen do switche.</t>
  </si>
  <si>
    <t>Pronájem monážní plošiny</t>
  </si>
  <si>
    <t>Ovládací digitální panel univerzální - technická místnost</t>
  </si>
  <si>
    <t>Metalický kabel S/FTP Cat6A 500MHz, LS0H</t>
  </si>
  <si>
    <t xml:space="preserve">Nástěnný tlačítkový ovládací panel pro řízení procesoru, maticový zobrazovací displej s dynamickým textem, přiřazení ovládání až 36 parametrů, celkem 7 vrstev, ochrana pomocí kódového zámku, 8 tlačítek, libovolně programovatelná tlačítka, vstupní konektor RJ45
</t>
  </si>
  <si>
    <t>Audioprocesor, 8x Mikrofonní/linkový vstup, 2x stereo linkový vstup, 8x linkový výstup, 16 mono vstupních kanálových sběrnic, redundantní Dante rozhraní, funkce alespoň pro 8 kanálů: Auto Gain Control, GEQ, PEQ, Pitch Shift/Notch Feedback Supressor, Compressor, Ducker, Gate, Limiter, Filter, Automixer, prioritní Ducker, potlačení hluku pozadí, 19" rack montáž, slot pro rozšiřující audio rozhraní a karty</t>
  </si>
  <si>
    <t>Programování a nastavení systému řízení provozního ozvučení dle potřeb uživatele včetně zaškolení obsluhy</t>
  </si>
  <si>
    <t>Doprava materiálu, osob</t>
  </si>
  <si>
    <t xml:space="preserve">Reproduktory pro ozvučení malé tribuny - sektory A1-B4 </t>
  </si>
  <si>
    <t>Reproduktory pro ozvučení velké tribuny - sektory H-O</t>
  </si>
  <si>
    <t xml:space="preserve">Zesilovač pro ozvučení tribun </t>
  </si>
  <si>
    <t>Demontáž a likvidace stávajícího zvukového systému</t>
  </si>
  <si>
    <t>Datová zásuvka 2xRJ45 (pro připojení mixážního pultu)</t>
  </si>
  <si>
    <t>Kabel Cat6A (pro zásuvku připojení mixážního pultu)</t>
  </si>
  <si>
    <t>Datová zásuvka 2xRJ45 Cat6A, nástěnná</t>
  </si>
  <si>
    <t>1m FTP patch kabel, 2× RJ-45 CAT6</t>
  </si>
  <si>
    <t>Přepojovací kabel FTP</t>
  </si>
  <si>
    <t>bm</t>
  </si>
  <si>
    <t>Digitální mixážní pult</t>
  </si>
  <si>
    <t>Mixážní pult s 16 monofonními, 1 stereofonním a 2 FX Return vstupy, 8 výstupy, DANTE, 24bit/48kHz USB-C, USB Recording &amp; Playback, 9" multidotykovou obrazovkou, 9x motorizovanými Fadery a 1x otočným enkodérem</t>
  </si>
  <si>
    <t>Rack 19" 32U (600 x 800)</t>
  </si>
  <si>
    <t>Koncový zesilovač alespň 4x 1200W - 8, 4, 2Ω, možnost 70/100V, DSP procesor - EQ, propusti, limitace a zpoždění, LCD a LAN pro nastavení a ovládání, LED indikace stavu, AUX výstup pro status, 4x Terminal block vstupy, prioritní vstup, kontiunuální měření zátěže, programovatelné GPIO porty, spínaný zesilovač a zdroj, Dante, výška max. 2U, certifikace ČSN EN 54-16 (34 2710)</t>
  </si>
  <si>
    <t>kompletní dodávka rozvaděče vč. vystrojení a aktivního chlazení</t>
  </si>
  <si>
    <t>Činnost projektového managera, činnost koordinátora techniků, nákupu a logistiky materiálu, účast na KD, vedení záznamů stavby, komunikace</t>
  </si>
  <si>
    <t>Silnoproudý rozváděč</t>
  </si>
  <si>
    <t>Reprosoustavy - ozvučení tribun</t>
  </si>
  <si>
    <t>Technologické stojany a vystrojení</t>
  </si>
  <si>
    <t>Kabeláž</t>
  </si>
  <si>
    <t>Projekční a instalační práce, programování, měření, optimalizace</t>
  </si>
  <si>
    <t>SP.01</t>
  </si>
  <si>
    <t>SP.02</t>
  </si>
  <si>
    <t>SP.03</t>
  </si>
  <si>
    <t>SP.04</t>
  </si>
  <si>
    <t>SP.05</t>
  </si>
  <si>
    <t>SP.06</t>
  </si>
  <si>
    <t>SP.07</t>
  </si>
  <si>
    <t>TS.01</t>
  </si>
  <si>
    <t>TS.02</t>
  </si>
  <si>
    <t>TS.03</t>
  </si>
  <si>
    <t>TS.04</t>
  </si>
  <si>
    <t>TS.05</t>
  </si>
  <si>
    <t>TS.06</t>
  </si>
  <si>
    <t>TS.07</t>
  </si>
  <si>
    <t>K.01</t>
  </si>
  <si>
    <t>K.02</t>
  </si>
  <si>
    <t>K.03</t>
  </si>
  <si>
    <t>K.04</t>
  </si>
  <si>
    <t>K.05</t>
  </si>
  <si>
    <t>K.06</t>
  </si>
  <si>
    <t>K.07</t>
  </si>
  <si>
    <t>K.08</t>
  </si>
  <si>
    <t>P.02</t>
  </si>
  <si>
    <t>P.03</t>
  </si>
  <si>
    <t>P.04</t>
  </si>
  <si>
    <t>P.05</t>
  </si>
  <si>
    <t>P.06</t>
  </si>
  <si>
    <t>P.07</t>
  </si>
  <si>
    <t>P.08</t>
  </si>
  <si>
    <t>Dvoupásmová reprosoustava, osazena minimálně 12" basový reproduktor + výškový reproduktor s min. 3" cívkou, výkon min. 600W trvale / min. 2400W peak, citlivost min.97 dB/1W/1m, min. 131 dB SPL, , frekvenční rozsah min.57Hz-18kHz +/-3dB, vyzařovací směrová charakteristika 90°x60°, otočná horna, provedení s krytím IP55 podle IEC 60529, certifikace ČSN EN 54-24 (34 2710), provedení částečně vodě odolné (pod střechou), váha max 30kg, konstrukce - překližka, odolný nátěr černé barvy</t>
  </si>
  <si>
    <t>Dvoupásmová reprosoustava, osazena minimálně 15" basový reproduktor + výškový reproduktor s min. 3" cívkou, výkon min. 400W trvale / min. 1600W peak, citlivost min.106 dB/1W/1m, min. 138 dB SPL, , frekvenční rozsah min.60Hz-17kHz +/-3dB, vyzařovací směrová charakteristika 90°x90°, provedení částečně vodě odolné (pod střechou), certifikace ČSN EN 54-24 (34 2710), vodě odolný, váha max 70kg, konstrukce - překližka, odolný nátěr černé barvy</t>
  </si>
  <si>
    <t>Dvoupásmová reprosoustava, osazena minimálně 15" basový reproduktor + výškový reproduktor s min. 3" cívkou, výkon min. 400W trvale / min. 1600W peak, citlivost min.106 dB/1W/1m, min. 138 dB SPL, , frekvenční rozsah min.60Hz-17kHz +/-3dB, vyzařovací směrová charakteristika 40°x30°, provedení trvale plně vodě odolné, certifikace ČSN EN 54-24 (34 2710), vodě odolný, váha max 70kg, konstrukce - překližka, odolný nátěr černé barvy</t>
  </si>
  <si>
    <t>Dvoupásmová reprosoustava, osazena minimálně 15" basový reproduktor + výškový reproduktor s min. 3" cívkou, výkon min. 400W trvale / min. 1600W peak, citlivost min.106 dB/1W/1m, min. 138 dB SPL, , frekvenční rozsah min.60Hz-17kHz +/-3dB, vyzařovací směrová charakteristika 90°x90°, provedení trvale plně vodě odolné, certifikace ČSN EN 54-24 (34 2710), vodě odolný, váha max 70kg, konstrukce - překližka, odolný nátěr černé barvy</t>
  </si>
  <si>
    <t>Reproduktory pro ozvučení velké tribuny - sektory E-F</t>
  </si>
  <si>
    <t>Reproduktory pro ozvučení velké tribuny - sektory C-D</t>
  </si>
  <si>
    <t>Silnoproudý rozváděč, 32A přívod, 6x jistič 1f 16A C, proudový chránič, 6x 1f zásuvka 16A, digitální ukazatel napětí a proudu pro každou fázi, montáž do 19" racku, max. výška 3U</t>
  </si>
  <si>
    <t>Montážní a instalační práce, VRN, manipulace</t>
  </si>
  <si>
    <t>Reproduktorový kabel 2x alespoň 8 mm2 - výkonové ozvučení  - dlouhé vzdálenosti, požární odolnost, pro reproduktory sektorů C-F, R-U</t>
  </si>
  <si>
    <t>Kabelové trasa</t>
  </si>
  <si>
    <t>Manipulace, odvoz, likvidace</t>
  </si>
  <si>
    <t>pronájem, doprava a manipulace terréní vysokozdvižné instalační plošiny se stranovým dosahem alespoň 20m a manipulační výškou 25m</t>
  </si>
  <si>
    <t>Montážní a instalační práce zvukového systému, rackového vybavení, zakončování kabeláže, kvalifikovaná obsluha manipulační plošiny</t>
  </si>
  <si>
    <t>Spotřební montážní a instalační materiál</t>
  </si>
  <si>
    <t>Konstrukce pro zavěšení reproduktorů na nosnou konstrukci střechy - zakázková výroba vč. statického posouzení</t>
  </si>
  <si>
    <t>Soupis dodávek a prací - Rekonstrukce ozvučení MFS Srbská</t>
  </si>
  <si>
    <t>Stavební koordinace</t>
  </si>
  <si>
    <t>TS.08</t>
  </si>
  <si>
    <t>Reproduktorový kabel, celkový průřez pracovních vodičů alespoň 8mm2, FRNC, kabeláž splňující ČSN IEC 60331(IEC 331) a ČSN 50266-1+ČSN 50266-2 (ČSN IEC 332-3A) a IEC754-2. Se zachováním funkčnosti při požáru alespoň 30 minut. Včetně instalace kabelu.</t>
  </si>
  <si>
    <t>Kabelový žlab vhodný pro trasy systémů se zachováním funkčnosti při požáru a definovanou požární odolností alespoň 30 minut, včetně instalace</t>
  </si>
  <si>
    <t>Klimatizační jednotka v prostoru pro technické stojany</t>
  </si>
  <si>
    <t>P.01</t>
  </si>
  <si>
    <t>Nastavení, měření a optimalizace zvukového systému, autorizované měření indexu srozumitelnosti řeči STI</t>
  </si>
  <si>
    <t>Realizační dokumentace a dokumentace skutečného stavu, projekční podpora</t>
  </si>
  <si>
    <t>Vypracování dokumentace potřebné pro realizaci a dokumentace skutečného stavu vč. umístění koncových prvků a kabelových tras, schematu zapojení, kabelové knihy, výkazu výměr a technické zprávy</t>
  </si>
  <si>
    <t>Nastavení, měření a optimalizace zvukového systému vč. autorizovaného měření a vypracování protokolu srozumitelnosti řeči metodou STIPA, měření a ověření hodnot akustického tlaku v referenčních poslechových plochách tribun</t>
  </si>
  <si>
    <t>Rozměry jednotky max.(ŠxVxH) 770 x 290 x 230 mm, Energetická náročnost A++/A+, Hlučnost max. 20 dB, Chlazení 2,5 kW, Topení 2,8 kW. Vnitřní + vnější jednotka.  Včetně montáže a instalace.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</si>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</sst>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\ &quot;Kč&quot;"/>
    <numFmt numFmtId="165" formatCode="\ #,##0\ ;&quot; -&quot;#,##0\ ;&quot; - &quot;;@\ "/>
    <numFmt numFmtId="166" formatCode="\ #,##0.00\ ;&quot; -&quot;#,##0.00\ ;&quot; -&quot;#\ ;@\ "/>
    <numFmt numFmtId="167" formatCode="#,##0.0"/>
    <numFmt numFmtId="168" formatCode="&quot; Fr. &quot;#,##0\ ;&quot; Fr. -&quot;#,##0\ ;&quot; Fr. - &quot;;@\ "/>
    <numFmt numFmtId="169" formatCode="&quot; Fr. &quot;#,##0.00\ ;&quot; Fr. -&quot;#,##0.00\ ;&quot; Fr. -&quot;#\ ;@\ "/>
    <numFmt numFmtId="170" formatCode="_-* #,##0.00\ [$Kč-405]_-;\-* #,##0.00\ [$Kč-405]_-;_-* &quot;-&quot;??\ [$Kč-405]_-;_-@_-"/>
  </numFmts>
  <fonts count="2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0" tint="-0.499984740745262"/>
      <name val="Arial"/>
      <family val="2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2"/>
      <name val="Arial CE"/>
      <family val="2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0"/>
      <name val="Helv"/>
      <charset val="238"/>
    </font>
    <font>
      <u/>
      <sz val="10"/>
      <color theme="11"/>
      <name val="Arial"/>
      <family val="2"/>
      <charset val="238"/>
    </font>
    <font>
      <sz val="10"/>
      <color rgb="FFFF0000"/>
      <name val="Arial"/>
      <family val="2"/>
    </font>
    <font>
      <b/>
      <sz val="12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7" fillId="0" borderId="0"/>
    <xf numFmtId="0" fontId="13" fillId="0" borderId="0"/>
    <xf numFmtId="165" fontId="13" fillId="0" borderId="0" applyFill="0" applyBorder="0" applyAlignment="0" applyProtection="0"/>
    <xf numFmtId="166" fontId="13" fillId="0" borderId="0" applyFill="0" applyBorder="0" applyAlignment="0" applyProtection="0"/>
    <xf numFmtId="0" fontId="14" fillId="0" borderId="0"/>
    <xf numFmtId="0" fontId="20" fillId="0" borderId="0"/>
    <xf numFmtId="0" fontId="15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7" fillId="3" borderId="0">
      <alignment horizontal="left"/>
    </xf>
    <xf numFmtId="0" fontId="21" fillId="4" borderId="0">
      <alignment horizontal="left"/>
    </xf>
    <xf numFmtId="0" fontId="18" fillId="3" borderId="0"/>
    <xf numFmtId="0" fontId="22" fillId="5" borderId="0"/>
    <xf numFmtId="0" fontId="12" fillId="0" borderId="0" applyProtection="0"/>
    <xf numFmtId="0" fontId="19" fillId="0" borderId="0" applyProtection="0"/>
    <xf numFmtId="0" fontId="17" fillId="0" borderId="0"/>
    <xf numFmtId="0" fontId="21" fillId="0" borderId="0"/>
    <xf numFmtId="167" fontId="11" fillId="0" borderId="2">
      <alignment horizontal="right" vertical="center"/>
    </xf>
    <xf numFmtId="168" fontId="13" fillId="0" borderId="0" applyFill="0" applyBorder="0" applyAlignment="0" applyProtection="0"/>
    <xf numFmtId="169" fontId="13" fillId="0" borderId="0" applyFill="0" applyBorder="0" applyAlignment="0" applyProtection="0"/>
    <xf numFmtId="0" fontId="12" fillId="0" borderId="0"/>
    <xf numFmtId="0" fontId="19" fillId="0" borderId="0"/>
    <xf numFmtId="0" fontId="7" fillId="0" borderId="0"/>
    <xf numFmtId="0" fontId="4" fillId="0" borderId="0"/>
    <xf numFmtId="0" fontId="19" fillId="0" borderId="0">
      <alignment vertical="top"/>
    </xf>
    <xf numFmtId="0" fontId="19" fillId="0" borderId="0"/>
    <xf numFmtId="0" fontId="7" fillId="0" borderId="0"/>
    <xf numFmtId="0" fontId="23" fillId="0" borderId="0"/>
    <xf numFmtId="0" fontId="19" fillId="0" borderId="0">
      <alignment vertical="top"/>
    </xf>
    <xf numFmtId="0" fontId="7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top"/>
    </xf>
    <xf numFmtId="0" fontId="25" fillId="0" borderId="0" xfId="0" applyFont="1" applyAlignment="1">
      <alignment vertical="top"/>
    </xf>
    <xf numFmtId="0" fontId="0" fillId="0" borderId="8" xfId="0" applyBorder="1" applyAlignment="1">
      <alignment horizontal="center" vertical="top"/>
    </xf>
    <xf numFmtId="0" fontId="0" fillId="2" borderId="9" xfId="0" quotePrefix="1" applyFill="1" applyBorder="1" applyAlignment="1">
      <alignment horizontal="center" vertical="top"/>
    </xf>
    <xf numFmtId="0" fontId="0" fillId="0" borderId="9" xfId="1" applyFont="1" applyBorder="1" applyAlignment="1">
      <alignment horizontal="left" vertical="top" wrapText="1"/>
    </xf>
    <xf numFmtId="0" fontId="0" fillId="2" borderId="9" xfId="0" applyFill="1" applyBorder="1" applyAlignment="1">
      <alignment horizontal="center" vertical="top" wrapText="1"/>
    </xf>
    <xf numFmtId="0" fontId="9" fillId="0" borderId="9" xfId="29" applyFont="1" applyBorder="1" applyAlignment="1">
      <alignment horizontal="center" vertical="top"/>
    </xf>
    <xf numFmtId="0" fontId="0" fillId="2" borderId="10" xfId="1" applyFont="1" applyFill="1" applyBorder="1" applyAlignment="1">
      <alignment vertical="top" wrapText="1"/>
    </xf>
    <xf numFmtId="0" fontId="0" fillId="0" borderId="11" xfId="0" applyBorder="1" applyAlignment="1">
      <alignment horizontal="center" vertical="top"/>
    </xf>
    <xf numFmtId="0" fontId="0" fillId="0" borderId="9" xfId="0" quotePrefix="1" applyBorder="1" applyAlignment="1">
      <alignment horizontal="center" vertical="top"/>
    </xf>
    <xf numFmtId="0" fontId="0" fillId="0" borderId="9" xfId="0" applyBorder="1" applyAlignment="1">
      <alignment horizontal="center" vertical="top" wrapText="1"/>
    </xf>
    <xf numFmtId="0" fontId="0" fillId="0" borderId="10" xfId="1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49" fontId="12" fillId="0" borderId="9" xfId="30" applyNumberFormat="1" applyFont="1" applyBorder="1" applyAlignment="1">
      <alignment vertical="top" wrapText="1"/>
    </xf>
    <xf numFmtId="0" fontId="0" fillId="0" borderId="9" xfId="1" applyFont="1" applyBorder="1" applyAlignment="1">
      <alignment vertical="top" wrapText="1"/>
    </xf>
    <xf numFmtId="0" fontId="0" fillId="6" borderId="9" xfId="0" applyFill="1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center" vertical="top"/>
    </xf>
    <xf numFmtId="49" fontId="0" fillId="0" borderId="9" xfId="9" applyNumberFormat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170" fontId="0" fillId="0" borderId="9" xfId="51" applyNumberFormat="1" applyFont="1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6" borderId="13" xfId="0" applyFill="1" applyBorder="1" applyAlignment="1">
      <alignment horizontal="center" vertical="top"/>
    </xf>
    <xf numFmtId="0" fontId="0" fillId="0" borderId="13" xfId="0" applyBorder="1" applyAlignment="1">
      <alignment vertical="top" wrapText="1"/>
    </xf>
    <xf numFmtId="0" fontId="0" fillId="2" borderId="13" xfId="0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70" fontId="0" fillId="0" borderId="13" xfId="51" applyNumberFormat="1" applyFont="1" applyBorder="1" applyAlignment="1">
      <alignment vertical="top"/>
    </xf>
    <xf numFmtId="0" fontId="0" fillId="2" borderId="14" xfId="1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8" borderId="11" xfId="0" applyFill="1" applyBorder="1" applyAlignment="1">
      <alignment horizontal="center" vertical="top"/>
    </xf>
    <xf numFmtId="0" fontId="0" fillId="9" borderId="9" xfId="0" applyFill="1" applyBorder="1" applyAlignment="1">
      <alignment horizontal="center" vertical="top"/>
    </xf>
    <xf numFmtId="0" fontId="11" fillId="8" borderId="9" xfId="0" applyFont="1" applyFill="1" applyBorder="1" applyAlignment="1">
      <alignment vertical="top" wrapText="1"/>
    </xf>
    <xf numFmtId="170" fontId="0" fillId="8" borderId="9" xfId="51" applyNumberFormat="1" applyFont="1" applyFill="1" applyBorder="1" applyAlignment="1">
      <alignment horizontal="right" vertical="top"/>
    </xf>
    <xf numFmtId="0" fontId="0" fillId="8" borderId="10" xfId="1" applyFont="1" applyFill="1" applyBorder="1" applyAlignment="1">
      <alignment vertical="top" wrapText="1"/>
    </xf>
    <xf numFmtId="0" fontId="0" fillId="8" borderId="9" xfId="0" quotePrefix="1" applyFill="1" applyBorder="1" applyAlignment="1">
      <alignment horizontal="center" vertical="top"/>
    </xf>
    <xf numFmtId="0" fontId="0" fillId="8" borderId="9" xfId="0" applyFill="1" applyBorder="1" applyAlignment="1">
      <alignment horizontal="center" vertical="top" wrapText="1"/>
    </xf>
    <xf numFmtId="0" fontId="0" fillId="8" borderId="10" xfId="0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top"/>
    </xf>
    <xf numFmtId="0" fontId="7" fillId="8" borderId="0" xfId="0" applyFont="1" applyFill="1" applyAlignment="1">
      <alignment horizontal="center" vertical="top"/>
    </xf>
    <xf numFmtId="0" fontId="7" fillId="8" borderId="0" xfId="0" applyFont="1" applyFill="1" applyAlignment="1">
      <alignment vertical="top"/>
    </xf>
    <xf numFmtId="0" fontId="0" fillId="8" borderId="7" xfId="0" applyFill="1" applyBorder="1" applyAlignment="1">
      <alignment vertical="top" wrapText="1"/>
    </xf>
    <xf numFmtId="0" fontId="11" fillId="8" borderId="0" xfId="0" applyFont="1" applyFill="1" applyAlignment="1">
      <alignment horizontal="left" vertical="center"/>
    </xf>
    <xf numFmtId="0" fontId="11" fillId="8" borderId="9" xfId="0" applyFont="1" applyFill="1" applyBorder="1" applyAlignment="1">
      <alignment vertical="center" wrapText="1"/>
    </xf>
    <xf numFmtId="170" fontId="11" fillId="8" borderId="9" xfId="51" applyNumberFormat="1" applyFont="1" applyFill="1" applyBorder="1" applyAlignment="1">
      <alignment vertical="center"/>
    </xf>
    <xf numFmtId="170" fontId="11" fillId="8" borderId="0" xfId="0" applyNumberFormat="1" applyFont="1" applyFill="1" applyAlignment="1">
      <alignment vertical="center"/>
    </xf>
    <xf numFmtId="170" fontId="26" fillId="0" borderId="1" xfId="0" applyNumberFormat="1" applyFont="1" applyBorder="1" applyAlignment="1">
      <alignment horizontal="right" vertical="center"/>
    </xf>
    <xf numFmtId="0" fontId="0" fillId="8" borderId="11" xfId="0" applyFill="1" applyBorder="1" applyAlignment="1">
      <alignment horizontal="center" vertical="center"/>
    </xf>
    <xf numFmtId="0" fontId="0" fillId="8" borderId="9" xfId="0" quotePrefix="1" applyFill="1" applyBorder="1" applyAlignment="1">
      <alignment horizontal="center" vertical="center"/>
    </xf>
    <xf numFmtId="0" fontId="11" fillId="8" borderId="9" xfId="1" applyFont="1" applyFill="1" applyBorder="1" applyAlignment="1">
      <alignment horizontal="left" vertical="center" wrapText="1"/>
    </xf>
    <xf numFmtId="0" fontId="0" fillId="8" borderId="9" xfId="0" applyFill="1" applyBorder="1" applyAlignment="1">
      <alignment horizontal="center" vertical="center" wrapText="1"/>
    </xf>
    <xf numFmtId="0" fontId="9" fillId="8" borderId="9" xfId="29" applyFont="1" applyFill="1" applyBorder="1" applyAlignment="1">
      <alignment horizontal="center" vertical="center"/>
    </xf>
    <xf numFmtId="170" fontId="0" fillId="8" borderId="9" xfId="51" applyNumberFormat="1" applyFont="1" applyFill="1" applyBorder="1" applyAlignment="1">
      <alignment horizontal="right" vertical="center"/>
    </xf>
    <xf numFmtId="0" fontId="0" fillId="8" borderId="10" xfId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170" fontId="0" fillId="7" borderId="9" xfId="51" applyNumberFormat="1" applyFont="1" applyFill="1" applyBorder="1" applyAlignment="1" applyProtection="1">
      <alignment horizontal="right" vertical="top"/>
      <protection locked="0"/>
    </xf>
    <xf numFmtId="170" fontId="0" fillId="7" borderId="13" xfId="51" applyNumberFormat="1" applyFont="1" applyFill="1" applyBorder="1" applyAlignment="1" applyProtection="1">
      <alignment horizontal="right" vertical="top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</cellXfs>
  <cellStyles count="52">
    <cellStyle name="Dezimal [0]_Tabelle1" xfId="3" xr:uid="{00000000-0005-0000-0000-000000000000}"/>
    <cellStyle name="Dezimal_Tabelle1" xfId="4" xr:uid="{00000000-0005-0000-0000-000001000000}"/>
    <cellStyle name="Firma" xfId="5" xr:uid="{00000000-0005-0000-0000-000002000000}"/>
    <cellStyle name="Firma 2" xfId="6" xr:uid="{00000000-0005-0000-0000-000003000000}"/>
    <cellStyle name="Hlavní nadpis" xfId="7" xr:uid="{00000000-0005-0000-0000-000004000000}"/>
    <cellStyle name="Měna" xfId="51" builtinId="4"/>
    <cellStyle name="normal 2" xfId="8" xr:uid="{00000000-0005-0000-0000-000006000000}"/>
    <cellStyle name="Normální" xfId="0" builtinId="0"/>
    <cellStyle name="Normální 2" xfId="2" xr:uid="{00000000-0005-0000-0000-000008000000}"/>
    <cellStyle name="Normální 2 2" xfId="31" xr:uid="{00000000-0005-0000-0000-000009000000}"/>
    <cellStyle name="Normální 3" xfId="29" xr:uid="{00000000-0005-0000-0000-00000A000000}"/>
    <cellStyle name="Normální 3 10" xfId="41" xr:uid="{00000000-0005-0000-0000-00000B000000}"/>
    <cellStyle name="Normální 3 10 2" xfId="50" xr:uid="{00000000-0005-0000-0000-00000C000000}"/>
    <cellStyle name="Normální 3 11" xfId="44" xr:uid="{00000000-0005-0000-0000-00000D000000}"/>
    <cellStyle name="normální 3 2" xfId="9" xr:uid="{00000000-0005-0000-0000-00000E000000}"/>
    <cellStyle name="normální 3 3" xfId="10" xr:uid="{00000000-0005-0000-0000-00000F000000}"/>
    <cellStyle name="normální 3 4" xfId="11" xr:uid="{00000000-0005-0000-0000-000010000000}"/>
    <cellStyle name="normální 3 5" xfId="12" xr:uid="{00000000-0005-0000-0000-000011000000}"/>
    <cellStyle name="Normální 3 6" xfId="32" xr:uid="{00000000-0005-0000-0000-000012000000}"/>
    <cellStyle name="Normální 3 7" xfId="35" xr:uid="{00000000-0005-0000-0000-000013000000}"/>
    <cellStyle name="Normální 3 8" xfId="39" xr:uid="{00000000-0005-0000-0000-000014000000}"/>
    <cellStyle name="Normální 3 8 2" xfId="48" xr:uid="{00000000-0005-0000-0000-000015000000}"/>
    <cellStyle name="Normální 3 9" xfId="40" xr:uid="{00000000-0005-0000-0000-000016000000}"/>
    <cellStyle name="Normální 3 9 2" xfId="49" xr:uid="{00000000-0005-0000-0000-000017000000}"/>
    <cellStyle name="Normální 36" xfId="28" xr:uid="{00000000-0005-0000-0000-000018000000}"/>
    <cellStyle name="Normální 4" xfId="30" xr:uid="{00000000-0005-0000-0000-000019000000}"/>
    <cellStyle name="Normální 5" xfId="34" xr:uid="{00000000-0005-0000-0000-00001A000000}"/>
    <cellStyle name="Normální 6" xfId="36" xr:uid="{00000000-0005-0000-0000-00001B000000}"/>
    <cellStyle name="Normální 6 2" xfId="45" xr:uid="{00000000-0005-0000-0000-00001C000000}"/>
    <cellStyle name="Normální 7" xfId="37" xr:uid="{00000000-0005-0000-0000-00001D000000}"/>
    <cellStyle name="Normální 7 2" xfId="46" xr:uid="{00000000-0005-0000-0000-00001E000000}"/>
    <cellStyle name="Normální 8" xfId="38" xr:uid="{00000000-0005-0000-0000-00001F000000}"/>
    <cellStyle name="Normální 8 2" xfId="47" xr:uid="{00000000-0005-0000-0000-000020000000}"/>
    <cellStyle name="normální_Zadávací podklad pro profese" xfId="1" xr:uid="{00000000-0005-0000-0000-000022000000}"/>
    <cellStyle name="Podnadpis" xfId="13" xr:uid="{00000000-0005-0000-0000-000023000000}"/>
    <cellStyle name="Použitý hypertextový odkaz" xfId="42" builtinId="9" hidden="1"/>
    <cellStyle name="Použitý hypertextový odkaz" xfId="43" builtinId="9" hidden="1"/>
    <cellStyle name="Standard_Tabelle1" xfId="14" xr:uid="{00000000-0005-0000-0000-000026000000}"/>
    <cellStyle name="Stín+tučně" xfId="15" xr:uid="{00000000-0005-0000-0000-000027000000}"/>
    <cellStyle name="Stín+tučně 2" xfId="16" xr:uid="{00000000-0005-0000-0000-000028000000}"/>
    <cellStyle name="Stín+tučně+velké písmo" xfId="17" xr:uid="{00000000-0005-0000-0000-000029000000}"/>
    <cellStyle name="Stín+tučně+velké písmo 2" xfId="18" xr:uid="{00000000-0005-0000-0000-00002A000000}"/>
    <cellStyle name="Styl 1" xfId="19" xr:uid="{00000000-0005-0000-0000-00002B000000}"/>
    <cellStyle name="Styl 1 2" xfId="20" xr:uid="{00000000-0005-0000-0000-00002C000000}"/>
    <cellStyle name="Styl 1 3" xfId="33" xr:uid="{00000000-0005-0000-0000-00002D000000}"/>
    <cellStyle name="Tučně" xfId="21" xr:uid="{00000000-0005-0000-0000-00002E000000}"/>
    <cellStyle name="Tučně 2" xfId="22" xr:uid="{00000000-0005-0000-0000-00002F000000}"/>
    <cellStyle name="TYP ŘÁDKU_4(sloupceJ-L)" xfId="23" xr:uid="{00000000-0005-0000-0000-000030000000}"/>
    <cellStyle name="Währung [0]_Tabelle1" xfId="24" xr:uid="{00000000-0005-0000-0000-000031000000}"/>
    <cellStyle name="Währung_Tabelle1" xfId="25" xr:uid="{00000000-0005-0000-0000-000032000000}"/>
    <cellStyle name="základní" xfId="26" xr:uid="{00000000-0005-0000-0000-000033000000}"/>
    <cellStyle name="základní 2" xfId="27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tabSelected="1" view="pageBreakPreview" zoomScaleSheetLayoutView="100" workbookViewId="0">
      <selection activeCell="F6" sqref="F6"/>
    </sheetView>
  </sheetViews>
  <sheetFormatPr defaultColWidth="9.140625" defaultRowHeight="12.75" x14ac:dyDescent="0.2"/>
  <cols>
    <col min="1" max="1" width="3.42578125" style="3" customWidth="1"/>
    <col min="2" max="2" width="20.7109375" style="3" customWidth="1"/>
    <col min="3" max="3" width="53.7109375" style="2" customWidth="1"/>
    <col min="4" max="4" width="6.42578125" style="3" customWidth="1"/>
    <col min="5" max="5" width="6.7109375" style="3" customWidth="1"/>
    <col min="6" max="6" width="18.42578125" style="2" bestFit="1" customWidth="1"/>
    <col min="7" max="7" width="19.28515625" style="2" customWidth="1"/>
    <col min="8" max="8" width="76.42578125" style="6" customWidth="1"/>
    <col min="9" max="16384" width="9.140625" style="2"/>
  </cols>
  <sheetData>
    <row r="1" spans="1:8" s="7" customFormat="1" ht="50.1" customHeight="1" thickBot="1" x14ac:dyDescent="0.25">
      <c r="A1" s="68" t="s">
        <v>94</v>
      </c>
      <c r="B1" s="69"/>
      <c r="C1" s="70"/>
      <c r="D1" s="70"/>
      <c r="E1" s="70"/>
      <c r="F1" s="70"/>
      <c r="G1" s="70"/>
      <c r="H1" s="70"/>
    </row>
    <row r="2" spans="1:8" s="1" customFormat="1" ht="23.25" customHeight="1" thickBot="1" x14ac:dyDescent="0.25">
      <c r="A2" s="29" t="s">
        <v>0</v>
      </c>
      <c r="B2" s="29" t="s">
        <v>8</v>
      </c>
      <c r="C2" s="30" t="s">
        <v>7</v>
      </c>
      <c r="D2" s="8" t="s">
        <v>2</v>
      </c>
      <c r="E2" s="29" t="s">
        <v>3</v>
      </c>
      <c r="F2" s="8" t="s">
        <v>4</v>
      </c>
      <c r="G2" s="8" t="s">
        <v>5</v>
      </c>
      <c r="H2" s="31" t="s">
        <v>6</v>
      </c>
    </row>
    <row r="3" spans="1:8" s="1" customFormat="1" ht="22.5" customHeight="1" x14ac:dyDescent="0.2">
      <c r="A3" s="49"/>
      <c r="B3" s="50"/>
      <c r="C3" s="53" t="s">
        <v>46</v>
      </c>
      <c r="D3" s="50"/>
      <c r="E3" s="50"/>
      <c r="F3" s="51"/>
      <c r="G3" s="56">
        <f>SUM(G4:G10)</f>
        <v>0</v>
      </c>
      <c r="H3" s="52"/>
    </row>
    <row r="4" spans="1:8" s="5" customFormat="1" ht="87" customHeight="1" x14ac:dyDescent="0.2">
      <c r="A4" s="11">
        <v>1</v>
      </c>
      <c r="B4" s="12" t="s">
        <v>50</v>
      </c>
      <c r="C4" s="13" t="s">
        <v>29</v>
      </c>
      <c r="D4" s="14" t="s">
        <v>1</v>
      </c>
      <c r="E4" s="15">
        <v>8</v>
      </c>
      <c r="F4" s="66">
        <v>0</v>
      </c>
      <c r="G4" s="32">
        <f>SUM(F4*E4)</f>
        <v>0</v>
      </c>
      <c r="H4" s="16" t="s">
        <v>79</v>
      </c>
    </row>
    <row r="5" spans="1:8" s="10" customFormat="1" ht="33" customHeight="1" x14ac:dyDescent="0.2">
      <c r="A5" s="17">
        <f>IF(ISBLANK(C5),"",MAX(A1:A4)+1)</f>
        <v>2</v>
      </c>
      <c r="B5" s="18" t="s">
        <v>51</v>
      </c>
      <c r="C5" s="13" t="s">
        <v>18</v>
      </c>
      <c r="D5" s="19" t="s">
        <v>1</v>
      </c>
      <c r="E5" s="15">
        <v>8</v>
      </c>
      <c r="F5" s="66">
        <v>0</v>
      </c>
      <c r="G5" s="32">
        <f t="shared" ref="G5:G37" si="0">SUM(F5*E5)</f>
        <v>0</v>
      </c>
      <c r="H5" s="20" t="s">
        <v>93</v>
      </c>
    </row>
    <row r="6" spans="1:8" s="5" customFormat="1" ht="84" customHeight="1" x14ac:dyDescent="0.2">
      <c r="A6" s="17">
        <f>IF(ISBLANK(C6),"",MAX(A2:A5)+1)</f>
        <v>3</v>
      </c>
      <c r="B6" s="12" t="s">
        <v>52</v>
      </c>
      <c r="C6" s="13" t="s">
        <v>30</v>
      </c>
      <c r="D6" s="14" t="s">
        <v>1</v>
      </c>
      <c r="E6" s="15">
        <v>6</v>
      </c>
      <c r="F6" s="66">
        <v>0</v>
      </c>
      <c r="G6" s="32">
        <f t="shared" si="0"/>
        <v>0</v>
      </c>
      <c r="H6" s="16" t="s">
        <v>80</v>
      </c>
    </row>
    <row r="7" spans="1:8" s="10" customFormat="1" ht="31.5" customHeight="1" x14ac:dyDescent="0.2">
      <c r="A7" s="17">
        <f>IF(ISBLANK(C7),"",MAX(A3:A6)+1)</f>
        <v>4</v>
      </c>
      <c r="B7" s="18" t="s">
        <v>53</v>
      </c>
      <c r="C7" s="13" t="s">
        <v>18</v>
      </c>
      <c r="D7" s="19" t="s">
        <v>1</v>
      </c>
      <c r="E7" s="15">
        <v>6</v>
      </c>
      <c r="F7" s="66">
        <v>0</v>
      </c>
      <c r="G7" s="32">
        <f t="shared" si="0"/>
        <v>0</v>
      </c>
      <c r="H7" s="20" t="s">
        <v>93</v>
      </c>
    </row>
    <row r="8" spans="1:8" s="5" customFormat="1" ht="90" customHeight="1" x14ac:dyDescent="0.2">
      <c r="A8" s="17">
        <f t="shared" ref="A8:A10" si="1">IF(ISBLANK(C8),"",MAX(A3:A7)+1)</f>
        <v>5</v>
      </c>
      <c r="B8" s="12" t="s">
        <v>54</v>
      </c>
      <c r="C8" s="13" t="s">
        <v>84</v>
      </c>
      <c r="D8" s="14" t="s">
        <v>1</v>
      </c>
      <c r="E8" s="15">
        <v>1</v>
      </c>
      <c r="F8" s="66"/>
      <c r="G8" s="32">
        <f t="shared" si="0"/>
        <v>0</v>
      </c>
      <c r="H8" s="16" t="s">
        <v>81</v>
      </c>
    </row>
    <row r="9" spans="1:8" s="5" customFormat="1" ht="83.25" customHeight="1" x14ac:dyDescent="0.2">
      <c r="A9" s="17">
        <f t="shared" si="1"/>
        <v>6</v>
      </c>
      <c r="B9" s="12" t="s">
        <v>55</v>
      </c>
      <c r="C9" s="13" t="s">
        <v>83</v>
      </c>
      <c r="D9" s="14" t="s">
        <v>1</v>
      </c>
      <c r="E9" s="15">
        <v>1</v>
      </c>
      <c r="F9" s="66">
        <v>0</v>
      </c>
      <c r="G9" s="32">
        <f t="shared" si="0"/>
        <v>0</v>
      </c>
      <c r="H9" s="16" t="s">
        <v>82</v>
      </c>
    </row>
    <row r="10" spans="1:8" s="10" customFormat="1" ht="29.25" customHeight="1" x14ac:dyDescent="0.2">
      <c r="A10" s="17">
        <f t="shared" si="1"/>
        <v>7</v>
      </c>
      <c r="B10" s="18" t="s">
        <v>56</v>
      </c>
      <c r="C10" s="13" t="s">
        <v>18</v>
      </c>
      <c r="D10" s="19" t="s">
        <v>1</v>
      </c>
      <c r="E10" s="15">
        <v>2</v>
      </c>
      <c r="F10" s="66">
        <v>0</v>
      </c>
      <c r="G10" s="32">
        <f t="shared" si="0"/>
        <v>0</v>
      </c>
      <c r="H10" s="20" t="s">
        <v>93</v>
      </c>
    </row>
    <row r="11" spans="1:8" s="65" customFormat="1" ht="26.25" customHeight="1" x14ac:dyDescent="0.2">
      <c r="A11" s="58"/>
      <c r="B11" s="59"/>
      <c r="C11" s="60" t="s">
        <v>47</v>
      </c>
      <c r="D11" s="61"/>
      <c r="E11" s="62"/>
      <c r="F11" s="63"/>
      <c r="G11" s="55">
        <f>SUM(G12:G19)</f>
        <v>0</v>
      </c>
      <c r="H11" s="64"/>
    </row>
    <row r="12" spans="1:8" s="4" customFormat="1" ht="63.75" x14ac:dyDescent="0.2">
      <c r="A12" s="17">
        <f>IF(ISBLANK(C12),"",MAX(A8:A11)+1)</f>
        <v>8</v>
      </c>
      <c r="B12" s="12" t="s">
        <v>57</v>
      </c>
      <c r="C12" s="13" t="s">
        <v>31</v>
      </c>
      <c r="D12" s="14" t="s">
        <v>1</v>
      </c>
      <c r="E12" s="15">
        <v>4</v>
      </c>
      <c r="F12" s="66">
        <v>0</v>
      </c>
      <c r="G12" s="32">
        <f t="shared" si="0"/>
        <v>0</v>
      </c>
      <c r="H12" s="16" t="s">
        <v>42</v>
      </c>
    </row>
    <row r="13" spans="1:8" s="4" customFormat="1" ht="63.75" x14ac:dyDescent="0.2">
      <c r="A13" s="17">
        <f>IF(ISBLANK(C13),"",MAX(A9:A12)+1)</f>
        <v>9</v>
      </c>
      <c r="B13" s="12" t="s">
        <v>58</v>
      </c>
      <c r="C13" s="13" t="s">
        <v>19</v>
      </c>
      <c r="D13" s="14" t="s">
        <v>1</v>
      </c>
      <c r="E13" s="15">
        <v>1</v>
      </c>
      <c r="F13" s="66">
        <v>0</v>
      </c>
      <c r="G13" s="32">
        <f t="shared" si="0"/>
        <v>0</v>
      </c>
      <c r="H13" s="16" t="s">
        <v>26</v>
      </c>
    </row>
    <row r="14" spans="1:8" s="4" customFormat="1" ht="38.25" x14ac:dyDescent="0.2">
      <c r="A14" s="17">
        <f>IF(ISBLANK(C14),"",MAX(A10:A13)+1)</f>
        <v>10</v>
      </c>
      <c r="B14" s="12" t="s">
        <v>59</v>
      </c>
      <c r="C14" s="13" t="s">
        <v>39</v>
      </c>
      <c r="D14" s="14" t="s">
        <v>1</v>
      </c>
      <c r="E14" s="15">
        <v>1</v>
      </c>
      <c r="F14" s="66">
        <v>0</v>
      </c>
      <c r="G14" s="32">
        <f t="shared" si="0"/>
        <v>0</v>
      </c>
      <c r="H14" s="16" t="s">
        <v>40</v>
      </c>
    </row>
    <row r="15" spans="1:8" s="4" customFormat="1" ht="63.75" x14ac:dyDescent="0.2">
      <c r="A15" s="17">
        <f>IF(ISBLANK(C15),"",MAX(A11:A14)+1)</f>
        <v>11</v>
      </c>
      <c r="B15" s="12" t="s">
        <v>60</v>
      </c>
      <c r="C15" s="13" t="s">
        <v>23</v>
      </c>
      <c r="D15" s="14" t="s">
        <v>1</v>
      </c>
      <c r="E15" s="15">
        <v>1</v>
      </c>
      <c r="F15" s="66">
        <v>0</v>
      </c>
      <c r="G15" s="32">
        <f t="shared" si="0"/>
        <v>0</v>
      </c>
      <c r="H15" s="16" t="s">
        <v>25</v>
      </c>
    </row>
    <row r="16" spans="1:8" s="5" customFormat="1" x14ac:dyDescent="0.2">
      <c r="A16" s="17">
        <f t="shared" ref="A16:A19" si="2">IF(ISBLANK(C16),"",MAX(A11:A15)+1)</f>
        <v>12</v>
      </c>
      <c r="B16" s="12" t="s">
        <v>61</v>
      </c>
      <c r="C16" s="21" t="s">
        <v>41</v>
      </c>
      <c r="D16" s="14" t="s">
        <v>1</v>
      </c>
      <c r="E16" s="14">
        <v>2</v>
      </c>
      <c r="F16" s="66">
        <v>0</v>
      </c>
      <c r="G16" s="32">
        <f t="shared" si="0"/>
        <v>0</v>
      </c>
      <c r="H16" s="22" t="s">
        <v>43</v>
      </c>
    </row>
    <row r="17" spans="1:8" s="5" customFormat="1" ht="38.25" x14ac:dyDescent="0.2">
      <c r="A17" s="17">
        <f t="shared" si="2"/>
        <v>13</v>
      </c>
      <c r="B17" s="12" t="s">
        <v>62</v>
      </c>
      <c r="C17" s="21" t="s">
        <v>45</v>
      </c>
      <c r="D17" s="14" t="s">
        <v>1</v>
      </c>
      <c r="E17" s="14">
        <v>2</v>
      </c>
      <c r="F17" s="66">
        <v>0</v>
      </c>
      <c r="G17" s="32">
        <f t="shared" si="0"/>
        <v>0</v>
      </c>
      <c r="H17" s="22" t="s">
        <v>85</v>
      </c>
    </row>
    <row r="18" spans="1:8" s="5" customFormat="1" ht="38.25" x14ac:dyDescent="0.2">
      <c r="A18" s="17">
        <f t="shared" si="2"/>
        <v>14</v>
      </c>
      <c r="B18" s="12" t="s">
        <v>63</v>
      </c>
      <c r="C18" s="21" t="s">
        <v>15</v>
      </c>
      <c r="D18" s="14" t="s">
        <v>1</v>
      </c>
      <c r="E18" s="14">
        <v>2</v>
      </c>
      <c r="F18" s="66">
        <v>0</v>
      </c>
      <c r="G18" s="32">
        <f t="shared" si="0"/>
        <v>0</v>
      </c>
      <c r="H18" s="22" t="s">
        <v>21</v>
      </c>
    </row>
    <row r="19" spans="1:8" s="5" customFormat="1" ht="38.25" x14ac:dyDescent="0.2">
      <c r="A19" s="17">
        <f t="shared" si="2"/>
        <v>15</v>
      </c>
      <c r="B19" s="18" t="s">
        <v>96</v>
      </c>
      <c r="C19" s="21" t="s">
        <v>99</v>
      </c>
      <c r="D19" s="19" t="s">
        <v>11</v>
      </c>
      <c r="E19" s="19">
        <v>2</v>
      </c>
      <c r="F19" s="66">
        <v>0</v>
      </c>
      <c r="G19" s="32">
        <f t="shared" si="0"/>
        <v>0</v>
      </c>
      <c r="H19" s="22" t="s">
        <v>105</v>
      </c>
    </row>
    <row r="20" spans="1:8" s="5" customFormat="1" ht="26.25" customHeight="1" x14ac:dyDescent="0.2">
      <c r="A20" s="41"/>
      <c r="B20" s="46"/>
      <c r="C20" s="54" t="s">
        <v>48</v>
      </c>
      <c r="D20" s="47"/>
      <c r="E20" s="47"/>
      <c r="F20" s="44"/>
      <c r="G20" s="55">
        <f>SUM(G21:G28)</f>
        <v>0</v>
      </c>
      <c r="H20" s="48"/>
    </row>
    <row r="21" spans="1:8" s="5" customFormat="1" x14ac:dyDescent="0.2">
      <c r="A21" s="17">
        <f>IF(ISBLANK(C21),"",MAX(A16:A20)+1)</f>
        <v>16</v>
      </c>
      <c r="B21" s="12" t="s">
        <v>64</v>
      </c>
      <c r="C21" s="21" t="s">
        <v>37</v>
      </c>
      <c r="D21" s="14" t="s">
        <v>1</v>
      </c>
      <c r="E21" s="19">
        <v>16</v>
      </c>
      <c r="F21" s="66">
        <v>0</v>
      </c>
      <c r="G21" s="32">
        <f t="shared" si="0"/>
        <v>0</v>
      </c>
      <c r="H21" s="22" t="s">
        <v>36</v>
      </c>
    </row>
    <row r="22" spans="1:8" s="5" customFormat="1" x14ac:dyDescent="0.2">
      <c r="A22" s="17">
        <f>IF(ISBLANK(C22),"",MAX(A17:A21)+1)</f>
        <v>17</v>
      </c>
      <c r="B22" s="12" t="s">
        <v>65</v>
      </c>
      <c r="C22" s="21" t="s">
        <v>17</v>
      </c>
      <c r="D22" s="14" t="s">
        <v>1</v>
      </c>
      <c r="E22" s="19">
        <v>4</v>
      </c>
      <c r="F22" s="66">
        <v>0</v>
      </c>
      <c r="G22" s="32">
        <f t="shared" si="0"/>
        <v>0</v>
      </c>
      <c r="H22" s="22" t="s">
        <v>16</v>
      </c>
    </row>
    <row r="23" spans="1:8" s="5" customFormat="1" x14ac:dyDescent="0.2">
      <c r="A23" s="17">
        <f>IF(ISBLANK(C23),"",MAX(A18:A22)+1)</f>
        <v>18</v>
      </c>
      <c r="B23" s="12" t="s">
        <v>66</v>
      </c>
      <c r="C23" s="21" t="s">
        <v>34</v>
      </c>
      <c r="D23" s="14" t="s">
        <v>38</v>
      </c>
      <c r="E23" s="19">
        <v>20</v>
      </c>
      <c r="F23" s="66">
        <v>0</v>
      </c>
      <c r="G23" s="32">
        <f t="shared" si="0"/>
        <v>0</v>
      </c>
      <c r="H23" s="22" t="s">
        <v>24</v>
      </c>
    </row>
    <row r="24" spans="1:8" s="5" customFormat="1" x14ac:dyDescent="0.2">
      <c r="A24" s="17">
        <f>IF(ISBLANK(C24),"",MAX(A19:A23)+1)</f>
        <v>19</v>
      </c>
      <c r="B24" s="12" t="s">
        <v>67</v>
      </c>
      <c r="C24" s="21" t="s">
        <v>33</v>
      </c>
      <c r="D24" s="14" t="s">
        <v>1</v>
      </c>
      <c r="E24" s="19">
        <v>1</v>
      </c>
      <c r="F24" s="66">
        <v>0</v>
      </c>
      <c r="G24" s="32">
        <f t="shared" si="0"/>
        <v>0</v>
      </c>
      <c r="H24" s="22" t="s">
        <v>35</v>
      </c>
    </row>
    <row r="25" spans="1:8" s="4" customFormat="1" ht="51" x14ac:dyDescent="0.2">
      <c r="A25" s="17">
        <f>IF(ISBLANK(C25),"",MAX(A21:A24)+1)</f>
        <v>20</v>
      </c>
      <c r="B25" s="12" t="s">
        <v>68</v>
      </c>
      <c r="C25" s="23" t="s">
        <v>87</v>
      </c>
      <c r="D25" s="19"/>
      <c r="E25" s="15">
        <v>1386</v>
      </c>
      <c r="F25" s="66">
        <v>0</v>
      </c>
      <c r="G25" s="32">
        <f t="shared" si="0"/>
        <v>0</v>
      </c>
      <c r="H25" s="16" t="s">
        <v>97</v>
      </c>
    </row>
    <row r="26" spans="1:8" s="5" customFormat="1" ht="25.5" x14ac:dyDescent="0.2">
      <c r="A26" s="17">
        <f>IF(ISBLANK(C26),"",MAX(A22:A25)+1)</f>
        <v>21</v>
      </c>
      <c r="B26" s="18" t="s">
        <v>69</v>
      </c>
      <c r="C26" s="24" t="s">
        <v>88</v>
      </c>
      <c r="D26" s="19" t="s">
        <v>13</v>
      </c>
      <c r="E26" s="15">
        <v>338</v>
      </c>
      <c r="F26" s="66">
        <v>0</v>
      </c>
      <c r="G26" s="32">
        <f t="shared" si="0"/>
        <v>0</v>
      </c>
      <c r="H26" s="20" t="s">
        <v>98</v>
      </c>
    </row>
    <row r="27" spans="1:8" s="9" customFormat="1" ht="25.5" x14ac:dyDescent="0.2">
      <c r="A27" s="17">
        <f>IF(ISBLANK(C27),"",MAX(A23:A26)+1)</f>
        <v>22</v>
      </c>
      <c r="B27" s="18" t="s">
        <v>70</v>
      </c>
      <c r="C27" s="21" t="s">
        <v>10</v>
      </c>
      <c r="D27" s="19" t="s">
        <v>11</v>
      </c>
      <c r="E27" s="19">
        <v>2</v>
      </c>
      <c r="F27" s="66">
        <v>0</v>
      </c>
      <c r="G27" s="32">
        <f t="shared" si="0"/>
        <v>0</v>
      </c>
      <c r="H27" s="22" t="s">
        <v>14</v>
      </c>
    </row>
    <row r="28" spans="1:8" s="5" customFormat="1" x14ac:dyDescent="0.2">
      <c r="A28" s="17">
        <f>IF(ISBLANK(C28),"",MAX(A24:A27)+1)</f>
        <v>23</v>
      </c>
      <c r="B28" s="12" t="s">
        <v>71</v>
      </c>
      <c r="C28" s="21" t="s">
        <v>12</v>
      </c>
      <c r="D28" s="14" t="s">
        <v>11</v>
      </c>
      <c r="E28" s="19">
        <v>1</v>
      </c>
      <c r="F28" s="66">
        <v>0</v>
      </c>
      <c r="G28" s="32">
        <f t="shared" si="0"/>
        <v>0</v>
      </c>
      <c r="H28" s="16" t="s">
        <v>92</v>
      </c>
    </row>
    <row r="29" spans="1:8" s="5" customFormat="1" ht="33.75" customHeight="1" x14ac:dyDescent="0.2">
      <c r="A29" s="41"/>
      <c r="B29" s="42"/>
      <c r="C29" s="54" t="s">
        <v>49</v>
      </c>
      <c r="D29" s="43"/>
      <c r="E29" s="43"/>
      <c r="F29" s="44"/>
      <c r="G29" s="55">
        <f>SUM(G30:G37)</f>
        <v>0</v>
      </c>
      <c r="H29" s="45"/>
    </row>
    <row r="30" spans="1:8" s="5" customFormat="1" x14ac:dyDescent="0.2">
      <c r="A30" s="17">
        <f>IF(ISBLANK(C30),"",MAX(A26:A29)+1)</f>
        <v>24</v>
      </c>
      <c r="B30" s="25" t="s">
        <v>100</v>
      </c>
      <c r="C30" s="24" t="s">
        <v>32</v>
      </c>
      <c r="D30" s="19" t="s">
        <v>11</v>
      </c>
      <c r="E30" s="15">
        <v>1</v>
      </c>
      <c r="F30" s="66">
        <v>0</v>
      </c>
      <c r="G30" s="32">
        <f t="shared" si="0"/>
        <v>0</v>
      </c>
      <c r="H30" s="16" t="s">
        <v>89</v>
      </c>
    </row>
    <row r="31" spans="1:8" s="5" customFormat="1" ht="25.5" x14ac:dyDescent="0.2">
      <c r="A31" s="17">
        <f>IF(ISBLANK(C31),"",MAX(A27:A30)+1)</f>
        <v>25</v>
      </c>
      <c r="B31" s="25" t="s">
        <v>72</v>
      </c>
      <c r="C31" s="24" t="s">
        <v>22</v>
      </c>
      <c r="D31" s="19" t="s">
        <v>11</v>
      </c>
      <c r="E31" s="15">
        <v>1</v>
      </c>
      <c r="F31" s="66">
        <v>0</v>
      </c>
      <c r="G31" s="32">
        <f t="shared" si="0"/>
        <v>0</v>
      </c>
      <c r="H31" s="20" t="s">
        <v>90</v>
      </c>
    </row>
    <row r="32" spans="1:8" s="5" customFormat="1" ht="25.5" x14ac:dyDescent="0.2">
      <c r="A32" s="17">
        <f>IF(ISBLANK(C32),"",MAX(A29:A31)+1)</f>
        <v>26</v>
      </c>
      <c r="B32" s="25" t="s">
        <v>73</v>
      </c>
      <c r="C32" s="26" t="s">
        <v>86</v>
      </c>
      <c r="D32" s="27" t="s">
        <v>11</v>
      </c>
      <c r="E32" s="15">
        <v>1</v>
      </c>
      <c r="F32" s="66">
        <v>0</v>
      </c>
      <c r="G32" s="32">
        <f t="shared" si="0"/>
        <v>0</v>
      </c>
      <c r="H32" s="16" t="s">
        <v>91</v>
      </c>
    </row>
    <row r="33" spans="1:8" s="5" customFormat="1" ht="25.5" x14ac:dyDescent="0.2">
      <c r="A33" s="17">
        <f>IF(ISBLANK(C33),"",MAX(A30:A32)+1)</f>
        <v>27</v>
      </c>
      <c r="B33" s="25" t="s">
        <v>74</v>
      </c>
      <c r="C33" s="21" t="s">
        <v>20</v>
      </c>
      <c r="D33" s="14" t="s">
        <v>11</v>
      </c>
      <c r="E33" s="19">
        <v>1</v>
      </c>
      <c r="F33" s="66">
        <v>0</v>
      </c>
      <c r="G33" s="32">
        <f t="shared" si="0"/>
        <v>0</v>
      </c>
      <c r="H33" s="16" t="s">
        <v>27</v>
      </c>
    </row>
    <row r="34" spans="1:8" s="5" customFormat="1" ht="38.25" x14ac:dyDescent="0.2">
      <c r="A34" s="17">
        <f>IF(ISBLANK(C34),"",MAX(A30:A33)+1)</f>
        <v>28</v>
      </c>
      <c r="B34" s="25" t="s">
        <v>75</v>
      </c>
      <c r="C34" s="21" t="s">
        <v>101</v>
      </c>
      <c r="D34" s="14" t="s">
        <v>11</v>
      </c>
      <c r="E34" s="19">
        <v>1</v>
      </c>
      <c r="F34" s="66">
        <v>0</v>
      </c>
      <c r="G34" s="32">
        <f t="shared" si="0"/>
        <v>0</v>
      </c>
      <c r="H34" s="16" t="s">
        <v>104</v>
      </c>
    </row>
    <row r="35" spans="1:8" s="5" customFormat="1" ht="25.5" x14ac:dyDescent="0.2">
      <c r="A35" s="17">
        <f>IF(ISBLANK(C35),"",MAX(A31:A34)+1)</f>
        <v>29</v>
      </c>
      <c r="B35" s="25" t="s">
        <v>76</v>
      </c>
      <c r="C35" s="28" t="s">
        <v>95</v>
      </c>
      <c r="D35" s="14" t="s">
        <v>11</v>
      </c>
      <c r="E35" s="19">
        <v>1</v>
      </c>
      <c r="F35" s="66">
        <v>0</v>
      </c>
      <c r="G35" s="32">
        <f t="shared" si="0"/>
        <v>0</v>
      </c>
      <c r="H35" s="20" t="s">
        <v>44</v>
      </c>
    </row>
    <row r="36" spans="1:8" s="5" customFormat="1" ht="38.25" x14ac:dyDescent="0.2">
      <c r="A36" s="17">
        <f>IF(ISBLANK(C36),"",MAX(A32:A35)+1)</f>
        <v>30</v>
      </c>
      <c r="B36" s="25" t="s">
        <v>77</v>
      </c>
      <c r="C36" s="21" t="s">
        <v>102</v>
      </c>
      <c r="D36" s="14" t="s">
        <v>11</v>
      </c>
      <c r="E36" s="19">
        <v>1</v>
      </c>
      <c r="F36" s="66">
        <v>0</v>
      </c>
      <c r="G36" s="32">
        <f t="shared" si="0"/>
        <v>0</v>
      </c>
      <c r="H36" s="16" t="s">
        <v>103</v>
      </c>
    </row>
    <row r="37" spans="1:8" s="5" customFormat="1" ht="20.25" customHeight="1" thickBot="1" x14ac:dyDescent="0.25">
      <c r="A37" s="33">
        <f>IF(ISBLANK(C37),"",MAX(A28:A36)+1)</f>
        <v>31</v>
      </c>
      <c r="B37" s="34" t="s">
        <v>78</v>
      </c>
      <c r="C37" s="35" t="s">
        <v>9</v>
      </c>
      <c r="D37" s="36" t="s">
        <v>11</v>
      </c>
      <c r="E37" s="37">
        <v>1</v>
      </c>
      <c r="F37" s="67"/>
      <c r="G37" s="38">
        <f t="shared" si="0"/>
        <v>0</v>
      </c>
      <c r="H37" s="39" t="s">
        <v>28</v>
      </c>
    </row>
    <row r="38" spans="1:8" ht="29.25" customHeight="1" thickBot="1" x14ac:dyDescent="0.25">
      <c r="A38" s="71" t="s">
        <v>106</v>
      </c>
      <c r="B38" s="72"/>
      <c r="C38" s="72"/>
      <c r="D38" s="72"/>
      <c r="E38" s="72"/>
      <c r="F38" s="73"/>
      <c r="G38" s="57">
        <f>SUM(G3+G11+G20+G29)</f>
        <v>0</v>
      </c>
      <c r="H38" s="40"/>
    </row>
  </sheetData>
  <sheetProtection algorithmName="SHA-512" hashValue="omyLXgFxQGOX3fTVADI/6Mco4ph7l9AXI0f1LpFVCz1LOYnS9WUqT0JfKSsbE7/0fFmOlp8WJ7cWaSnGo+rQCA==" saltValue="1FM97yQHMqRuq9DZyiikbQ==" spinCount="100000" sheet="1" objects="1" scenarios="1"/>
  <mergeCells count="2">
    <mergeCell ref="A1:H1"/>
    <mergeCell ref="A38:F38"/>
  </mergeCells>
  <phoneticPr fontId="5" type="noConversion"/>
  <printOptions horizontalCentered="1"/>
  <pageMargins left="0.25" right="0.25" top="0.75" bottom="0.75" header="0.3" footer="0.3"/>
  <pageSetup paperSize="9" scale="71" fitToHeight="0" orientation="landscape" r:id="rId1"/>
  <headerFooter alignWithMargins="0">
    <oddFooter>&amp;C&amp;P z &amp;N</oddFooter>
  </headerFooter>
  <ignoredErrors>
    <ignoredError sqref="G29 G20 G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b5d3b-3b69-494d-8b31-321a33f1097b">
      <Terms xmlns="http://schemas.microsoft.com/office/infopath/2007/PartnerControls"/>
    </lcf76f155ced4ddcb4097134ff3c332f>
    <TaxCatchAll xmlns="69da2289-d092-4885-9b43-bcfe266777f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99003A8FFFE14082C627685AA29D40" ma:contentTypeVersion="10" ma:contentTypeDescription="Vytvoří nový dokument" ma:contentTypeScope="" ma:versionID="cc30a81f8bf7570a1b2867ec08d86fa3">
  <xsd:schema xmlns:xsd="http://www.w3.org/2001/XMLSchema" xmlns:xs="http://www.w3.org/2001/XMLSchema" xmlns:p="http://schemas.microsoft.com/office/2006/metadata/properties" xmlns:ns2="37cb5d3b-3b69-494d-8b31-321a33f1097b" xmlns:ns3="69da2289-d092-4885-9b43-bcfe266777f8" targetNamespace="http://schemas.microsoft.com/office/2006/metadata/properties" ma:root="true" ma:fieldsID="d32ccd697eb5df474a5612d4630153a8" ns2:_="" ns3:_="">
    <xsd:import namespace="37cb5d3b-3b69-494d-8b31-321a33f1097b"/>
    <xsd:import namespace="69da2289-d092-4885-9b43-bcfe26677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b5d3b-3b69-494d-8b31-321a33f10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23ab2d1-99b4-49b8-a5ea-fd6203c513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2289-d092-4885-9b43-bcfe266777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c9db5-8ecb-44b2-870b-3f59c53cf5d3}" ma:internalName="TaxCatchAll" ma:showField="CatchAllData" ma:web="69da2289-d092-4885-9b43-bcfe26677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D8A987-B08A-4639-9554-B072B48E7EC9}">
  <ds:schemaRefs>
    <ds:schemaRef ds:uri="http://schemas.microsoft.com/office/2006/metadata/properties"/>
    <ds:schemaRef ds:uri="http://schemas.microsoft.com/office/infopath/2007/PartnerControls"/>
    <ds:schemaRef ds:uri="37cb5d3b-3b69-494d-8b31-321a33f1097b"/>
    <ds:schemaRef ds:uri="69da2289-d092-4885-9b43-bcfe266777f8"/>
  </ds:schemaRefs>
</ds:datastoreItem>
</file>

<file path=customXml/itemProps2.xml><?xml version="1.0" encoding="utf-8"?>
<ds:datastoreItem xmlns:ds="http://schemas.openxmlformats.org/officeDocument/2006/customXml" ds:itemID="{76A21819-3FD0-45DB-89A4-F88B7F1C6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2903BB-AAB5-4FEA-88CC-A0E0E7EF98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b5d3b-3b69-494d-8b31-321a33f1097b"/>
    <ds:schemaRef ds:uri="69da2289-d092-4885-9b43-bcfe26677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 vybaveni</vt:lpstr>
      <vt:lpstr>'AV vybaveni'!Oblast_tisku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Vondrášek</dc:creator>
  <cp:lastModifiedBy>Linhartová Malá Pavla (MMB_OI)</cp:lastModifiedBy>
  <cp:lastPrinted>2026-01-16T10:47:50Z</cp:lastPrinted>
  <dcterms:created xsi:type="dcterms:W3CDTF">2008-01-17T09:36:16Z</dcterms:created>
  <dcterms:modified xsi:type="dcterms:W3CDTF">2026-01-30T09:26:36Z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0x0101009F99003A8FFFE14082C627685AA29D40</vt:lpwstr>
  </property>
</Properties>
</file>