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kumenty\OneDrive - Statutární město Brno\zakázky\zakazkyOIEF\Pastviny bazen\"/>
    </mc:Choice>
  </mc:AlternateContent>
  <xr:revisionPtr revIDLastSave="8" documentId="8_{C3878DB8-2BAE-4DA2-A3A1-C79F62F39E0E}" xr6:coauthVersionLast="45" xr6:coauthVersionMax="45" xr10:uidLastSave="{452416F5-3EA5-4C66-B983-09A89B1D050A}"/>
  <bookViews>
    <workbookView xWindow="-108" yWindow="-108" windowWidth="23256" windowHeight="12576" activeTab="1" xr2:uid="{00000000-000D-0000-FFFF-FFFF00000000}"/>
  </bookViews>
  <sheets>
    <sheet name="Rekapitulace" sheetId="2" r:id="rId1"/>
    <sheet name="PI" sheetId="1" r:id="rId2"/>
  </sheets>
  <externalReferences>
    <externalReference r:id="rId3"/>
    <externalReference r:id="rId4"/>
  </externalReferences>
  <definedNames>
    <definedName name="CisloRozpoctu">'[1]Krycí list'!$C$2</definedName>
    <definedName name="cislostavby">'[1]Krycí list'!$A$7</definedName>
    <definedName name="DPHSni">'[2]ARS 1. Etapa'!$G$24</definedName>
    <definedName name="DPHZakl">'[2]ARS 1. Etapa'!$G$26</definedName>
    <definedName name="Mena">'[2]ARS 1. Etapa'!$J$29</definedName>
    <definedName name="Měna">'[2]ARS 2. Etapa'!#REF!</definedName>
    <definedName name="NazevRozpoctu">'[1]Krycí list'!$D$2</definedName>
    <definedName name="nazevstavby">'[1]Krycí list'!$C$7</definedName>
    <definedName name="_xlnm.Print_Titles" localSheetId="1">PI!$1:$7</definedName>
    <definedName name="PocetMJ" localSheetId="0">#REF!</definedName>
    <definedName name="PocetMJ">#REF!</definedName>
    <definedName name="SazbaDPH1">'[1]Krycí list'!$C$30</definedName>
    <definedName name="SazbaDPH2">'[1]Krycí list'!$C$32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ZakladDPHSni">'[2]ARS 1. Etapa'!$G$23</definedName>
    <definedName name="ZakladDPHZakl">'[2]ARS 1. Etapa'!$G$25</definedName>
    <definedName name="Zaokrouhleni">'[2]ARS 1. Etapa'!$G$27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F22" i="2"/>
  <c r="G21" i="2"/>
  <c r="F21" i="2"/>
  <c r="G20" i="2"/>
  <c r="G18" i="2"/>
  <c r="F18" i="2"/>
  <c r="F13" i="2"/>
  <c r="G13" i="2"/>
  <c r="G12" i="2"/>
  <c r="F12" i="2"/>
  <c r="F11" i="2" l="1"/>
  <c r="G11" i="2"/>
  <c r="F19" i="2"/>
  <c r="G19" i="2"/>
  <c r="G22" i="2"/>
  <c r="G17" i="2" s="1"/>
  <c r="F25" i="2"/>
  <c r="F20" i="2"/>
  <c r="F17" i="2" s="1"/>
  <c r="E11" i="2"/>
  <c r="Q27" i="1" l="1"/>
  <c r="P27" i="1"/>
  <c r="G25" i="1"/>
  <c r="G8" i="1" s="1"/>
  <c r="G27" i="1" s="1"/>
  <c r="E24" i="2" s="1"/>
  <c r="G9" i="1"/>
  <c r="E23" i="2" l="1"/>
  <c r="E26" i="2" s="1"/>
  <c r="F24" i="2"/>
  <c r="F23" i="2" s="1"/>
  <c r="G24" i="2"/>
  <c r="G23" i="2" s="1"/>
  <c r="G26" i="2" l="1"/>
  <c r="F26" i="2"/>
</calcChain>
</file>

<file path=xl/sharedStrings.xml><?xml version="1.0" encoding="utf-8"?>
<sst xmlns="http://schemas.openxmlformats.org/spreadsheetml/2006/main" count="146" uniqueCount="111">
  <si>
    <t xml:space="preserve">Položkový rozpočet </t>
  </si>
  <si>
    <t>#TypZaznamu#</t>
  </si>
  <si>
    <t>S:</t>
  </si>
  <si>
    <t>ZŠ Pastviny REKONSTRUKCE ŠKOLNÍHO BAZÉNU</t>
  </si>
  <si>
    <t>STA</t>
  </si>
  <si>
    <t>O:</t>
  </si>
  <si>
    <t>SO 01 - ŠKOLNÍ BAZÉN</t>
  </si>
  <si>
    <t>OBJ</t>
  </si>
  <si>
    <t>R:</t>
  </si>
  <si>
    <t>INTERIÉR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</si>
  <si>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</si>
  <si>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</si>
  <si>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</si>
  <si>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</si>
  <si>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</si>
  <si>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</si>
  <si>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</si>
  <si>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</si>
  <si>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</si>
  <si>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</si>
  <si>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Cen. soustava</t>
  </si>
  <si>
    <t>Díl:</t>
  </si>
  <si>
    <t>90</t>
  </si>
  <si>
    <t>Přípočty</t>
  </si>
  <si>
    <t>DIL</t>
  </si>
  <si>
    <t>90.1</t>
  </si>
  <si>
    <t>Grafická malba na omítanou stěnu,speciální barva vhodná do vlhkého prostředí,voděodolná,geometrické ztvárnění vody/vodní pěny</t>
  </si>
  <si>
    <t>m2</t>
  </si>
  <si>
    <t>vlastní</t>
  </si>
  <si>
    <t>ZP01</t>
  </si>
  <si>
    <t>LOUNGE KŘESÍLKO,základna křesla z dubového dřeva, nohy s kulatým průřezem,kruhový čalouněný sedák,čalouněné područky přecházející v opěradlo
látka čalounění v šedém odstínu, odolnost látky vhodná pro veřejné stavby</t>
  </si>
  <si>
    <t>kus</t>
  </si>
  <si>
    <t>ZP02</t>
  </si>
  <si>
    <t>ODKLÁDACÍ STOLEK, podnož z dubového dřeva, nohy s kulatým průřezem,stolová deska dubová překližka, odkládací plocha v černé barvě, Ø 55cm, výška stolu 45cm</t>
  </si>
  <si>
    <t>ZP03</t>
  </si>
  <si>
    <t>LAVICE, dřevěná lavice s minimalistickým kubickým tvarem
dubová dýha, odstín dub natural,rozměr 118x38cm, výška 45 cm</t>
  </si>
  <si>
    <t>ZP04</t>
  </si>
  <si>
    <t xml:space="preserve">DĚTSKÁ LAVICE, kovová konstrukce z jäklového profilu v odstínu RAL 5015 (modrá) sedák z LTD desky, tl. 18mm, dekor buk natural, ABS hrany dekor buk natural,bez čalounění, rozměry 110x30cm, výška sedáku 35 cm
</t>
  </si>
  <si>
    <t>ZP05</t>
  </si>
  <si>
    <t>DĚTSKÁ VĚŠÁKOVÁ ŠATNIČKA, kovová konstrukce z jäklového profilu v odstínu RAL 5015 (modrá) s roštem na odkládání obuvi
sedák z LTD desky, tl. 18mm, dekor buk natural, ABS hrany dekor buk natural bez čalounění,rozměry 150x30cm, celková výška 150cm</t>
  </si>
  <si>
    <t>ZP06</t>
  </si>
  <si>
    <t>DĚTSKÁ VĚŠÁKOVÁ ŠATNIČKA DO MOKRA, dětská lavička s opěradlem a s háčky na oděvy a poličkou
nosná konstrukce ze speciálních AL profilů s povrchovou úpravou přírodní elox materiál sedáku a opěradla HPL desky, odstín natural ALU
rozměr 150cmx40cm, celková výška 150cm</t>
  </si>
  <si>
    <t>ZP07a</t>
  </si>
  <si>
    <t>DĚTSKÁ LAVIČKA DO MOKRA, nosná konstrukce ze speciálních AL profilů s povrchovou úpravou přírodní elox
materiál sedáku HPL desky, odstín natural ALU
rozměr 150x40cm, výška 32 cm</t>
  </si>
  <si>
    <t>ZP07b</t>
  </si>
  <si>
    <t>LAVIČKA DO MOKRA, nosná konstrukce ze speciálních AL profilů s povrchovou úpravou přírodní elox
materiál sedáku HPL desky, odstín natural ALU
rozměr 150x40cm, výška 42cm</t>
  </si>
  <si>
    <t>ZP08</t>
  </si>
  <si>
    <t>STŮL, nosná konstrukce ze speciálních AL profilů s povrchovou úpravou přírodní elox
materiál stolové desky HPL desky, odstín natural ALU
rozměr 120x60cm, výška stolu 72cm</t>
  </si>
  <si>
    <t>ZP09</t>
  </si>
  <si>
    <t>ŽIDLE, celoplastová židle bez područek
perforovaný sedák i opěradlo šedá barva</t>
  </si>
  <si>
    <t>ZP10</t>
  </si>
  <si>
    <t>POLICE PRO AUDIO SOUSTAVU, police z HPL desky odstín natural ALU, formát 40x65cm – rozměr police nutno přizpůsobit konkrétním
rozměrům audio soustavy!!! 2x hliníkové konzoly s povrchovou úpravou přírodní elox výška police 150cm od úrovně podlahy – výšku nutno ověřit před montáží</t>
  </si>
  <si>
    <t>ZP11</t>
  </si>
  <si>
    <t>ŠATNÍ ŠKŘÍŇKY, otevřené šatní skříňky se dvěmy vnitřními policemi a háčkem na oblečení (v provedení bez lavičky)
HPL desky, odstín natural ALU vsazené do hliníkových eloxovaných rámů rozměr skříňky 40x50cm, výška 180cm</t>
  </si>
  <si>
    <t>ZP12</t>
  </si>
  <si>
    <t>ŠATNÍ HÁČKY, šatní háčky v serii s minimalistickým designem
ploché, poniklovaný zinek, akrylový lak výška háčků 170cm od úrovně podlahy</t>
  </si>
  <si>
    <t>ZP13</t>
  </si>
  <si>
    <t>ZP14</t>
  </si>
  <si>
    <t xml:space="preserve">LAVIČKA, nosná konstrukce ze speciálních AL profilů s povrchovou úpravou přírodní elox, materiál sedáku HPL desky, odstín natural ALU délka lavičky 200cm, výška 44cm, hloubka 43cm
</t>
  </si>
  <si>
    <t>ZP15</t>
  </si>
  <si>
    <t>PARAPET, nosná konstrukce ze speciálních AL profilů s povrchovou úpravou přírodní elox, materiál parapetu HPL desky, odstín natural ALU délka parapetu 300cm, výška od podlahy 100cm
kotveno do podomítkových ocelových konzolí</t>
  </si>
  <si>
    <t/>
  </si>
  <si>
    <t>SUM</t>
  </si>
  <si>
    <t>ZŠ PASTVINY
REKONSTRUKCE ŠKOLNÍHO BAZÉNU</t>
  </si>
  <si>
    <t>ČÍSLO ZAKÁZKY:</t>
  </si>
  <si>
    <t>A-18-09</t>
  </si>
  <si>
    <t>STUPEŇ:</t>
  </si>
  <si>
    <t>DPS</t>
  </si>
  <si>
    <t>OBSAH PŘÍLOHY:</t>
  </si>
  <si>
    <t>REKAPITULACE NÁKLADŮ</t>
  </si>
  <si>
    <t>část</t>
  </si>
  <si>
    <t>objekt</t>
  </si>
  <si>
    <t>cena bez DPH</t>
  </si>
  <si>
    <t>DPH 21%</t>
  </si>
  <si>
    <t>cena s DPH</t>
  </si>
  <si>
    <t>C.4</t>
  </si>
  <si>
    <t>MAJETKOPRÁVNÍ SITUAČNÍ VÝKRES</t>
  </si>
  <si>
    <t>1:250</t>
  </si>
  <si>
    <t>D.</t>
  </si>
  <si>
    <t>DOKUMENTACE OBJEKTŮ</t>
  </si>
  <si>
    <t>STAVEBNÍ OBJEKTY</t>
  </si>
  <si>
    <t>SO 01</t>
  </si>
  <si>
    <t>ŠKOLNÍ BAZÉN</t>
  </si>
  <si>
    <t>D.1.1</t>
  </si>
  <si>
    <t>ARCHITEKTONICKO-STAVEBNÍ ŘEŠENÍ</t>
  </si>
  <si>
    <t>ARCHITEKTONICKO-STAVEBNÍ ŘEŠENÍ - 1 . etapa BAZÉN</t>
  </si>
  <si>
    <t>ARCHITEKTONICKO-STAVEBNÍ ŘEŠENÍ - 2 . etapa ZÁZEMÍ</t>
  </si>
  <si>
    <t>D.1.2</t>
  </si>
  <si>
    <t>STAVEBNĚ KONSTRUKČNÍ ŘEŠENÍ - VIZ D.1.1</t>
  </si>
  <si>
    <t>D.1.3</t>
  </si>
  <si>
    <t>POŽÁRNĚ BEZPEČNOSTNÍ ŘEŠENÍ - VIZ D.1.1</t>
  </si>
  <si>
    <t>D.1.4</t>
  </si>
  <si>
    <t>TECHNIKA PROSTŘEDÍ STAVEB</t>
  </si>
  <si>
    <t>D.1.4a</t>
  </si>
  <si>
    <t xml:space="preserve">ZDRAVOTNĚ TECHNICKÉ INSTALACE </t>
  </si>
  <si>
    <t>D.1.4c</t>
  </si>
  <si>
    <t xml:space="preserve">VYTÁPĚNÍ </t>
  </si>
  <si>
    <t>D.1.4d</t>
  </si>
  <si>
    <t xml:space="preserve">VZDUCHOTECHNIKA </t>
  </si>
  <si>
    <t>D.1.4e</t>
  </si>
  <si>
    <t xml:space="preserve">SILNOPROUDÉ INSTALACE </t>
  </si>
  <si>
    <t>D.1.4f</t>
  </si>
  <si>
    <t>SLABOPROUDÉ INSTALACE</t>
  </si>
  <si>
    <t>PROVOZNÍ SOUBORY</t>
  </si>
  <si>
    <t>PI</t>
  </si>
  <si>
    <t>INTERIÉR BUDOVY</t>
  </si>
  <si>
    <t>PS 1000</t>
  </si>
  <si>
    <t>BAZÉNOVÁ TECHNOLOGIE</t>
  </si>
  <si>
    <t>CELKEM REKAPITULACE NÁKLADŮ</t>
  </si>
  <si>
    <t>ZRCADLO S ODKLÁDACÍ POLICÍ, tabule skla bude lepena na DT desku, rozměr tabule 200x75cm ihned pod spodní hranou zrcadla bude police z HPL desek v odstínu natural ALU, konstrukce police bude provedena tak, aby pojmula el. přívod k ručním vysoušečům vlasů, rozměry
police 200x35x12cm, výška horní hrany police od podlahy 75 cm, nosný rám konstrukce police budez hliníkových profilů, popř. dle doporučení vybraného dodavatele součástí zařizovacího předmětu bude i výběr konkrétního ručního vysoušeče vlasů</t>
  </si>
  <si>
    <t>dodáno v rámci stavby, NENACEŇOVAT!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</si>
</sst>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theme="9"/>
      <name val="Arial CE"/>
      <charset val="238"/>
    </font>
    <font>
      <b/>
      <sz val="16"/>
      <name val="Impact"/>
      <family val="2"/>
      <charset val="238"/>
    </font>
    <font>
      <b/>
      <sz val="22"/>
      <name val="Impact"/>
      <family val="2"/>
      <charset val="238"/>
    </font>
    <font>
      <sz val="10"/>
      <name val="ISOCPEUR"/>
      <family val="2"/>
      <charset val="238"/>
    </font>
    <font>
      <b/>
      <sz val="10"/>
      <name val="ISOCPEUR"/>
      <family val="2"/>
      <charset val="238"/>
    </font>
    <font>
      <sz val="10"/>
      <color indexed="8"/>
      <name val="ISOCPEUR"/>
      <family val="2"/>
      <charset val="238"/>
    </font>
    <font>
      <sz val="10"/>
      <name val="Wingdings"/>
      <charset val="2"/>
    </font>
    <font>
      <b/>
      <sz val="10"/>
      <name val="Arial"/>
      <family val="2"/>
      <charset val="238"/>
    </font>
    <font>
      <b/>
      <i/>
      <sz val="10"/>
      <name val="ISOCPEUR"/>
      <family val="2"/>
      <charset val="238"/>
    </font>
    <font>
      <i/>
      <sz val="10"/>
      <name val="ISOCPEUR"/>
      <family val="2"/>
      <charset val="238"/>
    </font>
    <font>
      <sz val="11"/>
      <name val="ISOCPEUR"/>
      <family val="2"/>
      <charset val="238"/>
    </font>
    <font>
      <b/>
      <sz val="11"/>
      <name val="ISOCPEUR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2" borderId="1" xfId="0" applyFill="1" applyBorder="1" applyAlignment="1">
      <alignment vertical="top"/>
    </xf>
    <xf numFmtId="49" fontId="0" fillId="2" borderId="2" xfId="0" applyNumberFormat="1" applyFill="1" applyBorder="1" applyAlignment="1">
      <alignment vertical="top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vertical="top"/>
    </xf>
    <xf numFmtId="49" fontId="0" fillId="2" borderId="4" xfId="0" applyNumberFormat="1" applyFill="1" applyBorder="1" applyAlignment="1">
      <alignment vertical="top"/>
    </xf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shrinkToFit="1"/>
    </xf>
    <xf numFmtId="4" fontId="2" fillId="0" borderId="9" xfId="0" applyNumberFormat="1" applyFont="1" applyBorder="1" applyAlignment="1">
      <alignment vertical="top" shrinkToFit="1"/>
    </xf>
    <xf numFmtId="0" fontId="2" fillId="0" borderId="9" xfId="0" applyFont="1" applyBorder="1" applyAlignment="1">
      <alignment horizontal="center"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3" fillId="2" borderId="6" xfId="0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0" fillId="0" borderId="0" xfId="0" applyNumberFormat="1"/>
    <xf numFmtId="0" fontId="2" fillId="0" borderId="5" xfId="0" applyNumberFormat="1" applyFont="1" applyFill="1" applyBorder="1" applyAlignment="1">
      <alignment vertical="top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shrinkToFit="1"/>
    </xf>
    <xf numFmtId="4" fontId="2" fillId="0" borderId="4" xfId="0" applyNumberFormat="1" applyFont="1" applyFill="1" applyBorder="1" applyAlignment="1">
      <alignment vertical="top" shrinkToFit="1"/>
    </xf>
    <xf numFmtId="0" fontId="2" fillId="0" borderId="4" xfId="0" applyFont="1" applyFill="1" applyBorder="1" applyAlignment="1">
      <alignment horizontal="center" vertical="top" shrinkToFi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shrinkToFit="1"/>
    </xf>
    <xf numFmtId="4" fontId="2" fillId="0" borderId="12" xfId="0" applyNumberFormat="1" applyFont="1" applyFill="1" applyBorder="1" applyAlignment="1">
      <alignment vertical="top" shrinkToFit="1"/>
    </xf>
    <xf numFmtId="0" fontId="2" fillId="0" borderId="12" xfId="0" applyFont="1" applyFill="1" applyBorder="1" applyAlignment="1">
      <alignment horizontal="center" vertical="top" shrinkToFit="1"/>
    </xf>
    <xf numFmtId="0" fontId="2" fillId="3" borderId="11" xfId="0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4" fillId="0" borderId="0" xfId="0" applyFont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right" vertical="center"/>
    </xf>
    <xf numFmtId="3" fontId="0" fillId="4" borderId="29" xfId="0" applyNumberFormat="1" applyFill="1" applyBorder="1" applyAlignment="1">
      <alignment horizontal="right" vertical="center"/>
    </xf>
    <xf numFmtId="49" fontId="7" fillId="5" borderId="28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3" fontId="0" fillId="5" borderId="1" xfId="0" applyNumberFormat="1" applyFill="1" applyBorder="1" applyAlignment="1">
      <alignment horizontal="right"/>
    </xf>
    <xf numFmtId="3" fontId="0" fillId="5" borderId="29" xfId="0" applyNumberFormat="1" applyFill="1" applyBorder="1" applyAlignment="1">
      <alignment horizontal="right"/>
    </xf>
    <xf numFmtId="0" fontId="8" fillId="6" borderId="2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3" fontId="0" fillId="6" borderId="1" xfId="0" applyNumberFormat="1" applyFill="1" applyBorder="1" applyAlignment="1">
      <alignment horizontal="right" vertical="center"/>
    </xf>
    <xf numFmtId="3" fontId="0" fillId="6" borderId="29" xfId="0" applyNumberForma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3" fontId="11" fillId="6" borderId="29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49" fontId="8" fillId="5" borderId="28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29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9" fontId="14" fillId="4" borderId="32" xfId="0" applyNumberFormat="1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49" fontId="14" fillId="4" borderId="33" xfId="0" applyNumberFormat="1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left" vertical="center"/>
    </xf>
    <xf numFmtId="3" fontId="15" fillId="4" borderId="3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2" fillId="7" borderId="1" xfId="0" applyNumberFormat="1" applyFont="1" applyFill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mbonline-my.sharepoint.com/personal/bartoskova_petra_brno_cz/Documents/zak&#225;zky/zakazkyOIEF/Pastviny%20bazen/PD/F2_souhrnny%20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ARS 1. Etapa"/>
      <sheetName val="VzorPolozky"/>
      <sheetName val="VN+ON  1. Etapa"/>
      <sheetName val="ARS Pol 1. Etapa"/>
      <sheetName val="ARS 2. Etapa"/>
      <sheetName val="VN+ON  2. Etapa"/>
      <sheetName val="ARS Pol 2. Etapa"/>
      <sheetName val="ZTI"/>
      <sheetName val="UT"/>
      <sheetName val="VZT"/>
      <sheetName val="EL"/>
      <sheetName val="SLP"/>
      <sheetName val="PI"/>
      <sheetName val="PS 1000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6515727.790000001</v>
          </cell>
        </row>
        <row r="26">
          <cell r="G26">
            <v>1368302.8359000003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view="pageBreakPreview" topLeftCell="A4" zoomScaleNormal="100" zoomScaleSheetLayoutView="100" workbookViewId="0">
      <selection activeCell="D25" sqref="D25"/>
    </sheetView>
  </sheetViews>
  <sheetFormatPr defaultRowHeight="13.2"/>
  <cols>
    <col min="1" max="1" width="9.88671875" style="55" customWidth="1"/>
    <col min="2" max="2" width="6.6640625" style="55" customWidth="1"/>
    <col min="3" max="3" width="6.6640625" style="56" customWidth="1"/>
    <col min="4" max="4" width="53" style="56" customWidth="1"/>
    <col min="5" max="7" width="15.6640625" style="56" customWidth="1"/>
    <col min="8" max="256" width="9.109375" style="56"/>
    <col min="257" max="257" width="9.88671875" style="56" customWidth="1"/>
    <col min="258" max="259" width="6.6640625" style="56" customWidth="1"/>
    <col min="260" max="260" width="51.5546875" style="56" customWidth="1"/>
    <col min="261" max="263" width="15.6640625" style="56" customWidth="1"/>
    <col min="264" max="512" width="9.109375" style="56"/>
    <col min="513" max="513" width="9.88671875" style="56" customWidth="1"/>
    <col min="514" max="515" width="6.6640625" style="56" customWidth="1"/>
    <col min="516" max="516" width="51.5546875" style="56" customWidth="1"/>
    <col min="517" max="519" width="15.6640625" style="56" customWidth="1"/>
    <col min="520" max="768" width="9.109375" style="56"/>
    <col min="769" max="769" width="9.88671875" style="56" customWidth="1"/>
    <col min="770" max="771" width="6.6640625" style="56" customWidth="1"/>
    <col min="772" max="772" width="51.5546875" style="56" customWidth="1"/>
    <col min="773" max="775" width="15.6640625" style="56" customWidth="1"/>
    <col min="776" max="1024" width="9.109375" style="56"/>
    <col min="1025" max="1025" width="9.88671875" style="56" customWidth="1"/>
    <col min="1026" max="1027" width="6.6640625" style="56" customWidth="1"/>
    <col min="1028" max="1028" width="51.5546875" style="56" customWidth="1"/>
    <col min="1029" max="1031" width="15.6640625" style="56" customWidth="1"/>
    <col min="1032" max="1280" width="9.109375" style="56"/>
    <col min="1281" max="1281" width="9.88671875" style="56" customWidth="1"/>
    <col min="1282" max="1283" width="6.6640625" style="56" customWidth="1"/>
    <col min="1284" max="1284" width="51.5546875" style="56" customWidth="1"/>
    <col min="1285" max="1287" width="15.6640625" style="56" customWidth="1"/>
    <col min="1288" max="1536" width="9.109375" style="56"/>
    <col min="1537" max="1537" width="9.88671875" style="56" customWidth="1"/>
    <col min="1538" max="1539" width="6.6640625" style="56" customWidth="1"/>
    <col min="1540" max="1540" width="51.5546875" style="56" customWidth="1"/>
    <col min="1541" max="1543" width="15.6640625" style="56" customWidth="1"/>
    <col min="1544" max="1792" width="9.109375" style="56"/>
    <col min="1793" max="1793" width="9.88671875" style="56" customWidth="1"/>
    <col min="1794" max="1795" width="6.6640625" style="56" customWidth="1"/>
    <col min="1796" max="1796" width="51.5546875" style="56" customWidth="1"/>
    <col min="1797" max="1799" width="15.6640625" style="56" customWidth="1"/>
    <col min="1800" max="2048" width="9.109375" style="56"/>
    <col min="2049" max="2049" width="9.88671875" style="56" customWidth="1"/>
    <col min="2050" max="2051" width="6.6640625" style="56" customWidth="1"/>
    <col min="2052" max="2052" width="51.5546875" style="56" customWidth="1"/>
    <col min="2053" max="2055" width="15.6640625" style="56" customWidth="1"/>
    <col min="2056" max="2304" width="9.109375" style="56"/>
    <col min="2305" max="2305" width="9.88671875" style="56" customWidth="1"/>
    <col min="2306" max="2307" width="6.6640625" style="56" customWidth="1"/>
    <col min="2308" max="2308" width="51.5546875" style="56" customWidth="1"/>
    <col min="2309" max="2311" width="15.6640625" style="56" customWidth="1"/>
    <col min="2312" max="2560" width="9.109375" style="56"/>
    <col min="2561" max="2561" width="9.88671875" style="56" customWidth="1"/>
    <col min="2562" max="2563" width="6.6640625" style="56" customWidth="1"/>
    <col min="2564" max="2564" width="51.5546875" style="56" customWidth="1"/>
    <col min="2565" max="2567" width="15.6640625" style="56" customWidth="1"/>
    <col min="2568" max="2816" width="9.109375" style="56"/>
    <col min="2817" max="2817" width="9.88671875" style="56" customWidth="1"/>
    <col min="2818" max="2819" width="6.6640625" style="56" customWidth="1"/>
    <col min="2820" max="2820" width="51.5546875" style="56" customWidth="1"/>
    <col min="2821" max="2823" width="15.6640625" style="56" customWidth="1"/>
    <col min="2824" max="3072" width="9.109375" style="56"/>
    <col min="3073" max="3073" width="9.88671875" style="56" customWidth="1"/>
    <col min="3074" max="3075" width="6.6640625" style="56" customWidth="1"/>
    <col min="3076" max="3076" width="51.5546875" style="56" customWidth="1"/>
    <col min="3077" max="3079" width="15.6640625" style="56" customWidth="1"/>
    <col min="3080" max="3328" width="9.109375" style="56"/>
    <col min="3329" max="3329" width="9.88671875" style="56" customWidth="1"/>
    <col min="3330" max="3331" width="6.6640625" style="56" customWidth="1"/>
    <col min="3332" max="3332" width="51.5546875" style="56" customWidth="1"/>
    <col min="3333" max="3335" width="15.6640625" style="56" customWidth="1"/>
    <col min="3336" max="3584" width="9.109375" style="56"/>
    <col min="3585" max="3585" width="9.88671875" style="56" customWidth="1"/>
    <col min="3586" max="3587" width="6.6640625" style="56" customWidth="1"/>
    <col min="3588" max="3588" width="51.5546875" style="56" customWidth="1"/>
    <col min="3589" max="3591" width="15.6640625" style="56" customWidth="1"/>
    <col min="3592" max="3840" width="9.109375" style="56"/>
    <col min="3841" max="3841" width="9.88671875" style="56" customWidth="1"/>
    <col min="3842" max="3843" width="6.6640625" style="56" customWidth="1"/>
    <col min="3844" max="3844" width="51.5546875" style="56" customWidth="1"/>
    <col min="3845" max="3847" width="15.6640625" style="56" customWidth="1"/>
    <col min="3848" max="4096" width="9.109375" style="56"/>
    <col min="4097" max="4097" width="9.88671875" style="56" customWidth="1"/>
    <col min="4098" max="4099" width="6.6640625" style="56" customWidth="1"/>
    <col min="4100" max="4100" width="51.5546875" style="56" customWidth="1"/>
    <col min="4101" max="4103" width="15.6640625" style="56" customWidth="1"/>
    <col min="4104" max="4352" width="9.109375" style="56"/>
    <col min="4353" max="4353" width="9.88671875" style="56" customWidth="1"/>
    <col min="4354" max="4355" width="6.6640625" style="56" customWidth="1"/>
    <col min="4356" max="4356" width="51.5546875" style="56" customWidth="1"/>
    <col min="4357" max="4359" width="15.6640625" style="56" customWidth="1"/>
    <col min="4360" max="4608" width="9.109375" style="56"/>
    <col min="4609" max="4609" width="9.88671875" style="56" customWidth="1"/>
    <col min="4610" max="4611" width="6.6640625" style="56" customWidth="1"/>
    <col min="4612" max="4612" width="51.5546875" style="56" customWidth="1"/>
    <col min="4613" max="4615" width="15.6640625" style="56" customWidth="1"/>
    <col min="4616" max="4864" width="9.109375" style="56"/>
    <col min="4865" max="4865" width="9.88671875" style="56" customWidth="1"/>
    <col min="4866" max="4867" width="6.6640625" style="56" customWidth="1"/>
    <col min="4868" max="4868" width="51.5546875" style="56" customWidth="1"/>
    <col min="4869" max="4871" width="15.6640625" style="56" customWidth="1"/>
    <col min="4872" max="5120" width="9.109375" style="56"/>
    <col min="5121" max="5121" width="9.88671875" style="56" customWidth="1"/>
    <col min="5122" max="5123" width="6.6640625" style="56" customWidth="1"/>
    <col min="5124" max="5124" width="51.5546875" style="56" customWidth="1"/>
    <col min="5125" max="5127" width="15.6640625" style="56" customWidth="1"/>
    <col min="5128" max="5376" width="9.109375" style="56"/>
    <col min="5377" max="5377" width="9.88671875" style="56" customWidth="1"/>
    <col min="5378" max="5379" width="6.6640625" style="56" customWidth="1"/>
    <col min="5380" max="5380" width="51.5546875" style="56" customWidth="1"/>
    <col min="5381" max="5383" width="15.6640625" style="56" customWidth="1"/>
    <col min="5384" max="5632" width="9.109375" style="56"/>
    <col min="5633" max="5633" width="9.88671875" style="56" customWidth="1"/>
    <col min="5634" max="5635" width="6.6640625" style="56" customWidth="1"/>
    <col min="5636" max="5636" width="51.5546875" style="56" customWidth="1"/>
    <col min="5637" max="5639" width="15.6640625" style="56" customWidth="1"/>
    <col min="5640" max="5888" width="9.109375" style="56"/>
    <col min="5889" max="5889" width="9.88671875" style="56" customWidth="1"/>
    <col min="5890" max="5891" width="6.6640625" style="56" customWidth="1"/>
    <col min="5892" max="5892" width="51.5546875" style="56" customWidth="1"/>
    <col min="5893" max="5895" width="15.6640625" style="56" customWidth="1"/>
    <col min="5896" max="6144" width="9.109375" style="56"/>
    <col min="6145" max="6145" width="9.88671875" style="56" customWidth="1"/>
    <col min="6146" max="6147" width="6.6640625" style="56" customWidth="1"/>
    <col min="6148" max="6148" width="51.5546875" style="56" customWidth="1"/>
    <col min="6149" max="6151" width="15.6640625" style="56" customWidth="1"/>
    <col min="6152" max="6400" width="9.109375" style="56"/>
    <col min="6401" max="6401" width="9.88671875" style="56" customWidth="1"/>
    <col min="6402" max="6403" width="6.6640625" style="56" customWidth="1"/>
    <col min="6404" max="6404" width="51.5546875" style="56" customWidth="1"/>
    <col min="6405" max="6407" width="15.6640625" style="56" customWidth="1"/>
    <col min="6408" max="6656" width="9.109375" style="56"/>
    <col min="6657" max="6657" width="9.88671875" style="56" customWidth="1"/>
    <col min="6658" max="6659" width="6.6640625" style="56" customWidth="1"/>
    <col min="6660" max="6660" width="51.5546875" style="56" customWidth="1"/>
    <col min="6661" max="6663" width="15.6640625" style="56" customWidth="1"/>
    <col min="6664" max="6912" width="9.109375" style="56"/>
    <col min="6913" max="6913" width="9.88671875" style="56" customWidth="1"/>
    <col min="6914" max="6915" width="6.6640625" style="56" customWidth="1"/>
    <col min="6916" max="6916" width="51.5546875" style="56" customWidth="1"/>
    <col min="6917" max="6919" width="15.6640625" style="56" customWidth="1"/>
    <col min="6920" max="7168" width="9.109375" style="56"/>
    <col min="7169" max="7169" width="9.88671875" style="56" customWidth="1"/>
    <col min="7170" max="7171" width="6.6640625" style="56" customWidth="1"/>
    <col min="7172" max="7172" width="51.5546875" style="56" customWidth="1"/>
    <col min="7173" max="7175" width="15.6640625" style="56" customWidth="1"/>
    <col min="7176" max="7424" width="9.109375" style="56"/>
    <col min="7425" max="7425" width="9.88671875" style="56" customWidth="1"/>
    <col min="7426" max="7427" width="6.6640625" style="56" customWidth="1"/>
    <col min="7428" max="7428" width="51.5546875" style="56" customWidth="1"/>
    <col min="7429" max="7431" width="15.6640625" style="56" customWidth="1"/>
    <col min="7432" max="7680" width="9.109375" style="56"/>
    <col min="7681" max="7681" width="9.88671875" style="56" customWidth="1"/>
    <col min="7682" max="7683" width="6.6640625" style="56" customWidth="1"/>
    <col min="7684" max="7684" width="51.5546875" style="56" customWidth="1"/>
    <col min="7685" max="7687" width="15.6640625" style="56" customWidth="1"/>
    <col min="7688" max="7936" width="9.109375" style="56"/>
    <col min="7937" max="7937" width="9.88671875" style="56" customWidth="1"/>
    <col min="7938" max="7939" width="6.6640625" style="56" customWidth="1"/>
    <col min="7940" max="7940" width="51.5546875" style="56" customWidth="1"/>
    <col min="7941" max="7943" width="15.6640625" style="56" customWidth="1"/>
    <col min="7944" max="8192" width="9.109375" style="56"/>
    <col min="8193" max="8193" width="9.88671875" style="56" customWidth="1"/>
    <col min="8194" max="8195" width="6.6640625" style="56" customWidth="1"/>
    <col min="8196" max="8196" width="51.5546875" style="56" customWidth="1"/>
    <col min="8197" max="8199" width="15.6640625" style="56" customWidth="1"/>
    <col min="8200" max="8448" width="9.109375" style="56"/>
    <col min="8449" max="8449" width="9.88671875" style="56" customWidth="1"/>
    <col min="8450" max="8451" width="6.6640625" style="56" customWidth="1"/>
    <col min="8452" max="8452" width="51.5546875" style="56" customWidth="1"/>
    <col min="8453" max="8455" width="15.6640625" style="56" customWidth="1"/>
    <col min="8456" max="8704" width="9.109375" style="56"/>
    <col min="8705" max="8705" width="9.88671875" style="56" customWidth="1"/>
    <col min="8706" max="8707" width="6.6640625" style="56" customWidth="1"/>
    <col min="8708" max="8708" width="51.5546875" style="56" customWidth="1"/>
    <col min="8709" max="8711" width="15.6640625" style="56" customWidth="1"/>
    <col min="8712" max="8960" width="9.109375" style="56"/>
    <col min="8961" max="8961" width="9.88671875" style="56" customWidth="1"/>
    <col min="8962" max="8963" width="6.6640625" style="56" customWidth="1"/>
    <col min="8964" max="8964" width="51.5546875" style="56" customWidth="1"/>
    <col min="8965" max="8967" width="15.6640625" style="56" customWidth="1"/>
    <col min="8968" max="9216" width="9.109375" style="56"/>
    <col min="9217" max="9217" width="9.88671875" style="56" customWidth="1"/>
    <col min="9218" max="9219" width="6.6640625" style="56" customWidth="1"/>
    <col min="9220" max="9220" width="51.5546875" style="56" customWidth="1"/>
    <col min="9221" max="9223" width="15.6640625" style="56" customWidth="1"/>
    <col min="9224" max="9472" width="9.109375" style="56"/>
    <col min="9473" max="9473" width="9.88671875" style="56" customWidth="1"/>
    <col min="9474" max="9475" width="6.6640625" style="56" customWidth="1"/>
    <col min="9476" max="9476" width="51.5546875" style="56" customWidth="1"/>
    <col min="9477" max="9479" width="15.6640625" style="56" customWidth="1"/>
    <col min="9480" max="9728" width="9.109375" style="56"/>
    <col min="9729" max="9729" width="9.88671875" style="56" customWidth="1"/>
    <col min="9730" max="9731" width="6.6640625" style="56" customWidth="1"/>
    <col min="9732" max="9732" width="51.5546875" style="56" customWidth="1"/>
    <col min="9733" max="9735" width="15.6640625" style="56" customWidth="1"/>
    <col min="9736" max="9984" width="9.109375" style="56"/>
    <col min="9985" max="9985" width="9.88671875" style="56" customWidth="1"/>
    <col min="9986" max="9987" width="6.6640625" style="56" customWidth="1"/>
    <col min="9988" max="9988" width="51.5546875" style="56" customWidth="1"/>
    <col min="9989" max="9991" width="15.6640625" style="56" customWidth="1"/>
    <col min="9992" max="10240" width="9.109375" style="56"/>
    <col min="10241" max="10241" width="9.88671875" style="56" customWidth="1"/>
    <col min="10242" max="10243" width="6.6640625" style="56" customWidth="1"/>
    <col min="10244" max="10244" width="51.5546875" style="56" customWidth="1"/>
    <col min="10245" max="10247" width="15.6640625" style="56" customWidth="1"/>
    <col min="10248" max="10496" width="9.109375" style="56"/>
    <col min="10497" max="10497" width="9.88671875" style="56" customWidth="1"/>
    <col min="10498" max="10499" width="6.6640625" style="56" customWidth="1"/>
    <col min="10500" max="10500" width="51.5546875" style="56" customWidth="1"/>
    <col min="10501" max="10503" width="15.6640625" style="56" customWidth="1"/>
    <col min="10504" max="10752" width="9.109375" style="56"/>
    <col min="10753" max="10753" width="9.88671875" style="56" customWidth="1"/>
    <col min="10754" max="10755" width="6.6640625" style="56" customWidth="1"/>
    <col min="10756" max="10756" width="51.5546875" style="56" customWidth="1"/>
    <col min="10757" max="10759" width="15.6640625" style="56" customWidth="1"/>
    <col min="10760" max="11008" width="9.109375" style="56"/>
    <col min="11009" max="11009" width="9.88671875" style="56" customWidth="1"/>
    <col min="11010" max="11011" width="6.6640625" style="56" customWidth="1"/>
    <col min="11012" max="11012" width="51.5546875" style="56" customWidth="1"/>
    <col min="11013" max="11015" width="15.6640625" style="56" customWidth="1"/>
    <col min="11016" max="11264" width="9.109375" style="56"/>
    <col min="11265" max="11265" width="9.88671875" style="56" customWidth="1"/>
    <col min="11266" max="11267" width="6.6640625" style="56" customWidth="1"/>
    <col min="11268" max="11268" width="51.5546875" style="56" customWidth="1"/>
    <col min="11269" max="11271" width="15.6640625" style="56" customWidth="1"/>
    <col min="11272" max="11520" width="9.109375" style="56"/>
    <col min="11521" max="11521" width="9.88671875" style="56" customWidth="1"/>
    <col min="11522" max="11523" width="6.6640625" style="56" customWidth="1"/>
    <col min="11524" max="11524" width="51.5546875" style="56" customWidth="1"/>
    <col min="11525" max="11527" width="15.6640625" style="56" customWidth="1"/>
    <col min="11528" max="11776" width="9.109375" style="56"/>
    <col min="11777" max="11777" width="9.88671875" style="56" customWidth="1"/>
    <col min="11778" max="11779" width="6.6640625" style="56" customWidth="1"/>
    <col min="11780" max="11780" width="51.5546875" style="56" customWidth="1"/>
    <col min="11781" max="11783" width="15.6640625" style="56" customWidth="1"/>
    <col min="11784" max="12032" width="9.109375" style="56"/>
    <col min="12033" max="12033" width="9.88671875" style="56" customWidth="1"/>
    <col min="12034" max="12035" width="6.6640625" style="56" customWidth="1"/>
    <col min="12036" max="12036" width="51.5546875" style="56" customWidth="1"/>
    <col min="12037" max="12039" width="15.6640625" style="56" customWidth="1"/>
    <col min="12040" max="12288" width="9.109375" style="56"/>
    <col min="12289" max="12289" width="9.88671875" style="56" customWidth="1"/>
    <col min="12290" max="12291" width="6.6640625" style="56" customWidth="1"/>
    <col min="12292" max="12292" width="51.5546875" style="56" customWidth="1"/>
    <col min="12293" max="12295" width="15.6640625" style="56" customWidth="1"/>
    <col min="12296" max="12544" width="9.109375" style="56"/>
    <col min="12545" max="12545" width="9.88671875" style="56" customWidth="1"/>
    <col min="12546" max="12547" width="6.6640625" style="56" customWidth="1"/>
    <col min="12548" max="12548" width="51.5546875" style="56" customWidth="1"/>
    <col min="12549" max="12551" width="15.6640625" style="56" customWidth="1"/>
    <col min="12552" max="12800" width="9.109375" style="56"/>
    <col min="12801" max="12801" width="9.88671875" style="56" customWidth="1"/>
    <col min="12802" max="12803" width="6.6640625" style="56" customWidth="1"/>
    <col min="12804" max="12804" width="51.5546875" style="56" customWidth="1"/>
    <col min="12805" max="12807" width="15.6640625" style="56" customWidth="1"/>
    <col min="12808" max="13056" width="9.109375" style="56"/>
    <col min="13057" max="13057" width="9.88671875" style="56" customWidth="1"/>
    <col min="13058" max="13059" width="6.6640625" style="56" customWidth="1"/>
    <col min="13060" max="13060" width="51.5546875" style="56" customWidth="1"/>
    <col min="13061" max="13063" width="15.6640625" style="56" customWidth="1"/>
    <col min="13064" max="13312" width="9.109375" style="56"/>
    <col min="13313" max="13313" width="9.88671875" style="56" customWidth="1"/>
    <col min="13314" max="13315" width="6.6640625" style="56" customWidth="1"/>
    <col min="13316" max="13316" width="51.5546875" style="56" customWidth="1"/>
    <col min="13317" max="13319" width="15.6640625" style="56" customWidth="1"/>
    <col min="13320" max="13568" width="9.109375" style="56"/>
    <col min="13569" max="13569" width="9.88671875" style="56" customWidth="1"/>
    <col min="13570" max="13571" width="6.6640625" style="56" customWidth="1"/>
    <col min="13572" max="13572" width="51.5546875" style="56" customWidth="1"/>
    <col min="13573" max="13575" width="15.6640625" style="56" customWidth="1"/>
    <col min="13576" max="13824" width="9.109375" style="56"/>
    <col min="13825" max="13825" width="9.88671875" style="56" customWidth="1"/>
    <col min="13826" max="13827" width="6.6640625" style="56" customWidth="1"/>
    <col min="13828" max="13828" width="51.5546875" style="56" customWidth="1"/>
    <col min="13829" max="13831" width="15.6640625" style="56" customWidth="1"/>
    <col min="13832" max="14080" width="9.109375" style="56"/>
    <col min="14081" max="14081" width="9.88671875" style="56" customWidth="1"/>
    <col min="14082" max="14083" width="6.6640625" style="56" customWidth="1"/>
    <col min="14084" max="14084" width="51.5546875" style="56" customWidth="1"/>
    <col min="14085" max="14087" width="15.6640625" style="56" customWidth="1"/>
    <col min="14088" max="14336" width="9.109375" style="56"/>
    <col min="14337" max="14337" width="9.88671875" style="56" customWidth="1"/>
    <col min="14338" max="14339" width="6.6640625" style="56" customWidth="1"/>
    <col min="14340" max="14340" width="51.5546875" style="56" customWidth="1"/>
    <col min="14341" max="14343" width="15.6640625" style="56" customWidth="1"/>
    <col min="14344" max="14592" width="9.109375" style="56"/>
    <col min="14593" max="14593" width="9.88671875" style="56" customWidth="1"/>
    <col min="14594" max="14595" width="6.6640625" style="56" customWidth="1"/>
    <col min="14596" max="14596" width="51.5546875" style="56" customWidth="1"/>
    <col min="14597" max="14599" width="15.6640625" style="56" customWidth="1"/>
    <col min="14600" max="14848" width="9.109375" style="56"/>
    <col min="14849" max="14849" width="9.88671875" style="56" customWidth="1"/>
    <col min="14850" max="14851" width="6.6640625" style="56" customWidth="1"/>
    <col min="14852" max="14852" width="51.5546875" style="56" customWidth="1"/>
    <col min="14853" max="14855" width="15.6640625" style="56" customWidth="1"/>
    <col min="14856" max="15104" width="9.109375" style="56"/>
    <col min="15105" max="15105" width="9.88671875" style="56" customWidth="1"/>
    <col min="15106" max="15107" width="6.6640625" style="56" customWidth="1"/>
    <col min="15108" max="15108" width="51.5546875" style="56" customWidth="1"/>
    <col min="15109" max="15111" width="15.6640625" style="56" customWidth="1"/>
    <col min="15112" max="15360" width="9.109375" style="56"/>
    <col min="15361" max="15361" width="9.88671875" style="56" customWidth="1"/>
    <col min="15362" max="15363" width="6.6640625" style="56" customWidth="1"/>
    <col min="15364" max="15364" width="51.5546875" style="56" customWidth="1"/>
    <col min="15365" max="15367" width="15.6640625" style="56" customWidth="1"/>
    <col min="15368" max="15616" width="9.109375" style="56"/>
    <col min="15617" max="15617" width="9.88671875" style="56" customWidth="1"/>
    <col min="15618" max="15619" width="6.6640625" style="56" customWidth="1"/>
    <col min="15620" max="15620" width="51.5546875" style="56" customWidth="1"/>
    <col min="15621" max="15623" width="15.6640625" style="56" customWidth="1"/>
    <col min="15624" max="15872" width="9.109375" style="56"/>
    <col min="15873" max="15873" width="9.88671875" style="56" customWidth="1"/>
    <col min="15874" max="15875" width="6.6640625" style="56" customWidth="1"/>
    <col min="15876" max="15876" width="51.5546875" style="56" customWidth="1"/>
    <col min="15877" max="15879" width="15.6640625" style="56" customWidth="1"/>
    <col min="15880" max="16128" width="9.109375" style="56"/>
    <col min="16129" max="16129" width="9.88671875" style="56" customWidth="1"/>
    <col min="16130" max="16131" width="6.6640625" style="56" customWidth="1"/>
    <col min="16132" max="16132" width="51.5546875" style="56" customWidth="1"/>
    <col min="16133" max="16135" width="15.6640625" style="56" customWidth="1"/>
    <col min="16136" max="16384" width="9.109375" style="56"/>
  </cols>
  <sheetData>
    <row r="1" spans="1:7" ht="13.8" thickBot="1"/>
    <row r="2" spans="1:7" ht="60" customHeight="1">
      <c r="A2" s="127" t="s">
        <v>63</v>
      </c>
      <c r="B2" s="128"/>
      <c r="C2" s="128"/>
      <c r="D2" s="128"/>
      <c r="E2" s="128"/>
      <c r="F2" s="57"/>
      <c r="G2" s="58"/>
    </row>
    <row r="3" spans="1:7" ht="15" customHeight="1">
      <c r="A3" s="59" t="s">
        <v>64</v>
      </c>
      <c r="B3" s="60"/>
      <c r="C3" s="60" t="s">
        <v>65</v>
      </c>
      <c r="D3" s="60"/>
      <c r="E3" s="60"/>
      <c r="F3" s="60"/>
      <c r="G3" s="61"/>
    </row>
    <row r="4" spans="1:7" ht="15" customHeight="1">
      <c r="A4" s="129" t="s">
        <v>66</v>
      </c>
      <c r="B4" s="130"/>
      <c r="C4" s="62" t="s">
        <v>67</v>
      </c>
      <c r="D4" s="62"/>
      <c r="E4" s="62"/>
      <c r="F4" s="62"/>
      <c r="G4" s="63"/>
    </row>
    <row r="5" spans="1:7" ht="13.5" customHeight="1">
      <c r="A5" s="131" t="s">
        <v>68</v>
      </c>
      <c r="B5" s="132"/>
      <c r="C5" s="64" t="s">
        <v>69</v>
      </c>
      <c r="D5" s="65"/>
      <c r="E5" s="65"/>
      <c r="F5" s="65"/>
      <c r="G5" s="66"/>
    </row>
    <row r="6" spans="1:7" s="72" customFormat="1" ht="40.5" customHeight="1">
      <c r="A6" s="67"/>
      <c r="B6" s="68" t="s">
        <v>70</v>
      </c>
      <c r="C6" s="69"/>
      <c r="D6" s="70" t="s">
        <v>71</v>
      </c>
      <c r="E6" s="70" t="s">
        <v>72</v>
      </c>
      <c r="F6" s="69" t="s">
        <v>73</v>
      </c>
      <c r="G6" s="71" t="s">
        <v>74</v>
      </c>
    </row>
    <row r="7" spans="1:7" hidden="1">
      <c r="A7" s="73"/>
      <c r="B7" s="74"/>
      <c r="C7" s="74" t="s">
        <v>75</v>
      </c>
      <c r="D7" s="75" t="s">
        <v>76</v>
      </c>
      <c r="E7" s="76" t="s">
        <v>77</v>
      </c>
      <c r="F7" s="77"/>
      <c r="G7" s="78"/>
    </row>
    <row r="8" spans="1:7">
      <c r="A8" s="79"/>
      <c r="B8" s="80" t="s">
        <v>78</v>
      </c>
      <c r="C8" s="81"/>
      <c r="D8" s="82" t="s">
        <v>79</v>
      </c>
      <c r="E8" s="83"/>
      <c r="F8" s="83"/>
      <c r="G8" s="84"/>
    </row>
    <row r="9" spans="1:7">
      <c r="A9" s="85"/>
      <c r="B9" s="86"/>
      <c r="C9" s="87"/>
      <c r="D9" s="88" t="s">
        <v>80</v>
      </c>
      <c r="E9" s="89"/>
      <c r="F9" s="89"/>
      <c r="G9" s="90"/>
    </row>
    <row r="10" spans="1:7">
      <c r="A10" s="91" t="s">
        <v>81</v>
      </c>
      <c r="B10" s="92"/>
      <c r="C10" s="93"/>
      <c r="D10" s="94" t="s">
        <v>82</v>
      </c>
      <c r="E10" s="95"/>
      <c r="F10" s="95"/>
      <c r="G10" s="96"/>
    </row>
    <row r="11" spans="1:7">
      <c r="A11" s="91"/>
      <c r="B11" s="92" t="s">
        <v>83</v>
      </c>
      <c r="C11" s="93"/>
      <c r="D11" s="94" t="s">
        <v>84</v>
      </c>
      <c r="E11" s="97">
        <f>SUM(E12:E13)</f>
        <v>0</v>
      </c>
      <c r="F11" s="97">
        <f>SUM(F12:F13)</f>
        <v>0</v>
      </c>
      <c r="G11" s="98">
        <f>SUM(G12:G13)</f>
        <v>0</v>
      </c>
    </row>
    <row r="12" spans="1:7">
      <c r="A12" s="99"/>
      <c r="B12" s="100"/>
      <c r="C12" s="101"/>
      <c r="D12" s="102" t="s">
        <v>85</v>
      </c>
      <c r="E12" s="103">
        <v>0</v>
      </c>
      <c r="F12" s="103">
        <f>E12*0.21</f>
        <v>0</v>
      </c>
      <c r="G12" s="104">
        <f>E12*1.21</f>
        <v>0</v>
      </c>
    </row>
    <row r="13" spans="1:7">
      <c r="A13" s="99"/>
      <c r="B13" s="100"/>
      <c r="C13" s="101"/>
      <c r="D13" s="102" t="s">
        <v>86</v>
      </c>
      <c r="E13" s="103">
        <v>0</v>
      </c>
      <c r="F13" s="103">
        <f>E13*0.21</f>
        <v>0</v>
      </c>
      <c r="G13" s="104">
        <f>E13*1.21</f>
        <v>0</v>
      </c>
    </row>
    <row r="14" spans="1:7">
      <c r="A14" s="91"/>
      <c r="B14" s="92" t="s">
        <v>87</v>
      </c>
      <c r="C14" s="93"/>
      <c r="D14" s="94" t="s">
        <v>88</v>
      </c>
      <c r="E14" s="95">
        <v>0</v>
      </c>
      <c r="F14" s="95">
        <v>0</v>
      </c>
      <c r="G14" s="96">
        <v>0</v>
      </c>
    </row>
    <row r="15" spans="1:7">
      <c r="A15" s="91"/>
      <c r="B15" s="92" t="s">
        <v>89</v>
      </c>
      <c r="C15" s="93"/>
      <c r="D15" s="94" t="s">
        <v>90</v>
      </c>
      <c r="E15" s="95">
        <v>0</v>
      </c>
      <c r="F15" s="95">
        <v>0</v>
      </c>
      <c r="G15" s="96">
        <v>0</v>
      </c>
    </row>
    <row r="16" spans="1:7">
      <c r="A16" s="91"/>
      <c r="B16" s="92"/>
      <c r="C16" s="93"/>
      <c r="D16" s="94"/>
      <c r="E16" s="95"/>
      <c r="F16" s="95"/>
      <c r="G16" s="96"/>
    </row>
    <row r="17" spans="1:7">
      <c r="A17" s="91"/>
      <c r="B17" s="92" t="s">
        <v>91</v>
      </c>
      <c r="C17" s="93"/>
      <c r="D17" s="94" t="s">
        <v>92</v>
      </c>
      <c r="E17" s="97">
        <v>0</v>
      </c>
      <c r="F17" s="97">
        <f>SUM(F18:F22)</f>
        <v>0</v>
      </c>
      <c r="G17" s="98">
        <f>SUM(G18:G22)</f>
        <v>0</v>
      </c>
    </row>
    <row r="18" spans="1:7">
      <c r="A18" s="99"/>
      <c r="B18" s="100" t="s">
        <v>93</v>
      </c>
      <c r="C18" s="101"/>
      <c r="D18" s="102" t="s">
        <v>94</v>
      </c>
      <c r="E18" s="103">
        <v>0</v>
      </c>
      <c r="F18" s="103">
        <f>E18*0.21</f>
        <v>0</v>
      </c>
      <c r="G18" s="104">
        <f>E18*1.21</f>
        <v>0</v>
      </c>
    </row>
    <row r="19" spans="1:7">
      <c r="A19" s="99"/>
      <c r="B19" s="100" t="s">
        <v>95</v>
      </c>
      <c r="C19" s="101"/>
      <c r="D19" s="102" t="s">
        <v>96</v>
      </c>
      <c r="E19" s="103">
        <v>0</v>
      </c>
      <c r="F19" s="103">
        <f>E19*0.21</f>
        <v>0</v>
      </c>
      <c r="G19" s="104">
        <f>E19*1.21</f>
        <v>0</v>
      </c>
    </row>
    <row r="20" spans="1:7">
      <c r="A20" s="99"/>
      <c r="B20" s="100" t="s">
        <v>97</v>
      </c>
      <c r="C20" s="101"/>
      <c r="D20" s="102" t="s">
        <v>98</v>
      </c>
      <c r="E20" s="103">
        <v>0</v>
      </c>
      <c r="F20" s="103">
        <f>E20*0.21</f>
        <v>0</v>
      </c>
      <c r="G20" s="104">
        <f>E20*1.21</f>
        <v>0</v>
      </c>
    </row>
    <row r="21" spans="1:7">
      <c r="A21" s="99"/>
      <c r="B21" s="100" t="s">
        <v>99</v>
      </c>
      <c r="C21" s="101"/>
      <c r="D21" s="102" t="s">
        <v>100</v>
      </c>
      <c r="E21" s="103">
        <v>0</v>
      </c>
      <c r="F21" s="103">
        <f>E21*0.21</f>
        <v>0</v>
      </c>
      <c r="G21" s="104">
        <f>E21*1.21</f>
        <v>0</v>
      </c>
    </row>
    <row r="22" spans="1:7">
      <c r="A22" s="99"/>
      <c r="B22" s="100" t="s">
        <v>101</v>
      </c>
      <c r="C22" s="101"/>
      <c r="D22" s="102" t="s">
        <v>102</v>
      </c>
      <c r="E22" s="103">
        <v>0</v>
      </c>
      <c r="F22" s="103">
        <f>E22*0.21</f>
        <v>0</v>
      </c>
      <c r="G22" s="104">
        <f>E22*1.21</f>
        <v>0</v>
      </c>
    </row>
    <row r="23" spans="1:7">
      <c r="A23" s="105"/>
      <c r="B23" s="106"/>
      <c r="C23" s="107"/>
      <c r="D23" s="88" t="s">
        <v>103</v>
      </c>
      <c r="E23" s="108">
        <f>SUM(E24:E25)</f>
        <v>0</v>
      </c>
      <c r="F23" s="108">
        <f>SUM(F24:F25)</f>
        <v>0</v>
      </c>
      <c r="G23" s="109">
        <f>SUM(G24:G25)</f>
        <v>0</v>
      </c>
    </row>
    <row r="24" spans="1:7">
      <c r="A24" s="99" t="s">
        <v>104</v>
      </c>
      <c r="B24" s="76"/>
      <c r="C24" s="76"/>
      <c r="D24" s="110" t="s">
        <v>105</v>
      </c>
      <c r="E24" s="103">
        <f>PI!G27</f>
        <v>0</v>
      </c>
      <c r="F24" s="111">
        <f>E24*0.21</f>
        <v>0</v>
      </c>
      <c r="G24" s="112">
        <f>E24*1.21</f>
        <v>0</v>
      </c>
    </row>
    <row r="25" spans="1:7" ht="13.5" customHeight="1" thickBot="1">
      <c r="A25" s="113" t="s">
        <v>106</v>
      </c>
      <c r="B25" s="114"/>
      <c r="C25" s="114"/>
      <c r="D25" s="115" t="s">
        <v>107</v>
      </c>
      <c r="E25" s="111">
        <v>0</v>
      </c>
      <c r="F25" s="111">
        <f>E25*0.21</f>
        <v>0</v>
      </c>
      <c r="G25" s="112">
        <f>E25*1.21</f>
        <v>0</v>
      </c>
    </row>
    <row r="26" spans="1:7" s="121" customFormat="1" ht="14.4" thickBot="1">
      <c r="A26" s="116"/>
      <c r="B26" s="117"/>
      <c r="C26" s="118"/>
      <c r="D26" s="119" t="s">
        <v>108</v>
      </c>
      <c r="E26" s="120">
        <f>E23+E17+E11</f>
        <v>0</v>
      </c>
      <c r="F26" s="108">
        <f>E26*0.21</f>
        <v>0</v>
      </c>
      <c r="G26" s="109">
        <f>E26*1.21</f>
        <v>0</v>
      </c>
    </row>
    <row r="27" spans="1:7">
      <c r="A27" s="122"/>
      <c r="B27" s="123"/>
      <c r="C27" s="124"/>
      <c r="D27" s="125"/>
      <c r="E27" s="122"/>
      <c r="F27" s="122"/>
      <c r="G27" s="122"/>
    </row>
    <row r="28" spans="1:7">
      <c r="A28" s="122"/>
      <c r="B28" s="123"/>
      <c r="C28" s="124"/>
      <c r="D28" s="125"/>
      <c r="E28" s="122"/>
      <c r="F28" s="122"/>
      <c r="G28" s="122"/>
    </row>
    <row r="29" spans="1:7">
      <c r="A29" s="122"/>
      <c r="B29" s="123"/>
      <c r="C29" s="124"/>
      <c r="D29" s="125"/>
      <c r="E29" s="122"/>
      <c r="F29" s="122"/>
      <c r="G29" s="122"/>
    </row>
    <row r="30" spans="1:7">
      <c r="A30" s="122"/>
      <c r="B30" s="123"/>
      <c r="C30" s="124"/>
      <c r="D30" s="125"/>
      <c r="E30" s="122"/>
      <c r="F30" s="122"/>
      <c r="G30" s="122"/>
    </row>
    <row r="31" spans="1:7">
      <c r="A31" s="122"/>
      <c r="B31" s="123"/>
      <c r="C31" s="124"/>
      <c r="D31" s="125"/>
      <c r="E31" s="122"/>
      <c r="F31" s="122"/>
      <c r="G31" s="122"/>
    </row>
    <row r="32" spans="1:7">
      <c r="A32" s="122"/>
      <c r="B32" s="123"/>
      <c r="C32" s="124"/>
      <c r="D32" s="125"/>
      <c r="E32" s="122"/>
      <c r="F32" s="122"/>
      <c r="G32" s="122"/>
    </row>
    <row r="33" spans="1:7">
      <c r="A33" s="122"/>
      <c r="B33" s="123"/>
      <c r="C33" s="124"/>
      <c r="D33" s="125"/>
      <c r="E33" s="122"/>
      <c r="F33" s="122"/>
      <c r="G33" s="122"/>
    </row>
    <row r="34" spans="1:7">
      <c r="A34" s="122"/>
      <c r="B34" s="123"/>
      <c r="C34" s="124"/>
      <c r="D34" s="125"/>
      <c r="E34" s="122"/>
      <c r="F34" s="122"/>
      <c r="G34" s="122"/>
    </row>
    <row r="35" spans="1:7">
      <c r="A35" s="122"/>
      <c r="B35" s="123"/>
      <c r="C35" s="124"/>
      <c r="D35" s="125"/>
      <c r="E35" s="122"/>
      <c r="F35" s="122"/>
      <c r="G35" s="122"/>
    </row>
    <row r="36" spans="1:7">
      <c r="A36" s="122"/>
      <c r="B36" s="123"/>
      <c r="C36" s="124"/>
      <c r="D36" s="125"/>
      <c r="E36" s="122"/>
      <c r="F36" s="126"/>
      <c r="G36" s="126"/>
    </row>
    <row r="37" spans="1:7">
      <c r="E37" s="126"/>
    </row>
  </sheetData>
  <mergeCells count="3">
    <mergeCell ref="A2:E2"/>
    <mergeCell ref="A4:B4"/>
    <mergeCell ref="A5:B5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7" zoomScaleNormal="100" workbookViewId="0">
      <selection activeCell="F23" sqref="F23"/>
    </sheetView>
  </sheetViews>
  <sheetFormatPr defaultRowHeight="13.2"/>
  <cols>
    <col min="1" max="1" width="4.33203125" style="30" customWidth="1"/>
    <col min="2" max="2" width="14.44140625" style="31" customWidth="1"/>
    <col min="3" max="3" width="50.6640625" style="31" customWidth="1"/>
    <col min="4" max="4" width="4.5546875" style="1" customWidth="1"/>
    <col min="5" max="5" width="10.5546875" style="42" customWidth="1"/>
    <col min="6" max="6" width="9.88671875" customWidth="1"/>
    <col min="7" max="7" width="12.6640625" customWidth="1"/>
    <col min="8" max="8" width="9.109375" style="1" customWidth="1"/>
    <col min="16" max="26" width="0" hidden="1" customWidth="1"/>
  </cols>
  <sheetData>
    <row r="1" spans="1:18" ht="15.75" customHeight="1">
      <c r="A1" s="133" t="s">
        <v>0</v>
      </c>
      <c r="B1" s="133"/>
      <c r="C1" s="133"/>
      <c r="D1" s="133"/>
      <c r="E1" s="133"/>
      <c r="F1" s="133"/>
      <c r="G1" s="133"/>
      <c r="R1" t="s">
        <v>1</v>
      </c>
    </row>
    <row r="2" spans="1:18" ht="24.9" customHeight="1">
      <c r="A2" s="2" t="s">
        <v>2</v>
      </c>
      <c r="B2" s="3"/>
      <c r="C2" s="134" t="s">
        <v>3</v>
      </c>
      <c r="D2" s="135"/>
      <c r="E2" s="135"/>
      <c r="F2" s="135"/>
      <c r="G2" s="136"/>
      <c r="R2" t="s">
        <v>4</v>
      </c>
    </row>
    <row r="3" spans="1:18" ht="24.9" customHeight="1">
      <c r="A3" s="2" t="s">
        <v>5</v>
      </c>
      <c r="B3" s="3"/>
      <c r="C3" s="134" t="s">
        <v>6</v>
      </c>
      <c r="D3" s="135"/>
      <c r="E3" s="135"/>
      <c r="F3" s="135"/>
      <c r="G3" s="136"/>
      <c r="R3" t="s">
        <v>7</v>
      </c>
    </row>
    <row r="4" spans="1:18" ht="24.9" customHeight="1">
      <c r="A4" s="2" t="s">
        <v>8</v>
      </c>
      <c r="B4" s="3"/>
      <c r="C4" s="134" t="s">
        <v>9</v>
      </c>
      <c r="D4" s="135"/>
      <c r="E4" s="135"/>
      <c r="F4" s="135"/>
      <c r="G4" s="136"/>
      <c r="R4" t="s">
        <v>10</v>
      </c>
    </row>
    <row r="5" spans="1:18">
      <c r="A5" s="4" t="s">
        <v>11</v>
      </c>
      <c r="B5" s="5"/>
      <c r="C5" s="5"/>
      <c r="D5" s="6"/>
      <c r="E5" s="7"/>
      <c r="F5" s="8"/>
      <c r="G5" s="9"/>
      <c r="R5" t="s">
        <v>12</v>
      </c>
    </row>
    <row r="7" spans="1:18" ht="26.4">
      <c r="A7" s="10" t="s">
        <v>13</v>
      </c>
      <c r="B7" s="11" t="s">
        <v>14</v>
      </c>
      <c r="C7" s="11" t="s">
        <v>15</v>
      </c>
      <c r="D7" s="12" t="s">
        <v>16</v>
      </c>
      <c r="E7" s="13" t="s">
        <v>17</v>
      </c>
      <c r="F7" s="14" t="s">
        <v>18</v>
      </c>
      <c r="G7" s="15" t="s">
        <v>19</v>
      </c>
      <c r="H7" s="16" t="s">
        <v>20</v>
      </c>
    </row>
    <row r="8" spans="1:18">
      <c r="A8" s="17" t="s">
        <v>21</v>
      </c>
      <c r="B8" s="18" t="s">
        <v>22</v>
      </c>
      <c r="C8" s="19" t="s">
        <v>23</v>
      </c>
      <c r="D8" s="20"/>
      <c r="E8" s="21"/>
      <c r="F8" s="21"/>
      <c r="G8" s="21">
        <f>SUMIF(R9:R25,"&lt;&gt;NOR",G9:G25)</f>
        <v>0</v>
      </c>
      <c r="H8" s="22"/>
      <c r="R8" t="s">
        <v>24</v>
      </c>
    </row>
    <row r="9" spans="1:18" ht="20.399999999999999">
      <c r="A9" s="23">
        <v>1</v>
      </c>
      <c r="B9" s="43" t="s">
        <v>25</v>
      </c>
      <c r="C9" s="44" t="s">
        <v>26</v>
      </c>
      <c r="D9" s="45" t="s">
        <v>27</v>
      </c>
      <c r="E9" s="46">
        <v>37.200000000000003</v>
      </c>
      <c r="F9" s="46">
        <v>0</v>
      </c>
      <c r="G9" s="46">
        <f>ROUND(E9*F9,2)</f>
        <v>0</v>
      </c>
      <c r="H9" s="47" t="s">
        <v>28</v>
      </c>
      <c r="I9" s="54" t="s">
        <v>110</v>
      </c>
    </row>
    <row r="10" spans="1:18" ht="40.799999999999997">
      <c r="A10" s="24">
        <v>2</v>
      </c>
      <c r="B10" s="25" t="s">
        <v>29</v>
      </c>
      <c r="C10" s="26" t="s">
        <v>30</v>
      </c>
      <c r="D10" s="27" t="s">
        <v>31</v>
      </c>
      <c r="E10" s="28">
        <v>6</v>
      </c>
      <c r="F10" s="137"/>
      <c r="G10" s="137"/>
      <c r="H10" s="29" t="s">
        <v>28</v>
      </c>
    </row>
    <row r="11" spans="1:18" ht="30.6">
      <c r="A11" s="24">
        <v>3</v>
      </c>
      <c r="B11" s="25" t="s">
        <v>32</v>
      </c>
      <c r="C11" s="26" t="s">
        <v>33</v>
      </c>
      <c r="D11" s="27" t="s">
        <v>31</v>
      </c>
      <c r="E11" s="28">
        <v>3</v>
      </c>
      <c r="F11" s="137"/>
      <c r="G11" s="137"/>
      <c r="H11" s="29" t="s">
        <v>28</v>
      </c>
    </row>
    <row r="12" spans="1:18" ht="20.399999999999999">
      <c r="A12" s="24">
        <v>4</v>
      </c>
      <c r="B12" s="25" t="s">
        <v>34</v>
      </c>
      <c r="C12" s="26" t="s">
        <v>35</v>
      </c>
      <c r="D12" s="27" t="s">
        <v>31</v>
      </c>
      <c r="E12" s="28">
        <v>4</v>
      </c>
      <c r="F12" s="137"/>
      <c r="G12" s="137"/>
      <c r="H12" s="29" t="s">
        <v>28</v>
      </c>
    </row>
    <row r="13" spans="1:18" ht="40.799999999999997">
      <c r="A13" s="24">
        <v>5</v>
      </c>
      <c r="B13" s="25" t="s">
        <v>36</v>
      </c>
      <c r="C13" s="26" t="s">
        <v>37</v>
      </c>
      <c r="D13" s="27" t="s">
        <v>31</v>
      </c>
      <c r="E13" s="28">
        <v>4</v>
      </c>
      <c r="F13" s="137"/>
      <c r="G13" s="137"/>
      <c r="H13" s="29" t="s">
        <v>28</v>
      </c>
    </row>
    <row r="14" spans="1:18" ht="40.799999999999997">
      <c r="A14" s="24">
        <v>6</v>
      </c>
      <c r="B14" s="25" t="s">
        <v>38</v>
      </c>
      <c r="C14" s="26" t="s">
        <v>39</v>
      </c>
      <c r="D14" s="27" t="s">
        <v>31</v>
      </c>
      <c r="E14" s="28">
        <v>5</v>
      </c>
      <c r="F14" s="137"/>
      <c r="G14" s="137"/>
      <c r="H14" s="29" t="s">
        <v>28</v>
      </c>
    </row>
    <row r="15" spans="1:18" ht="51">
      <c r="A15" s="24">
        <v>7</v>
      </c>
      <c r="B15" s="25" t="s">
        <v>40</v>
      </c>
      <c r="C15" s="26" t="s">
        <v>41</v>
      </c>
      <c r="D15" s="27" t="s">
        <v>31</v>
      </c>
      <c r="E15" s="28">
        <v>12</v>
      </c>
      <c r="F15" s="137"/>
      <c r="G15" s="137"/>
      <c r="H15" s="29" t="s">
        <v>28</v>
      </c>
    </row>
    <row r="16" spans="1:18" ht="40.799999999999997">
      <c r="A16" s="24">
        <v>8</v>
      </c>
      <c r="B16" s="25" t="s">
        <v>42</v>
      </c>
      <c r="C16" s="26" t="s">
        <v>43</v>
      </c>
      <c r="D16" s="27" t="s">
        <v>31</v>
      </c>
      <c r="E16" s="28">
        <v>3</v>
      </c>
      <c r="F16" s="137"/>
      <c r="G16" s="137"/>
      <c r="H16" s="29" t="s">
        <v>28</v>
      </c>
    </row>
    <row r="17" spans="1:18" ht="40.799999999999997">
      <c r="A17" s="24">
        <v>9</v>
      </c>
      <c r="B17" s="25" t="s">
        <v>44</v>
      </c>
      <c r="C17" s="26" t="s">
        <v>45</v>
      </c>
      <c r="D17" s="27" t="s">
        <v>31</v>
      </c>
      <c r="E17" s="28">
        <v>1</v>
      </c>
      <c r="F17" s="137"/>
      <c r="G17" s="137"/>
      <c r="H17" s="29" t="s">
        <v>28</v>
      </c>
    </row>
    <row r="18" spans="1:18" ht="40.799999999999997">
      <c r="A18" s="24">
        <v>10</v>
      </c>
      <c r="B18" s="25" t="s">
        <v>46</v>
      </c>
      <c r="C18" s="26" t="s">
        <v>47</v>
      </c>
      <c r="D18" s="27" t="s">
        <v>31</v>
      </c>
      <c r="E18" s="28">
        <v>1</v>
      </c>
      <c r="F18" s="137"/>
      <c r="G18" s="137"/>
      <c r="H18" s="29" t="s">
        <v>28</v>
      </c>
    </row>
    <row r="19" spans="1:18" ht="20.399999999999999">
      <c r="A19" s="24">
        <v>11</v>
      </c>
      <c r="B19" s="25" t="s">
        <v>48</v>
      </c>
      <c r="C19" s="26" t="s">
        <v>49</v>
      </c>
      <c r="D19" s="27" t="s">
        <v>31</v>
      </c>
      <c r="E19" s="28">
        <v>2</v>
      </c>
      <c r="F19" s="137"/>
      <c r="G19" s="137"/>
      <c r="H19" s="29" t="s">
        <v>28</v>
      </c>
    </row>
    <row r="20" spans="1:18" ht="51">
      <c r="A20" s="24">
        <v>12</v>
      </c>
      <c r="B20" s="25" t="s">
        <v>50</v>
      </c>
      <c r="C20" s="26" t="s">
        <v>51</v>
      </c>
      <c r="D20" s="27" t="s">
        <v>31</v>
      </c>
      <c r="E20" s="28">
        <v>1</v>
      </c>
      <c r="F20" s="137"/>
      <c r="G20" s="137"/>
      <c r="H20" s="29" t="s">
        <v>28</v>
      </c>
    </row>
    <row r="21" spans="1:18" ht="40.799999999999997">
      <c r="A21" s="24">
        <v>13</v>
      </c>
      <c r="B21" s="25" t="s">
        <v>52</v>
      </c>
      <c r="C21" s="26" t="s">
        <v>53</v>
      </c>
      <c r="D21" s="27" t="s">
        <v>31</v>
      </c>
      <c r="E21" s="28">
        <v>4</v>
      </c>
      <c r="F21" s="137"/>
      <c r="G21" s="137"/>
      <c r="H21" s="29" t="s">
        <v>28</v>
      </c>
    </row>
    <row r="22" spans="1:18" ht="30.6">
      <c r="A22" s="24">
        <v>14</v>
      </c>
      <c r="B22" s="25" t="s">
        <v>54</v>
      </c>
      <c r="C22" s="26" t="s">
        <v>55</v>
      </c>
      <c r="D22" s="27" t="s">
        <v>31</v>
      </c>
      <c r="E22" s="28">
        <v>26</v>
      </c>
      <c r="F22" s="137"/>
      <c r="G22" s="137"/>
      <c r="H22" s="29" t="s">
        <v>28</v>
      </c>
    </row>
    <row r="23" spans="1:18" ht="81.599999999999994">
      <c r="A23" s="24">
        <v>15</v>
      </c>
      <c r="B23" s="25" t="s">
        <v>56</v>
      </c>
      <c r="C23" s="26" t="s">
        <v>109</v>
      </c>
      <c r="D23" s="27" t="s">
        <v>31</v>
      </c>
      <c r="E23" s="28">
        <v>2</v>
      </c>
      <c r="F23" s="137"/>
      <c r="G23" s="137"/>
      <c r="H23" s="29" t="s">
        <v>28</v>
      </c>
    </row>
    <row r="24" spans="1:18" ht="40.799999999999997">
      <c r="A24" s="24">
        <v>16</v>
      </c>
      <c r="B24" s="25" t="s">
        <v>57</v>
      </c>
      <c r="C24" s="26" t="s">
        <v>58</v>
      </c>
      <c r="D24" s="27" t="s">
        <v>31</v>
      </c>
      <c r="E24" s="28">
        <v>5</v>
      </c>
      <c r="F24" s="137"/>
      <c r="G24" s="137"/>
      <c r="H24" s="29" t="s">
        <v>28</v>
      </c>
    </row>
    <row r="25" spans="1:18" ht="40.799999999999997">
      <c r="A25" s="52">
        <v>17</v>
      </c>
      <c r="B25" s="53" t="s">
        <v>59</v>
      </c>
      <c r="C25" s="48" t="s">
        <v>60</v>
      </c>
      <c r="D25" s="49" t="s">
        <v>31</v>
      </c>
      <c r="E25" s="50">
        <v>3</v>
      </c>
      <c r="F25" s="50">
        <v>0</v>
      </c>
      <c r="G25" s="50">
        <f t="shared" ref="G25" si="0">ROUND(E25*F25,2)</f>
        <v>0</v>
      </c>
      <c r="H25" s="51" t="s">
        <v>28</v>
      </c>
      <c r="I25" s="54" t="s">
        <v>110</v>
      </c>
    </row>
    <row r="26" spans="1:18">
      <c r="B26" s="31" t="s">
        <v>61</v>
      </c>
      <c r="C26" s="32" t="s">
        <v>61</v>
      </c>
      <c r="D26" s="33"/>
      <c r="E26" s="34"/>
      <c r="F26" s="30"/>
      <c r="G26" s="30"/>
      <c r="H26" s="33"/>
      <c r="P26">
        <v>15</v>
      </c>
      <c r="Q26">
        <v>21</v>
      </c>
    </row>
    <row r="27" spans="1:18">
      <c r="A27" s="35"/>
      <c r="B27" s="36" t="s">
        <v>19</v>
      </c>
      <c r="C27" s="37" t="s">
        <v>61</v>
      </c>
      <c r="D27" s="38"/>
      <c r="E27" s="39"/>
      <c r="F27" s="40"/>
      <c r="G27" s="41">
        <f>G8</f>
        <v>0</v>
      </c>
      <c r="H27" s="33"/>
      <c r="P27" t="e">
        <f>SUMIF(#REF!,P26,G7:G25)</f>
        <v>#REF!</v>
      </c>
      <c r="Q27" t="e">
        <f>SUMIF(#REF!,Q26,G7:G25)</f>
        <v>#REF!</v>
      </c>
      <c r="R27" t="s">
        <v>62</v>
      </c>
    </row>
  </sheetData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PI</vt:lpstr>
      <vt:lpstr>PI!Názvy_tisku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brucker</dc:creator>
  <cp:lastModifiedBy>Bartošková Petra (MMB)</cp:lastModifiedBy>
  <dcterms:created xsi:type="dcterms:W3CDTF">2020-11-26T11:41:33Z</dcterms:created>
  <dcterms:modified xsi:type="dcterms:W3CDTF">2021-01-28T10:12:14Z</dcterms:modified>
</cp:coreProperties>
</file>