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EST BUILD Céčko\DOKUMENTY 2021\Projekty\MMB divadlo Bolka Polívky\II Etapa\"/>
    </mc:Choice>
  </mc:AlternateContent>
  <xr:revisionPtr revIDLastSave="0" documentId="8_{F64F286E-CECE-4C99-97D6-2A6A28B3371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Pol'!$A$1:$X$119</definedName>
    <definedName name="_xlnm.Print_Area" localSheetId="4">'01 02 Pol'!$A$1:$X$191</definedName>
    <definedName name="_xlnm.Print_Area" localSheetId="5">'01 03 Pol'!$A$1:$X$132</definedName>
    <definedName name="_xlnm.Print_Area" localSheetId="6">'01 04 Pol'!$A$1:$X$65</definedName>
    <definedName name="_xlnm.Print_Area" localSheetId="1">Stavba!$A$1:$J$87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6" i="1" l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H42" i="1" s="1"/>
  <c r="I42" i="1" s="1"/>
  <c r="G41" i="1"/>
  <c r="F41" i="1"/>
  <c r="G40" i="1"/>
  <c r="H40" i="1" s="1"/>
  <c r="I40" i="1" s="1"/>
  <c r="F40" i="1"/>
  <c r="G39" i="1"/>
  <c r="G45" i="1" s="1"/>
  <c r="G25" i="1" s="1"/>
  <c r="A25" i="1" s="1"/>
  <c r="F39" i="1"/>
  <c r="G55" i="15"/>
  <c r="G8" i="15"/>
  <c r="G9" i="15"/>
  <c r="M9" i="15" s="1"/>
  <c r="M8" i="15" s="1"/>
  <c r="I9" i="15"/>
  <c r="I8" i="15" s="1"/>
  <c r="K9" i="15"/>
  <c r="K8" i="15" s="1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V8" i="15" s="1"/>
  <c r="G15" i="15"/>
  <c r="I15" i="15"/>
  <c r="K15" i="15"/>
  <c r="M15" i="15"/>
  <c r="O15" i="15"/>
  <c r="Q15" i="15"/>
  <c r="V15" i="15"/>
  <c r="G16" i="15"/>
  <c r="V16" i="15"/>
  <c r="G17" i="15"/>
  <c r="M17" i="15" s="1"/>
  <c r="I17" i="15"/>
  <c r="I16" i="15" s="1"/>
  <c r="K17" i="15"/>
  <c r="K16" i="15" s="1"/>
  <c r="O17" i="15"/>
  <c r="O16" i="15" s="1"/>
  <c r="Q17" i="15"/>
  <c r="Q16" i="15" s="1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1" i="15"/>
  <c r="I21" i="15"/>
  <c r="I20" i="15" s="1"/>
  <c r="K21" i="15"/>
  <c r="M21" i="15"/>
  <c r="O21" i="15"/>
  <c r="Q21" i="15"/>
  <c r="Q20" i="15" s="1"/>
  <c r="V21" i="15"/>
  <c r="V20" i="15" s="1"/>
  <c r="G22" i="15"/>
  <c r="I22" i="15"/>
  <c r="K22" i="15"/>
  <c r="K20" i="15" s="1"/>
  <c r="M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O20" i="15" s="1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I37" i="15"/>
  <c r="K37" i="15"/>
  <c r="M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I45" i="15"/>
  <c r="K45" i="15"/>
  <c r="M45" i="15"/>
  <c r="O45" i="15"/>
  <c r="Q45" i="15"/>
  <c r="V45" i="15"/>
  <c r="G47" i="15"/>
  <c r="I47" i="15"/>
  <c r="I46" i="15" s="1"/>
  <c r="K47" i="15"/>
  <c r="M47" i="15"/>
  <c r="O47" i="15"/>
  <c r="Q47" i="15"/>
  <c r="Q46" i="15" s="1"/>
  <c r="V47" i="15"/>
  <c r="G48" i="15"/>
  <c r="G46" i="15" s="1"/>
  <c r="I48" i="15"/>
  <c r="K48" i="15"/>
  <c r="K46" i="15" s="1"/>
  <c r="O48" i="15"/>
  <c r="O46" i="15" s="1"/>
  <c r="Q48" i="15"/>
  <c r="V48" i="15"/>
  <c r="G49" i="15"/>
  <c r="I49" i="15"/>
  <c r="K49" i="15"/>
  <c r="M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V46" i="15" s="1"/>
  <c r="G53" i="15"/>
  <c r="I53" i="15"/>
  <c r="K53" i="15"/>
  <c r="M53" i="15"/>
  <c r="O53" i="15"/>
  <c r="Q53" i="15"/>
  <c r="V53" i="15"/>
  <c r="AE55" i="15"/>
  <c r="G122" i="14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V8" i="14" s="1"/>
  <c r="G12" i="14"/>
  <c r="I12" i="14"/>
  <c r="K12" i="14"/>
  <c r="M12" i="14"/>
  <c r="O12" i="14"/>
  <c r="Q12" i="14"/>
  <c r="V12" i="14"/>
  <c r="G13" i="14"/>
  <c r="M13" i="14"/>
  <c r="Q13" i="14"/>
  <c r="G14" i="14"/>
  <c r="I14" i="14"/>
  <c r="I13" i="14" s="1"/>
  <c r="K14" i="14"/>
  <c r="K13" i="14" s="1"/>
  <c r="M14" i="14"/>
  <c r="O14" i="14"/>
  <c r="O13" i="14" s="1"/>
  <c r="Q14" i="14"/>
  <c r="V14" i="14"/>
  <c r="V13" i="14" s="1"/>
  <c r="G16" i="14"/>
  <c r="G15" i="14" s="1"/>
  <c r="I16" i="14"/>
  <c r="I15" i="14" s="1"/>
  <c r="K16" i="14"/>
  <c r="O16" i="14"/>
  <c r="O15" i="14" s="1"/>
  <c r="Q16" i="14"/>
  <c r="V16" i="14"/>
  <c r="V15" i="14" s="1"/>
  <c r="G21" i="14"/>
  <c r="M21" i="14" s="1"/>
  <c r="I21" i="14"/>
  <c r="K21" i="14"/>
  <c r="O21" i="14"/>
  <c r="Q21" i="14"/>
  <c r="V21" i="14"/>
  <c r="G23" i="14"/>
  <c r="I23" i="14"/>
  <c r="K23" i="14"/>
  <c r="K15" i="14" s="1"/>
  <c r="M23" i="14"/>
  <c r="O23" i="14"/>
  <c r="Q23" i="14"/>
  <c r="Q15" i="14" s="1"/>
  <c r="V23" i="14"/>
  <c r="G25" i="14"/>
  <c r="I25" i="14"/>
  <c r="K25" i="14"/>
  <c r="M25" i="14"/>
  <c r="O25" i="14"/>
  <c r="Q25" i="14"/>
  <c r="V25" i="14"/>
  <c r="G27" i="14"/>
  <c r="I27" i="14"/>
  <c r="K27" i="14"/>
  <c r="M27" i="14"/>
  <c r="O27" i="14"/>
  <c r="Q27" i="14"/>
  <c r="V27" i="14"/>
  <c r="G29" i="14"/>
  <c r="M29" i="14" s="1"/>
  <c r="I29" i="14"/>
  <c r="K29" i="14"/>
  <c r="O29" i="14"/>
  <c r="Q29" i="14"/>
  <c r="V29" i="14"/>
  <c r="G31" i="14"/>
  <c r="G30" i="14" s="1"/>
  <c r="I31" i="14"/>
  <c r="K31" i="14"/>
  <c r="K30" i="14" s="1"/>
  <c r="O31" i="14"/>
  <c r="Q31" i="14"/>
  <c r="Q30" i="14" s="1"/>
  <c r="V31" i="14"/>
  <c r="G32" i="14"/>
  <c r="M32" i="14" s="1"/>
  <c r="I32" i="14"/>
  <c r="K32" i="14"/>
  <c r="O32" i="14"/>
  <c r="Q32" i="14"/>
  <c r="V32" i="14"/>
  <c r="G33" i="14"/>
  <c r="I33" i="14"/>
  <c r="I30" i="14" s="1"/>
  <c r="K33" i="14"/>
  <c r="M33" i="14"/>
  <c r="O33" i="14"/>
  <c r="O30" i="14" s="1"/>
  <c r="Q33" i="14"/>
  <c r="V33" i="14"/>
  <c r="G34" i="14"/>
  <c r="I34" i="14"/>
  <c r="K34" i="14"/>
  <c r="M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V30" i="14" s="1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6" i="14"/>
  <c r="M46" i="14" s="1"/>
  <c r="I46" i="14"/>
  <c r="I45" i="14" s="1"/>
  <c r="K46" i="14"/>
  <c r="K45" i="14" s="1"/>
  <c r="O46" i="14"/>
  <c r="O45" i="14" s="1"/>
  <c r="Q46" i="14"/>
  <c r="V46" i="14"/>
  <c r="V45" i="14" s="1"/>
  <c r="G47" i="14"/>
  <c r="M47" i="14" s="1"/>
  <c r="I47" i="14"/>
  <c r="K47" i="14"/>
  <c r="O47" i="14"/>
  <c r="Q47" i="14"/>
  <c r="V47" i="14"/>
  <c r="G48" i="14"/>
  <c r="G45" i="14" s="1"/>
  <c r="I48" i="14"/>
  <c r="K48" i="14"/>
  <c r="M48" i="14"/>
  <c r="O48" i="14"/>
  <c r="Q48" i="14"/>
  <c r="V48" i="14"/>
  <c r="G49" i="14"/>
  <c r="I49" i="14"/>
  <c r="K49" i="14"/>
  <c r="M49" i="14"/>
  <c r="O49" i="14"/>
  <c r="Q49" i="14"/>
  <c r="V49" i="14"/>
  <c r="G50" i="14"/>
  <c r="I50" i="14"/>
  <c r="K50" i="14"/>
  <c r="M50" i="14"/>
  <c r="O50" i="14"/>
  <c r="Q50" i="14"/>
  <c r="Q45" i="14" s="1"/>
  <c r="V50" i="14"/>
  <c r="G51" i="14"/>
  <c r="I51" i="14"/>
  <c r="K51" i="14"/>
  <c r="M51" i="14"/>
  <c r="O51" i="14"/>
  <c r="Q51" i="14"/>
  <c r="V51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I58" i="14"/>
  <c r="K58" i="14"/>
  <c r="M58" i="14"/>
  <c r="O58" i="14"/>
  <c r="Q58" i="14"/>
  <c r="V58" i="14"/>
  <c r="G60" i="14"/>
  <c r="I60" i="14"/>
  <c r="K60" i="14"/>
  <c r="M60" i="14"/>
  <c r="O60" i="14"/>
  <c r="Q60" i="14"/>
  <c r="V60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5" i="14"/>
  <c r="M65" i="14" s="1"/>
  <c r="I65" i="14"/>
  <c r="I64" i="14" s="1"/>
  <c r="K65" i="14"/>
  <c r="K64" i="14" s="1"/>
  <c r="O65" i="14"/>
  <c r="O64" i="14" s="1"/>
  <c r="Q65" i="14"/>
  <c r="Q64" i="14" s="1"/>
  <c r="V65" i="14"/>
  <c r="G66" i="14"/>
  <c r="I66" i="14"/>
  <c r="K66" i="14"/>
  <c r="M66" i="14"/>
  <c r="O66" i="14"/>
  <c r="Q66" i="14"/>
  <c r="V66" i="14"/>
  <c r="G67" i="14"/>
  <c r="I67" i="14"/>
  <c r="K67" i="14"/>
  <c r="M67" i="14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V64" i="14" s="1"/>
  <c r="G70" i="14"/>
  <c r="I70" i="14"/>
  <c r="K70" i="14"/>
  <c r="M70" i="14"/>
  <c r="O70" i="14"/>
  <c r="Q70" i="14"/>
  <c r="V70" i="14"/>
  <c r="G71" i="14"/>
  <c r="G64" i="14" s="1"/>
  <c r="I71" i="14"/>
  <c r="K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I77" i="14"/>
  <c r="K77" i="14"/>
  <c r="M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4" i="14"/>
  <c r="I84" i="14"/>
  <c r="K84" i="14"/>
  <c r="M84" i="14"/>
  <c r="O84" i="14"/>
  <c r="Q84" i="14"/>
  <c r="V84" i="14"/>
  <c r="G85" i="14"/>
  <c r="I85" i="14"/>
  <c r="K85" i="14"/>
  <c r="M85" i="14"/>
  <c r="O85" i="14"/>
  <c r="Q85" i="14"/>
  <c r="V85" i="14"/>
  <c r="G86" i="14"/>
  <c r="M86" i="14" s="1"/>
  <c r="I86" i="14"/>
  <c r="K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I90" i="14"/>
  <c r="K90" i="14"/>
  <c r="M90" i="14"/>
  <c r="O90" i="14"/>
  <c r="Q90" i="14"/>
  <c r="V90" i="14"/>
  <c r="G91" i="14"/>
  <c r="I91" i="14"/>
  <c r="K91" i="14"/>
  <c r="M91" i="14"/>
  <c r="O91" i="14"/>
  <c r="Q91" i="14"/>
  <c r="V91" i="14"/>
  <c r="G92" i="14"/>
  <c r="K92" i="14"/>
  <c r="O92" i="14"/>
  <c r="G93" i="14"/>
  <c r="I93" i="14"/>
  <c r="I92" i="14" s="1"/>
  <c r="K93" i="14"/>
  <c r="M93" i="14"/>
  <c r="M92" i="14" s="1"/>
  <c r="O93" i="14"/>
  <c r="Q93" i="14"/>
  <c r="Q92" i="14" s="1"/>
  <c r="V93" i="14"/>
  <c r="V92" i="14" s="1"/>
  <c r="V94" i="14"/>
  <c r="G95" i="14"/>
  <c r="I95" i="14"/>
  <c r="I94" i="14" s="1"/>
  <c r="K95" i="14"/>
  <c r="M95" i="14"/>
  <c r="O95" i="14"/>
  <c r="Q95" i="14"/>
  <c r="V95" i="14"/>
  <c r="G96" i="14"/>
  <c r="G94" i="14" s="1"/>
  <c r="I96" i="14"/>
  <c r="K96" i="14"/>
  <c r="K94" i="14" s="1"/>
  <c r="O96" i="14"/>
  <c r="O94" i="14" s="1"/>
  <c r="Q96" i="14"/>
  <c r="V96" i="14"/>
  <c r="G97" i="14"/>
  <c r="I97" i="14"/>
  <c r="K97" i="14"/>
  <c r="M97" i="14"/>
  <c r="O97" i="14"/>
  <c r="Q97" i="14"/>
  <c r="Q94" i="14" s="1"/>
  <c r="V97" i="14"/>
  <c r="G99" i="14"/>
  <c r="I99" i="14"/>
  <c r="I98" i="14" s="1"/>
  <c r="K99" i="14"/>
  <c r="M99" i="14"/>
  <c r="O99" i="14"/>
  <c r="Q99" i="14"/>
  <c r="Q98" i="14" s="1"/>
  <c r="V99" i="14"/>
  <c r="G100" i="14"/>
  <c r="G98" i="14" s="1"/>
  <c r="I100" i="14"/>
  <c r="K100" i="14"/>
  <c r="O100" i="14"/>
  <c r="O98" i="14" s="1"/>
  <c r="Q100" i="14"/>
  <c r="V100" i="14"/>
  <c r="V98" i="14" s="1"/>
  <c r="G101" i="14"/>
  <c r="I101" i="14"/>
  <c r="K101" i="14"/>
  <c r="M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K98" i="14" s="1"/>
  <c r="O104" i="14"/>
  <c r="Q104" i="14"/>
  <c r="V104" i="14"/>
  <c r="G106" i="14"/>
  <c r="M106" i="14" s="1"/>
  <c r="I106" i="14"/>
  <c r="I105" i="14" s="1"/>
  <c r="K106" i="14"/>
  <c r="K105" i="14" s="1"/>
  <c r="O106" i="14"/>
  <c r="O105" i="14" s="1"/>
  <c r="Q106" i="14"/>
  <c r="V106" i="14"/>
  <c r="V105" i="14" s="1"/>
  <c r="G107" i="14"/>
  <c r="I107" i="14"/>
  <c r="K107" i="14"/>
  <c r="M107" i="14"/>
  <c r="O107" i="14"/>
  <c r="Q107" i="14"/>
  <c r="Q105" i="14" s="1"/>
  <c r="V107" i="14"/>
  <c r="G108" i="14"/>
  <c r="I108" i="14"/>
  <c r="K108" i="14"/>
  <c r="M108" i="14"/>
  <c r="O108" i="14"/>
  <c r="Q108" i="14"/>
  <c r="V108" i="14"/>
  <c r="G109" i="14"/>
  <c r="I109" i="14"/>
  <c r="K109" i="14"/>
  <c r="M109" i="14"/>
  <c r="O109" i="14"/>
  <c r="Q109" i="14"/>
  <c r="V109" i="14"/>
  <c r="G110" i="14"/>
  <c r="G105" i="14" s="1"/>
  <c r="I110" i="14"/>
  <c r="K110" i="14"/>
  <c r="O110" i="14"/>
  <c r="Q110" i="14"/>
  <c r="V110" i="14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G114" i="14"/>
  <c r="M114" i="14" s="1"/>
  <c r="M113" i="14" s="1"/>
  <c r="I114" i="14"/>
  <c r="I113" i="14" s="1"/>
  <c r="K114" i="14"/>
  <c r="K113" i="14" s="1"/>
  <c r="O114" i="14"/>
  <c r="O113" i="14" s="1"/>
  <c r="Q114" i="14"/>
  <c r="V114" i="14"/>
  <c r="V113" i="14" s="1"/>
  <c r="G115" i="14"/>
  <c r="I115" i="14"/>
  <c r="K115" i="14"/>
  <c r="M115" i="14"/>
  <c r="O115" i="14"/>
  <c r="Q115" i="14"/>
  <c r="Q113" i="14" s="1"/>
  <c r="V115" i="14"/>
  <c r="G116" i="14"/>
  <c r="I116" i="14"/>
  <c r="K116" i="14"/>
  <c r="M116" i="14"/>
  <c r="O116" i="14"/>
  <c r="Q116" i="14"/>
  <c r="V116" i="14"/>
  <c r="G117" i="14"/>
  <c r="I117" i="14"/>
  <c r="K117" i="14"/>
  <c r="M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I119" i="14"/>
  <c r="K119" i="14"/>
  <c r="M119" i="14"/>
  <c r="O119" i="14"/>
  <c r="Q119" i="14"/>
  <c r="V119" i="14"/>
  <c r="G120" i="14"/>
  <c r="M120" i="14" s="1"/>
  <c r="I120" i="14"/>
  <c r="K120" i="14"/>
  <c r="O120" i="14"/>
  <c r="Q120" i="14"/>
  <c r="V120" i="14"/>
  <c r="AE122" i="14"/>
  <c r="AF122" i="14"/>
  <c r="G181" i="13"/>
  <c r="G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G10" i="13"/>
  <c r="M10" i="13" s="1"/>
  <c r="I10" i="13"/>
  <c r="K10" i="13"/>
  <c r="O10" i="13"/>
  <c r="Q10" i="13"/>
  <c r="V10" i="13"/>
  <c r="G12" i="13"/>
  <c r="I12" i="13"/>
  <c r="K12" i="13"/>
  <c r="M12" i="13"/>
  <c r="O12" i="13"/>
  <c r="Q12" i="13"/>
  <c r="V12" i="13"/>
  <c r="G14" i="13"/>
  <c r="I14" i="13"/>
  <c r="K14" i="13"/>
  <c r="M14" i="13"/>
  <c r="O14" i="13"/>
  <c r="Q14" i="13"/>
  <c r="V14" i="13"/>
  <c r="G17" i="13"/>
  <c r="I17" i="13"/>
  <c r="K17" i="13"/>
  <c r="M17" i="13"/>
  <c r="O17" i="13"/>
  <c r="Q17" i="13"/>
  <c r="V17" i="13"/>
  <c r="G19" i="13"/>
  <c r="I19" i="13"/>
  <c r="K19" i="13"/>
  <c r="M19" i="13"/>
  <c r="O19" i="13"/>
  <c r="Q19" i="13"/>
  <c r="V19" i="13"/>
  <c r="V8" i="13" s="1"/>
  <c r="G21" i="13"/>
  <c r="G20" i="13" s="1"/>
  <c r="I21" i="13"/>
  <c r="I20" i="13" s="1"/>
  <c r="K21" i="13"/>
  <c r="K20" i="13" s="1"/>
  <c r="O21" i="13"/>
  <c r="O20" i="13" s="1"/>
  <c r="Q21" i="13"/>
  <c r="V21" i="13"/>
  <c r="V20" i="13" s="1"/>
  <c r="G26" i="13"/>
  <c r="M26" i="13" s="1"/>
  <c r="I26" i="13"/>
  <c r="K26" i="13"/>
  <c r="O26" i="13"/>
  <c r="Q26" i="13"/>
  <c r="V26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4" i="13"/>
  <c r="I34" i="13"/>
  <c r="K34" i="13"/>
  <c r="M34" i="13"/>
  <c r="O34" i="13"/>
  <c r="Q34" i="13"/>
  <c r="Q20" i="13" s="1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42" i="13"/>
  <c r="M42" i="13" s="1"/>
  <c r="I42" i="13"/>
  <c r="K42" i="13"/>
  <c r="O42" i="13"/>
  <c r="Q42" i="13"/>
  <c r="V42" i="13"/>
  <c r="G49" i="13"/>
  <c r="G50" i="13"/>
  <c r="I50" i="13"/>
  <c r="I49" i="13" s="1"/>
  <c r="K50" i="13"/>
  <c r="M50" i="13"/>
  <c r="M49" i="13" s="1"/>
  <c r="O50" i="13"/>
  <c r="O49" i="13" s="1"/>
  <c r="Q50" i="13"/>
  <c r="Q49" i="13" s="1"/>
  <c r="V50" i="13"/>
  <c r="V49" i="13" s="1"/>
  <c r="G51" i="13"/>
  <c r="I51" i="13"/>
  <c r="K51" i="13"/>
  <c r="K49" i="13" s="1"/>
  <c r="M51" i="13"/>
  <c r="O51" i="13"/>
  <c r="Q51" i="13"/>
  <c r="V51" i="13"/>
  <c r="G53" i="13"/>
  <c r="I53" i="13"/>
  <c r="K53" i="13"/>
  <c r="M53" i="13"/>
  <c r="O53" i="13"/>
  <c r="Q53" i="13"/>
  <c r="V53" i="13"/>
  <c r="O55" i="13"/>
  <c r="G56" i="13"/>
  <c r="M56" i="13" s="1"/>
  <c r="I56" i="13"/>
  <c r="I55" i="13" s="1"/>
  <c r="K56" i="13"/>
  <c r="K55" i="13" s="1"/>
  <c r="O56" i="13"/>
  <c r="Q56" i="13"/>
  <c r="Q55" i="13" s="1"/>
  <c r="V56" i="13"/>
  <c r="G57" i="13"/>
  <c r="G55" i="13" s="1"/>
  <c r="I57" i="13"/>
  <c r="K57" i="13"/>
  <c r="O57" i="13"/>
  <c r="Q57" i="13"/>
  <c r="V57" i="13"/>
  <c r="V55" i="13" s="1"/>
  <c r="I58" i="13"/>
  <c r="G59" i="13"/>
  <c r="M59" i="13" s="1"/>
  <c r="M58" i="13" s="1"/>
  <c r="I59" i="13"/>
  <c r="K59" i="13"/>
  <c r="K58" i="13" s="1"/>
  <c r="O59" i="13"/>
  <c r="O58" i="13" s="1"/>
  <c r="Q59" i="13"/>
  <c r="Q58" i="13" s="1"/>
  <c r="V59" i="13"/>
  <c r="V58" i="13" s="1"/>
  <c r="G62" i="13"/>
  <c r="I62" i="13"/>
  <c r="M62" i="13"/>
  <c r="Q62" i="13"/>
  <c r="G63" i="13"/>
  <c r="I63" i="13"/>
  <c r="K63" i="13"/>
  <c r="K62" i="13" s="1"/>
  <c r="M63" i="13"/>
  <c r="O63" i="13"/>
  <c r="O62" i="13" s="1"/>
  <c r="Q63" i="13"/>
  <c r="V63" i="13"/>
  <c r="V62" i="13" s="1"/>
  <c r="Q65" i="13"/>
  <c r="G66" i="13"/>
  <c r="G65" i="13" s="1"/>
  <c r="I66" i="13"/>
  <c r="I65" i="13" s="1"/>
  <c r="K66" i="13"/>
  <c r="O66" i="13"/>
  <c r="O65" i="13" s="1"/>
  <c r="Q66" i="13"/>
  <c r="V66" i="13"/>
  <c r="V65" i="13" s="1"/>
  <c r="G67" i="13"/>
  <c r="M67" i="13" s="1"/>
  <c r="I67" i="13"/>
  <c r="K67" i="13"/>
  <c r="K65" i="13" s="1"/>
  <c r="O67" i="13"/>
  <c r="Q67" i="13"/>
  <c r="V67" i="13"/>
  <c r="G68" i="13"/>
  <c r="M68" i="13" s="1"/>
  <c r="I68" i="13"/>
  <c r="K68" i="13"/>
  <c r="O68" i="13"/>
  <c r="Q68" i="13"/>
  <c r="V68" i="13"/>
  <c r="I69" i="13"/>
  <c r="G70" i="13"/>
  <c r="M70" i="13" s="1"/>
  <c r="M69" i="13" s="1"/>
  <c r="I70" i="13"/>
  <c r="K70" i="13"/>
  <c r="K69" i="13" s="1"/>
  <c r="O70" i="13"/>
  <c r="O69" i="13" s="1"/>
  <c r="Q70" i="13"/>
  <c r="Q69" i="13" s="1"/>
  <c r="V70" i="13"/>
  <c r="G73" i="13"/>
  <c r="I73" i="13"/>
  <c r="K73" i="13"/>
  <c r="M73" i="13"/>
  <c r="O73" i="13"/>
  <c r="Q73" i="13"/>
  <c r="V73" i="13"/>
  <c r="V69" i="13" s="1"/>
  <c r="G75" i="13"/>
  <c r="I75" i="13"/>
  <c r="K75" i="13"/>
  <c r="M75" i="13"/>
  <c r="O75" i="13"/>
  <c r="Q75" i="13"/>
  <c r="V75" i="13"/>
  <c r="G78" i="13"/>
  <c r="I78" i="13"/>
  <c r="K78" i="13"/>
  <c r="M78" i="13"/>
  <c r="O78" i="13"/>
  <c r="Q78" i="13"/>
  <c r="V78" i="13"/>
  <c r="O79" i="13"/>
  <c r="V79" i="13"/>
  <c r="G80" i="13"/>
  <c r="M80" i="13" s="1"/>
  <c r="I80" i="13"/>
  <c r="I79" i="13" s="1"/>
  <c r="K80" i="13"/>
  <c r="K79" i="13" s="1"/>
  <c r="O80" i="13"/>
  <c r="Q80" i="13"/>
  <c r="Q79" i="13" s="1"/>
  <c r="V80" i="13"/>
  <c r="G82" i="13"/>
  <c r="G79" i="13" s="1"/>
  <c r="I82" i="13"/>
  <c r="K82" i="13"/>
  <c r="O82" i="13"/>
  <c r="Q82" i="13"/>
  <c r="V82" i="13"/>
  <c r="G84" i="13"/>
  <c r="I84" i="13"/>
  <c r="K84" i="13"/>
  <c r="M84" i="13"/>
  <c r="O84" i="13"/>
  <c r="Q84" i="13"/>
  <c r="V84" i="13"/>
  <c r="G85" i="13"/>
  <c r="K85" i="13"/>
  <c r="O85" i="13"/>
  <c r="G86" i="13"/>
  <c r="I86" i="13"/>
  <c r="I85" i="13" s="1"/>
  <c r="K86" i="13"/>
  <c r="M86" i="13"/>
  <c r="M85" i="13" s="1"/>
  <c r="O86" i="13"/>
  <c r="Q86" i="13"/>
  <c r="Q85" i="13" s="1"/>
  <c r="V86" i="13"/>
  <c r="V85" i="13" s="1"/>
  <c r="K87" i="13"/>
  <c r="V87" i="13"/>
  <c r="G88" i="13"/>
  <c r="I88" i="13"/>
  <c r="I87" i="13" s="1"/>
  <c r="K88" i="13"/>
  <c r="M88" i="13"/>
  <c r="O88" i="13"/>
  <c r="Q88" i="13"/>
  <c r="Q87" i="13" s="1"/>
  <c r="V88" i="13"/>
  <c r="G89" i="13"/>
  <c r="G87" i="13" s="1"/>
  <c r="I89" i="13"/>
  <c r="K89" i="13"/>
  <c r="O89" i="13"/>
  <c r="O87" i="13" s="1"/>
  <c r="Q89" i="13"/>
  <c r="V89" i="13"/>
  <c r="I90" i="13"/>
  <c r="Q90" i="13"/>
  <c r="G91" i="13"/>
  <c r="G90" i="13" s="1"/>
  <c r="I91" i="13"/>
  <c r="K91" i="13"/>
  <c r="K90" i="13" s="1"/>
  <c r="O91" i="13"/>
  <c r="O90" i="13" s="1"/>
  <c r="Q91" i="13"/>
  <c r="V91" i="13"/>
  <c r="V90" i="13" s="1"/>
  <c r="G92" i="13"/>
  <c r="I92" i="13"/>
  <c r="K92" i="13"/>
  <c r="M92" i="13"/>
  <c r="O92" i="13"/>
  <c r="Q92" i="13"/>
  <c r="V92" i="13"/>
  <c r="G94" i="13"/>
  <c r="I94" i="13"/>
  <c r="I93" i="13" s="1"/>
  <c r="K94" i="13"/>
  <c r="M94" i="13"/>
  <c r="O94" i="13"/>
  <c r="Q94" i="13"/>
  <c r="Q93" i="13" s="1"/>
  <c r="V94" i="13"/>
  <c r="G95" i="13"/>
  <c r="I95" i="13"/>
  <c r="K95" i="13"/>
  <c r="K93" i="13" s="1"/>
  <c r="M95" i="13"/>
  <c r="O95" i="13"/>
  <c r="Q95" i="13"/>
  <c r="V95" i="13"/>
  <c r="V93" i="13" s="1"/>
  <c r="G96" i="13"/>
  <c r="I96" i="13"/>
  <c r="K96" i="13"/>
  <c r="M96" i="13"/>
  <c r="O96" i="13"/>
  <c r="Q96" i="13"/>
  <c r="V96" i="13"/>
  <c r="G97" i="13"/>
  <c r="M97" i="13" s="1"/>
  <c r="I97" i="13"/>
  <c r="K97" i="13"/>
  <c r="O97" i="13"/>
  <c r="O93" i="13" s="1"/>
  <c r="Q97" i="13"/>
  <c r="V97" i="13"/>
  <c r="G98" i="13"/>
  <c r="I98" i="13"/>
  <c r="K98" i="13"/>
  <c r="M98" i="13"/>
  <c r="O98" i="13"/>
  <c r="Q98" i="13"/>
  <c r="V98" i="13"/>
  <c r="G99" i="13"/>
  <c r="M99" i="13" s="1"/>
  <c r="I99" i="13"/>
  <c r="K99" i="13"/>
  <c r="O99" i="13"/>
  <c r="Q99" i="13"/>
  <c r="V99" i="13"/>
  <c r="G100" i="13"/>
  <c r="I100" i="13"/>
  <c r="K100" i="13"/>
  <c r="M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I102" i="13"/>
  <c r="K102" i="13"/>
  <c r="M102" i="13"/>
  <c r="O102" i="13"/>
  <c r="Q102" i="13"/>
  <c r="V102" i="13"/>
  <c r="G103" i="13"/>
  <c r="K103" i="13"/>
  <c r="O103" i="13"/>
  <c r="V103" i="13"/>
  <c r="G104" i="13"/>
  <c r="I104" i="13"/>
  <c r="I103" i="13" s="1"/>
  <c r="K104" i="13"/>
  <c r="M104" i="13"/>
  <c r="M103" i="13" s="1"/>
  <c r="O104" i="13"/>
  <c r="Q104" i="13"/>
  <c r="Q103" i="13" s="1"/>
  <c r="V104" i="13"/>
  <c r="G106" i="13"/>
  <c r="I106" i="13"/>
  <c r="I105" i="13" s="1"/>
  <c r="K106" i="13"/>
  <c r="M106" i="13"/>
  <c r="O106" i="13"/>
  <c r="Q106" i="13"/>
  <c r="Q105" i="13" s="1"/>
  <c r="V106" i="13"/>
  <c r="G108" i="13"/>
  <c r="M108" i="13" s="1"/>
  <c r="I108" i="13"/>
  <c r="K108" i="13"/>
  <c r="K105" i="13" s="1"/>
  <c r="O108" i="13"/>
  <c r="Q108" i="13"/>
  <c r="V108" i="13"/>
  <c r="V105" i="13" s="1"/>
  <c r="G110" i="13"/>
  <c r="I110" i="13"/>
  <c r="K110" i="13"/>
  <c r="M110" i="13"/>
  <c r="O110" i="13"/>
  <c r="Q110" i="13"/>
  <c r="V110" i="13"/>
  <c r="G114" i="13"/>
  <c r="M114" i="13" s="1"/>
  <c r="I114" i="13"/>
  <c r="K114" i="13"/>
  <c r="O114" i="13"/>
  <c r="O105" i="13" s="1"/>
  <c r="Q114" i="13"/>
  <c r="V114" i="13"/>
  <c r="G116" i="13"/>
  <c r="I116" i="13"/>
  <c r="K116" i="13"/>
  <c r="M116" i="13"/>
  <c r="O116" i="13"/>
  <c r="Q116" i="13"/>
  <c r="V116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G121" i="13"/>
  <c r="G105" i="13" s="1"/>
  <c r="I121" i="13"/>
  <c r="K121" i="13"/>
  <c r="O121" i="13"/>
  <c r="Q121" i="13"/>
  <c r="V121" i="13"/>
  <c r="G123" i="13"/>
  <c r="G122" i="13" s="1"/>
  <c r="I123" i="13"/>
  <c r="K123" i="13"/>
  <c r="K122" i="13" s="1"/>
  <c r="O123" i="13"/>
  <c r="O122" i="13" s="1"/>
  <c r="Q123" i="13"/>
  <c r="V123" i="13"/>
  <c r="V122" i="13" s="1"/>
  <c r="G126" i="13"/>
  <c r="I126" i="13"/>
  <c r="K126" i="13"/>
  <c r="M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M130" i="13"/>
  <c r="O130" i="13"/>
  <c r="Q130" i="13"/>
  <c r="Q122" i="13" s="1"/>
  <c r="V130" i="13"/>
  <c r="G133" i="13"/>
  <c r="M133" i="13" s="1"/>
  <c r="I133" i="13"/>
  <c r="K133" i="13"/>
  <c r="O133" i="13"/>
  <c r="Q133" i="13"/>
  <c r="V133" i="13"/>
  <c r="G135" i="13"/>
  <c r="I135" i="13"/>
  <c r="K135" i="13"/>
  <c r="M135" i="13"/>
  <c r="O135" i="13"/>
  <c r="Q135" i="13"/>
  <c r="V135" i="13"/>
  <c r="G137" i="13"/>
  <c r="M137" i="13" s="1"/>
  <c r="I137" i="13"/>
  <c r="K137" i="13"/>
  <c r="O137" i="13"/>
  <c r="Q137" i="13"/>
  <c r="V137" i="13"/>
  <c r="G139" i="13"/>
  <c r="I139" i="13"/>
  <c r="I122" i="13" s="1"/>
  <c r="K139" i="13"/>
  <c r="M139" i="13"/>
  <c r="O139" i="13"/>
  <c r="Q139" i="13"/>
  <c r="V139" i="13"/>
  <c r="K140" i="13"/>
  <c r="G141" i="13"/>
  <c r="I141" i="13"/>
  <c r="I140" i="13" s="1"/>
  <c r="K141" i="13"/>
  <c r="M141" i="13"/>
  <c r="O141" i="13"/>
  <c r="Q141" i="13"/>
  <c r="Q140" i="13" s="1"/>
  <c r="V141" i="13"/>
  <c r="G143" i="13"/>
  <c r="G140" i="13" s="1"/>
  <c r="I143" i="13"/>
  <c r="K143" i="13"/>
  <c r="O143" i="13"/>
  <c r="O140" i="13" s="1"/>
  <c r="Q143" i="13"/>
  <c r="V143" i="13"/>
  <c r="G145" i="13"/>
  <c r="I145" i="13"/>
  <c r="K145" i="13"/>
  <c r="M145" i="13"/>
  <c r="O145" i="13"/>
  <c r="Q145" i="13"/>
  <c r="V145" i="13"/>
  <c r="G147" i="13"/>
  <c r="M147" i="13" s="1"/>
  <c r="I147" i="13"/>
  <c r="K147" i="13"/>
  <c r="O147" i="13"/>
  <c r="Q147" i="13"/>
  <c r="V147" i="13"/>
  <c r="V140" i="13" s="1"/>
  <c r="G149" i="13"/>
  <c r="I149" i="13"/>
  <c r="K149" i="13"/>
  <c r="M149" i="13"/>
  <c r="O149" i="13"/>
  <c r="Q149" i="13"/>
  <c r="V149" i="13"/>
  <c r="G151" i="13"/>
  <c r="M151" i="13" s="1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4" i="13"/>
  <c r="K154" i="13"/>
  <c r="O154" i="13"/>
  <c r="V154" i="13"/>
  <c r="G155" i="13"/>
  <c r="I155" i="13"/>
  <c r="I154" i="13" s="1"/>
  <c r="K155" i="13"/>
  <c r="M155" i="13"/>
  <c r="M154" i="13" s="1"/>
  <c r="O155" i="13"/>
  <c r="Q155" i="13"/>
  <c r="Q154" i="13" s="1"/>
  <c r="V155" i="13"/>
  <c r="G157" i="13"/>
  <c r="O157" i="13"/>
  <c r="G158" i="13"/>
  <c r="I158" i="13"/>
  <c r="I157" i="13" s="1"/>
  <c r="K158" i="13"/>
  <c r="M158" i="13"/>
  <c r="O158" i="13"/>
  <c r="Q158" i="13"/>
  <c r="Q157" i="13" s="1"/>
  <c r="V158" i="13"/>
  <c r="G163" i="13"/>
  <c r="M163" i="13" s="1"/>
  <c r="I163" i="13"/>
  <c r="K163" i="13"/>
  <c r="K157" i="13" s="1"/>
  <c r="O163" i="13"/>
  <c r="Q163" i="13"/>
  <c r="V163" i="13"/>
  <c r="V157" i="13" s="1"/>
  <c r="G165" i="13"/>
  <c r="I165" i="13"/>
  <c r="K165" i="13"/>
  <c r="M165" i="13"/>
  <c r="O165" i="13"/>
  <c r="Q165" i="13"/>
  <c r="V165" i="13"/>
  <c r="G166" i="13"/>
  <c r="O166" i="13"/>
  <c r="G167" i="13"/>
  <c r="I167" i="13"/>
  <c r="I166" i="13" s="1"/>
  <c r="K167" i="13"/>
  <c r="M167" i="13"/>
  <c r="M166" i="13" s="1"/>
  <c r="O167" i="13"/>
  <c r="Q167" i="13"/>
  <c r="Q166" i="13" s="1"/>
  <c r="V167" i="13"/>
  <c r="G168" i="13"/>
  <c r="M168" i="13" s="1"/>
  <c r="I168" i="13"/>
  <c r="K168" i="13"/>
  <c r="K166" i="13" s="1"/>
  <c r="O168" i="13"/>
  <c r="Q168" i="13"/>
  <c r="V168" i="13"/>
  <c r="V166" i="13" s="1"/>
  <c r="G170" i="13"/>
  <c r="M170" i="13" s="1"/>
  <c r="M169" i="13" s="1"/>
  <c r="I170" i="13"/>
  <c r="K170" i="13"/>
  <c r="K169" i="13" s="1"/>
  <c r="O170" i="13"/>
  <c r="O169" i="13" s="1"/>
  <c r="Q170" i="13"/>
  <c r="V170" i="13"/>
  <c r="V169" i="13" s="1"/>
  <c r="G171" i="13"/>
  <c r="I171" i="13"/>
  <c r="I169" i="13" s="1"/>
  <c r="K171" i="13"/>
  <c r="M171" i="13"/>
  <c r="O171" i="13"/>
  <c r="Q171" i="13"/>
  <c r="Q169" i="13" s="1"/>
  <c r="V171" i="13"/>
  <c r="V172" i="13"/>
  <c r="G173" i="13"/>
  <c r="I173" i="13"/>
  <c r="I172" i="13" s="1"/>
  <c r="K173" i="13"/>
  <c r="M173" i="13"/>
  <c r="O173" i="13"/>
  <c r="Q173" i="13"/>
  <c r="Q172" i="13" s="1"/>
  <c r="V173" i="13"/>
  <c r="G174" i="13"/>
  <c r="G172" i="13" s="1"/>
  <c r="I174" i="13"/>
  <c r="K174" i="13"/>
  <c r="O174" i="13"/>
  <c r="O172" i="13" s="1"/>
  <c r="Q174" i="13"/>
  <c r="V174" i="13"/>
  <c r="G175" i="13"/>
  <c r="I175" i="13"/>
  <c r="K175" i="13"/>
  <c r="M175" i="13"/>
  <c r="O175" i="13"/>
  <c r="Q175" i="13"/>
  <c r="V175" i="13"/>
  <c r="G176" i="13"/>
  <c r="M176" i="13" s="1"/>
  <c r="I176" i="13"/>
  <c r="K176" i="13"/>
  <c r="K172" i="13" s="1"/>
  <c r="O176" i="13"/>
  <c r="Q176" i="13"/>
  <c r="V176" i="13"/>
  <c r="G177" i="13"/>
  <c r="I177" i="13"/>
  <c r="K177" i="13"/>
  <c r="M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I179" i="13"/>
  <c r="K179" i="13"/>
  <c r="M179" i="13"/>
  <c r="O179" i="13"/>
  <c r="Q179" i="13"/>
  <c r="V179" i="13"/>
  <c r="AE181" i="13"/>
  <c r="G109" i="12"/>
  <c r="Q8" i="12"/>
  <c r="V8" i="12"/>
  <c r="G9" i="12"/>
  <c r="G8" i="12" s="1"/>
  <c r="I9" i="12"/>
  <c r="I8" i="12" s="1"/>
  <c r="K9" i="12"/>
  <c r="K8" i="12" s="1"/>
  <c r="O9" i="12"/>
  <c r="O8" i="12" s="1"/>
  <c r="Q9" i="12"/>
  <c r="V9" i="12"/>
  <c r="G12" i="12"/>
  <c r="I12" i="12"/>
  <c r="K12" i="12"/>
  <c r="K11" i="12" s="1"/>
  <c r="M12" i="12"/>
  <c r="O12" i="12"/>
  <c r="O11" i="12" s="1"/>
  <c r="Q12" i="12"/>
  <c r="V12" i="12"/>
  <c r="V11" i="12" s="1"/>
  <c r="G18" i="12"/>
  <c r="I18" i="12"/>
  <c r="K18" i="12"/>
  <c r="M18" i="12"/>
  <c r="O18" i="12"/>
  <c r="Q18" i="12"/>
  <c r="Q11" i="12" s="1"/>
  <c r="V18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3" i="12"/>
  <c r="M33" i="12" s="1"/>
  <c r="I33" i="12"/>
  <c r="I11" i="12" s="1"/>
  <c r="K33" i="12"/>
  <c r="O33" i="12"/>
  <c r="Q33" i="12"/>
  <c r="V33" i="12"/>
  <c r="G34" i="12"/>
  <c r="I34" i="12"/>
  <c r="K34" i="12"/>
  <c r="M34" i="12"/>
  <c r="O34" i="12"/>
  <c r="Q34" i="12"/>
  <c r="V34" i="12"/>
  <c r="G37" i="12"/>
  <c r="I37" i="12"/>
  <c r="I36" i="12" s="1"/>
  <c r="K37" i="12"/>
  <c r="M37" i="12"/>
  <c r="O37" i="12"/>
  <c r="O36" i="12" s="1"/>
  <c r="Q37" i="12"/>
  <c r="Q36" i="12" s="1"/>
  <c r="V37" i="12"/>
  <c r="V36" i="12" s="1"/>
  <c r="G38" i="12"/>
  <c r="I38" i="12"/>
  <c r="K38" i="12"/>
  <c r="M38" i="12"/>
  <c r="O38" i="12"/>
  <c r="Q38" i="12"/>
  <c r="V38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5" i="12"/>
  <c r="I45" i="12"/>
  <c r="K45" i="12"/>
  <c r="K36" i="12" s="1"/>
  <c r="M45" i="12"/>
  <c r="O45" i="12"/>
  <c r="Q45" i="12"/>
  <c r="V45" i="12"/>
  <c r="G47" i="12"/>
  <c r="I47" i="12"/>
  <c r="K47" i="12"/>
  <c r="M47" i="12"/>
  <c r="O47" i="12"/>
  <c r="Q47" i="12"/>
  <c r="V47" i="12"/>
  <c r="G51" i="12"/>
  <c r="I51" i="12"/>
  <c r="K51" i="12"/>
  <c r="M51" i="12"/>
  <c r="O51" i="12"/>
  <c r="Q51" i="12"/>
  <c r="V51" i="12"/>
  <c r="O52" i="12"/>
  <c r="Q52" i="12"/>
  <c r="G53" i="12"/>
  <c r="I53" i="12"/>
  <c r="I52" i="12" s="1"/>
  <c r="K53" i="12"/>
  <c r="M53" i="12"/>
  <c r="O53" i="12"/>
  <c r="Q53" i="12"/>
  <c r="V53" i="12"/>
  <c r="V52" i="12" s="1"/>
  <c r="G54" i="12"/>
  <c r="M54" i="12" s="1"/>
  <c r="I54" i="12"/>
  <c r="K54" i="12"/>
  <c r="K52" i="12" s="1"/>
  <c r="O54" i="12"/>
  <c r="Q54" i="12"/>
  <c r="V54" i="12"/>
  <c r="G55" i="12"/>
  <c r="G52" i="12" s="1"/>
  <c r="I55" i="12"/>
  <c r="K55" i="12"/>
  <c r="O55" i="12"/>
  <c r="Q55" i="12"/>
  <c r="V55" i="12"/>
  <c r="G56" i="12"/>
  <c r="I56" i="12"/>
  <c r="O56" i="12"/>
  <c r="V56" i="12"/>
  <c r="G57" i="12"/>
  <c r="I57" i="12"/>
  <c r="K57" i="12"/>
  <c r="K56" i="12" s="1"/>
  <c r="M57" i="12"/>
  <c r="M56" i="12" s="1"/>
  <c r="O57" i="12"/>
  <c r="Q57" i="12"/>
  <c r="Q56" i="12" s="1"/>
  <c r="V57" i="12"/>
  <c r="K60" i="12"/>
  <c r="V60" i="12"/>
  <c r="G61" i="12"/>
  <c r="I61" i="12"/>
  <c r="I60" i="12" s="1"/>
  <c r="K61" i="12"/>
  <c r="M61" i="12"/>
  <c r="O61" i="12"/>
  <c r="O60" i="12" s="1"/>
  <c r="Q61" i="12"/>
  <c r="Q60" i="12" s="1"/>
  <c r="V61" i="12"/>
  <c r="G63" i="12"/>
  <c r="G60" i="12" s="1"/>
  <c r="I63" i="12"/>
  <c r="K63" i="12"/>
  <c r="O63" i="12"/>
  <c r="Q63" i="12"/>
  <c r="V63" i="12"/>
  <c r="Q64" i="12"/>
  <c r="V64" i="12"/>
  <c r="G65" i="12"/>
  <c r="M65" i="12" s="1"/>
  <c r="I65" i="12"/>
  <c r="K65" i="12"/>
  <c r="K64" i="12" s="1"/>
  <c r="O65" i="12"/>
  <c r="O64" i="12" s="1"/>
  <c r="Q65" i="12"/>
  <c r="V65" i="12"/>
  <c r="G66" i="12"/>
  <c r="G64" i="12" s="1"/>
  <c r="I66" i="12"/>
  <c r="K66" i="12"/>
  <c r="O66" i="12"/>
  <c r="Q66" i="12"/>
  <c r="V66" i="12"/>
  <c r="G67" i="12"/>
  <c r="M67" i="12" s="1"/>
  <c r="I67" i="12"/>
  <c r="I64" i="12" s="1"/>
  <c r="K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O70" i="12"/>
  <c r="G71" i="12"/>
  <c r="G70" i="12" s="1"/>
  <c r="I71" i="12"/>
  <c r="I70" i="12" s="1"/>
  <c r="K71" i="12"/>
  <c r="K70" i="12" s="1"/>
  <c r="O71" i="12"/>
  <c r="Q71" i="12"/>
  <c r="Q70" i="12" s="1"/>
  <c r="V71" i="12"/>
  <c r="G72" i="12"/>
  <c r="I72" i="12"/>
  <c r="K72" i="12"/>
  <c r="M72" i="12"/>
  <c r="O72" i="12"/>
  <c r="Q72" i="12"/>
  <c r="V72" i="12"/>
  <c r="V70" i="12" s="1"/>
  <c r="V73" i="12"/>
  <c r="G74" i="12"/>
  <c r="G73" i="12" s="1"/>
  <c r="I74" i="12"/>
  <c r="K74" i="12"/>
  <c r="O74" i="12"/>
  <c r="O73" i="12" s="1"/>
  <c r="Q74" i="12"/>
  <c r="Q73" i="12" s="1"/>
  <c r="V74" i="12"/>
  <c r="G75" i="12"/>
  <c r="M75" i="12" s="1"/>
  <c r="I75" i="12"/>
  <c r="I73" i="12" s="1"/>
  <c r="K75" i="12"/>
  <c r="O75" i="12"/>
  <c r="Q75" i="12"/>
  <c r="V75" i="12"/>
  <c r="G76" i="12"/>
  <c r="I76" i="12"/>
  <c r="K76" i="12"/>
  <c r="K73" i="12" s="1"/>
  <c r="M76" i="12"/>
  <c r="O76" i="12"/>
  <c r="Q76" i="12"/>
  <c r="V76" i="12"/>
  <c r="K77" i="12"/>
  <c r="G78" i="12"/>
  <c r="I78" i="12"/>
  <c r="I77" i="12" s="1"/>
  <c r="K78" i="12"/>
  <c r="M78" i="12"/>
  <c r="O78" i="12"/>
  <c r="O77" i="12" s="1"/>
  <c r="Q78" i="12"/>
  <c r="V78" i="12"/>
  <c r="G79" i="12"/>
  <c r="G77" i="12" s="1"/>
  <c r="I79" i="12"/>
  <c r="K79" i="12"/>
  <c r="O79" i="12"/>
  <c r="Q79" i="12"/>
  <c r="Q77" i="12" s="1"/>
  <c r="V79" i="12"/>
  <c r="G80" i="12"/>
  <c r="I80" i="12"/>
  <c r="K80" i="12"/>
  <c r="M80" i="12"/>
  <c r="O80" i="12"/>
  <c r="Q80" i="12"/>
  <c r="V80" i="12"/>
  <c r="V77" i="12" s="1"/>
  <c r="G81" i="12"/>
  <c r="I81" i="12"/>
  <c r="K81" i="12"/>
  <c r="M81" i="12"/>
  <c r="O81" i="12"/>
  <c r="Q81" i="12"/>
  <c r="V81" i="12"/>
  <c r="G82" i="12"/>
  <c r="K82" i="12"/>
  <c r="G83" i="12"/>
  <c r="M83" i="12" s="1"/>
  <c r="M82" i="12" s="1"/>
  <c r="I83" i="12"/>
  <c r="I82" i="12" s="1"/>
  <c r="K83" i="12"/>
  <c r="O83" i="12"/>
  <c r="O82" i="12" s="1"/>
  <c r="Q83" i="12"/>
  <c r="Q82" i="12" s="1"/>
  <c r="V83" i="12"/>
  <c r="V82" i="12" s="1"/>
  <c r="I86" i="12"/>
  <c r="K86" i="12"/>
  <c r="O86" i="12"/>
  <c r="Q86" i="12"/>
  <c r="G87" i="12"/>
  <c r="G86" i="12" s="1"/>
  <c r="I87" i="12"/>
  <c r="K87" i="12"/>
  <c r="M87" i="12"/>
  <c r="M86" i="12" s="1"/>
  <c r="O87" i="12"/>
  <c r="Q87" i="12"/>
  <c r="V87" i="12"/>
  <c r="V86" i="12" s="1"/>
  <c r="G89" i="12"/>
  <c r="M89" i="12" s="1"/>
  <c r="I89" i="12"/>
  <c r="I88" i="12" s="1"/>
  <c r="K89" i="12"/>
  <c r="K88" i="12" s="1"/>
  <c r="O89" i="12"/>
  <c r="Q89" i="12"/>
  <c r="Q88" i="12" s="1"/>
  <c r="V89" i="12"/>
  <c r="G90" i="12"/>
  <c r="I90" i="12"/>
  <c r="K90" i="12"/>
  <c r="M90" i="12"/>
  <c r="O90" i="12"/>
  <c r="Q90" i="12"/>
  <c r="V90" i="12"/>
  <c r="V88" i="12" s="1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I96" i="12"/>
  <c r="K96" i="12"/>
  <c r="M96" i="12"/>
  <c r="O96" i="12"/>
  <c r="Q96" i="12"/>
  <c r="V96" i="12"/>
  <c r="G97" i="12"/>
  <c r="I97" i="12"/>
  <c r="K97" i="12"/>
  <c r="M97" i="12"/>
  <c r="O97" i="12"/>
  <c r="O88" i="12" s="1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1" i="12"/>
  <c r="G100" i="12" s="1"/>
  <c r="I101" i="12"/>
  <c r="I100" i="12" s="1"/>
  <c r="K101" i="12"/>
  <c r="O101" i="12"/>
  <c r="O100" i="12" s="1"/>
  <c r="Q101" i="12"/>
  <c r="Q100" i="12" s="1"/>
  <c r="V101" i="12"/>
  <c r="G102" i="12"/>
  <c r="M102" i="12" s="1"/>
  <c r="I102" i="12"/>
  <c r="K102" i="12"/>
  <c r="O102" i="12"/>
  <c r="Q102" i="12"/>
  <c r="V102" i="12"/>
  <c r="G103" i="12"/>
  <c r="I103" i="12"/>
  <c r="K103" i="12"/>
  <c r="K100" i="12" s="1"/>
  <c r="M103" i="12"/>
  <c r="O103" i="12"/>
  <c r="Q103" i="12"/>
  <c r="V103" i="12"/>
  <c r="G104" i="12"/>
  <c r="I104" i="12"/>
  <c r="K104" i="12"/>
  <c r="M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V100" i="12" s="1"/>
  <c r="AE109" i="12"/>
  <c r="I20" i="1"/>
  <c r="I19" i="1"/>
  <c r="I18" i="1"/>
  <c r="I17" i="1"/>
  <c r="I16" i="1"/>
  <c r="I87" i="1"/>
  <c r="J86" i="1" s="1"/>
  <c r="F45" i="1"/>
  <c r="H44" i="1"/>
  <c r="I44" i="1" s="1"/>
  <c r="H43" i="1"/>
  <c r="I43" i="1" s="1"/>
  <c r="H41" i="1"/>
  <c r="I41" i="1" s="1"/>
  <c r="J28" i="1"/>
  <c r="J26" i="1"/>
  <c r="G38" i="1"/>
  <c r="F38" i="1"/>
  <c r="J23" i="1"/>
  <c r="J24" i="1"/>
  <c r="J25" i="1"/>
  <c r="J27" i="1"/>
  <c r="E24" i="1"/>
  <c r="E26" i="1"/>
  <c r="J67" i="1" l="1"/>
  <c r="J53" i="1"/>
  <c r="J63" i="1"/>
  <c r="J59" i="1"/>
  <c r="J68" i="1"/>
  <c r="J77" i="1"/>
  <c r="J55" i="1"/>
  <c r="J64" i="1"/>
  <c r="J73" i="1"/>
  <c r="J83" i="1"/>
  <c r="J60" i="1"/>
  <c r="J69" i="1"/>
  <c r="J56" i="1"/>
  <c r="J65" i="1"/>
  <c r="J79" i="1"/>
  <c r="J84" i="1"/>
  <c r="J61" i="1"/>
  <c r="J75" i="1"/>
  <c r="J52" i="1"/>
  <c r="J57" i="1"/>
  <c r="J71" i="1"/>
  <c r="J80" i="1"/>
  <c r="J85" i="1"/>
  <c r="J76" i="1"/>
  <c r="J72" i="1"/>
  <c r="J81" i="1"/>
  <c r="J54" i="1"/>
  <c r="J58" i="1"/>
  <c r="J62" i="1"/>
  <c r="J66" i="1"/>
  <c r="J70" i="1"/>
  <c r="J74" i="1"/>
  <c r="J78" i="1"/>
  <c r="J82" i="1"/>
  <c r="G26" i="1"/>
  <c r="A26" i="1"/>
  <c r="G28" i="1"/>
  <c r="H39" i="1"/>
  <c r="H45" i="1" s="1"/>
  <c r="G23" i="1"/>
  <c r="M46" i="15"/>
  <c r="M20" i="15"/>
  <c r="M16" i="15"/>
  <c r="G20" i="15"/>
  <c r="AF55" i="15"/>
  <c r="M48" i="15"/>
  <c r="M45" i="14"/>
  <c r="M98" i="14"/>
  <c r="M110" i="14"/>
  <c r="M105" i="14" s="1"/>
  <c r="M71" i="14"/>
  <c r="M64" i="14" s="1"/>
  <c r="M96" i="14"/>
  <c r="M94" i="14" s="1"/>
  <c r="M31" i="14"/>
  <c r="M30" i="14" s="1"/>
  <c r="M16" i="14"/>
  <c r="M15" i="14" s="1"/>
  <c r="M100" i="14"/>
  <c r="M93" i="13"/>
  <c r="M157" i="13"/>
  <c r="G169" i="13"/>
  <c r="G69" i="13"/>
  <c r="G58" i="13"/>
  <c r="G93" i="13"/>
  <c r="AF181" i="13"/>
  <c r="M174" i="13"/>
  <c r="M172" i="13" s="1"/>
  <c r="M121" i="13"/>
  <c r="M105" i="13" s="1"/>
  <c r="M89" i="13"/>
  <c r="M87" i="13" s="1"/>
  <c r="M66" i="13"/>
  <c r="M65" i="13" s="1"/>
  <c r="M123" i="13"/>
  <c r="M122" i="13" s="1"/>
  <c r="M91" i="13"/>
  <c r="M90" i="13" s="1"/>
  <c r="M82" i="13"/>
  <c r="M79" i="13" s="1"/>
  <c r="M57" i="13"/>
  <c r="M55" i="13" s="1"/>
  <c r="M21" i="13"/>
  <c r="M20" i="13" s="1"/>
  <c r="M143" i="13"/>
  <c r="M140" i="13" s="1"/>
  <c r="M52" i="12"/>
  <c r="M11" i="12"/>
  <c r="M88" i="12"/>
  <c r="M36" i="12"/>
  <c r="G11" i="12"/>
  <c r="M79" i="12"/>
  <c r="M77" i="12" s="1"/>
  <c r="M71" i="12"/>
  <c r="M70" i="12" s="1"/>
  <c r="M63" i="12"/>
  <c r="M60" i="12" s="1"/>
  <c r="G36" i="12"/>
  <c r="G88" i="12"/>
  <c r="M101" i="12"/>
  <c r="M100" i="12" s="1"/>
  <c r="M74" i="12"/>
  <c r="M73" i="12" s="1"/>
  <c r="M66" i="12"/>
  <c r="M64" i="12" s="1"/>
  <c r="M55" i="12"/>
  <c r="M9" i="12"/>
  <c r="M8" i="12" s="1"/>
  <c r="AF109" i="12"/>
  <c r="I21" i="1"/>
  <c r="I39" i="1"/>
  <c r="I45" i="1" s="1"/>
  <c r="J87" i="1" l="1"/>
  <c r="A23" i="1"/>
  <c r="J43" i="1"/>
  <c r="J40" i="1"/>
  <c r="J42" i="1"/>
  <c r="J39" i="1"/>
  <c r="J45" i="1" s="1"/>
  <c r="J44" i="1"/>
  <c r="J41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Vejtasa Jan</author>
  </authors>
  <commentList>
    <comment ref="S6" authorId="0" shapeId="0" xr:uid="{3247C69A-91E3-4407-8526-CB8AC1DF63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DD0BA2F-C8C0-4107-8FBF-DAE0253676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Vejtasa Jan</author>
  </authors>
  <commentList>
    <comment ref="S6" authorId="0" shapeId="0" xr:uid="{1BB1BDF9-B25A-482C-AA43-6697B00D7D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BED573-FC7C-4B20-8D38-15DB267056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Vejtasa Jan</author>
  </authors>
  <commentList>
    <comment ref="S6" authorId="0" shapeId="0" xr:uid="{44045B91-5943-49CA-B53A-C835D6F681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4BEE03-4208-4BEB-822E-6F4859BFB1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Vejtasa Jan</author>
  </authors>
  <commentList>
    <comment ref="S6" authorId="0" shapeId="0" xr:uid="{22CE05AB-D811-4842-9FB8-A819E41A1C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BC62FB9-E39D-4891-8B62-E0906F225B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<sst xmlns="http://schemas.openxmlformats.org/spreadsheetml/2006/main" count="2749" uniqueCount="809">
  <si>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</si>
  <si>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</si>
  <si>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</si>
  <si>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</si>
  <si>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</si>
  <si>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</si>
  <si>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</si>
  <si>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</si>
  <si>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</si>
  <si>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</si>
  <si>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</si>
  <si>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</si>
  <si>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</si>
  <si>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</si>
  <si>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</si>
  <si>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</si>
  <si>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</si>
  <si>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</si>
  <si>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</si>
  <si>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</si>
  <si>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</si>
  <si>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</si>
  <si>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</si>
  <si>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</si>
  <si>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</si>
  <si>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</si>
  <si>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</si>
  <si>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</si>
  <si>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</si>
  <si>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</si>
  <si>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</si>
  <si>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</si>
  <si>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</si>
  <si>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</si>
  <si>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</si>
  <si>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</si>
  <si>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</si>
  <si>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</si>
  <si>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</si>
  <si>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</si>
  <si>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</si>
  <si>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</si>
  <si>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</si>
  <si>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210315</t>
  </si>
  <si>
    <t>Sociální zařízení Jakubské nám. 5 II. Etapa</t>
  </si>
  <si>
    <t>Stavba</t>
  </si>
  <si>
    <t>01</t>
  </si>
  <si>
    <t xml:space="preserve">WC Muži I.NP účinkující </t>
  </si>
  <si>
    <t>Bourací práce</t>
  </si>
  <si>
    <t>02</t>
  </si>
  <si>
    <t xml:space="preserve">Stavební část </t>
  </si>
  <si>
    <t>03</t>
  </si>
  <si>
    <t>ZTI a ÚT</t>
  </si>
  <si>
    <t>04</t>
  </si>
  <si>
    <t xml:space="preserve">Elektro 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</si>
  <si>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</si>
  <si>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</si>
  <si>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</si>
  <si>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</si>
  <si>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</si>
  <si>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</si>
  <si>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</si>
  <si>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</si>
  <si>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</si>
  <si>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</si>
  <si>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</si>
  <si>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</si>
  <si>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</si>
  <si>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</si>
  <si>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</si>
  <si>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</si>
  <si>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</si>
  <si>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</si>
  <si>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</si>
  <si>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</si>
  <si>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</si>
  <si>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</si>
  <si>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</si>
  <si>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</si>
  <si>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700</t>
  </si>
  <si>
    <t>HZS - hodinové zúčtovací sazby</t>
  </si>
  <si>
    <t>711</t>
  </si>
  <si>
    <t>Izolace proti vodě</t>
  </si>
  <si>
    <t>713</t>
  </si>
  <si>
    <t>Izolace tepelné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</si>
  <si>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</si>
  <si>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</si>
  <si>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</si>
  <si>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</si>
  <si>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</si>
  <si>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</si>
  <si>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</si>
  <si>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</si>
  <si>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</si>
  <si>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</si>
  <si>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</si>
  <si>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</si>
  <si>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</si>
  <si>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</si>
  <si>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</si>
  <si>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</si>
  <si>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</si>
  <si>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</si>
  <si>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</si>
  <si>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</si>
  <si>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</si>
  <si>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</si>
  <si>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</si>
  <si>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</si>
  <si>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</si>
  <si>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</si>
  <si>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</si>
  <si>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</si>
  <si>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</si>
  <si>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</si>
  <si>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</si>
  <si>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</si>
  <si>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</si>
  <si>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</si>
  <si>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</si>
  <si>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</si>
  <si>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</si>
  <si>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</si>
  <si>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</si>
  <si>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</si>
  <si>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</si>
  <si>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</si>
  <si>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</si>
  <si>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</si>
  <si>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</si>
  <si>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</si>
  <si>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</si>
  <si>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</si>
  <si>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</si>
  <si>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</si>
  <si>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</si>
  <si>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</si>
  <si>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</si>
  <si>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</si>
  <si>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</si>
  <si>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</si>
  <si>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</si>
  <si>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</si>
  <si>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</si>
  <si>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</si>
  <si>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</si>
  <si>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</si>
  <si>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</si>
  <si>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</si>
  <si>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</si>
  <si>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</si>
  <si>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</si>
  <si>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</si>
  <si>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</si>
  <si>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</si>
  <si>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</si>
  <si>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</si>
  <si>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941955001R00</t>
  </si>
  <si>
    <t>Lešení lehké pomocné, výška podlahy do 1,2 m</t>
  </si>
  <si>
    <t>m2</t>
  </si>
  <si>
    <t>RTS 21/ I</t>
  </si>
  <si>
    <t>Práce</t>
  </si>
  <si>
    <t>POL1_1</t>
  </si>
  <si>
    <t>3,08+5,3+1,08</t>
  </si>
  <si>
    <t>VV</t>
  </si>
  <si>
    <t>962031133R00</t>
  </si>
  <si>
    <t>Bourání příček cihelných tl. 15 cm</t>
  </si>
  <si>
    <t>RTS 17/ I</t>
  </si>
  <si>
    <t>POL1_</t>
  </si>
  <si>
    <t>4,38*3,4</t>
  </si>
  <si>
    <t>0,9*3,4</t>
  </si>
  <si>
    <t>0,3*3,4</t>
  </si>
  <si>
    <t>0,6*1,4</t>
  </si>
  <si>
    <t>0,6*2,5</t>
  </si>
  <si>
    <t>962032231R00</t>
  </si>
  <si>
    <t>Bourání zdiva z cihel pálených na MVC</t>
  </si>
  <si>
    <t>m3</t>
  </si>
  <si>
    <t>0,6*0,15*2,6</t>
  </si>
  <si>
    <t>0,3</t>
  </si>
  <si>
    <t>965042121RT1</t>
  </si>
  <si>
    <t>Bourání mazanin betonových tl. 10 cm, pl. 1 m2 ručně tl. mazaniny 5 - 8 cm</t>
  </si>
  <si>
    <t>Odkaz na mn. položky pořadí 1 : 9,46000*0,15</t>
  </si>
  <si>
    <t>965043321RT2</t>
  </si>
  <si>
    <t>Bourání podkladů bet., potěr, tl, 10 cm, pl. 1 m2 mazanina tl. 8 - 10 cm s potěrem</t>
  </si>
  <si>
    <t>Odkaz na mn. položky pořadí 1 : 9,46000*0,05</t>
  </si>
  <si>
    <t>968061125R00</t>
  </si>
  <si>
    <t>Vyvěšení dřevěných dveřních křídel pl. do 2 m2</t>
  </si>
  <si>
    <t>kus</t>
  </si>
  <si>
    <t>968072455R00</t>
  </si>
  <si>
    <t>Vybourání kovových dveřních zárubní pl. do 2 m2</t>
  </si>
  <si>
    <t>2*0,6*2</t>
  </si>
  <si>
    <t>2*0,8*2</t>
  </si>
  <si>
    <t>978013191R00</t>
  </si>
  <si>
    <t>Otlučení omítek vnitřních stěn v rozsahu do 100 %</t>
  </si>
  <si>
    <t>(9,04+4,2+11,17)*3,4</t>
  </si>
  <si>
    <t>-0,6*2*2</t>
  </si>
  <si>
    <t>-0,8*2</t>
  </si>
  <si>
    <t>722-21</t>
  </si>
  <si>
    <t>Zabezpečení proti prachu</t>
  </si>
  <si>
    <t>kpl</t>
  </si>
  <si>
    <t>Vlastní</t>
  </si>
  <si>
    <t>Kalkul</t>
  </si>
  <si>
    <t>POL1_7</t>
  </si>
  <si>
    <t>630900030RA0</t>
  </si>
  <si>
    <t>Vybourání dlažby a podkladního betonu</t>
  </si>
  <si>
    <t>Agregovaná položka</t>
  </si>
  <si>
    <t>POL2_</t>
  </si>
  <si>
    <t>3,08+1,08</t>
  </si>
  <si>
    <t>970231150R00</t>
  </si>
  <si>
    <t>Řezání cihelného zdiva hl. řezu 150 mm</t>
  </si>
  <si>
    <t>m</t>
  </si>
  <si>
    <t>973031813R00</t>
  </si>
  <si>
    <t>Vysekání kapes pro zavázání příček tl. 15 cm</t>
  </si>
  <si>
    <t>3,4*4</t>
  </si>
  <si>
    <t>974031142R00</t>
  </si>
  <si>
    <t>Vysekání rýh ve zdi cihelné 7 x 7 cm</t>
  </si>
  <si>
    <t>974031153R00</t>
  </si>
  <si>
    <t>Vysekání rýh ve zdi cihelné 10 x 10 cm</t>
  </si>
  <si>
    <t>974031164R00</t>
  </si>
  <si>
    <t>Vysekání rýh ve zdi cihelné 15 x 15 cm</t>
  </si>
  <si>
    <t>978011161R00</t>
  </si>
  <si>
    <t>Otlučení omítek vnitřních vápenných stropů do 50 %</t>
  </si>
  <si>
    <t>Odkaz na mn. položky pořadí 1 : 9,46000</t>
  </si>
  <si>
    <t>978023411R00</t>
  </si>
  <si>
    <t>Vysekání a úprava spár zdiva cihelného mimo komín.</t>
  </si>
  <si>
    <t>Odkaz na mn. položky pořadí 8 : 78,99400</t>
  </si>
  <si>
    <t>978059531R00</t>
  </si>
  <si>
    <t>Odsekání vnitřních obkladů stěn nad 2 m2</t>
  </si>
  <si>
    <t>9,04*2,2</t>
  </si>
  <si>
    <t>4,2*2,2</t>
  </si>
  <si>
    <t>97000002</t>
  </si>
  <si>
    <t>Demontáž vybavení WC</t>
  </si>
  <si>
    <t>hod</t>
  </si>
  <si>
    <t>999281108R00</t>
  </si>
  <si>
    <t>Přesun hmot pro opravy a údržbu do výšky 12 m</t>
  </si>
  <si>
    <t>t</t>
  </si>
  <si>
    <t>Přesun hmot</t>
  </si>
  <si>
    <t>POL7_</t>
  </si>
  <si>
    <t>999281196R00</t>
  </si>
  <si>
    <t>Přesun hmot, opravy a údržba, příplatek do 5 km</t>
  </si>
  <si>
    <t>999281199R00</t>
  </si>
  <si>
    <t>Přesun hmot, opravy a údržba, přípl. dalších 5 km</t>
  </si>
  <si>
    <t>711140102R00</t>
  </si>
  <si>
    <t>Odstr.izolace proti vlhk.vodor. pásy přitav.,2vrst</t>
  </si>
  <si>
    <t>3,08</t>
  </si>
  <si>
    <t>9,04*2</t>
  </si>
  <si>
    <t>713100823R00</t>
  </si>
  <si>
    <t>Odstr. tepelné izolace, podlah. tl. 5 cm</t>
  </si>
  <si>
    <t>998713203R00</t>
  </si>
  <si>
    <t>Přesun hmot pro izolace tepelné, výšky do 24 m</t>
  </si>
  <si>
    <t>725110814R00</t>
  </si>
  <si>
    <t>Demontáž klozetů kombinovaných</t>
  </si>
  <si>
    <t>soubor</t>
  </si>
  <si>
    <t>725210821R00</t>
  </si>
  <si>
    <t>Demontáž umyvadel bez výtokových armatur</t>
  </si>
  <si>
    <t>725820801R00</t>
  </si>
  <si>
    <t>Demontáž baterie nástěnné do G 3/4</t>
  </si>
  <si>
    <t>725860811R00</t>
  </si>
  <si>
    <t>Demontáž uzávěrek zápachových jednoduchých</t>
  </si>
  <si>
    <t>764454801R00</t>
  </si>
  <si>
    <t>Demontáž odpadních trub kruhových,D 75 a 100 mm</t>
  </si>
  <si>
    <t>R730007</t>
  </si>
  <si>
    <t>Vypuštění a napuštění systému</t>
  </si>
  <si>
    <t>735200010RA0</t>
  </si>
  <si>
    <t>Demontáž otopných těles litinových článkových</t>
  </si>
  <si>
    <t>451971112R00</t>
  </si>
  <si>
    <t>Položení vrstvy z geotextilie, pod ochranné OSB</t>
  </si>
  <si>
    <t>762512235RT2</t>
  </si>
  <si>
    <t>Položení ochraných OSB na podlahy v šatnách a pod včetně dodávky, dřevotříska tl. 16 mm</t>
  </si>
  <si>
    <t>67390503R</t>
  </si>
  <si>
    <t>Geotextilie netkaná 300 g/m2  2x50 m</t>
  </si>
  <si>
    <t>SPCM</t>
  </si>
  <si>
    <t>Specifikace</t>
  </si>
  <si>
    <t>POL3_</t>
  </si>
  <si>
    <t>776401800R00</t>
  </si>
  <si>
    <t>Demontáž soklíků nebo lišt, pryžových nebo z PVC</t>
  </si>
  <si>
    <t>776511810RT3</t>
  </si>
  <si>
    <t>Odstranění PVC a koberců lepených bez podložky z ploch do 10 m2</t>
  </si>
  <si>
    <t>909      R00</t>
  </si>
  <si>
    <t>Hzs-nezmeritelne stavebni prace</t>
  </si>
  <si>
    <t>h</t>
  </si>
  <si>
    <t>998776203R00</t>
  </si>
  <si>
    <t>Přesun hmot pro podlahy povlakové, výšky do 24 m</t>
  </si>
  <si>
    <t>784402801R00</t>
  </si>
  <si>
    <t>Odstranění malby oškrábáním v místnosti H do 3,8 m</t>
  </si>
  <si>
    <t>okolní napojení : 20</t>
  </si>
  <si>
    <t>911      R00</t>
  </si>
  <si>
    <t xml:space="preserve">Demontáže elektro zařízení světel rozvaděčů a pod. </t>
  </si>
  <si>
    <t>Prav.M</t>
  </si>
  <si>
    <t>HZS</t>
  </si>
  <si>
    <t>POL10_</t>
  </si>
  <si>
    <t>979990121R00</t>
  </si>
  <si>
    <t>Poplatek za skládku suti - PVC</t>
  </si>
  <si>
    <t>979990162R00</t>
  </si>
  <si>
    <t>Poplatek za skládku suti - dřevo+sklo</t>
  </si>
  <si>
    <t>979999999R00</t>
  </si>
  <si>
    <t xml:space="preserve">Poplatek za skládku 10 % příměsí </t>
  </si>
  <si>
    <t>19,89-0,45-0,35</t>
  </si>
  <si>
    <t>979087113R00</t>
  </si>
  <si>
    <t>Nakládání vybouraných hmot na dopravní prostředky</t>
  </si>
  <si>
    <t>Přesun suti</t>
  </si>
  <si>
    <t>POL8_</t>
  </si>
  <si>
    <t>979094211R00</t>
  </si>
  <si>
    <t>Nakládání nebo překládání vybourané suti</t>
  </si>
  <si>
    <t>979011211R00</t>
  </si>
  <si>
    <t>Svislá doprava suti a vybour. hmot za 2.NP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</si>
  <si>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</si>
  <si>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</si>
  <si>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</si>
  <si>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</si>
  <si>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</si>
  <si>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</si>
  <si>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</si>
  <si>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</si>
  <si>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90101</t>
  </si>
  <si>
    <t>Zařízení staveniště vybudování, provoz, likvidace</t>
  </si>
  <si>
    <t>90102</t>
  </si>
  <si>
    <t xml:space="preserve">Koordinační činnost </t>
  </si>
  <si>
    <t>90103</t>
  </si>
  <si>
    <t>Provoz investora</t>
  </si>
  <si>
    <t>90201</t>
  </si>
  <si>
    <t>Dokumentace skutečného provedení stavby</t>
  </si>
  <si>
    <t>90202</t>
  </si>
  <si>
    <t xml:space="preserve">Zábor veřejného prostranství </t>
  </si>
  <si>
    <t>90205</t>
  </si>
  <si>
    <t xml:space="preserve">Zajištění BOZP, kontroly kvality </t>
  </si>
  <si>
    <t>90206</t>
  </si>
  <si>
    <t xml:space="preserve">Zkoušky a revize ostatní </t>
  </si>
  <si>
    <t>SUM</t>
  </si>
  <si>
    <t>Poznámky uchazeče k zadání</t>
  </si>
  <si>
    <t>POPUZIV</t>
  </si>
  <si>
    <t>END</t>
  </si>
  <si>
    <t>310236241R00</t>
  </si>
  <si>
    <t>Zazdívka otvorů pl. 0,09 m2 cihlami, tl. zdi 30 cm</t>
  </si>
  <si>
    <t>317235811RT2</t>
  </si>
  <si>
    <t>Doplnění zdiva cihlami s použitím suché maltové směsi</t>
  </si>
  <si>
    <t>napojení bouraných příček : 0,42</t>
  </si>
  <si>
    <t>317941123R00</t>
  </si>
  <si>
    <t>Osazení ocelových válcovaných nosníků  č.14-22</t>
  </si>
  <si>
    <t>HEA 100 nad průchod : 1*0,0167</t>
  </si>
  <si>
    <t>342255024R00</t>
  </si>
  <si>
    <t>Příčky z desek Ytong tl. 10 cm</t>
  </si>
  <si>
    <t>(4,38+0,9+1,06*2)*3,4</t>
  </si>
  <si>
    <t>-2*0,6*2</t>
  </si>
  <si>
    <t>342948111R00</t>
  </si>
  <si>
    <t>Ukotvení příček k cihel.konstr. kotvami na hmožd.</t>
  </si>
  <si>
    <t>3*3,4</t>
  </si>
  <si>
    <t>342267112RT2</t>
  </si>
  <si>
    <t>Obklad trámů sádrokartonem třístranný do 0,5/0,5 m desky protipožární tl. 12,5 mm</t>
  </si>
  <si>
    <t>602012112RT1</t>
  </si>
  <si>
    <t>Omítka jádrová Hasit 650 ručně tloušťka vrstvy 10 mm</t>
  </si>
  <si>
    <t>koupelna : 11,9*2,4</t>
  </si>
  <si>
    <t>WC : 4,21*1,8</t>
  </si>
  <si>
    <t>-0,6*2</t>
  </si>
  <si>
    <t>-0,6*1,8</t>
  </si>
  <si>
    <t>602016193R00</t>
  </si>
  <si>
    <t>Penetrace hloubková stěn PROFI Akryl-Tiefengrund</t>
  </si>
  <si>
    <t>Odkaz na mn. položky pořadí 7 : 33,85800</t>
  </si>
  <si>
    <t>Odkaz na mn. položky pořadí 10 : 13,59000</t>
  </si>
  <si>
    <t>Odkaz na mn. položky pořadí 16 : 59,02200</t>
  </si>
  <si>
    <t>610991111R00</t>
  </si>
  <si>
    <t>Zakrývání výplní vnitřních otvorů</t>
  </si>
  <si>
    <t>611421431R00</t>
  </si>
  <si>
    <t>Oprava váp.omítek stropů do 50% plochy - štukových</t>
  </si>
  <si>
    <t>4,81+1,08+4,7</t>
  </si>
  <si>
    <t>612401391R00</t>
  </si>
  <si>
    <t>Omítka malých ploch vnitřních stěn do 1 m2 opravy chodba</t>
  </si>
  <si>
    <t>612403384R00</t>
  </si>
  <si>
    <t>Hrubá výplň rýh ve stěnách do 7x7 cm maltou ze SMS</t>
  </si>
  <si>
    <t>RTS 19/ I</t>
  </si>
  <si>
    <t>612403386R00</t>
  </si>
  <si>
    <t>Hrubá výplň rýh ve stěnách do 10x10cm maltou z SMS</t>
  </si>
  <si>
    <t>612403388R00</t>
  </si>
  <si>
    <t>Hrubá výplň rýh ve stěnách do 15x15cm maltou z SMS</t>
  </si>
  <si>
    <t>612409991RT2</t>
  </si>
  <si>
    <t>Začištění omítek kolem oken,dveří apod. s použitím suché maltové směsi</t>
  </si>
  <si>
    <t>nad obklad : 11,9+4,21</t>
  </si>
  <si>
    <t>okolo dveří : (0,7+2+2)*2*2</t>
  </si>
  <si>
    <t>(0,8+2+2)*2*2</t>
  </si>
  <si>
    <t>612473182R00</t>
  </si>
  <si>
    <t>Omítka vnitřního zdiva ze suché směsi, štuková</t>
  </si>
  <si>
    <t>11,2*3,4</t>
  </si>
  <si>
    <t>-2*0,7*2</t>
  </si>
  <si>
    <t>(0,9+1,06)*3,4</t>
  </si>
  <si>
    <t>11,9*1</t>
  </si>
  <si>
    <t>4,21*1,8</t>
  </si>
  <si>
    <t>631362021R00</t>
  </si>
  <si>
    <t>Výztuž mazanin svařovanou sítí z drátů Kari</t>
  </si>
  <si>
    <t>632411150RU1</t>
  </si>
  <si>
    <t>Potěr ze SMS Cemix, ruční zpracování, tl. 50 mm samonivelační cementový potěr 20 Cemix 110</t>
  </si>
  <si>
    <t>713121118R00</t>
  </si>
  <si>
    <t>Montáž dilatačního pásku podél stěn</t>
  </si>
  <si>
    <t>11,9+4,21+11,2</t>
  </si>
  <si>
    <t>642942111RU4</t>
  </si>
  <si>
    <t>Osazení zárubní dveřních ocelových, pl. do 2,5 m2 včetně dodávky zárubně  80 x 197 x 16 cm</t>
  </si>
  <si>
    <t>642944121RU3</t>
  </si>
  <si>
    <t>Osazení ocelových zárubní dodatečně do 2,5 m2 včetně dodávky zárubně  70x197x16 cm</t>
  </si>
  <si>
    <t>6</t>
  </si>
  <si>
    <t>952901111RXX</t>
  </si>
  <si>
    <t>Vyčištění budov o výšce podlaží do 4 m</t>
  </si>
  <si>
    <t>Odkaz na mn. položky pořadí 22 : 16,59000</t>
  </si>
  <si>
    <t>711212000RU1</t>
  </si>
  <si>
    <t>Penetrace podkladu pod hydroizolační nátěr,vč.dod. Primer G (fa Mapei)</t>
  </si>
  <si>
    <t>Odkaz na mn. položky pořadí 65 : 33,85800</t>
  </si>
  <si>
    <t>Odkaz na mn. položky pořadí 49 : 10,59000</t>
  </si>
  <si>
    <t>711212002RT4</t>
  </si>
  <si>
    <t>Stěrka hydroizolační těsnicí hmotou  proti vlhkosti, stěrka tl. 2 mm</t>
  </si>
  <si>
    <t>RTS 18/ I</t>
  </si>
  <si>
    <t>Odkaz na mn. položky pořadí 27 : 44,44800</t>
  </si>
  <si>
    <t>711212601R00</t>
  </si>
  <si>
    <t>Těsnicí pás do spoje podlaha - stěna</t>
  </si>
  <si>
    <t>11,9+7*2,4</t>
  </si>
  <si>
    <t>4,21+4*1,8</t>
  </si>
  <si>
    <t>998711201R00</t>
  </si>
  <si>
    <t>Přesun hmot pro izolace proti vodě, výšky do 6 m</t>
  </si>
  <si>
    <t>713121111RT1</t>
  </si>
  <si>
    <t>Izolace tepelná podlah na sucho, jednovrstvá materiál ve specifikaci</t>
  </si>
  <si>
    <t>283759003R</t>
  </si>
  <si>
    <t>Deska podlahová polystyrenová tl. 50mm</t>
  </si>
  <si>
    <t>Odkaz na mn. položky pořadí 31 : 10,59000*1,1</t>
  </si>
  <si>
    <t>998713201R00</t>
  </si>
  <si>
    <t>Přesun hmot pro izolace tepelné, výšky do 6 m</t>
  </si>
  <si>
    <t>72000002</t>
  </si>
  <si>
    <t>Pomocné práce pro ZTI</t>
  </si>
  <si>
    <t>Indiv</t>
  </si>
  <si>
    <t>900      RT3</t>
  </si>
  <si>
    <t>montáž dopňků WC  Práce v tarifní třídě 6</t>
  </si>
  <si>
    <t>R14</t>
  </si>
  <si>
    <t>Dvířka plast 30x30</t>
  </si>
  <si>
    <t>R-položka</t>
  </si>
  <si>
    <t>POL12_1</t>
  </si>
  <si>
    <t>73500001</t>
  </si>
  <si>
    <t xml:space="preserve">Pomocné práce pro ÚT </t>
  </si>
  <si>
    <t>900      RT4</t>
  </si>
  <si>
    <t>vypuštění a napuštění systému  Práce v tarifní třídě 7</t>
  </si>
  <si>
    <t>766661112R00</t>
  </si>
  <si>
    <t>Montáž dveří do zárubně,otevíravých 1kř.do 0,8 m</t>
  </si>
  <si>
    <t>766661122R00</t>
  </si>
  <si>
    <t>Montáž dveří do zárubně,otevíravých 1kř.nad 0,8 m</t>
  </si>
  <si>
    <t>766669117R00</t>
  </si>
  <si>
    <t>Dokování samozavírače na ocelovou zárubeň</t>
  </si>
  <si>
    <t>766665921R00</t>
  </si>
  <si>
    <t>Zakování dveří 1křídlých kompletizovaných</t>
  </si>
  <si>
    <t>766695233R00</t>
  </si>
  <si>
    <t>Montáž prahů dveří dvoukřídlových š. nad 10 cm</t>
  </si>
  <si>
    <t>54914621R</t>
  </si>
  <si>
    <t>Dveřní kování PROFIO klíč FAB</t>
  </si>
  <si>
    <t>POL3_1</t>
  </si>
  <si>
    <t>61160102R</t>
  </si>
  <si>
    <t>Dveře vnitřní hladké plné 1kř. 70x197 bílé</t>
  </si>
  <si>
    <t>61160103R</t>
  </si>
  <si>
    <t>Dveře vnitřní hladké plné 1kř. 80x197 bílé</t>
  </si>
  <si>
    <t>998766202R00</t>
  </si>
  <si>
    <t>Přesun hmot pro truhlářské konstr., výšky do 12 m</t>
  </si>
  <si>
    <t>54917025R</t>
  </si>
  <si>
    <t>Zavírač dveří hydraulický R 12  č.14  zlatá bronz</t>
  </si>
  <si>
    <t>771101210R00</t>
  </si>
  <si>
    <t>Penetrace podkladu pod dlažby</t>
  </si>
  <si>
    <t>771212117R00</t>
  </si>
  <si>
    <t>Kladení dlažby keramické do TM, vel. do 600x600 mm</t>
  </si>
  <si>
    <t>4,81+1,08</t>
  </si>
  <si>
    <t>771578011R00</t>
  </si>
  <si>
    <t>Spára podlaha - stěna, silikonem</t>
  </si>
  <si>
    <t>2,4*10</t>
  </si>
  <si>
    <t>1,8*6</t>
  </si>
  <si>
    <t>771579793R00</t>
  </si>
  <si>
    <t>Příplatek za spárovací hmotu - plošně</t>
  </si>
  <si>
    <t>777561020R00</t>
  </si>
  <si>
    <t>Vyrovnání podlahy stěrkou Unirovnal tloušťky 2 mm</t>
  </si>
  <si>
    <t>771000002</t>
  </si>
  <si>
    <t xml:space="preserve">Oprava podlahy chodby po vybouraných zárubních </t>
  </si>
  <si>
    <t>597642060RX</t>
  </si>
  <si>
    <t>Dlažba dle výběru, R11</t>
  </si>
  <si>
    <t>Odkaz na mn. položky pořadí 50 : 5,89000*1,1</t>
  </si>
  <si>
    <t>998771203R00</t>
  </si>
  <si>
    <t>Přesun hmot pro podlahy z dlaždic, výšky do 24 m</t>
  </si>
  <si>
    <t>632419104R00</t>
  </si>
  <si>
    <t>Samonivelač. stěrka BASF, ruční zpracování tl.4 mm</t>
  </si>
  <si>
    <t>chodba : 4,7</t>
  </si>
  <si>
    <t>oprava : 4</t>
  </si>
  <si>
    <t>776101101R00</t>
  </si>
  <si>
    <t>Vysávání podlah prům.vysavačem pod povlak.podlahy</t>
  </si>
  <si>
    <t>Odkaz na mn. položky pořadí 57 : 8,70000</t>
  </si>
  <si>
    <t>776101121R00</t>
  </si>
  <si>
    <t>Provedení penetrace podkladu pod.povlak.podlahy</t>
  </si>
  <si>
    <t>776421100R00</t>
  </si>
  <si>
    <t>Lepení podlahových soklíků z PVC a vinylu</t>
  </si>
  <si>
    <t>11,2</t>
  </si>
  <si>
    <t>4</t>
  </si>
  <si>
    <t>776521100RT1</t>
  </si>
  <si>
    <t>Lepení povlak.podlah z pásů PVC na lepidlo pouze položení - PVC ve specifikaci</t>
  </si>
  <si>
    <t>28342400R</t>
  </si>
  <si>
    <t>Soklík profil z měkčeného PVC č. h. 1357 lišta</t>
  </si>
  <si>
    <t>Odkaz na mn. položky pořadí 60 : 15,20000*1,1</t>
  </si>
  <si>
    <t>28412231R</t>
  </si>
  <si>
    <t>Podlahovina PVC tl. 2,4 mm 30m nášlapná vrstva 0,25 mm, oblast použití 23,31</t>
  </si>
  <si>
    <t>Odkaz na mn. položky pořadí 61 : 8,70000*1,1</t>
  </si>
  <si>
    <t>781101111R00</t>
  </si>
  <si>
    <t>Vyrovnání podkladu maltou ze SMS tl. do 7 mm</t>
  </si>
  <si>
    <t>781101210R00</t>
  </si>
  <si>
    <t>Penetrace podkladu pod obklady</t>
  </si>
  <si>
    <t>781111121R00</t>
  </si>
  <si>
    <t>Montáž lišt rohových, vanových a dilatačních</t>
  </si>
  <si>
    <t>Odkaz na mn. položky pořadí 70 : 19,20000</t>
  </si>
  <si>
    <t>781410014RAI</t>
  </si>
  <si>
    <t>Obklad vnitřní pórovinový 15 x 15 cm do tmele, obklad ve specifikaci</t>
  </si>
  <si>
    <t>POL2_7</t>
  </si>
  <si>
    <t>Odkaz na mn. položky pořadí 65 : 33,85800*1,1</t>
  </si>
  <si>
    <t>781201</t>
  </si>
  <si>
    <t>Obklad keramický, dle výběru investora</t>
  </si>
  <si>
    <t>POL12_0</t>
  </si>
  <si>
    <t>Odkaz na mn. položky pořadí 68 : 37,24380*1,1</t>
  </si>
  <si>
    <t>59760102.AR</t>
  </si>
  <si>
    <t>Lišta rohová plastová na obklad ukončovací 8 mm</t>
  </si>
  <si>
    <t>RTS 14/ I</t>
  </si>
  <si>
    <t>POL3_7</t>
  </si>
  <si>
    <t>8*2,4</t>
  </si>
  <si>
    <t>998781201R00</t>
  </si>
  <si>
    <t>Přesun hmot pro obklady keramické, výšky do 6 m</t>
  </si>
  <si>
    <t>783222100R00</t>
  </si>
  <si>
    <t>Nátěr syntetický kovových konstrukcí dvojnásobný</t>
  </si>
  <si>
    <t>4*1,9</t>
  </si>
  <si>
    <t>784191101R00</t>
  </si>
  <si>
    <t>Penetrace podkladu univerzální Primalex 1x</t>
  </si>
  <si>
    <t>4,81+11,9*1</t>
  </si>
  <si>
    <t>1,08+4,21*1,8</t>
  </si>
  <si>
    <t>11,2*3,4+4,7</t>
  </si>
  <si>
    <t>25</t>
  </si>
  <si>
    <t>784195212R00</t>
  </si>
  <si>
    <t>Malba tekutá Primalex Plus, bílá, 2 x</t>
  </si>
  <si>
    <t>Odkaz na mn. položky pořadí 73 : 93,14800</t>
  </si>
  <si>
    <t>784498931R00</t>
  </si>
  <si>
    <t xml:space="preserve">Tmelení trhlin v omítce š. do 4 mm akryl. tmelem  podhled stěny </t>
  </si>
  <si>
    <t>21-11</t>
  </si>
  <si>
    <t>Zpracování dokumentace skutečného provedení</t>
  </si>
  <si>
    <t>M21000002</t>
  </si>
  <si>
    <t>Pomocné práce pro Elektromontáže</t>
  </si>
  <si>
    <t>POL1_9</t>
  </si>
  <si>
    <t>M24000001</t>
  </si>
  <si>
    <t xml:space="preserve">Pomocné práce pro VZT </t>
  </si>
  <si>
    <t>M2400001</t>
  </si>
  <si>
    <t xml:space="preserve">Odtah do fasády objektu vč. bouracích prací </t>
  </si>
  <si>
    <t>612403399R00</t>
  </si>
  <si>
    <t>Hrubá výplň rýh ve stěnách maltou</t>
  </si>
  <si>
    <t>972054121R00</t>
  </si>
  <si>
    <t>Vybourání otv. stropy ŽB pl. 0,0225 m2, tl. 10 cm</t>
  </si>
  <si>
    <t>974031144R00</t>
  </si>
  <si>
    <t>Vysekání rýh ve zdi cihelné 7 x 15 cm</t>
  </si>
  <si>
    <t>999281111R00</t>
  </si>
  <si>
    <t>Přesun hmot pro opravy a údržbu do výšky 25 m</t>
  </si>
  <si>
    <t>722182001R00</t>
  </si>
  <si>
    <t>Montáž izolačních skruží na potrubí přímé DN 25</t>
  </si>
  <si>
    <t>Odkaz na mn. položky pořadí 7 : 8,00000</t>
  </si>
  <si>
    <t>Odkaz na mn. položky pořadí 10 : 2,00000</t>
  </si>
  <si>
    <t>Odkaz na mn. položky pořadí 9 : 4,50000</t>
  </si>
  <si>
    <t>Odkaz na mn. položky pořadí 8 : 6,00000</t>
  </si>
  <si>
    <t>2837723492R</t>
  </si>
  <si>
    <t>Trubice izolační  20x9 mm</t>
  </si>
  <si>
    <t>Odkaz na mn. položky pořadí 29 : 8,00000</t>
  </si>
  <si>
    <t>2837723495R</t>
  </si>
  <si>
    <t>Trubice izolační 20x25 mm</t>
  </si>
  <si>
    <t>Odkaz na mn. položky pořadí 31 : 6,00000</t>
  </si>
  <si>
    <t>283772372R</t>
  </si>
  <si>
    <t>Trubice izolační  25x9 mm</t>
  </si>
  <si>
    <t>Odkaz na mn. položky pořadí 30 : 4,50000</t>
  </si>
  <si>
    <t>283772375R</t>
  </si>
  <si>
    <t>Trubice izolační 25x25 mm</t>
  </si>
  <si>
    <t>Odkaz na mn. položky pořadí 32 : 2,00000</t>
  </si>
  <si>
    <t>998713202R00</t>
  </si>
  <si>
    <t>Přesun hmot pro izolace tepelné, výšky do 12 m</t>
  </si>
  <si>
    <t>721140802R00</t>
  </si>
  <si>
    <t>Demontáž potrubí litinového DN 100</t>
  </si>
  <si>
    <t>721140915R00</t>
  </si>
  <si>
    <t>Oprava - propojení dosavadního potrubí DN 100</t>
  </si>
  <si>
    <t>721140916R00</t>
  </si>
  <si>
    <t>Oprava - propojení dosavadního potrubí DN 125</t>
  </si>
  <si>
    <t>721176102R00</t>
  </si>
  <si>
    <t>Potrubí HT připojovací D 40 x 1,8 mm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</si>
  <si>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</si>
  <si>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</si>
  <si>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</si>
  <si>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</si>
  <si>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</si>
  <si>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</si>
  <si>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721176116R00</t>
  </si>
  <si>
    <t>Potrubí HT odpadní svislé D 125 x 3,1 mm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</si>
  <si>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</si>
  <si>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</si>
  <si>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</si>
  <si>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</si>
  <si>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</si>
  <si>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</si>
  <si>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721213216R00</t>
  </si>
  <si>
    <t>Žlab odtokový KLASIK,ke zdi,pro dlažbu, dl.1000mm</t>
  </si>
  <si>
    <t>721290111R00</t>
  </si>
  <si>
    <t>Zkouška těsnosti kanalizace vodou DN 125</t>
  </si>
  <si>
    <t>998721202R00</t>
  </si>
  <si>
    <t>Přesun hmot pro vnitřní kanalizaci, výšky do 12 m</t>
  </si>
  <si>
    <t>722130801R00</t>
  </si>
  <si>
    <t>Demontáž potrubí ocelových závitových DN 25</t>
  </si>
  <si>
    <t>722131911R00</t>
  </si>
  <si>
    <t>Oprava-potrubí závitové,vsazení odbočky DN 15</t>
  </si>
  <si>
    <t>722131932R00</t>
  </si>
  <si>
    <t>Oprava-propojení dosavadního potrubí závit. DN 20</t>
  </si>
  <si>
    <t>722172311R00</t>
  </si>
  <si>
    <t>Potrubí z PPR , studená, D 20x2,8 mm</t>
  </si>
  <si>
    <t>722172312R00</t>
  </si>
  <si>
    <t>Potrubí z PPR , studená, D 25x3,5 mm</t>
  </si>
  <si>
    <t>722172331R00</t>
  </si>
  <si>
    <t>Potrubí z PPR, teplá, D 20x3,4 mm</t>
  </si>
  <si>
    <t>722172332R00</t>
  </si>
  <si>
    <t>Potrubí z PPR, teplá, D 25x4,2 mm</t>
  </si>
  <si>
    <t>722190401R00</t>
  </si>
  <si>
    <t>Vyvedení a upevnění výpustek DN 15</t>
  </si>
  <si>
    <t>722224111R00</t>
  </si>
  <si>
    <t>Kohouty plnicí a vypouštěcí DN 15</t>
  </si>
  <si>
    <t>722229101R00</t>
  </si>
  <si>
    <t>Montáž vodovodních armatur,1závit, G 1/2</t>
  </si>
  <si>
    <t>722235112R00</t>
  </si>
  <si>
    <t>Kohout kulový, vnitř.-vnitř.z.  DN 20</t>
  </si>
  <si>
    <t>722235113R00</t>
  </si>
  <si>
    <t>Kohout kulový, vnitř.-vnitř.z. DN 25</t>
  </si>
  <si>
    <t>722290226R00</t>
  </si>
  <si>
    <t>Zkouška tlaku potrubí závitového DN 50</t>
  </si>
  <si>
    <t>8+4,5+6+2</t>
  </si>
  <si>
    <t>722290234R00</t>
  </si>
  <si>
    <t>Proplach a dezinfekce vodovod.potrubí DN 80</t>
  </si>
  <si>
    <t>Odkaz na mn. položky pořadí 38 : 20,50000</t>
  </si>
  <si>
    <t>PC</t>
  </si>
  <si>
    <t>Propojovací hadice DN15-0,3m G 1/2 x 3/8</t>
  </si>
  <si>
    <t>998722202R00</t>
  </si>
  <si>
    <t>Přesun hmot pro vnitřní vodovod, výšky do 12 m</t>
  </si>
  <si>
    <t>725119306R00</t>
  </si>
  <si>
    <t>Montáž klozetu závěsného</t>
  </si>
  <si>
    <t>725119401R00</t>
  </si>
  <si>
    <t>Montáž předstěnových systémů pro zazdění</t>
  </si>
  <si>
    <t>725017132R00</t>
  </si>
  <si>
    <t>Umyvadlo na šrouby 55 x 42 cm, bílé</t>
  </si>
  <si>
    <t>725219401R00</t>
  </si>
  <si>
    <t>Montáž umyvadel na šrouby do zdiva</t>
  </si>
  <si>
    <t>725249103R00</t>
  </si>
  <si>
    <t>Montáž sprchových koutů</t>
  </si>
  <si>
    <t>725292001R00</t>
  </si>
  <si>
    <t>Zásobník na toaletní papír nerezový</t>
  </si>
  <si>
    <t>725292011R00</t>
  </si>
  <si>
    <t>Zásobník na papírové ručníky nerezový</t>
  </si>
  <si>
    <t>725539105R00</t>
  </si>
  <si>
    <t>Montáž elektr.ohřívačů, ostatní typy  160 l</t>
  </si>
  <si>
    <t>725819402R00</t>
  </si>
  <si>
    <t>Montáž ventilu rohového bez trubičky G 1/2</t>
  </si>
  <si>
    <t>725829301R00</t>
  </si>
  <si>
    <t>Montáž baterie umyv.a dřezové stojánkové</t>
  </si>
  <si>
    <t>725849200R00</t>
  </si>
  <si>
    <t>Montáž baterií sprchových, nastavitelná výška</t>
  </si>
  <si>
    <t>725989101R00</t>
  </si>
  <si>
    <t>Montáž dvířek kovových i z PH</t>
  </si>
  <si>
    <t>787911111R00</t>
  </si>
  <si>
    <t>Montáž zrcadla na stěnu, na lepidlo, pl. do 2 m2</t>
  </si>
  <si>
    <t>724000012</t>
  </si>
  <si>
    <t xml:space="preserve">D+M Koš na papírové utěrky </t>
  </si>
  <si>
    <t>28696750R</t>
  </si>
  <si>
    <t>Modul-WC ovl.zepředu Kombifix Eco UP320, h=108 mm</t>
  </si>
  <si>
    <t>28696755R</t>
  </si>
  <si>
    <t>Tlačítko ovládací plastové Sigma10 bílá/chrom/bílá</t>
  </si>
  <si>
    <t>541322432R</t>
  </si>
  <si>
    <t>Ohřívač vody elektrický zásobníkový 160 závěsný vodorovný</t>
  </si>
  <si>
    <t>55141104R</t>
  </si>
  <si>
    <t>Ventil rohový mosazný 1/2" x 3/8"  s filtrem a maticí</t>
  </si>
  <si>
    <t>55144112R</t>
  </si>
  <si>
    <t xml:space="preserve">Baterie umyvadlová </t>
  </si>
  <si>
    <t>RTS 20/ II</t>
  </si>
  <si>
    <t>55145006R</t>
  </si>
  <si>
    <t>Baterie vanová směšov nástěnná bez přísluš  PL54B</t>
  </si>
  <si>
    <t>55161680R</t>
  </si>
  <si>
    <t>Umyvadlový výtokový ventil KLIK - KLAK malý</t>
  </si>
  <si>
    <t>55347623R</t>
  </si>
  <si>
    <t>Dvířka revizní se zámkem bílá 300x300 mm</t>
  </si>
  <si>
    <t>55484470.AR</t>
  </si>
  <si>
    <t>Dveře sprchové třídilné 80 cm Pearl SD 2/80 P</t>
  </si>
  <si>
    <t>63465124R</t>
  </si>
  <si>
    <t>Zrcadlo nemontované čiré tl. 4 mm</t>
  </si>
  <si>
    <t>64240058R</t>
  </si>
  <si>
    <t>Mísa klozetová závěsná bílá hlub.splach.</t>
  </si>
  <si>
    <t>998725203R00</t>
  </si>
  <si>
    <t>Přesun hmot pro zařizovací předměty, výšky do 24 m</t>
  </si>
  <si>
    <t>998725299R00</t>
  </si>
  <si>
    <t>Příplatek zvětš. přesun, zařiz. předměty další 1km</t>
  </si>
  <si>
    <t>732211813R00</t>
  </si>
  <si>
    <t>Demontáž ohříváků zásobníkových ležatých do 630 l</t>
  </si>
  <si>
    <t>733163102R00</t>
  </si>
  <si>
    <t>Potrubí z měděných trubek D 15 x 1,0 mm</t>
  </si>
  <si>
    <t>998733203R00</t>
  </si>
  <si>
    <t>Přesun hmot pro rozvody potrubí, výšky do 24 m</t>
  </si>
  <si>
    <t>998733294R00</t>
  </si>
  <si>
    <t>Příplatek zvětš. přesun, rozvody potrubí do 1 km</t>
  </si>
  <si>
    <t>734221672RT3</t>
  </si>
  <si>
    <t>Hlavice ovládání ventilů termostat. RD 80 R Heimeier hlavice K 6000-00</t>
  </si>
  <si>
    <t>734226112RT2</t>
  </si>
  <si>
    <t xml:space="preserve">Ventil term.přímý,vnitř.z.  DN 15 s termostatickou hlavicí </t>
  </si>
  <si>
    <t>734264222R00</t>
  </si>
  <si>
    <t>Šroubení uzavírat.přímé,vnitřní z.  RL-5 DN 15</t>
  </si>
  <si>
    <t>7342640001</t>
  </si>
  <si>
    <t>Úprava potrubí ocelového DN 15 pro osazení šroubení a ventilu</t>
  </si>
  <si>
    <t>ks</t>
  </si>
  <si>
    <t>998734204R00</t>
  </si>
  <si>
    <t>Přesun hmot pro armatury, výšky do 36 m</t>
  </si>
  <si>
    <t>998734294R00</t>
  </si>
  <si>
    <t>Příplatek zvětšený přesun, armatury do 1 km</t>
  </si>
  <si>
    <t>735111810R00</t>
  </si>
  <si>
    <t>Demontáž těles otopných článkových</t>
  </si>
  <si>
    <t>735179110R00</t>
  </si>
  <si>
    <t>Montáž otopných těles koupelnových (žebříků)</t>
  </si>
  <si>
    <t>484518359R</t>
  </si>
  <si>
    <t>Těleso otopné trubk. Rondo Comfort KRT 1220.750</t>
  </si>
  <si>
    <t>54152510R</t>
  </si>
  <si>
    <t>Tyč topná 1500 W  220 V</t>
  </si>
  <si>
    <t>998735203R00</t>
  </si>
  <si>
    <t>Přesun hmot pro otopná tělesa, výšky do 24 m</t>
  </si>
  <si>
    <t>998735294R00</t>
  </si>
  <si>
    <t>Příplatek zvětšený přesun, otopná tělesa do 1 km</t>
  </si>
  <si>
    <t>979012112R00</t>
  </si>
  <si>
    <t>Svislá doprava suti na výšku do 3,5 m</t>
  </si>
  <si>
    <t>979012119R00</t>
  </si>
  <si>
    <t>Příplatek k suti za každých dalších 3,5 m výšky</t>
  </si>
  <si>
    <t>979083117R00</t>
  </si>
  <si>
    <t>Vodorovné přemístění suti na skládku do 6000 m</t>
  </si>
  <si>
    <t>979083191R00</t>
  </si>
  <si>
    <t>Příplatek za dalších započatých 1000 m nad 6000 m</t>
  </si>
  <si>
    <t>612403380R00</t>
  </si>
  <si>
    <t>Hrubá výplň rýh ve stěnách do 3x3 cm maltou ze SMS</t>
  </si>
  <si>
    <t>971033141R00</t>
  </si>
  <si>
    <t>Vybourání otvorů zeď cihel. d=6 cm, tl. 30 cm, MVC</t>
  </si>
  <si>
    <t>973031616R00</t>
  </si>
  <si>
    <t>Vysekání kapes zeď cih. špalíky, krabice 10x10x5cm</t>
  </si>
  <si>
    <t>974031121R00</t>
  </si>
  <si>
    <t>Vysekání rýh ve zdi cihelné 3 x 3 cm</t>
  </si>
  <si>
    <t>973031344R40</t>
  </si>
  <si>
    <t>Vysekání kapsy pro rozvaděče včetně osazení 40x40x</t>
  </si>
  <si>
    <t>973031619R13</t>
  </si>
  <si>
    <t>Vysekání kapes zeď cih. špalík, krabice 13x13x7cm</t>
  </si>
  <si>
    <t>999281148R00</t>
  </si>
  <si>
    <t>Přesun hmot pro opravy a údržbu do v. 12 m,nošením</t>
  </si>
  <si>
    <t>HZS001</t>
  </si>
  <si>
    <t>Demontáže</t>
  </si>
  <si>
    <t>POL3_0</t>
  </si>
  <si>
    <t>HZS002</t>
  </si>
  <si>
    <t>Napojení na stávající zařízení</t>
  </si>
  <si>
    <t>HZS003</t>
  </si>
  <si>
    <t>Napojení nového přívodu CYKY 4x10 do rozvaděče RE</t>
  </si>
  <si>
    <t>210010311R00</t>
  </si>
  <si>
    <t>Krabice univerzální KU, bez zapojení, kruhová</t>
  </si>
  <si>
    <t>210010322R00</t>
  </si>
  <si>
    <t>Krabice rozvodná KR 97, se zapojením, kruhová</t>
  </si>
  <si>
    <t>210100002R00</t>
  </si>
  <si>
    <t>Ukončení vodičů v rozvaděči + zapojení do 6 mm2</t>
  </si>
  <si>
    <t>210110041RT6</t>
  </si>
  <si>
    <t>Spínač zapuštěný jednopólový, řazení 1 vč. dodávky strojku, rámečku a krytu</t>
  </si>
  <si>
    <t>210110045RT6</t>
  </si>
  <si>
    <t>Spínač zapuštěný střídavý, řazení 6 vč. dodávky strojku, rámečku a krytu</t>
  </si>
  <si>
    <t>210111011RT6</t>
  </si>
  <si>
    <t>Zásuvka domovní zapuštěná - provedení 2P+PE včetně dodávky zásuvky a rámečku</t>
  </si>
  <si>
    <t>210111014RT6</t>
  </si>
  <si>
    <t>Zásuvka domovní zapuštěná - provedení 2x (2P+PE) včetně dodávky zásuvky a rámečku</t>
  </si>
  <si>
    <t>210190043R00</t>
  </si>
  <si>
    <t>Osazení plast.rozvodnic,výklenek, plocha do 0,4 m2</t>
  </si>
  <si>
    <t>210290751R00</t>
  </si>
  <si>
    <t>Montáž ventilátoru do 1,5 kW</t>
  </si>
  <si>
    <t>210800645R00</t>
  </si>
  <si>
    <t>Vodič nn a vn CYA 4 mm2 uložený pevně</t>
  </si>
  <si>
    <t>210810045R00</t>
  </si>
  <si>
    <t>Kabel CYKY-m 750 V 3 x 1,5 mm2 pevně uložený</t>
  </si>
  <si>
    <t>210810046R00</t>
  </si>
  <si>
    <t>Kabel CYKY-m 750 V 3 x 2,5 mm2 pevně uložený</t>
  </si>
  <si>
    <t>210810053R00</t>
  </si>
  <si>
    <t>Kabel CYKY-m 750 V 4 x 10 mm2 pevně uložený</t>
  </si>
  <si>
    <t>210810055R00</t>
  </si>
  <si>
    <t>Kabel CYKY-m 750 V 5 x 1,5 mm2 pevně uložený</t>
  </si>
  <si>
    <t>220111761R00</t>
  </si>
  <si>
    <t>Svorka uzemňovací</t>
  </si>
  <si>
    <t>210110051RT0</t>
  </si>
  <si>
    <t>Spínač kolébkový  řazení 1/0 vč. dodávky strojku a</t>
  </si>
  <si>
    <t>35822001010Rt</t>
  </si>
  <si>
    <t>Jistič 1x2 A/B včetně montáže</t>
  </si>
  <si>
    <t>35822002315Rt</t>
  </si>
  <si>
    <t>Jistič 3x25 A/B včetně montáže</t>
  </si>
  <si>
    <t>RP003</t>
  </si>
  <si>
    <t>Mtž svítidlo LED stropní, byt přisaz 1z+kryt</t>
  </si>
  <si>
    <t>RP008</t>
  </si>
  <si>
    <t>Uprava rozvaděče RE</t>
  </si>
  <si>
    <t>34195R</t>
  </si>
  <si>
    <t>Materiál pro elektroinstalaci</t>
  </si>
  <si>
    <t>sada</t>
  </si>
  <si>
    <t>357161610R</t>
  </si>
  <si>
    <t xml:space="preserve">Rozvaděč plastový </t>
  </si>
  <si>
    <t>429148010R</t>
  </si>
  <si>
    <t>Ventilátor axiální do koupelny VENTS 100S</t>
  </si>
  <si>
    <t>RP004</t>
  </si>
  <si>
    <t>Stropní LED svítdlo IP44, max. 20W, min. 1500lm</t>
  </si>
  <si>
    <t>RP006</t>
  </si>
  <si>
    <t>Nástěnné LED svítdlo IP44, max. 15W, min. 800lm</t>
  </si>
  <si>
    <t>979094111R00</t>
  </si>
  <si>
    <t>Nakládání nebo překládání vybouraných hmot</t>
  </si>
  <si>
    <t>979011219R00</t>
  </si>
  <si>
    <t>Přípl.k svislé dopr.suti za každé další NP nošením</t>
  </si>
  <si>
    <t>979990001R00</t>
  </si>
  <si>
    <t>Poplatek za skládku stavební suti</t>
  </si>
  <si>
    <t>RTS 20/ I</t>
  </si>
  <si>
    <t>979093111R00</t>
  </si>
  <si>
    <t>Uložení suti na skládku bez zhutnění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</si>
</sst>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FwIKcYCCflrzdNLU5beyLU/3g5dmPoS3gfPvVSy0mNT5YrjX0pee0TXghhvqVT3OYA9tf8dvSXee/FJ5c4Gmyw==" saltValue="UKSpXQcCBB5GV1lDUYi1O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0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SUMIF(F52:F86,A16,I52:I86)+SUMIF(F52:F86,"PSU",I52:I86)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SUMIF(F52:F86,A17,I52:I86)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SUMIF(F52:F86,A18,I52:I86)</f>
        <v>0</v>
      </c>
      <c r="J18" s="85"/>
    </row>
    <row r="19" spans="1:10" ht="23.25" customHeight="1" x14ac:dyDescent="0.2">
      <c r="A19" s="194" t="s">
        <v>128</v>
      </c>
      <c r="B19" s="38" t="s">
        <v>29</v>
      </c>
      <c r="C19" s="62"/>
      <c r="D19" s="63"/>
      <c r="E19" s="83"/>
      <c r="F19" s="84"/>
      <c r="G19" s="83"/>
      <c r="H19" s="84"/>
      <c r="I19" s="83">
        <f>SUMIF(F52:F86,A19,I52:I86)</f>
        <v>0</v>
      </c>
      <c r="J19" s="85"/>
    </row>
    <row r="20" spans="1:10" ht="23.25" customHeight="1" x14ac:dyDescent="0.2">
      <c r="A20" s="194" t="s">
        <v>129</v>
      </c>
      <c r="B20" s="38" t="s">
        <v>30</v>
      </c>
      <c r="C20" s="62"/>
      <c r="D20" s="63"/>
      <c r="E20" s="83"/>
      <c r="F20" s="84"/>
      <c r="G20" s="83"/>
      <c r="H20" s="84"/>
      <c r="I20" s="83">
        <f>SUMIF(F52:F86,A20,I52:I86)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45</v>
      </c>
      <c r="C39" s="146"/>
      <c r="D39" s="146"/>
      <c r="E39" s="146"/>
      <c r="F39" s="147">
        <f>'01 01 Pol'!AE109+'01 02 Pol'!AE181+'01 03 Pol'!AE122+'01 04 Pol'!AE55</f>
        <v>0</v>
      </c>
      <c r="G39" s="148">
        <f>'01 01 Pol'!AF109+'01 02 Pol'!AF181+'01 03 Pol'!AF122+'01 04 Pol'!AF55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 t="s">
        <v>46</v>
      </c>
      <c r="C40" s="152" t="s">
        <v>47</v>
      </c>
      <c r="D40" s="152"/>
      <c r="E40" s="152"/>
      <c r="F40" s="153">
        <f>'01 01 Pol'!AE109+'01 02 Pol'!AE181+'01 03 Pol'!AE122+'01 04 Pol'!AE55</f>
        <v>0</v>
      </c>
      <c r="G40" s="154">
        <f>'01 01 Pol'!AF109+'01 02 Pol'!AF181+'01 03 Pol'!AF122+'01 04 Pol'!AF55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46</v>
      </c>
      <c r="C41" s="146" t="s">
        <v>48</v>
      </c>
      <c r="D41" s="146"/>
      <c r="E41" s="146"/>
      <c r="F41" s="157">
        <f>'01 01 Pol'!AE109</f>
        <v>0</v>
      </c>
      <c r="G41" s="149">
        <f>'01 01 Pol'!AF109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3</v>
      </c>
      <c r="B42" s="156" t="s">
        <v>49</v>
      </c>
      <c r="C42" s="146" t="s">
        <v>50</v>
      </c>
      <c r="D42" s="146"/>
      <c r="E42" s="146"/>
      <c r="F42" s="157">
        <f>'01 02 Pol'!AE181</f>
        <v>0</v>
      </c>
      <c r="G42" s="149">
        <f>'01 02 Pol'!AF181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">
      <c r="A43" s="135">
        <v>3</v>
      </c>
      <c r="B43" s="156" t="s">
        <v>51</v>
      </c>
      <c r="C43" s="146" t="s">
        <v>52</v>
      </c>
      <c r="D43" s="146"/>
      <c r="E43" s="146"/>
      <c r="F43" s="157">
        <f>'01 03 Pol'!AE122</f>
        <v>0</v>
      </c>
      <c r="G43" s="149">
        <f>'01 03 Pol'!AF122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53</v>
      </c>
      <c r="C44" s="146" t="s">
        <v>54</v>
      </c>
      <c r="D44" s="146"/>
      <c r="E44" s="146"/>
      <c r="F44" s="157">
        <f>'01 04 Pol'!AE55</f>
        <v>0</v>
      </c>
      <c r="G44" s="149">
        <f>'01 04 Pol'!AF55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/>
      <c r="B45" s="158" t="s">
        <v>55</v>
      </c>
      <c r="C45" s="159"/>
      <c r="D45" s="159"/>
      <c r="E45" s="160"/>
      <c r="F45" s="161">
        <f>SUMIF(A39:A44,"=1",F39:F44)</f>
        <v>0</v>
      </c>
      <c r="G45" s="162">
        <f>SUMIF(A39:A44,"=1",G39:G44)</f>
        <v>0</v>
      </c>
      <c r="H45" s="162">
        <f>SUMIF(A39:A44,"=1",H39:H44)</f>
        <v>0</v>
      </c>
      <c r="I45" s="162">
        <f>SUMIF(A39:A44,"=1",I39:I44)</f>
        <v>0</v>
      </c>
      <c r="J45" s="163">
        <f>SUMIF(A39:A44,"=1",J39:J44)</f>
        <v>0</v>
      </c>
    </row>
    <row r="49" spans="1:10" ht="15.75" x14ac:dyDescent="0.25">
      <c r="B49" s="174" t="s">
        <v>57</v>
      </c>
    </row>
    <row r="51" spans="1:10" ht="25.5" customHeight="1" x14ac:dyDescent="0.2">
      <c r="A51" s="176"/>
      <c r="B51" s="179" t="s">
        <v>18</v>
      </c>
      <c r="C51" s="179" t="s">
        <v>6</v>
      </c>
      <c r="D51" s="180"/>
      <c r="E51" s="180"/>
      <c r="F51" s="181" t="s">
        <v>58</v>
      </c>
      <c r="G51" s="181"/>
      <c r="H51" s="181"/>
      <c r="I51" s="181" t="s">
        <v>31</v>
      </c>
      <c r="J51" s="181" t="s">
        <v>0</v>
      </c>
    </row>
    <row r="52" spans="1:10" ht="36.75" customHeight="1" x14ac:dyDescent="0.2">
      <c r="A52" s="177"/>
      <c r="B52" s="182" t="s">
        <v>59</v>
      </c>
      <c r="C52" s="183" t="s">
        <v>60</v>
      </c>
      <c r="D52" s="184"/>
      <c r="E52" s="184"/>
      <c r="F52" s="190" t="s">
        <v>26</v>
      </c>
      <c r="G52" s="191"/>
      <c r="H52" s="191"/>
      <c r="I52" s="191">
        <f>'01 02 Pol'!G8</f>
        <v>0</v>
      </c>
      <c r="J52" s="188" t="str">
        <f>IF(I87=0,"",I52/I87*100)</f>
        <v/>
      </c>
    </row>
    <row r="53" spans="1:10" ht="36.75" customHeight="1" x14ac:dyDescent="0.2">
      <c r="A53" s="177"/>
      <c r="B53" s="182" t="s">
        <v>61</v>
      </c>
      <c r="C53" s="183" t="s">
        <v>62</v>
      </c>
      <c r="D53" s="184"/>
      <c r="E53" s="184"/>
      <c r="F53" s="190" t="s">
        <v>26</v>
      </c>
      <c r="G53" s="191"/>
      <c r="H53" s="191"/>
      <c r="I53" s="191">
        <f>'01 02 Pol'!G20</f>
        <v>0</v>
      </c>
      <c r="J53" s="188" t="str">
        <f>IF(I87=0,"",I53/I87*100)</f>
        <v/>
      </c>
    </row>
    <row r="54" spans="1:10" ht="36.75" customHeight="1" x14ac:dyDescent="0.2">
      <c r="A54" s="177"/>
      <c r="B54" s="182" t="s">
        <v>63</v>
      </c>
      <c r="C54" s="183" t="s">
        <v>64</v>
      </c>
      <c r="D54" s="184"/>
      <c r="E54" s="184"/>
      <c r="F54" s="190" t="s">
        <v>26</v>
      </c>
      <c r="G54" s="191"/>
      <c r="H54" s="191"/>
      <c r="I54" s="191">
        <f>'01 02 Pol'!G49</f>
        <v>0</v>
      </c>
      <c r="J54" s="188" t="str">
        <f>IF(I87=0,"",I54/I87*100)</f>
        <v/>
      </c>
    </row>
    <row r="55" spans="1:10" ht="36.75" customHeight="1" x14ac:dyDescent="0.2">
      <c r="A55" s="177"/>
      <c r="B55" s="182" t="s">
        <v>65</v>
      </c>
      <c r="C55" s="183" t="s">
        <v>66</v>
      </c>
      <c r="D55" s="184"/>
      <c r="E55" s="184"/>
      <c r="F55" s="190" t="s">
        <v>26</v>
      </c>
      <c r="G55" s="191"/>
      <c r="H55" s="191"/>
      <c r="I55" s="191">
        <f>'01 02 Pol'!G55</f>
        <v>0</v>
      </c>
      <c r="J55" s="188" t="str">
        <f>IF(I87=0,"",I55/I87*100)</f>
        <v/>
      </c>
    </row>
    <row r="56" spans="1:10" ht="36.75" customHeight="1" x14ac:dyDescent="0.2">
      <c r="A56" s="177"/>
      <c r="B56" s="182" t="s">
        <v>67</v>
      </c>
      <c r="C56" s="183" t="s">
        <v>68</v>
      </c>
      <c r="D56" s="184"/>
      <c r="E56" s="184"/>
      <c r="F56" s="190" t="s">
        <v>26</v>
      </c>
      <c r="G56" s="191"/>
      <c r="H56" s="191"/>
      <c r="I56" s="191">
        <f>'01 03 Pol'!G8+'01 04 Pol'!G8</f>
        <v>0</v>
      </c>
      <c r="J56" s="188" t="str">
        <f>IF(I87=0,"",I56/I87*100)</f>
        <v/>
      </c>
    </row>
    <row r="57" spans="1:10" ht="36.75" customHeight="1" x14ac:dyDescent="0.2">
      <c r="A57" s="177"/>
      <c r="B57" s="182" t="s">
        <v>69</v>
      </c>
      <c r="C57" s="183" t="s">
        <v>70</v>
      </c>
      <c r="D57" s="184"/>
      <c r="E57" s="184"/>
      <c r="F57" s="190" t="s">
        <v>26</v>
      </c>
      <c r="G57" s="191"/>
      <c r="H57" s="191"/>
      <c r="I57" s="191">
        <f>'01 01 Pol'!G8+'01 02 Pol'!G58</f>
        <v>0</v>
      </c>
      <c r="J57" s="188" t="str">
        <f>IF(I87=0,"",I57/I87*100)</f>
        <v/>
      </c>
    </row>
    <row r="58" spans="1:10" ht="36.75" customHeight="1" x14ac:dyDescent="0.2">
      <c r="A58" s="177"/>
      <c r="B58" s="182" t="s">
        <v>71</v>
      </c>
      <c r="C58" s="183" t="s">
        <v>72</v>
      </c>
      <c r="D58" s="184"/>
      <c r="E58" s="184"/>
      <c r="F58" s="190" t="s">
        <v>26</v>
      </c>
      <c r="G58" s="191"/>
      <c r="H58" s="191"/>
      <c r="I58" s="191">
        <f>'01 02 Pol'!G62</f>
        <v>0</v>
      </c>
      <c r="J58" s="188" t="str">
        <f>IF(I87=0,"",I58/I87*100)</f>
        <v/>
      </c>
    </row>
    <row r="59" spans="1:10" ht="36.75" customHeight="1" x14ac:dyDescent="0.2">
      <c r="A59" s="177"/>
      <c r="B59" s="182" t="s">
        <v>73</v>
      </c>
      <c r="C59" s="183" t="s">
        <v>74</v>
      </c>
      <c r="D59" s="184"/>
      <c r="E59" s="184"/>
      <c r="F59" s="190" t="s">
        <v>26</v>
      </c>
      <c r="G59" s="191"/>
      <c r="H59" s="191"/>
      <c r="I59" s="191">
        <f>'01 01 Pol'!G11</f>
        <v>0</v>
      </c>
      <c r="J59" s="188" t="str">
        <f>IF(I87=0,"",I59/I87*100)</f>
        <v/>
      </c>
    </row>
    <row r="60" spans="1:10" ht="36.75" customHeight="1" x14ac:dyDescent="0.2">
      <c r="A60" s="177"/>
      <c r="B60" s="182" t="s">
        <v>75</v>
      </c>
      <c r="C60" s="183" t="s">
        <v>76</v>
      </c>
      <c r="D60" s="184"/>
      <c r="E60" s="184"/>
      <c r="F60" s="190" t="s">
        <v>26</v>
      </c>
      <c r="G60" s="191"/>
      <c r="H60" s="191"/>
      <c r="I60" s="191">
        <f>'01 01 Pol'!G36</f>
        <v>0</v>
      </c>
      <c r="J60" s="188" t="str">
        <f>IF(I87=0,"",I60/I87*100)</f>
        <v/>
      </c>
    </row>
    <row r="61" spans="1:10" ht="36.75" customHeight="1" x14ac:dyDescent="0.2">
      <c r="A61" s="177"/>
      <c r="B61" s="182" t="s">
        <v>77</v>
      </c>
      <c r="C61" s="183" t="s">
        <v>78</v>
      </c>
      <c r="D61" s="184"/>
      <c r="E61" s="184"/>
      <c r="F61" s="190" t="s">
        <v>26</v>
      </c>
      <c r="G61" s="191"/>
      <c r="H61" s="191"/>
      <c r="I61" s="191">
        <f>'01 01 Pol'!G52+'01 02 Pol'!G65+'01 03 Pol'!G13</f>
        <v>0</v>
      </c>
      <c r="J61" s="188" t="str">
        <f>IF(I87=0,"",I61/I87*100)</f>
        <v/>
      </c>
    </row>
    <row r="62" spans="1:10" ht="36.75" customHeight="1" x14ac:dyDescent="0.2">
      <c r="A62" s="177"/>
      <c r="B62" s="182" t="s">
        <v>79</v>
      </c>
      <c r="C62" s="183" t="s">
        <v>80</v>
      </c>
      <c r="D62" s="184"/>
      <c r="E62" s="184"/>
      <c r="F62" s="190" t="s">
        <v>27</v>
      </c>
      <c r="G62" s="191"/>
      <c r="H62" s="191"/>
      <c r="I62" s="191">
        <f>'01 04 Pol'!G16</f>
        <v>0</v>
      </c>
      <c r="J62" s="188" t="str">
        <f>IF(I87=0,"",I62/I87*100)</f>
        <v/>
      </c>
    </row>
    <row r="63" spans="1:10" ht="36.75" customHeight="1" x14ac:dyDescent="0.2">
      <c r="A63" s="177"/>
      <c r="B63" s="182" t="s">
        <v>81</v>
      </c>
      <c r="C63" s="183" t="s">
        <v>82</v>
      </c>
      <c r="D63" s="184"/>
      <c r="E63" s="184"/>
      <c r="F63" s="190" t="s">
        <v>27</v>
      </c>
      <c r="G63" s="191"/>
      <c r="H63" s="191"/>
      <c r="I63" s="191">
        <f>'01 01 Pol'!G56+'01 02 Pol'!G69</f>
        <v>0</v>
      </c>
      <c r="J63" s="188" t="str">
        <f>IF(I87=0,"",I63/I87*100)</f>
        <v/>
      </c>
    </row>
    <row r="64" spans="1:10" ht="36.75" customHeight="1" x14ac:dyDescent="0.2">
      <c r="A64" s="177"/>
      <c r="B64" s="182" t="s">
        <v>83</v>
      </c>
      <c r="C64" s="183" t="s">
        <v>84</v>
      </c>
      <c r="D64" s="184"/>
      <c r="E64" s="184"/>
      <c r="F64" s="190" t="s">
        <v>27</v>
      </c>
      <c r="G64" s="191"/>
      <c r="H64" s="191"/>
      <c r="I64" s="191">
        <f>'01 01 Pol'!G60+'01 02 Pol'!G79+'01 03 Pol'!G15</f>
        <v>0</v>
      </c>
      <c r="J64" s="188" t="str">
        <f>IF(I87=0,"",I64/I87*100)</f>
        <v/>
      </c>
    </row>
    <row r="65" spans="1:10" ht="36.75" customHeight="1" x14ac:dyDescent="0.2">
      <c r="A65" s="177"/>
      <c r="B65" s="182" t="s">
        <v>85</v>
      </c>
      <c r="C65" s="183" t="s">
        <v>86</v>
      </c>
      <c r="D65" s="184"/>
      <c r="E65" s="184"/>
      <c r="F65" s="190" t="s">
        <v>27</v>
      </c>
      <c r="G65" s="191"/>
      <c r="H65" s="191"/>
      <c r="I65" s="191">
        <f>'01 02 Pol'!G85</f>
        <v>0</v>
      </c>
      <c r="J65" s="188" t="str">
        <f>IF(I87=0,"",I65/I87*100)</f>
        <v/>
      </c>
    </row>
    <row r="66" spans="1:10" ht="36.75" customHeight="1" x14ac:dyDescent="0.2">
      <c r="A66" s="177"/>
      <c r="B66" s="182" t="s">
        <v>87</v>
      </c>
      <c r="C66" s="183" t="s">
        <v>88</v>
      </c>
      <c r="D66" s="184"/>
      <c r="E66" s="184"/>
      <c r="F66" s="190" t="s">
        <v>27</v>
      </c>
      <c r="G66" s="191"/>
      <c r="H66" s="191"/>
      <c r="I66" s="191">
        <f>'01 03 Pol'!G30</f>
        <v>0</v>
      </c>
      <c r="J66" s="188" t="str">
        <f>IF(I87=0,"",I66/I87*100)</f>
        <v/>
      </c>
    </row>
    <row r="67" spans="1:10" ht="36.75" customHeight="1" x14ac:dyDescent="0.2">
      <c r="A67" s="177"/>
      <c r="B67" s="182" t="s">
        <v>89</v>
      </c>
      <c r="C67" s="183" t="s">
        <v>90</v>
      </c>
      <c r="D67" s="184"/>
      <c r="E67" s="184"/>
      <c r="F67" s="190" t="s">
        <v>27</v>
      </c>
      <c r="G67" s="191"/>
      <c r="H67" s="191"/>
      <c r="I67" s="191">
        <f>'01 03 Pol'!G45</f>
        <v>0</v>
      </c>
      <c r="J67" s="188" t="str">
        <f>IF(I87=0,"",I67/I87*100)</f>
        <v/>
      </c>
    </row>
    <row r="68" spans="1:10" ht="36.75" customHeight="1" x14ac:dyDescent="0.2">
      <c r="A68" s="177"/>
      <c r="B68" s="182" t="s">
        <v>91</v>
      </c>
      <c r="C68" s="183" t="s">
        <v>92</v>
      </c>
      <c r="D68" s="184"/>
      <c r="E68" s="184"/>
      <c r="F68" s="190" t="s">
        <v>27</v>
      </c>
      <c r="G68" s="191"/>
      <c r="H68" s="191"/>
      <c r="I68" s="191">
        <f>'01 01 Pol'!G64+'01 02 Pol'!G87+'01 03 Pol'!G64</f>
        <v>0</v>
      </c>
      <c r="J68" s="188" t="str">
        <f>IF(I87=0,"",I68/I87*100)</f>
        <v/>
      </c>
    </row>
    <row r="69" spans="1:10" ht="36.75" customHeight="1" x14ac:dyDescent="0.2">
      <c r="A69" s="177"/>
      <c r="B69" s="182" t="s">
        <v>93</v>
      </c>
      <c r="C69" s="183" t="s">
        <v>94</v>
      </c>
      <c r="D69" s="184"/>
      <c r="E69" s="184"/>
      <c r="F69" s="190" t="s">
        <v>27</v>
      </c>
      <c r="G69" s="191"/>
      <c r="H69" s="191"/>
      <c r="I69" s="191">
        <f>'01 01 Pol'!G70</f>
        <v>0</v>
      </c>
      <c r="J69" s="188" t="str">
        <f>IF(I87=0,"",I69/I87*100)</f>
        <v/>
      </c>
    </row>
    <row r="70" spans="1:10" ht="36.75" customHeight="1" x14ac:dyDescent="0.2">
      <c r="A70" s="177"/>
      <c r="B70" s="182" t="s">
        <v>95</v>
      </c>
      <c r="C70" s="183" t="s">
        <v>96</v>
      </c>
      <c r="D70" s="184"/>
      <c r="E70" s="184"/>
      <c r="F70" s="190" t="s">
        <v>27</v>
      </c>
      <c r="G70" s="191"/>
      <c r="H70" s="191"/>
      <c r="I70" s="191">
        <f>'01 03 Pol'!G92</f>
        <v>0</v>
      </c>
      <c r="J70" s="188" t="str">
        <f>IF(I87=0,"",I70/I87*100)</f>
        <v/>
      </c>
    </row>
    <row r="71" spans="1:10" ht="36.75" customHeight="1" x14ac:dyDescent="0.2">
      <c r="A71" s="177"/>
      <c r="B71" s="182" t="s">
        <v>97</v>
      </c>
      <c r="C71" s="183" t="s">
        <v>98</v>
      </c>
      <c r="D71" s="184"/>
      <c r="E71" s="184"/>
      <c r="F71" s="190" t="s">
        <v>27</v>
      </c>
      <c r="G71" s="191"/>
      <c r="H71" s="191"/>
      <c r="I71" s="191">
        <f>'01 03 Pol'!G94</f>
        <v>0</v>
      </c>
      <c r="J71" s="188" t="str">
        <f>IF(I87=0,"",I71/I87*100)</f>
        <v/>
      </c>
    </row>
    <row r="72" spans="1:10" ht="36.75" customHeight="1" x14ac:dyDescent="0.2">
      <c r="A72" s="177"/>
      <c r="B72" s="182" t="s">
        <v>99</v>
      </c>
      <c r="C72" s="183" t="s">
        <v>100</v>
      </c>
      <c r="D72" s="184"/>
      <c r="E72" s="184"/>
      <c r="F72" s="190" t="s">
        <v>27</v>
      </c>
      <c r="G72" s="191"/>
      <c r="H72" s="191"/>
      <c r="I72" s="191">
        <f>'01 03 Pol'!G98</f>
        <v>0</v>
      </c>
      <c r="J72" s="188" t="str">
        <f>IF(I87=0,"",I72/I87*100)</f>
        <v/>
      </c>
    </row>
    <row r="73" spans="1:10" ht="36.75" customHeight="1" x14ac:dyDescent="0.2">
      <c r="A73" s="177"/>
      <c r="B73" s="182" t="s">
        <v>101</v>
      </c>
      <c r="C73" s="183" t="s">
        <v>102</v>
      </c>
      <c r="D73" s="184"/>
      <c r="E73" s="184"/>
      <c r="F73" s="190" t="s">
        <v>27</v>
      </c>
      <c r="G73" s="191"/>
      <c r="H73" s="191"/>
      <c r="I73" s="191">
        <f>'01 02 Pol'!G90+'01 03 Pol'!G105</f>
        <v>0</v>
      </c>
      <c r="J73" s="188" t="str">
        <f>IF(I87=0,"",I73/I87*100)</f>
        <v/>
      </c>
    </row>
    <row r="74" spans="1:10" ht="36.75" customHeight="1" x14ac:dyDescent="0.2">
      <c r="A74" s="177"/>
      <c r="B74" s="182" t="s">
        <v>103</v>
      </c>
      <c r="C74" s="183" t="s">
        <v>104</v>
      </c>
      <c r="D74" s="184"/>
      <c r="E74" s="184"/>
      <c r="F74" s="190" t="s">
        <v>27</v>
      </c>
      <c r="G74" s="191"/>
      <c r="H74" s="191"/>
      <c r="I74" s="191">
        <f>'01 01 Pol'!G73</f>
        <v>0</v>
      </c>
      <c r="J74" s="188" t="str">
        <f>IF(I87=0,"",I74/I87*100)</f>
        <v/>
      </c>
    </row>
    <row r="75" spans="1:10" ht="36.75" customHeight="1" x14ac:dyDescent="0.2">
      <c r="A75" s="177"/>
      <c r="B75" s="182" t="s">
        <v>105</v>
      </c>
      <c r="C75" s="183" t="s">
        <v>106</v>
      </c>
      <c r="D75" s="184"/>
      <c r="E75" s="184"/>
      <c r="F75" s="190" t="s">
        <v>27</v>
      </c>
      <c r="G75" s="191"/>
      <c r="H75" s="191"/>
      <c r="I75" s="191">
        <f>'01 02 Pol'!G93</f>
        <v>0</v>
      </c>
      <c r="J75" s="188" t="str">
        <f>IF(I87=0,"",I75/I87*100)</f>
        <v/>
      </c>
    </row>
    <row r="76" spans="1:10" ht="36.75" customHeight="1" x14ac:dyDescent="0.2">
      <c r="A76" s="177"/>
      <c r="B76" s="182" t="s">
        <v>107</v>
      </c>
      <c r="C76" s="183" t="s">
        <v>108</v>
      </c>
      <c r="D76" s="184"/>
      <c r="E76" s="184"/>
      <c r="F76" s="190" t="s">
        <v>27</v>
      </c>
      <c r="G76" s="191"/>
      <c r="H76" s="191"/>
      <c r="I76" s="191">
        <f>'01 02 Pol'!G103</f>
        <v>0</v>
      </c>
      <c r="J76" s="188" t="str">
        <f>IF(I87=0,"",I76/I87*100)</f>
        <v/>
      </c>
    </row>
    <row r="77" spans="1:10" ht="36.75" customHeight="1" x14ac:dyDescent="0.2">
      <c r="A77" s="177"/>
      <c r="B77" s="182" t="s">
        <v>109</v>
      </c>
      <c r="C77" s="183" t="s">
        <v>110</v>
      </c>
      <c r="D77" s="184"/>
      <c r="E77" s="184"/>
      <c r="F77" s="190" t="s">
        <v>27</v>
      </c>
      <c r="G77" s="191"/>
      <c r="H77" s="191"/>
      <c r="I77" s="191">
        <f>'01 02 Pol'!G105</f>
        <v>0</v>
      </c>
      <c r="J77" s="188" t="str">
        <f>IF(I87=0,"",I77/I87*100)</f>
        <v/>
      </c>
    </row>
    <row r="78" spans="1:10" ht="36.75" customHeight="1" x14ac:dyDescent="0.2">
      <c r="A78" s="177"/>
      <c r="B78" s="182" t="s">
        <v>111</v>
      </c>
      <c r="C78" s="183" t="s">
        <v>112</v>
      </c>
      <c r="D78" s="184"/>
      <c r="E78" s="184"/>
      <c r="F78" s="190" t="s">
        <v>27</v>
      </c>
      <c r="G78" s="191"/>
      <c r="H78" s="191"/>
      <c r="I78" s="191">
        <f>'01 01 Pol'!G77+'01 02 Pol'!G122</f>
        <v>0</v>
      </c>
      <c r="J78" s="188" t="str">
        <f>IF(I87=0,"",I78/I87*100)</f>
        <v/>
      </c>
    </row>
    <row r="79" spans="1:10" ht="36.75" customHeight="1" x14ac:dyDescent="0.2">
      <c r="A79" s="177"/>
      <c r="B79" s="182" t="s">
        <v>113</v>
      </c>
      <c r="C79" s="183" t="s">
        <v>114</v>
      </c>
      <c r="D79" s="184"/>
      <c r="E79" s="184"/>
      <c r="F79" s="190" t="s">
        <v>27</v>
      </c>
      <c r="G79" s="191"/>
      <c r="H79" s="191"/>
      <c r="I79" s="191">
        <f>'01 02 Pol'!G140</f>
        <v>0</v>
      </c>
      <c r="J79" s="188" t="str">
        <f>IF(I87=0,"",I79/I87*100)</f>
        <v/>
      </c>
    </row>
    <row r="80" spans="1:10" ht="36.75" customHeight="1" x14ac:dyDescent="0.2">
      <c r="A80" s="177"/>
      <c r="B80" s="182" t="s">
        <v>115</v>
      </c>
      <c r="C80" s="183" t="s">
        <v>116</v>
      </c>
      <c r="D80" s="184"/>
      <c r="E80" s="184"/>
      <c r="F80" s="190" t="s">
        <v>27</v>
      </c>
      <c r="G80" s="191"/>
      <c r="H80" s="191"/>
      <c r="I80" s="191">
        <f>'01 02 Pol'!G154</f>
        <v>0</v>
      </c>
      <c r="J80" s="188" t="str">
        <f>IF(I87=0,"",I80/I87*100)</f>
        <v/>
      </c>
    </row>
    <row r="81" spans="1:10" ht="36.75" customHeight="1" x14ac:dyDescent="0.2">
      <c r="A81" s="177"/>
      <c r="B81" s="182" t="s">
        <v>117</v>
      </c>
      <c r="C81" s="183" t="s">
        <v>118</v>
      </c>
      <c r="D81" s="184"/>
      <c r="E81" s="184"/>
      <c r="F81" s="190" t="s">
        <v>27</v>
      </c>
      <c r="G81" s="191"/>
      <c r="H81" s="191"/>
      <c r="I81" s="191">
        <f>'01 01 Pol'!G82+'01 02 Pol'!G157</f>
        <v>0</v>
      </c>
      <c r="J81" s="188" t="str">
        <f>IF(I87=0,"",I81/I87*100)</f>
        <v/>
      </c>
    </row>
    <row r="82" spans="1:10" ht="36.75" customHeight="1" x14ac:dyDescent="0.2">
      <c r="A82" s="177"/>
      <c r="B82" s="182" t="s">
        <v>119</v>
      </c>
      <c r="C82" s="183" t="s">
        <v>120</v>
      </c>
      <c r="D82" s="184"/>
      <c r="E82" s="184"/>
      <c r="F82" s="190" t="s">
        <v>27</v>
      </c>
      <c r="G82" s="191"/>
      <c r="H82" s="191"/>
      <c r="I82" s="191">
        <f>'01 01 Pol'!G86</f>
        <v>0</v>
      </c>
      <c r="J82" s="188" t="str">
        <f>IF(I87=0,"",I82/I87*100)</f>
        <v/>
      </c>
    </row>
    <row r="83" spans="1:10" ht="36.75" customHeight="1" x14ac:dyDescent="0.2">
      <c r="A83" s="177"/>
      <c r="B83" s="182" t="s">
        <v>121</v>
      </c>
      <c r="C83" s="183" t="s">
        <v>122</v>
      </c>
      <c r="D83" s="184"/>
      <c r="E83" s="184"/>
      <c r="F83" s="190" t="s">
        <v>28</v>
      </c>
      <c r="G83" s="191"/>
      <c r="H83" s="191"/>
      <c r="I83" s="191">
        <f>'01 02 Pol'!G166+'01 04 Pol'!G20</f>
        <v>0</v>
      </c>
      <c r="J83" s="188" t="str">
        <f>IF(I87=0,"",I83/I87*100)</f>
        <v/>
      </c>
    </row>
    <row r="84" spans="1:10" ht="36.75" customHeight="1" x14ac:dyDescent="0.2">
      <c r="A84" s="177"/>
      <c r="B84" s="182" t="s">
        <v>123</v>
      </c>
      <c r="C84" s="183" t="s">
        <v>124</v>
      </c>
      <c r="D84" s="184"/>
      <c r="E84" s="184"/>
      <c r="F84" s="190" t="s">
        <v>28</v>
      </c>
      <c r="G84" s="191"/>
      <c r="H84" s="191"/>
      <c r="I84" s="191">
        <f>'01 02 Pol'!G169</f>
        <v>0</v>
      </c>
      <c r="J84" s="188" t="str">
        <f>IF(I87=0,"",I84/I87*100)</f>
        <v/>
      </c>
    </row>
    <row r="85" spans="1:10" ht="36.75" customHeight="1" x14ac:dyDescent="0.2">
      <c r="A85" s="177"/>
      <c r="B85" s="182" t="s">
        <v>125</v>
      </c>
      <c r="C85" s="183" t="s">
        <v>126</v>
      </c>
      <c r="D85" s="184"/>
      <c r="E85" s="184"/>
      <c r="F85" s="190" t="s">
        <v>127</v>
      </c>
      <c r="G85" s="191"/>
      <c r="H85" s="191"/>
      <c r="I85" s="191">
        <f>'01 01 Pol'!G88+'01 03 Pol'!G113+'01 04 Pol'!G46</f>
        <v>0</v>
      </c>
      <c r="J85" s="188" t="str">
        <f>IF(I87=0,"",I85/I87*100)</f>
        <v/>
      </c>
    </row>
    <row r="86" spans="1:10" ht="36.75" customHeight="1" x14ac:dyDescent="0.2">
      <c r="A86" s="177"/>
      <c r="B86" s="182" t="s">
        <v>128</v>
      </c>
      <c r="C86" s="183" t="s">
        <v>29</v>
      </c>
      <c r="D86" s="184"/>
      <c r="E86" s="184"/>
      <c r="F86" s="190" t="s">
        <v>128</v>
      </c>
      <c r="G86" s="191"/>
      <c r="H86" s="191"/>
      <c r="I86" s="191">
        <f>'01 01 Pol'!G100+'01 02 Pol'!G172</f>
        <v>0</v>
      </c>
      <c r="J86" s="188" t="str">
        <f>IF(I87=0,"",I86/I87*100)</f>
        <v/>
      </c>
    </row>
    <row r="87" spans="1:10" ht="25.5" customHeight="1" x14ac:dyDescent="0.2">
      <c r="A87" s="178"/>
      <c r="B87" s="185" t="s">
        <v>1</v>
      </c>
      <c r="C87" s="186"/>
      <c r="D87" s="187"/>
      <c r="E87" s="187"/>
      <c r="F87" s="192"/>
      <c r="G87" s="193"/>
      <c r="H87" s="193"/>
      <c r="I87" s="193">
        <f>SUM(I52:I86)</f>
        <v>0</v>
      </c>
      <c r="J87" s="189">
        <f>SUM(J52:J86)</f>
        <v>0</v>
      </c>
    </row>
    <row r="88" spans="1:10" x14ac:dyDescent="0.2">
      <c r="F88" s="133"/>
      <c r="G88" s="133"/>
      <c r="H88" s="133"/>
      <c r="I88" s="133"/>
      <c r="J88" s="134"/>
    </row>
    <row r="89" spans="1:10" x14ac:dyDescent="0.2">
      <c r="F89" s="133"/>
      <c r="G89" s="133"/>
      <c r="H89" s="133"/>
      <c r="I89" s="133"/>
      <c r="J89" s="134"/>
    </row>
    <row r="90" spans="1:10" x14ac:dyDescent="0.2">
      <c r="F90" s="133"/>
      <c r="G90" s="133"/>
      <c r="H90" s="133"/>
      <c r="I90" s="133"/>
      <c r="J90" s="134"/>
    </row>
  </sheetData>
  <sheetProtection algorithmName="SHA-512" hashValue="5t3xdQ9n7Se/kWLD9XzbquPGfpQs7iyzdaCGMPzWy8zvGMS1LLcC/4MIDPMjXDdJgUDlcGQoD3TRZ80wjYgdig==" saltValue="lx5j4hTwdG4OEit+r6Yt9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3">
    <mergeCell ref="C85:E85"/>
    <mergeCell ref="C86:E86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Z3dF6mLzqH6Cj6+TOVhsumyC1GoQTkmpxcTMo9j3z9K2kSHj3LoL6yHAiCoEhWYTqLP9HfAxmKEcrrz3V7h3/w==" saltValue="195yMR1OyQNMor7O9RkWy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23D1A-0518-476C-BCE1-03CF1EAD086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131</v>
      </c>
      <c r="AG3" t="s">
        <v>132</v>
      </c>
    </row>
    <row r="4" spans="1:60" ht="24.95" customHeight="1" x14ac:dyDescent="0.2">
      <c r="A4" s="200" t="s">
        <v>10</v>
      </c>
      <c r="B4" s="201" t="s">
        <v>46</v>
      </c>
      <c r="C4" s="202" t="s">
        <v>48</v>
      </c>
      <c r="D4" s="203"/>
      <c r="E4" s="203"/>
      <c r="F4" s="203"/>
      <c r="G4" s="204"/>
      <c r="AG4" t="s">
        <v>133</v>
      </c>
    </row>
    <row r="5" spans="1:60" x14ac:dyDescent="0.2">
      <c r="D5" s="10"/>
    </row>
    <row r="6" spans="1:60" ht="38.25" x14ac:dyDescent="0.2">
      <c r="A6" s="206" t="s">
        <v>134</v>
      </c>
      <c r="B6" s="208" t="s">
        <v>135</v>
      </c>
      <c r="C6" s="208" t="s">
        <v>136</v>
      </c>
      <c r="D6" s="207" t="s">
        <v>137</v>
      </c>
      <c r="E6" s="206" t="s">
        <v>138</v>
      </c>
      <c r="F6" s="205" t="s">
        <v>139</v>
      </c>
      <c r="G6" s="206" t="s">
        <v>31</v>
      </c>
      <c r="H6" s="209" t="s">
        <v>32</v>
      </c>
      <c r="I6" s="209" t="s">
        <v>140</v>
      </c>
      <c r="J6" s="209" t="s">
        <v>33</v>
      </c>
      <c r="K6" s="209" t="s">
        <v>141</v>
      </c>
      <c r="L6" s="209" t="s">
        <v>142</v>
      </c>
      <c r="M6" s="209" t="s">
        <v>143</v>
      </c>
      <c r="N6" s="209" t="s">
        <v>144</v>
      </c>
      <c r="O6" s="209" t="s">
        <v>145</v>
      </c>
      <c r="P6" s="209" t="s">
        <v>146</v>
      </c>
      <c r="Q6" s="209" t="s">
        <v>147</v>
      </c>
      <c r="R6" s="209" t="s">
        <v>148</v>
      </c>
      <c r="S6" s="209" t="s">
        <v>149</v>
      </c>
      <c r="T6" s="209" t="s">
        <v>150</v>
      </c>
      <c r="U6" s="209" t="s">
        <v>151</v>
      </c>
      <c r="V6" s="209" t="s">
        <v>152</v>
      </c>
      <c r="W6" s="209" t="s">
        <v>153</v>
      </c>
      <c r="X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5" t="s">
        <v>155</v>
      </c>
      <c r="B8" s="236" t="s">
        <v>69</v>
      </c>
      <c r="C8" s="255" t="s">
        <v>70</v>
      </c>
      <c r="D8" s="237"/>
      <c r="E8" s="238"/>
      <c r="F8" s="239"/>
      <c r="G8" s="240">
        <f>SUMIF(AG9:AG10,"&lt;&gt;NOR",G9:G10)</f>
        <v>0</v>
      </c>
      <c r="H8" s="234"/>
      <c r="I8" s="234">
        <f>SUM(I9:I10)</f>
        <v>0</v>
      </c>
      <c r="J8" s="234"/>
      <c r="K8" s="234">
        <f>SUM(K9:K10)</f>
        <v>0</v>
      </c>
      <c r="L8" s="234"/>
      <c r="M8" s="234">
        <f>SUM(M9:M10)</f>
        <v>0</v>
      </c>
      <c r="N8" s="234"/>
      <c r="O8" s="234">
        <f>SUM(O9:O10)</f>
        <v>0.01</v>
      </c>
      <c r="P8" s="234"/>
      <c r="Q8" s="234">
        <f>SUM(Q9:Q10)</f>
        <v>0</v>
      </c>
      <c r="R8" s="234"/>
      <c r="S8" s="234"/>
      <c r="T8" s="234"/>
      <c r="U8" s="234"/>
      <c r="V8" s="234">
        <f>SUM(V9:V10)</f>
        <v>1.67</v>
      </c>
      <c r="W8" s="234"/>
      <c r="X8" s="234"/>
      <c r="AG8" t="s">
        <v>156</v>
      </c>
    </row>
    <row r="9" spans="1:60" outlineLevel="1" x14ac:dyDescent="0.2">
      <c r="A9" s="241">
        <v>1</v>
      </c>
      <c r="B9" s="242" t="s">
        <v>157</v>
      </c>
      <c r="C9" s="256" t="s">
        <v>158</v>
      </c>
      <c r="D9" s="243" t="s">
        <v>159</v>
      </c>
      <c r="E9" s="244">
        <v>9.4600000000000009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1.2099999999999999E-3</v>
      </c>
      <c r="O9" s="230">
        <f>ROUND(E9*N9,2)</f>
        <v>0.01</v>
      </c>
      <c r="P9" s="230">
        <v>0</v>
      </c>
      <c r="Q9" s="230">
        <f>ROUND(E9*P9,2)</f>
        <v>0</v>
      </c>
      <c r="R9" s="230"/>
      <c r="S9" s="230" t="s">
        <v>160</v>
      </c>
      <c r="T9" s="230" t="s">
        <v>160</v>
      </c>
      <c r="U9" s="230">
        <v>0.17699999999999999</v>
      </c>
      <c r="V9" s="230">
        <f>ROUND(E9*U9,2)</f>
        <v>1.67</v>
      </c>
      <c r="W9" s="230"/>
      <c r="X9" s="230" t="s">
        <v>161</v>
      </c>
      <c r="Y9" s="210"/>
      <c r="Z9" s="210"/>
      <c r="AA9" s="210"/>
      <c r="AB9" s="210"/>
      <c r="AC9" s="210"/>
      <c r="AD9" s="210"/>
      <c r="AE9" s="210"/>
      <c r="AF9" s="210"/>
      <c r="AG9" s="210" t="s">
        <v>162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27"/>
      <c r="B10" s="228"/>
      <c r="C10" s="257" t="s">
        <v>163</v>
      </c>
      <c r="D10" s="232"/>
      <c r="E10" s="233">
        <v>9.4600000000000009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164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">
      <c r="A11" s="235" t="s">
        <v>155</v>
      </c>
      <c r="B11" s="236" t="s">
        <v>73</v>
      </c>
      <c r="C11" s="255" t="s">
        <v>74</v>
      </c>
      <c r="D11" s="237"/>
      <c r="E11" s="238"/>
      <c r="F11" s="239"/>
      <c r="G11" s="240">
        <f>SUMIF(AG12:AG35,"&lt;&gt;NOR",G12:G35)</f>
        <v>0</v>
      </c>
      <c r="H11" s="234"/>
      <c r="I11" s="234">
        <f>SUM(I12:I35)</f>
        <v>0</v>
      </c>
      <c r="J11" s="234"/>
      <c r="K11" s="234">
        <f>SUM(K12:K35)</f>
        <v>0</v>
      </c>
      <c r="L11" s="234"/>
      <c r="M11" s="234">
        <f>SUM(M12:M35)</f>
        <v>0</v>
      </c>
      <c r="N11" s="234"/>
      <c r="O11" s="234">
        <f>SUM(O12:O35)</f>
        <v>0.02</v>
      </c>
      <c r="P11" s="234"/>
      <c r="Q11" s="234">
        <f>SUM(Q12:Q35)</f>
        <v>16.47</v>
      </c>
      <c r="R11" s="234"/>
      <c r="S11" s="234"/>
      <c r="T11" s="234"/>
      <c r="U11" s="234"/>
      <c r="V11" s="234">
        <f>SUM(V12:V35)</f>
        <v>91.55</v>
      </c>
      <c r="W11" s="234"/>
      <c r="X11" s="234"/>
      <c r="AG11" t="s">
        <v>156</v>
      </c>
    </row>
    <row r="12" spans="1:60" outlineLevel="1" x14ac:dyDescent="0.2">
      <c r="A12" s="241">
        <v>2</v>
      </c>
      <c r="B12" s="242" t="s">
        <v>165</v>
      </c>
      <c r="C12" s="256" t="s">
        <v>166</v>
      </c>
      <c r="D12" s="243" t="s">
        <v>159</v>
      </c>
      <c r="E12" s="244">
        <v>21.312000000000001</v>
      </c>
      <c r="F12" s="245"/>
      <c r="G12" s="24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6.7000000000000002E-4</v>
      </c>
      <c r="O12" s="230">
        <f>ROUND(E12*N12,2)</f>
        <v>0.01</v>
      </c>
      <c r="P12" s="230">
        <v>0.26100000000000001</v>
      </c>
      <c r="Q12" s="230">
        <f>ROUND(E12*P12,2)</f>
        <v>5.56</v>
      </c>
      <c r="R12" s="230"/>
      <c r="S12" s="230" t="s">
        <v>167</v>
      </c>
      <c r="T12" s="230" t="s">
        <v>167</v>
      </c>
      <c r="U12" s="230">
        <v>0.25800000000000001</v>
      </c>
      <c r="V12" s="230">
        <f>ROUND(E12*U12,2)</f>
        <v>5.5</v>
      </c>
      <c r="W12" s="230"/>
      <c r="X12" s="230" t="s">
        <v>161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57" t="s">
        <v>169</v>
      </c>
      <c r="D13" s="232"/>
      <c r="E13" s="233">
        <v>14.891999999999999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164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27"/>
      <c r="B14" s="228"/>
      <c r="C14" s="257" t="s">
        <v>170</v>
      </c>
      <c r="D14" s="232"/>
      <c r="E14" s="233">
        <v>3.06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164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57" t="s">
        <v>171</v>
      </c>
      <c r="D15" s="232"/>
      <c r="E15" s="233">
        <v>1.02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164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57" t="s">
        <v>172</v>
      </c>
      <c r="D16" s="232"/>
      <c r="E16" s="233">
        <v>0.84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164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57" t="s">
        <v>173</v>
      </c>
      <c r="D17" s="232"/>
      <c r="E17" s="233">
        <v>1.5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164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1">
        <v>3</v>
      </c>
      <c r="B18" s="242" t="s">
        <v>174</v>
      </c>
      <c r="C18" s="256" t="s">
        <v>175</v>
      </c>
      <c r="D18" s="243" t="s">
        <v>176</v>
      </c>
      <c r="E18" s="244">
        <v>0.53400000000000003</v>
      </c>
      <c r="F18" s="245"/>
      <c r="G18" s="246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1.2800000000000001E-3</v>
      </c>
      <c r="O18" s="230">
        <f>ROUND(E18*N18,2)</f>
        <v>0</v>
      </c>
      <c r="P18" s="230">
        <v>1.8</v>
      </c>
      <c r="Q18" s="230">
        <f>ROUND(E18*P18,2)</f>
        <v>0.96</v>
      </c>
      <c r="R18" s="230"/>
      <c r="S18" s="230" t="s">
        <v>160</v>
      </c>
      <c r="T18" s="230" t="s">
        <v>160</v>
      </c>
      <c r="U18" s="230">
        <v>1.52</v>
      </c>
      <c r="V18" s="230">
        <f>ROUND(E18*U18,2)</f>
        <v>0.81</v>
      </c>
      <c r="W18" s="230"/>
      <c r="X18" s="230" t="s">
        <v>161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168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57" t="s">
        <v>177</v>
      </c>
      <c r="D19" s="232"/>
      <c r="E19" s="233">
        <v>0.23400000000000001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164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57" t="s">
        <v>178</v>
      </c>
      <c r="D20" s="232"/>
      <c r="E20" s="233">
        <v>0.3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164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1">
        <v>4</v>
      </c>
      <c r="B21" s="242" t="s">
        <v>179</v>
      </c>
      <c r="C21" s="256" t="s">
        <v>180</v>
      </c>
      <c r="D21" s="243" t="s">
        <v>176</v>
      </c>
      <c r="E21" s="244">
        <v>1.419</v>
      </c>
      <c r="F21" s="245"/>
      <c r="G21" s="246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2.2000000000000002</v>
      </c>
      <c r="Q21" s="230">
        <f>ROUND(E21*P21,2)</f>
        <v>3.12</v>
      </c>
      <c r="R21" s="230"/>
      <c r="S21" s="230" t="s">
        <v>160</v>
      </c>
      <c r="T21" s="230" t="s">
        <v>160</v>
      </c>
      <c r="U21" s="230">
        <v>13.24</v>
      </c>
      <c r="V21" s="230">
        <f>ROUND(E21*U21,2)</f>
        <v>18.79</v>
      </c>
      <c r="W21" s="230"/>
      <c r="X21" s="230" t="s">
        <v>161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57" t="s">
        <v>181</v>
      </c>
      <c r="D22" s="232"/>
      <c r="E22" s="233">
        <v>1.419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164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1">
        <v>5</v>
      </c>
      <c r="B23" s="242" t="s">
        <v>182</v>
      </c>
      <c r="C23" s="256" t="s">
        <v>183</v>
      </c>
      <c r="D23" s="243" t="s">
        <v>176</v>
      </c>
      <c r="E23" s="244">
        <v>0.47299999999999998</v>
      </c>
      <c r="F23" s="245"/>
      <c r="G23" s="246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2.2000000000000002</v>
      </c>
      <c r="Q23" s="230">
        <f>ROUND(E23*P23,2)</f>
        <v>1.04</v>
      </c>
      <c r="R23" s="230"/>
      <c r="S23" s="230" t="s">
        <v>160</v>
      </c>
      <c r="T23" s="230" t="s">
        <v>160</v>
      </c>
      <c r="U23" s="230">
        <v>14.31</v>
      </c>
      <c r="V23" s="230">
        <f>ROUND(E23*U23,2)</f>
        <v>6.77</v>
      </c>
      <c r="W23" s="230"/>
      <c r="X23" s="230" t="s">
        <v>161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57" t="s">
        <v>184</v>
      </c>
      <c r="D24" s="232"/>
      <c r="E24" s="233">
        <v>0.47299999999999998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164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7">
        <v>6</v>
      </c>
      <c r="B25" s="248" t="s">
        <v>185</v>
      </c>
      <c r="C25" s="258" t="s">
        <v>186</v>
      </c>
      <c r="D25" s="249" t="s">
        <v>187</v>
      </c>
      <c r="E25" s="250">
        <v>4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0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160</v>
      </c>
      <c r="T25" s="230" t="s">
        <v>160</v>
      </c>
      <c r="U25" s="230">
        <v>0.05</v>
      </c>
      <c r="V25" s="230">
        <f>ROUND(E25*U25,2)</f>
        <v>0.2</v>
      </c>
      <c r="W25" s="230"/>
      <c r="X25" s="230" t="s">
        <v>161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162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1">
        <v>7</v>
      </c>
      <c r="B26" s="242" t="s">
        <v>188</v>
      </c>
      <c r="C26" s="256" t="s">
        <v>189</v>
      </c>
      <c r="D26" s="243" t="s">
        <v>159</v>
      </c>
      <c r="E26" s="244">
        <v>5.6</v>
      </c>
      <c r="F26" s="245"/>
      <c r="G26" s="246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1.17E-3</v>
      </c>
      <c r="O26" s="230">
        <f>ROUND(E26*N26,2)</f>
        <v>0.01</v>
      </c>
      <c r="P26" s="230">
        <v>7.5999999999999998E-2</v>
      </c>
      <c r="Q26" s="230">
        <f>ROUND(E26*P26,2)</f>
        <v>0.43</v>
      </c>
      <c r="R26" s="230"/>
      <c r="S26" s="230" t="s">
        <v>160</v>
      </c>
      <c r="T26" s="230" t="s">
        <v>160</v>
      </c>
      <c r="U26" s="230">
        <v>0.93899999999999995</v>
      </c>
      <c r="V26" s="230">
        <f>ROUND(E26*U26,2)</f>
        <v>5.26</v>
      </c>
      <c r="W26" s="230"/>
      <c r="X26" s="230" t="s">
        <v>161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168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57" t="s">
        <v>190</v>
      </c>
      <c r="D27" s="232"/>
      <c r="E27" s="233">
        <v>2.4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164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57" t="s">
        <v>191</v>
      </c>
      <c r="D28" s="232"/>
      <c r="E28" s="233">
        <v>3.2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164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1">
        <v>8</v>
      </c>
      <c r="B29" s="242" t="s">
        <v>192</v>
      </c>
      <c r="C29" s="256" t="s">
        <v>193</v>
      </c>
      <c r="D29" s="243" t="s">
        <v>159</v>
      </c>
      <c r="E29" s="244">
        <v>78.994</v>
      </c>
      <c r="F29" s="245"/>
      <c r="G29" s="246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4.5999999999999999E-2</v>
      </c>
      <c r="Q29" s="230">
        <f>ROUND(E29*P29,2)</f>
        <v>3.63</v>
      </c>
      <c r="R29" s="230"/>
      <c r="S29" s="230" t="s">
        <v>160</v>
      </c>
      <c r="T29" s="230" t="s">
        <v>160</v>
      </c>
      <c r="U29" s="230">
        <v>0.26</v>
      </c>
      <c r="V29" s="230">
        <f>ROUND(E29*U29,2)</f>
        <v>20.54</v>
      </c>
      <c r="W29" s="230"/>
      <c r="X29" s="230" t="s">
        <v>161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168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27"/>
      <c r="B30" s="228"/>
      <c r="C30" s="257" t="s">
        <v>194</v>
      </c>
      <c r="D30" s="232"/>
      <c r="E30" s="233">
        <v>82.994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164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7"/>
      <c r="B31" s="228"/>
      <c r="C31" s="257" t="s">
        <v>195</v>
      </c>
      <c r="D31" s="232"/>
      <c r="E31" s="233">
        <v>-2.4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164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57" t="s">
        <v>196</v>
      </c>
      <c r="D32" s="232"/>
      <c r="E32" s="233">
        <v>-1.6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164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7">
        <v>9</v>
      </c>
      <c r="B33" s="248" t="s">
        <v>197</v>
      </c>
      <c r="C33" s="258" t="s">
        <v>198</v>
      </c>
      <c r="D33" s="249" t="s">
        <v>199</v>
      </c>
      <c r="E33" s="250">
        <v>1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200</v>
      </c>
      <c r="T33" s="230" t="s">
        <v>201</v>
      </c>
      <c r="U33" s="230">
        <v>0</v>
      </c>
      <c r="V33" s="230">
        <f>ROUND(E33*U33,2)</f>
        <v>0</v>
      </c>
      <c r="W33" s="230"/>
      <c r="X33" s="230" t="s">
        <v>161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202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1">
        <v>10</v>
      </c>
      <c r="B34" s="242" t="s">
        <v>203</v>
      </c>
      <c r="C34" s="256" t="s">
        <v>204</v>
      </c>
      <c r="D34" s="243" t="s">
        <v>159</v>
      </c>
      <c r="E34" s="244">
        <v>4.16</v>
      </c>
      <c r="F34" s="245"/>
      <c r="G34" s="246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0.41699999999999998</v>
      </c>
      <c r="Q34" s="230">
        <f>ROUND(E34*P34,2)</f>
        <v>1.73</v>
      </c>
      <c r="R34" s="230"/>
      <c r="S34" s="230" t="s">
        <v>160</v>
      </c>
      <c r="T34" s="230" t="s">
        <v>160</v>
      </c>
      <c r="U34" s="230">
        <v>8.0954099999999993</v>
      </c>
      <c r="V34" s="230">
        <f>ROUND(E34*U34,2)</f>
        <v>33.68</v>
      </c>
      <c r="W34" s="230"/>
      <c r="X34" s="230" t="s">
        <v>205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27"/>
      <c r="B35" s="228"/>
      <c r="C35" s="257" t="s">
        <v>207</v>
      </c>
      <c r="D35" s="232"/>
      <c r="E35" s="233">
        <v>4.16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164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235" t="s">
        <v>155</v>
      </c>
      <c r="B36" s="236" t="s">
        <v>75</v>
      </c>
      <c r="C36" s="255" t="s">
        <v>76</v>
      </c>
      <c r="D36" s="237"/>
      <c r="E36" s="238"/>
      <c r="F36" s="239"/>
      <c r="G36" s="240">
        <f>SUMIF(AG37:AG51,"&lt;&gt;NOR",G37:G51)</f>
        <v>0</v>
      </c>
      <c r="H36" s="234"/>
      <c r="I36" s="234">
        <f>SUM(I37:I51)</f>
        <v>0</v>
      </c>
      <c r="J36" s="234"/>
      <c r="K36" s="234">
        <f>SUM(K37:K51)</f>
        <v>0</v>
      </c>
      <c r="L36" s="234"/>
      <c r="M36" s="234">
        <f>SUM(M37:M51)</f>
        <v>0</v>
      </c>
      <c r="N36" s="234"/>
      <c r="O36" s="234">
        <f>SUM(O37:O51)</f>
        <v>0</v>
      </c>
      <c r="P36" s="234"/>
      <c r="Q36" s="234">
        <f>SUM(Q37:Q51)</f>
        <v>3.54</v>
      </c>
      <c r="R36" s="234"/>
      <c r="S36" s="234"/>
      <c r="T36" s="234"/>
      <c r="U36" s="234"/>
      <c r="V36" s="234">
        <f>SUM(V37:V51)</f>
        <v>42.879999999999995</v>
      </c>
      <c r="W36" s="234"/>
      <c r="X36" s="234"/>
      <c r="AG36" t="s">
        <v>156</v>
      </c>
    </row>
    <row r="37" spans="1:60" outlineLevel="1" x14ac:dyDescent="0.2">
      <c r="A37" s="247">
        <v>11</v>
      </c>
      <c r="B37" s="248" t="s">
        <v>208</v>
      </c>
      <c r="C37" s="258" t="s">
        <v>209</v>
      </c>
      <c r="D37" s="249" t="s">
        <v>210</v>
      </c>
      <c r="E37" s="250">
        <v>3.4</v>
      </c>
      <c r="F37" s="251"/>
      <c r="G37" s="252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0</v>
      </c>
      <c r="O37" s="230">
        <f>ROUND(E37*N37,2)</f>
        <v>0</v>
      </c>
      <c r="P37" s="230">
        <v>4.6000000000000001E-4</v>
      </c>
      <c r="Q37" s="230">
        <f>ROUND(E37*P37,2)</f>
        <v>0</v>
      </c>
      <c r="R37" s="230"/>
      <c r="S37" s="230" t="s">
        <v>160</v>
      </c>
      <c r="T37" s="230" t="s">
        <v>160</v>
      </c>
      <c r="U37" s="230">
        <v>1.2150000000000001</v>
      </c>
      <c r="V37" s="230">
        <f>ROUND(E37*U37,2)</f>
        <v>4.13</v>
      </c>
      <c r="W37" s="230"/>
      <c r="X37" s="230" t="s">
        <v>161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1">
        <v>12</v>
      </c>
      <c r="B38" s="242" t="s">
        <v>211</v>
      </c>
      <c r="C38" s="256" t="s">
        <v>212</v>
      </c>
      <c r="D38" s="243" t="s">
        <v>210</v>
      </c>
      <c r="E38" s="244">
        <v>13.6</v>
      </c>
      <c r="F38" s="245"/>
      <c r="G38" s="246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0</v>
      </c>
      <c r="O38" s="230">
        <f>ROUND(E38*N38,2)</f>
        <v>0</v>
      </c>
      <c r="P38" s="230">
        <v>8.9999999999999993E-3</v>
      </c>
      <c r="Q38" s="230">
        <f>ROUND(E38*P38,2)</f>
        <v>0.12</v>
      </c>
      <c r="R38" s="230"/>
      <c r="S38" s="230" t="s">
        <v>160</v>
      </c>
      <c r="T38" s="230" t="s">
        <v>160</v>
      </c>
      <c r="U38" s="230">
        <v>0.42</v>
      </c>
      <c r="V38" s="230">
        <f>ROUND(E38*U38,2)</f>
        <v>5.71</v>
      </c>
      <c r="W38" s="230"/>
      <c r="X38" s="230" t="s">
        <v>161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168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57" t="s">
        <v>213</v>
      </c>
      <c r="D39" s="232"/>
      <c r="E39" s="233">
        <v>13.6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164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7">
        <v>13</v>
      </c>
      <c r="B40" s="248" t="s">
        <v>214</v>
      </c>
      <c r="C40" s="258" t="s">
        <v>215</v>
      </c>
      <c r="D40" s="249" t="s">
        <v>210</v>
      </c>
      <c r="E40" s="250">
        <v>8</v>
      </c>
      <c r="F40" s="251"/>
      <c r="G40" s="252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4.8999999999999998E-4</v>
      </c>
      <c r="O40" s="230">
        <f>ROUND(E40*N40,2)</f>
        <v>0</v>
      </c>
      <c r="P40" s="230">
        <v>8.9999999999999993E-3</v>
      </c>
      <c r="Q40" s="230">
        <f>ROUND(E40*P40,2)</f>
        <v>7.0000000000000007E-2</v>
      </c>
      <c r="R40" s="230"/>
      <c r="S40" s="230" t="s">
        <v>160</v>
      </c>
      <c r="T40" s="230" t="s">
        <v>160</v>
      </c>
      <c r="U40" s="230">
        <v>0.247</v>
      </c>
      <c r="V40" s="230">
        <f>ROUND(E40*U40,2)</f>
        <v>1.98</v>
      </c>
      <c r="W40" s="230"/>
      <c r="X40" s="230" t="s">
        <v>161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162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7">
        <v>14</v>
      </c>
      <c r="B41" s="248" t="s">
        <v>216</v>
      </c>
      <c r="C41" s="258" t="s">
        <v>217</v>
      </c>
      <c r="D41" s="249" t="s">
        <v>210</v>
      </c>
      <c r="E41" s="250">
        <v>6</v>
      </c>
      <c r="F41" s="251"/>
      <c r="G41" s="252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4.8999999999999998E-4</v>
      </c>
      <c r="O41" s="230">
        <f>ROUND(E41*N41,2)</f>
        <v>0</v>
      </c>
      <c r="P41" s="230">
        <v>1.7999999999999999E-2</v>
      </c>
      <c r="Q41" s="230">
        <f>ROUND(E41*P41,2)</f>
        <v>0.11</v>
      </c>
      <c r="R41" s="230"/>
      <c r="S41" s="230" t="s">
        <v>160</v>
      </c>
      <c r="T41" s="230" t="s">
        <v>160</v>
      </c>
      <c r="U41" s="230">
        <v>0.34200000000000003</v>
      </c>
      <c r="V41" s="230">
        <f>ROUND(E41*U41,2)</f>
        <v>2.0499999999999998</v>
      </c>
      <c r="W41" s="230"/>
      <c r="X41" s="230" t="s">
        <v>161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162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7">
        <v>15</v>
      </c>
      <c r="B42" s="248" t="s">
        <v>218</v>
      </c>
      <c r="C42" s="258" t="s">
        <v>219</v>
      </c>
      <c r="D42" s="249" t="s">
        <v>210</v>
      </c>
      <c r="E42" s="250">
        <v>3</v>
      </c>
      <c r="F42" s="251"/>
      <c r="G42" s="252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4.8999999999999998E-4</v>
      </c>
      <c r="O42" s="230">
        <f>ROUND(E42*N42,2)</f>
        <v>0</v>
      </c>
      <c r="P42" s="230">
        <v>0.04</v>
      </c>
      <c r="Q42" s="230">
        <f>ROUND(E42*P42,2)</f>
        <v>0.12</v>
      </c>
      <c r="R42" s="230"/>
      <c r="S42" s="230" t="s">
        <v>160</v>
      </c>
      <c r="T42" s="230" t="s">
        <v>160</v>
      </c>
      <c r="U42" s="230">
        <v>0.66800000000000004</v>
      </c>
      <c r="V42" s="230">
        <f>ROUND(E42*U42,2)</f>
        <v>2</v>
      </c>
      <c r="W42" s="230"/>
      <c r="X42" s="230" t="s">
        <v>161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162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1">
        <v>16</v>
      </c>
      <c r="B43" s="242" t="s">
        <v>220</v>
      </c>
      <c r="C43" s="256" t="s">
        <v>221</v>
      </c>
      <c r="D43" s="243" t="s">
        <v>159</v>
      </c>
      <c r="E43" s="244">
        <v>9.4600000000000009</v>
      </c>
      <c r="F43" s="245"/>
      <c r="G43" s="246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0.02</v>
      </c>
      <c r="Q43" s="230">
        <f>ROUND(E43*P43,2)</f>
        <v>0.19</v>
      </c>
      <c r="R43" s="230"/>
      <c r="S43" s="230" t="s">
        <v>160</v>
      </c>
      <c r="T43" s="230" t="s">
        <v>160</v>
      </c>
      <c r="U43" s="230">
        <v>0.17</v>
      </c>
      <c r="V43" s="230">
        <f>ROUND(E43*U43,2)</f>
        <v>1.61</v>
      </c>
      <c r="W43" s="230"/>
      <c r="X43" s="230" t="s">
        <v>161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168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57" t="s">
        <v>222</v>
      </c>
      <c r="D44" s="232"/>
      <c r="E44" s="233">
        <v>9.4600000000000009</v>
      </c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164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1">
        <v>17</v>
      </c>
      <c r="B45" s="242" t="s">
        <v>223</v>
      </c>
      <c r="C45" s="256" t="s">
        <v>224</v>
      </c>
      <c r="D45" s="243" t="s">
        <v>159</v>
      </c>
      <c r="E45" s="244">
        <v>78.994</v>
      </c>
      <c r="F45" s="245"/>
      <c r="G45" s="246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1.4E-2</v>
      </c>
      <c r="Q45" s="230">
        <f>ROUND(E45*P45,2)</f>
        <v>1.1100000000000001</v>
      </c>
      <c r="R45" s="230"/>
      <c r="S45" s="230" t="s">
        <v>160</v>
      </c>
      <c r="T45" s="230" t="s">
        <v>160</v>
      </c>
      <c r="U45" s="230">
        <v>0.22</v>
      </c>
      <c r="V45" s="230">
        <f>ROUND(E45*U45,2)</f>
        <v>17.38</v>
      </c>
      <c r="W45" s="230"/>
      <c r="X45" s="230" t="s">
        <v>161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168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57" t="s">
        <v>225</v>
      </c>
      <c r="D46" s="232"/>
      <c r="E46" s="233">
        <v>78.994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164</v>
      </c>
      <c r="AH46" s="210">
        <v>5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1">
        <v>18</v>
      </c>
      <c r="B47" s="242" t="s">
        <v>226</v>
      </c>
      <c r="C47" s="256" t="s">
        <v>227</v>
      </c>
      <c r="D47" s="243" t="s">
        <v>159</v>
      </c>
      <c r="E47" s="244">
        <v>26.728000000000002</v>
      </c>
      <c r="F47" s="245"/>
      <c r="G47" s="246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6.8000000000000005E-2</v>
      </c>
      <c r="Q47" s="230">
        <f>ROUND(E47*P47,2)</f>
        <v>1.82</v>
      </c>
      <c r="R47" s="230"/>
      <c r="S47" s="230" t="s">
        <v>160</v>
      </c>
      <c r="T47" s="230" t="s">
        <v>160</v>
      </c>
      <c r="U47" s="230">
        <v>0.3</v>
      </c>
      <c r="V47" s="230">
        <f>ROUND(E47*U47,2)</f>
        <v>8.02</v>
      </c>
      <c r="W47" s="230"/>
      <c r="X47" s="230" t="s">
        <v>161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168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57" t="s">
        <v>228</v>
      </c>
      <c r="D48" s="232"/>
      <c r="E48" s="233">
        <v>19.888000000000002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164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27"/>
      <c r="B49" s="228"/>
      <c r="C49" s="257" t="s">
        <v>229</v>
      </c>
      <c r="D49" s="232"/>
      <c r="E49" s="233">
        <v>9.24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164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27"/>
      <c r="B50" s="228"/>
      <c r="C50" s="257" t="s">
        <v>195</v>
      </c>
      <c r="D50" s="232"/>
      <c r="E50" s="233">
        <v>-2.4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164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7">
        <v>19</v>
      </c>
      <c r="B51" s="248" t="s">
        <v>230</v>
      </c>
      <c r="C51" s="258" t="s">
        <v>231</v>
      </c>
      <c r="D51" s="249" t="s">
        <v>232</v>
      </c>
      <c r="E51" s="250">
        <v>4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200</v>
      </c>
      <c r="T51" s="230" t="s">
        <v>201</v>
      </c>
      <c r="U51" s="230">
        <v>0</v>
      </c>
      <c r="V51" s="230">
        <f>ROUND(E51*U51,2)</f>
        <v>0</v>
      </c>
      <c r="W51" s="230"/>
      <c r="X51" s="230" t="s">
        <v>161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168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235" t="s">
        <v>155</v>
      </c>
      <c r="B52" s="236" t="s">
        <v>77</v>
      </c>
      <c r="C52" s="255" t="s">
        <v>78</v>
      </c>
      <c r="D52" s="237"/>
      <c r="E52" s="238"/>
      <c r="F52" s="239"/>
      <c r="G52" s="240">
        <f>SUMIF(AG53:AG55,"&lt;&gt;NOR",G53:G55)</f>
        <v>0</v>
      </c>
      <c r="H52" s="234"/>
      <c r="I52" s="234">
        <f>SUM(I53:I55)</f>
        <v>0</v>
      </c>
      <c r="J52" s="234"/>
      <c r="K52" s="234">
        <f>SUM(K53:K55)</f>
        <v>0</v>
      </c>
      <c r="L52" s="234"/>
      <c r="M52" s="234">
        <f>SUM(M53:M55)</f>
        <v>0</v>
      </c>
      <c r="N52" s="234"/>
      <c r="O52" s="234">
        <f>SUM(O53:O55)</f>
        <v>0</v>
      </c>
      <c r="P52" s="234"/>
      <c r="Q52" s="234">
        <f>SUM(Q53:Q55)</f>
        <v>0</v>
      </c>
      <c r="R52" s="234"/>
      <c r="S52" s="234"/>
      <c r="T52" s="234"/>
      <c r="U52" s="234"/>
      <c r="V52" s="234">
        <f>SUM(V53:V55)</f>
        <v>0.08</v>
      </c>
      <c r="W52" s="234"/>
      <c r="X52" s="234"/>
      <c r="AG52" t="s">
        <v>156</v>
      </c>
    </row>
    <row r="53" spans="1:60" outlineLevel="1" x14ac:dyDescent="0.2">
      <c r="A53" s="247">
        <v>20</v>
      </c>
      <c r="B53" s="248" t="s">
        <v>233</v>
      </c>
      <c r="C53" s="258" t="s">
        <v>234</v>
      </c>
      <c r="D53" s="249" t="s">
        <v>235</v>
      </c>
      <c r="E53" s="250">
        <v>4.129E-2</v>
      </c>
      <c r="F53" s="251"/>
      <c r="G53" s="252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160</v>
      </c>
      <c r="T53" s="230" t="s">
        <v>160</v>
      </c>
      <c r="U53" s="230">
        <v>1.8919999999999999</v>
      </c>
      <c r="V53" s="230">
        <f>ROUND(E53*U53,2)</f>
        <v>0.08</v>
      </c>
      <c r="W53" s="230"/>
      <c r="X53" s="230" t="s">
        <v>236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237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7">
        <v>21</v>
      </c>
      <c r="B54" s="248" t="s">
        <v>238</v>
      </c>
      <c r="C54" s="258" t="s">
        <v>239</v>
      </c>
      <c r="D54" s="249" t="s">
        <v>235</v>
      </c>
      <c r="E54" s="250">
        <v>4.129E-2</v>
      </c>
      <c r="F54" s="251"/>
      <c r="G54" s="252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0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160</v>
      </c>
      <c r="T54" s="230" t="s">
        <v>160</v>
      </c>
      <c r="U54" s="230">
        <v>0</v>
      </c>
      <c r="V54" s="230">
        <f>ROUND(E54*U54,2)</f>
        <v>0</v>
      </c>
      <c r="W54" s="230"/>
      <c r="X54" s="230" t="s">
        <v>236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237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7">
        <v>22</v>
      </c>
      <c r="B55" s="248" t="s">
        <v>240</v>
      </c>
      <c r="C55" s="258" t="s">
        <v>241</v>
      </c>
      <c r="D55" s="249" t="s">
        <v>235</v>
      </c>
      <c r="E55" s="250">
        <v>4.129E-2</v>
      </c>
      <c r="F55" s="251"/>
      <c r="G55" s="252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0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160</v>
      </c>
      <c r="T55" s="230" t="s">
        <v>160</v>
      </c>
      <c r="U55" s="230">
        <v>0</v>
      </c>
      <c r="V55" s="230">
        <f>ROUND(E55*U55,2)</f>
        <v>0</v>
      </c>
      <c r="W55" s="230"/>
      <c r="X55" s="230" t="s">
        <v>236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237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">
      <c r="A56" s="235" t="s">
        <v>155</v>
      </c>
      <c r="B56" s="236" t="s">
        <v>81</v>
      </c>
      <c r="C56" s="255" t="s">
        <v>82</v>
      </c>
      <c r="D56" s="237"/>
      <c r="E56" s="238"/>
      <c r="F56" s="239"/>
      <c r="G56" s="240">
        <f>SUMIF(AG57:AG59,"&lt;&gt;NOR",G57:G59)</f>
        <v>0</v>
      </c>
      <c r="H56" s="234"/>
      <c r="I56" s="234">
        <f>SUM(I57:I59)</f>
        <v>0</v>
      </c>
      <c r="J56" s="234"/>
      <c r="K56" s="234">
        <f>SUM(K57:K59)</f>
        <v>0</v>
      </c>
      <c r="L56" s="234"/>
      <c r="M56" s="234">
        <f>SUM(M57:M59)</f>
        <v>0</v>
      </c>
      <c r="N56" s="234"/>
      <c r="O56" s="234">
        <f>SUM(O57:O59)</f>
        <v>0</v>
      </c>
      <c r="P56" s="234"/>
      <c r="Q56" s="234">
        <f>SUM(Q57:Q59)</f>
        <v>0.21</v>
      </c>
      <c r="R56" s="234"/>
      <c r="S56" s="234"/>
      <c r="T56" s="234"/>
      <c r="U56" s="234"/>
      <c r="V56" s="234">
        <f>SUM(V57:V59)</f>
        <v>0.93</v>
      </c>
      <c r="W56" s="234"/>
      <c r="X56" s="234"/>
      <c r="AG56" t="s">
        <v>156</v>
      </c>
    </row>
    <row r="57" spans="1:60" outlineLevel="1" x14ac:dyDescent="0.2">
      <c r="A57" s="241">
        <v>23</v>
      </c>
      <c r="B57" s="242" t="s">
        <v>242</v>
      </c>
      <c r="C57" s="256" t="s">
        <v>243</v>
      </c>
      <c r="D57" s="243" t="s">
        <v>159</v>
      </c>
      <c r="E57" s="244">
        <v>21.16</v>
      </c>
      <c r="F57" s="245"/>
      <c r="G57" s="246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0</v>
      </c>
      <c r="O57" s="230">
        <f>ROUND(E57*N57,2)</f>
        <v>0</v>
      </c>
      <c r="P57" s="230">
        <v>9.7400000000000004E-3</v>
      </c>
      <c r="Q57" s="230">
        <f>ROUND(E57*P57,2)</f>
        <v>0.21</v>
      </c>
      <c r="R57" s="230"/>
      <c r="S57" s="230" t="s">
        <v>160</v>
      </c>
      <c r="T57" s="230" t="s">
        <v>160</v>
      </c>
      <c r="U57" s="230">
        <v>4.3999999999999997E-2</v>
      </c>
      <c r="V57" s="230">
        <f>ROUND(E57*U57,2)</f>
        <v>0.93</v>
      </c>
      <c r="W57" s="230"/>
      <c r="X57" s="230" t="s">
        <v>161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168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27"/>
      <c r="B58" s="228"/>
      <c r="C58" s="257" t="s">
        <v>244</v>
      </c>
      <c r="D58" s="232"/>
      <c r="E58" s="233">
        <v>3.08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164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57" t="s">
        <v>245</v>
      </c>
      <c r="D59" s="232"/>
      <c r="E59" s="233">
        <v>18.079999999999998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164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">
      <c r="A60" s="235" t="s">
        <v>155</v>
      </c>
      <c r="B60" s="236" t="s">
        <v>83</v>
      </c>
      <c r="C60" s="255" t="s">
        <v>84</v>
      </c>
      <c r="D60" s="237"/>
      <c r="E60" s="238"/>
      <c r="F60" s="239"/>
      <c r="G60" s="240">
        <f>SUMIF(AG61:AG63,"&lt;&gt;NOR",G61:G63)</f>
        <v>0</v>
      </c>
      <c r="H60" s="234"/>
      <c r="I60" s="234">
        <f>SUM(I61:I63)</f>
        <v>0</v>
      </c>
      <c r="J60" s="234"/>
      <c r="K60" s="234">
        <f>SUM(K61:K63)</f>
        <v>0</v>
      </c>
      <c r="L60" s="234"/>
      <c r="M60" s="234">
        <f>SUM(M61:M63)</f>
        <v>0</v>
      </c>
      <c r="N60" s="234"/>
      <c r="O60" s="234">
        <f>SUM(O61:O63)</f>
        <v>0</v>
      </c>
      <c r="P60" s="234"/>
      <c r="Q60" s="234">
        <f>SUM(Q61:Q63)</f>
        <v>0.1</v>
      </c>
      <c r="R60" s="234"/>
      <c r="S60" s="234"/>
      <c r="T60" s="234"/>
      <c r="U60" s="234"/>
      <c r="V60" s="234">
        <f>SUM(V61:V63)</f>
        <v>1.92</v>
      </c>
      <c r="W60" s="234"/>
      <c r="X60" s="234"/>
      <c r="AG60" t="s">
        <v>156</v>
      </c>
    </row>
    <row r="61" spans="1:60" outlineLevel="1" x14ac:dyDescent="0.2">
      <c r="A61" s="241">
        <v>24</v>
      </c>
      <c r="B61" s="242" t="s">
        <v>246</v>
      </c>
      <c r="C61" s="256" t="s">
        <v>247</v>
      </c>
      <c r="D61" s="243" t="s">
        <v>159</v>
      </c>
      <c r="E61" s="244">
        <v>9.4600000000000009</v>
      </c>
      <c r="F61" s="245"/>
      <c r="G61" s="246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30">
        <v>0</v>
      </c>
      <c r="O61" s="230">
        <f>ROUND(E61*N61,2)</f>
        <v>0</v>
      </c>
      <c r="P61" s="230">
        <v>1.0500000000000001E-2</v>
      </c>
      <c r="Q61" s="230">
        <f>ROUND(E61*P61,2)</f>
        <v>0.1</v>
      </c>
      <c r="R61" s="230"/>
      <c r="S61" s="230" t="s">
        <v>160</v>
      </c>
      <c r="T61" s="230" t="s">
        <v>160</v>
      </c>
      <c r="U61" s="230">
        <v>0.20300000000000001</v>
      </c>
      <c r="V61" s="230">
        <f>ROUND(E61*U61,2)</f>
        <v>1.92</v>
      </c>
      <c r="W61" s="230"/>
      <c r="X61" s="230" t="s">
        <v>161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168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27"/>
      <c r="B62" s="228"/>
      <c r="C62" s="257" t="s">
        <v>222</v>
      </c>
      <c r="D62" s="232"/>
      <c r="E62" s="233">
        <v>9.4600000000000009</v>
      </c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164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>
        <v>25</v>
      </c>
      <c r="B63" s="228" t="s">
        <v>248</v>
      </c>
      <c r="C63" s="259" t="s">
        <v>249</v>
      </c>
      <c r="D63" s="229" t="s">
        <v>0</v>
      </c>
      <c r="E63" s="253"/>
      <c r="F63" s="231"/>
      <c r="G63" s="230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160</v>
      </c>
      <c r="T63" s="230" t="s">
        <v>160</v>
      </c>
      <c r="U63" s="230">
        <v>0</v>
      </c>
      <c r="V63" s="230">
        <f>ROUND(E63*U63,2)</f>
        <v>0</v>
      </c>
      <c r="W63" s="230"/>
      <c r="X63" s="230" t="s">
        <v>236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237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35" t="s">
        <v>155</v>
      </c>
      <c r="B64" s="236" t="s">
        <v>91</v>
      </c>
      <c r="C64" s="255" t="s">
        <v>92</v>
      </c>
      <c r="D64" s="237"/>
      <c r="E64" s="238"/>
      <c r="F64" s="239"/>
      <c r="G64" s="240">
        <f>SUMIF(AG65:AG69,"&lt;&gt;NOR",G65:G69)</f>
        <v>0</v>
      </c>
      <c r="H64" s="234"/>
      <c r="I64" s="234">
        <f>SUM(I65:I69)</f>
        <v>0</v>
      </c>
      <c r="J64" s="234"/>
      <c r="K64" s="234">
        <f>SUM(K65:K69)</f>
        <v>0</v>
      </c>
      <c r="L64" s="234"/>
      <c r="M64" s="234">
        <f>SUM(M65:M69)</f>
        <v>0</v>
      </c>
      <c r="N64" s="234"/>
      <c r="O64" s="234">
        <f>SUM(O65:O69)</f>
        <v>0</v>
      </c>
      <c r="P64" s="234"/>
      <c r="Q64" s="234">
        <f>SUM(Q65:Q69)</f>
        <v>0.1</v>
      </c>
      <c r="R64" s="234"/>
      <c r="S64" s="234"/>
      <c r="T64" s="234"/>
      <c r="U64" s="234"/>
      <c r="V64" s="234">
        <f>SUM(V65:V69)</f>
        <v>2.65</v>
      </c>
      <c r="W64" s="234"/>
      <c r="X64" s="234"/>
      <c r="AG64" t="s">
        <v>156</v>
      </c>
    </row>
    <row r="65" spans="1:60" outlineLevel="1" x14ac:dyDescent="0.2">
      <c r="A65" s="247">
        <v>26</v>
      </c>
      <c r="B65" s="248" t="s">
        <v>250</v>
      </c>
      <c r="C65" s="258" t="s">
        <v>251</v>
      </c>
      <c r="D65" s="249" t="s">
        <v>252</v>
      </c>
      <c r="E65" s="250">
        <v>1</v>
      </c>
      <c r="F65" s="251"/>
      <c r="G65" s="252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0</v>
      </c>
      <c r="O65" s="230">
        <f>ROUND(E65*N65,2)</f>
        <v>0</v>
      </c>
      <c r="P65" s="230">
        <v>3.4200000000000001E-2</v>
      </c>
      <c r="Q65" s="230">
        <f>ROUND(E65*P65,2)</f>
        <v>0.03</v>
      </c>
      <c r="R65" s="230"/>
      <c r="S65" s="230" t="s">
        <v>160</v>
      </c>
      <c r="T65" s="230" t="s">
        <v>160</v>
      </c>
      <c r="U65" s="230">
        <v>0.46500000000000002</v>
      </c>
      <c r="V65" s="230">
        <f>ROUND(E65*U65,2)</f>
        <v>0.47</v>
      </c>
      <c r="W65" s="230"/>
      <c r="X65" s="230" t="s">
        <v>161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168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7">
        <v>27</v>
      </c>
      <c r="B66" s="248" t="s">
        <v>253</v>
      </c>
      <c r="C66" s="258" t="s">
        <v>254</v>
      </c>
      <c r="D66" s="249" t="s">
        <v>252</v>
      </c>
      <c r="E66" s="250">
        <v>2</v>
      </c>
      <c r="F66" s="251"/>
      <c r="G66" s="252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30">
        <v>0</v>
      </c>
      <c r="O66" s="230">
        <f>ROUND(E66*N66,2)</f>
        <v>0</v>
      </c>
      <c r="P66" s="230">
        <v>1.9460000000000002E-2</v>
      </c>
      <c r="Q66" s="230">
        <f>ROUND(E66*P66,2)</f>
        <v>0.04</v>
      </c>
      <c r="R66" s="230"/>
      <c r="S66" s="230" t="s">
        <v>160</v>
      </c>
      <c r="T66" s="230" t="s">
        <v>160</v>
      </c>
      <c r="U66" s="230">
        <v>0.38200000000000001</v>
      </c>
      <c r="V66" s="230">
        <f>ROUND(E66*U66,2)</f>
        <v>0.76</v>
      </c>
      <c r="W66" s="230"/>
      <c r="X66" s="230" t="s">
        <v>161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168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7">
        <v>28</v>
      </c>
      <c r="B67" s="248" t="s">
        <v>255</v>
      </c>
      <c r="C67" s="258" t="s">
        <v>256</v>
      </c>
      <c r="D67" s="249" t="s">
        <v>252</v>
      </c>
      <c r="E67" s="250">
        <v>3</v>
      </c>
      <c r="F67" s="251"/>
      <c r="G67" s="252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0</v>
      </c>
      <c r="O67" s="230">
        <f>ROUND(E67*N67,2)</f>
        <v>0</v>
      </c>
      <c r="P67" s="230">
        <v>1.56E-3</v>
      </c>
      <c r="Q67" s="230">
        <f>ROUND(E67*P67,2)</f>
        <v>0</v>
      </c>
      <c r="R67" s="230"/>
      <c r="S67" s="230" t="s">
        <v>160</v>
      </c>
      <c r="T67" s="230" t="s">
        <v>160</v>
      </c>
      <c r="U67" s="230">
        <v>0.217</v>
      </c>
      <c r="V67" s="230">
        <f>ROUND(E67*U67,2)</f>
        <v>0.65</v>
      </c>
      <c r="W67" s="230"/>
      <c r="X67" s="230" t="s">
        <v>161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168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7">
        <v>29</v>
      </c>
      <c r="B68" s="248" t="s">
        <v>257</v>
      </c>
      <c r="C68" s="258" t="s">
        <v>258</v>
      </c>
      <c r="D68" s="249" t="s">
        <v>187</v>
      </c>
      <c r="E68" s="250">
        <v>2</v>
      </c>
      <c r="F68" s="251"/>
      <c r="G68" s="252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0</v>
      </c>
      <c r="O68" s="230">
        <f>ROUND(E68*N68,2)</f>
        <v>0</v>
      </c>
      <c r="P68" s="230">
        <v>8.4999999999999995E-4</v>
      </c>
      <c r="Q68" s="230">
        <f>ROUND(E68*P68,2)</f>
        <v>0</v>
      </c>
      <c r="R68" s="230"/>
      <c r="S68" s="230" t="s">
        <v>160</v>
      </c>
      <c r="T68" s="230" t="s">
        <v>160</v>
      </c>
      <c r="U68" s="230">
        <v>3.7999999999999999E-2</v>
      </c>
      <c r="V68" s="230">
        <f>ROUND(E68*U68,2)</f>
        <v>0.08</v>
      </c>
      <c r="W68" s="230"/>
      <c r="X68" s="230" t="s">
        <v>161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168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7">
        <v>30</v>
      </c>
      <c r="B69" s="248" t="s">
        <v>259</v>
      </c>
      <c r="C69" s="258" t="s">
        <v>260</v>
      </c>
      <c r="D69" s="249" t="s">
        <v>210</v>
      </c>
      <c r="E69" s="250">
        <v>12</v>
      </c>
      <c r="F69" s="251"/>
      <c r="G69" s="252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30">
        <v>0</v>
      </c>
      <c r="O69" s="230">
        <f>ROUND(E69*N69,2)</f>
        <v>0</v>
      </c>
      <c r="P69" s="230">
        <v>2.2599999999999999E-3</v>
      </c>
      <c r="Q69" s="230">
        <f>ROUND(E69*P69,2)</f>
        <v>0.03</v>
      </c>
      <c r="R69" s="230"/>
      <c r="S69" s="230" t="s">
        <v>160</v>
      </c>
      <c r="T69" s="230" t="s">
        <v>160</v>
      </c>
      <c r="U69" s="230">
        <v>5.7500000000000002E-2</v>
      </c>
      <c r="V69" s="230">
        <f>ROUND(E69*U69,2)</f>
        <v>0.69</v>
      </c>
      <c r="W69" s="230"/>
      <c r="X69" s="230" t="s">
        <v>161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168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35" t="s">
        <v>155</v>
      </c>
      <c r="B70" s="236" t="s">
        <v>93</v>
      </c>
      <c r="C70" s="255" t="s">
        <v>94</v>
      </c>
      <c r="D70" s="237"/>
      <c r="E70" s="238"/>
      <c r="F70" s="239"/>
      <c r="G70" s="240">
        <f>SUMIF(AG71:AG72,"&lt;&gt;NOR",G71:G72)</f>
        <v>0</v>
      </c>
      <c r="H70" s="234"/>
      <c r="I70" s="234">
        <f>SUM(I71:I72)</f>
        <v>0</v>
      </c>
      <c r="J70" s="234"/>
      <c r="K70" s="234">
        <f>SUM(K71:K72)</f>
        <v>0</v>
      </c>
      <c r="L70" s="234"/>
      <c r="M70" s="234">
        <f>SUM(M71:M72)</f>
        <v>0</v>
      </c>
      <c r="N70" s="234"/>
      <c r="O70" s="234">
        <f>SUM(O71:O72)</f>
        <v>0</v>
      </c>
      <c r="P70" s="234"/>
      <c r="Q70" s="234">
        <f>SUM(Q71:Q72)</f>
        <v>0</v>
      </c>
      <c r="R70" s="234"/>
      <c r="S70" s="234"/>
      <c r="T70" s="234"/>
      <c r="U70" s="234"/>
      <c r="V70" s="234">
        <f>SUM(V71:V72)</f>
        <v>0.8</v>
      </c>
      <c r="W70" s="234"/>
      <c r="X70" s="234"/>
      <c r="AG70" t="s">
        <v>156</v>
      </c>
    </row>
    <row r="71" spans="1:60" outlineLevel="1" x14ac:dyDescent="0.2">
      <c r="A71" s="247">
        <v>31</v>
      </c>
      <c r="B71" s="248" t="s">
        <v>261</v>
      </c>
      <c r="C71" s="258" t="s">
        <v>262</v>
      </c>
      <c r="D71" s="249" t="s">
        <v>252</v>
      </c>
      <c r="E71" s="250">
        <v>1</v>
      </c>
      <c r="F71" s="251"/>
      <c r="G71" s="252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0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200</v>
      </c>
      <c r="T71" s="230" t="s">
        <v>201</v>
      </c>
      <c r="U71" s="230">
        <v>0</v>
      </c>
      <c r="V71" s="230">
        <f>ROUND(E71*U71,2)</f>
        <v>0</v>
      </c>
      <c r="W71" s="230"/>
      <c r="X71" s="230" t="s">
        <v>161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202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7">
        <v>32</v>
      </c>
      <c r="B72" s="248" t="s">
        <v>263</v>
      </c>
      <c r="C72" s="258" t="s">
        <v>264</v>
      </c>
      <c r="D72" s="249" t="s">
        <v>187</v>
      </c>
      <c r="E72" s="250">
        <v>2</v>
      </c>
      <c r="F72" s="251"/>
      <c r="G72" s="252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/>
      <c r="S72" s="230" t="s">
        <v>160</v>
      </c>
      <c r="T72" s="230" t="s">
        <v>160</v>
      </c>
      <c r="U72" s="230">
        <v>0.39957999999999999</v>
      </c>
      <c r="V72" s="230">
        <f>ROUND(E72*U72,2)</f>
        <v>0.8</v>
      </c>
      <c r="W72" s="230"/>
      <c r="X72" s="230" t="s">
        <v>205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206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x14ac:dyDescent="0.2">
      <c r="A73" s="235" t="s">
        <v>155</v>
      </c>
      <c r="B73" s="236" t="s">
        <v>103</v>
      </c>
      <c r="C73" s="255" t="s">
        <v>104</v>
      </c>
      <c r="D73" s="237"/>
      <c r="E73" s="238"/>
      <c r="F73" s="239"/>
      <c r="G73" s="240">
        <f>SUMIF(AG74:AG76,"&lt;&gt;NOR",G74:G76)</f>
        <v>0</v>
      </c>
      <c r="H73" s="234"/>
      <c r="I73" s="234">
        <f>SUM(I74:I76)</f>
        <v>0</v>
      </c>
      <c r="J73" s="234"/>
      <c r="K73" s="234">
        <f>SUM(K74:K76)</f>
        <v>0</v>
      </c>
      <c r="L73" s="234"/>
      <c r="M73" s="234">
        <f>SUM(M74:M76)</f>
        <v>0</v>
      </c>
      <c r="N73" s="234"/>
      <c r="O73" s="234">
        <f>SUM(O74:O76)</f>
        <v>0.16</v>
      </c>
      <c r="P73" s="234"/>
      <c r="Q73" s="234">
        <f>SUM(Q74:Q76)</f>
        <v>0</v>
      </c>
      <c r="R73" s="234"/>
      <c r="S73" s="234"/>
      <c r="T73" s="234"/>
      <c r="U73" s="234"/>
      <c r="V73" s="234">
        <f>SUM(V74:V76)</f>
        <v>3.95</v>
      </c>
      <c r="W73" s="234"/>
      <c r="X73" s="234"/>
      <c r="AG73" t="s">
        <v>156</v>
      </c>
    </row>
    <row r="74" spans="1:60" outlineLevel="1" x14ac:dyDescent="0.2">
      <c r="A74" s="247">
        <v>33</v>
      </c>
      <c r="B74" s="248" t="s">
        <v>265</v>
      </c>
      <c r="C74" s="258" t="s">
        <v>266</v>
      </c>
      <c r="D74" s="249" t="s">
        <v>159</v>
      </c>
      <c r="E74" s="250">
        <v>11</v>
      </c>
      <c r="F74" s="251"/>
      <c r="G74" s="252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30">
        <v>2.2499999999999998E-3</v>
      </c>
      <c r="O74" s="230">
        <f>ROUND(E74*N74,2)</f>
        <v>0.02</v>
      </c>
      <c r="P74" s="230">
        <v>0</v>
      </c>
      <c r="Q74" s="230">
        <f>ROUND(E74*P74,2)</f>
        <v>0</v>
      </c>
      <c r="R74" s="230"/>
      <c r="S74" s="230" t="s">
        <v>160</v>
      </c>
      <c r="T74" s="230" t="s">
        <v>160</v>
      </c>
      <c r="U74" s="230">
        <v>0.123</v>
      </c>
      <c r="V74" s="230">
        <f>ROUND(E74*U74,2)</f>
        <v>1.35</v>
      </c>
      <c r="W74" s="230"/>
      <c r="X74" s="230" t="s">
        <v>161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168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1" x14ac:dyDescent="0.2">
      <c r="A75" s="247">
        <v>34</v>
      </c>
      <c r="B75" s="248" t="s">
        <v>267</v>
      </c>
      <c r="C75" s="258" t="s">
        <v>268</v>
      </c>
      <c r="D75" s="249" t="s">
        <v>159</v>
      </c>
      <c r="E75" s="250">
        <v>11</v>
      </c>
      <c r="F75" s="251"/>
      <c r="G75" s="252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1.2959999999999999E-2</v>
      </c>
      <c r="O75" s="230">
        <f>ROUND(E75*N75,2)</f>
        <v>0.14000000000000001</v>
      </c>
      <c r="P75" s="230">
        <v>0</v>
      </c>
      <c r="Q75" s="230">
        <f>ROUND(E75*P75,2)</f>
        <v>0</v>
      </c>
      <c r="R75" s="230"/>
      <c r="S75" s="230" t="s">
        <v>160</v>
      </c>
      <c r="T75" s="230" t="s">
        <v>160</v>
      </c>
      <c r="U75" s="230">
        <v>0.23599999999999999</v>
      </c>
      <c r="V75" s="230">
        <f>ROUND(E75*U75,2)</f>
        <v>2.6</v>
      </c>
      <c r="W75" s="230"/>
      <c r="X75" s="230" t="s">
        <v>161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168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7">
        <v>35</v>
      </c>
      <c r="B76" s="248" t="s">
        <v>269</v>
      </c>
      <c r="C76" s="258" t="s">
        <v>270</v>
      </c>
      <c r="D76" s="249" t="s">
        <v>159</v>
      </c>
      <c r="E76" s="250">
        <v>11</v>
      </c>
      <c r="F76" s="251"/>
      <c r="G76" s="252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2.9999999999999997E-4</v>
      </c>
      <c r="O76" s="230">
        <f>ROUND(E76*N76,2)</f>
        <v>0</v>
      </c>
      <c r="P76" s="230">
        <v>0</v>
      </c>
      <c r="Q76" s="230">
        <f>ROUND(E76*P76,2)</f>
        <v>0</v>
      </c>
      <c r="R76" s="230" t="s">
        <v>271</v>
      </c>
      <c r="S76" s="230" t="s">
        <v>160</v>
      </c>
      <c r="T76" s="230" t="s">
        <v>160</v>
      </c>
      <c r="U76" s="230">
        <v>0</v>
      </c>
      <c r="V76" s="230">
        <f>ROUND(E76*U76,2)</f>
        <v>0</v>
      </c>
      <c r="W76" s="230"/>
      <c r="X76" s="230" t="s">
        <v>272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273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">
      <c r="A77" s="235" t="s">
        <v>155</v>
      </c>
      <c r="B77" s="236" t="s">
        <v>111</v>
      </c>
      <c r="C77" s="255" t="s">
        <v>112</v>
      </c>
      <c r="D77" s="237"/>
      <c r="E77" s="238"/>
      <c r="F77" s="239"/>
      <c r="G77" s="240">
        <f>SUMIF(AG78:AG81,"&lt;&gt;NOR",G78:G81)</f>
        <v>0</v>
      </c>
      <c r="H77" s="234"/>
      <c r="I77" s="234">
        <f>SUM(I78:I81)</f>
        <v>0</v>
      </c>
      <c r="J77" s="234"/>
      <c r="K77" s="234">
        <f>SUM(K78:K81)</f>
        <v>0</v>
      </c>
      <c r="L77" s="234"/>
      <c r="M77" s="234">
        <f>SUM(M78:M81)</f>
        <v>0</v>
      </c>
      <c r="N77" s="234"/>
      <c r="O77" s="234">
        <f>SUM(O78:O81)</f>
        <v>0</v>
      </c>
      <c r="P77" s="234"/>
      <c r="Q77" s="234">
        <f>SUM(Q78:Q81)</f>
        <v>0.01</v>
      </c>
      <c r="R77" s="234"/>
      <c r="S77" s="234"/>
      <c r="T77" s="234"/>
      <c r="U77" s="234"/>
      <c r="V77" s="234">
        <f>SUM(V78:V81)</f>
        <v>11.07</v>
      </c>
      <c r="W77" s="234"/>
      <c r="X77" s="234"/>
      <c r="AG77" t="s">
        <v>156</v>
      </c>
    </row>
    <row r="78" spans="1:60" outlineLevel="1" x14ac:dyDescent="0.2">
      <c r="A78" s="247">
        <v>36</v>
      </c>
      <c r="B78" s="248" t="s">
        <v>274</v>
      </c>
      <c r="C78" s="258" t="s">
        <v>275</v>
      </c>
      <c r="D78" s="249" t="s">
        <v>210</v>
      </c>
      <c r="E78" s="250">
        <v>11.17</v>
      </c>
      <c r="F78" s="251"/>
      <c r="G78" s="252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30">
        <v>0</v>
      </c>
      <c r="O78" s="230">
        <f>ROUND(E78*N78,2)</f>
        <v>0</v>
      </c>
      <c r="P78" s="230">
        <v>8.0000000000000007E-5</v>
      </c>
      <c r="Q78" s="230">
        <f>ROUND(E78*P78,2)</f>
        <v>0</v>
      </c>
      <c r="R78" s="230"/>
      <c r="S78" s="230" t="s">
        <v>160</v>
      </c>
      <c r="T78" s="230" t="s">
        <v>160</v>
      </c>
      <c r="U78" s="230">
        <v>3.5000000000000003E-2</v>
      </c>
      <c r="V78" s="230">
        <f>ROUND(E78*U78,2)</f>
        <v>0.39</v>
      </c>
      <c r="W78" s="230"/>
      <c r="X78" s="230" t="s">
        <v>161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168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7">
        <v>37</v>
      </c>
      <c r="B79" s="248" t="s">
        <v>276</v>
      </c>
      <c r="C79" s="258" t="s">
        <v>277</v>
      </c>
      <c r="D79" s="249" t="s">
        <v>159</v>
      </c>
      <c r="E79" s="250">
        <v>5.3</v>
      </c>
      <c r="F79" s="251"/>
      <c r="G79" s="252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0</v>
      </c>
      <c r="O79" s="230">
        <f>ROUND(E79*N79,2)</f>
        <v>0</v>
      </c>
      <c r="P79" s="230">
        <v>1E-3</v>
      </c>
      <c r="Q79" s="230">
        <f>ROUND(E79*P79,2)</f>
        <v>0.01</v>
      </c>
      <c r="R79" s="230"/>
      <c r="S79" s="230" t="s">
        <v>160</v>
      </c>
      <c r="T79" s="230" t="s">
        <v>160</v>
      </c>
      <c r="U79" s="230">
        <v>0.128</v>
      </c>
      <c r="V79" s="230">
        <f>ROUND(E79*U79,2)</f>
        <v>0.68</v>
      </c>
      <c r="W79" s="230"/>
      <c r="X79" s="230" t="s">
        <v>161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168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1">
        <v>38</v>
      </c>
      <c r="B80" s="242" t="s">
        <v>278</v>
      </c>
      <c r="C80" s="256" t="s">
        <v>279</v>
      </c>
      <c r="D80" s="243" t="s">
        <v>280</v>
      </c>
      <c r="E80" s="244">
        <v>10</v>
      </c>
      <c r="F80" s="245"/>
      <c r="G80" s="246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0"/>
      <c r="S80" s="230" t="s">
        <v>160</v>
      </c>
      <c r="T80" s="230" t="s">
        <v>160</v>
      </c>
      <c r="U80" s="230">
        <v>1</v>
      </c>
      <c r="V80" s="230">
        <f>ROUND(E80*U80,2)</f>
        <v>10</v>
      </c>
      <c r="W80" s="230"/>
      <c r="X80" s="230" t="s">
        <v>161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168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>
        <v>39</v>
      </c>
      <c r="B81" s="228" t="s">
        <v>281</v>
      </c>
      <c r="C81" s="259" t="s">
        <v>282</v>
      </c>
      <c r="D81" s="229" t="s">
        <v>0</v>
      </c>
      <c r="E81" s="253"/>
      <c r="F81" s="231"/>
      <c r="G81" s="230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30">
        <v>0</v>
      </c>
      <c r="O81" s="230">
        <f>ROUND(E81*N81,2)</f>
        <v>0</v>
      </c>
      <c r="P81" s="230">
        <v>0</v>
      </c>
      <c r="Q81" s="230">
        <f>ROUND(E81*P81,2)</f>
        <v>0</v>
      </c>
      <c r="R81" s="230"/>
      <c r="S81" s="230" t="s">
        <v>160</v>
      </c>
      <c r="T81" s="230" t="s">
        <v>160</v>
      </c>
      <c r="U81" s="230">
        <v>0</v>
      </c>
      <c r="V81" s="230">
        <f>ROUND(E81*U81,2)</f>
        <v>0</v>
      </c>
      <c r="W81" s="230"/>
      <c r="X81" s="230" t="s">
        <v>236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237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">
      <c r="A82" s="235" t="s">
        <v>155</v>
      </c>
      <c r="B82" s="236" t="s">
        <v>117</v>
      </c>
      <c r="C82" s="255" t="s">
        <v>118</v>
      </c>
      <c r="D82" s="237"/>
      <c r="E82" s="238"/>
      <c r="F82" s="239"/>
      <c r="G82" s="240">
        <f>SUMIF(AG83:AG85,"&lt;&gt;NOR",G83:G85)</f>
        <v>0</v>
      </c>
      <c r="H82" s="234"/>
      <c r="I82" s="234">
        <f>SUM(I83:I85)</f>
        <v>0</v>
      </c>
      <c r="J82" s="234"/>
      <c r="K82" s="234">
        <f>SUM(K83:K85)</f>
        <v>0</v>
      </c>
      <c r="L82" s="234"/>
      <c r="M82" s="234">
        <f>SUM(M83:M85)</f>
        <v>0</v>
      </c>
      <c r="N82" s="234"/>
      <c r="O82" s="234">
        <f>SUM(O83:O85)</f>
        <v>0</v>
      </c>
      <c r="P82" s="234"/>
      <c r="Q82" s="234">
        <f>SUM(Q83:Q85)</f>
        <v>0</v>
      </c>
      <c r="R82" s="234"/>
      <c r="S82" s="234"/>
      <c r="T82" s="234"/>
      <c r="U82" s="234"/>
      <c r="V82" s="234">
        <f>SUM(V83:V85)</f>
        <v>2.0499999999999998</v>
      </c>
      <c r="W82" s="234"/>
      <c r="X82" s="234"/>
      <c r="AG82" t="s">
        <v>156</v>
      </c>
    </row>
    <row r="83" spans="1:60" outlineLevel="1" x14ac:dyDescent="0.2">
      <c r="A83" s="241">
        <v>40</v>
      </c>
      <c r="B83" s="242" t="s">
        <v>283</v>
      </c>
      <c r="C83" s="256" t="s">
        <v>284</v>
      </c>
      <c r="D83" s="243" t="s">
        <v>159</v>
      </c>
      <c r="E83" s="244">
        <v>29.46</v>
      </c>
      <c r="F83" s="245"/>
      <c r="G83" s="246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0"/>
      <c r="S83" s="230" t="s">
        <v>160</v>
      </c>
      <c r="T83" s="230" t="s">
        <v>160</v>
      </c>
      <c r="U83" s="230">
        <v>6.9709999999999994E-2</v>
      </c>
      <c r="V83" s="230">
        <f>ROUND(E83*U83,2)</f>
        <v>2.0499999999999998</v>
      </c>
      <c r="W83" s="230"/>
      <c r="X83" s="230" t="s">
        <v>161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168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27"/>
      <c r="B84" s="228"/>
      <c r="C84" s="257" t="s">
        <v>222</v>
      </c>
      <c r="D84" s="232"/>
      <c r="E84" s="233">
        <v>9.4600000000000009</v>
      </c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164</v>
      </c>
      <c r="AH84" s="210">
        <v>5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27"/>
      <c r="B85" s="228"/>
      <c r="C85" s="257" t="s">
        <v>285</v>
      </c>
      <c r="D85" s="232"/>
      <c r="E85" s="233">
        <v>20</v>
      </c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164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x14ac:dyDescent="0.2">
      <c r="A86" s="235" t="s">
        <v>155</v>
      </c>
      <c r="B86" s="236" t="s">
        <v>119</v>
      </c>
      <c r="C86" s="255" t="s">
        <v>120</v>
      </c>
      <c r="D86" s="237"/>
      <c r="E86" s="238"/>
      <c r="F86" s="239"/>
      <c r="G86" s="240">
        <f>SUMIF(AG87:AG87,"&lt;&gt;NOR",G87:G87)</f>
        <v>0</v>
      </c>
      <c r="H86" s="234"/>
      <c r="I86" s="234">
        <f>SUM(I87:I87)</f>
        <v>0</v>
      </c>
      <c r="J86" s="234"/>
      <c r="K86" s="234">
        <f>SUM(K87:K87)</f>
        <v>0</v>
      </c>
      <c r="L86" s="234"/>
      <c r="M86" s="234">
        <f>SUM(M87:M87)</f>
        <v>0</v>
      </c>
      <c r="N86" s="234"/>
      <c r="O86" s="234">
        <f>SUM(O87:O87)</f>
        <v>0</v>
      </c>
      <c r="P86" s="234"/>
      <c r="Q86" s="234">
        <f>SUM(Q87:Q87)</f>
        <v>0</v>
      </c>
      <c r="R86" s="234"/>
      <c r="S86" s="234"/>
      <c r="T86" s="234"/>
      <c r="U86" s="234"/>
      <c r="V86" s="234">
        <f>SUM(V87:V87)</f>
        <v>10</v>
      </c>
      <c r="W86" s="234"/>
      <c r="X86" s="234"/>
      <c r="AG86" t="s">
        <v>156</v>
      </c>
    </row>
    <row r="87" spans="1:60" outlineLevel="1" x14ac:dyDescent="0.2">
      <c r="A87" s="247">
        <v>41</v>
      </c>
      <c r="B87" s="248" t="s">
        <v>286</v>
      </c>
      <c r="C87" s="258" t="s">
        <v>287</v>
      </c>
      <c r="D87" s="249" t="s">
        <v>280</v>
      </c>
      <c r="E87" s="250">
        <v>10</v>
      </c>
      <c r="F87" s="251"/>
      <c r="G87" s="252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30">
        <v>0</v>
      </c>
      <c r="O87" s="230">
        <f>ROUND(E87*N87,2)</f>
        <v>0</v>
      </c>
      <c r="P87" s="230">
        <v>0</v>
      </c>
      <c r="Q87" s="230">
        <f>ROUND(E87*P87,2)</f>
        <v>0</v>
      </c>
      <c r="R87" s="230" t="s">
        <v>288</v>
      </c>
      <c r="S87" s="230" t="s">
        <v>160</v>
      </c>
      <c r="T87" s="230" t="s">
        <v>160</v>
      </c>
      <c r="U87" s="230">
        <v>1</v>
      </c>
      <c r="V87" s="230">
        <f>ROUND(E87*U87,2)</f>
        <v>10</v>
      </c>
      <c r="W87" s="230"/>
      <c r="X87" s="230" t="s">
        <v>289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290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">
      <c r="A88" s="235" t="s">
        <v>155</v>
      </c>
      <c r="B88" s="236" t="s">
        <v>125</v>
      </c>
      <c r="C88" s="255" t="s">
        <v>126</v>
      </c>
      <c r="D88" s="237"/>
      <c r="E88" s="238"/>
      <c r="F88" s="239"/>
      <c r="G88" s="240">
        <f>SUMIF(AG89:AG99,"&lt;&gt;NOR",G89:G99)</f>
        <v>0</v>
      </c>
      <c r="H88" s="234"/>
      <c r="I88" s="234">
        <f>SUM(I89:I99)</f>
        <v>0</v>
      </c>
      <c r="J88" s="234"/>
      <c r="K88" s="234">
        <f>SUM(K89:K99)</f>
        <v>0</v>
      </c>
      <c r="L88" s="234"/>
      <c r="M88" s="234">
        <f>SUM(M89:M99)</f>
        <v>0</v>
      </c>
      <c r="N88" s="234"/>
      <c r="O88" s="234">
        <f>SUM(O89:O99)</f>
        <v>0</v>
      </c>
      <c r="P88" s="234"/>
      <c r="Q88" s="234">
        <f>SUM(Q89:Q99)</f>
        <v>0</v>
      </c>
      <c r="R88" s="234"/>
      <c r="S88" s="234"/>
      <c r="T88" s="234"/>
      <c r="U88" s="234"/>
      <c r="V88" s="234">
        <f>SUM(V89:V99)</f>
        <v>347.21999999999997</v>
      </c>
      <c r="W88" s="234"/>
      <c r="X88" s="234"/>
      <c r="AG88" t="s">
        <v>156</v>
      </c>
    </row>
    <row r="89" spans="1:60" outlineLevel="1" x14ac:dyDescent="0.2">
      <c r="A89" s="247">
        <v>42</v>
      </c>
      <c r="B89" s="248" t="s">
        <v>291</v>
      </c>
      <c r="C89" s="258" t="s">
        <v>292</v>
      </c>
      <c r="D89" s="249" t="s">
        <v>235</v>
      </c>
      <c r="E89" s="250">
        <v>0.45</v>
      </c>
      <c r="F89" s="251"/>
      <c r="G89" s="252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0"/>
      <c r="S89" s="230" t="s">
        <v>160</v>
      </c>
      <c r="T89" s="230" t="s">
        <v>160</v>
      </c>
      <c r="U89" s="230">
        <v>0</v>
      </c>
      <c r="V89" s="230">
        <f>ROUND(E89*U89,2)</f>
        <v>0</v>
      </c>
      <c r="W89" s="230"/>
      <c r="X89" s="230" t="s">
        <v>161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162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7">
        <v>43</v>
      </c>
      <c r="B90" s="248" t="s">
        <v>293</v>
      </c>
      <c r="C90" s="258" t="s">
        <v>294</v>
      </c>
      <c r="D90" s="249" t="s">
        <v>235</v>
      </c>
      <c r="E90" s="250">
        <v>0.35</v>
      </c>
      <c r="F90" s="251"/>
      <c r="G90" s="252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0"/>
      <c r="S90" s="230" t="s">
        <v>160</v>
      </c>
      <c r="T90" s="230" t="s">
        <v>160</v>
      </c>
      <c r="U90" s="230">
        <v>0</v>
      </c>
      <c r="V90" s="230">
        <f>ROUND(E90*U90,2)</f>
        <v>0</v>
      </c>
      <c r="W90" s="230"/>
      <c r="X90" s="230" t="s">
        <v>161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162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1">
        <v>44</v>
      </c>
      <c r="B91" s="242" t="s">
        <v>295</v>
      </c>
      <c r="C91" s="256" t="s">
        <v>296</v>
      </c>
      <c r="D91" s="243" t="s">
        <v>235</v>
      </c>
      <c r="E91" s="244">
        <v>19.09</v>
      </c>
      <c r="F91" s="245"/>
      <c r="G91" s="246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30">
        <v>0</v>
      </c>
      <c r="O91" s="230">
        <f>ROUND(E91*N91,2)</f>
        <v>0</v>
      </c>
      <c r="P91" s="230">
        <v>0</v>
      </c>
      <c r="Q91" s="230">
        <f>ROUND(E91*P91,2)</f>
        <v>0</v>
      </c>
      <c r="R91" s="230"/>
      <c r="S91" s="230" t="s">
        <v>160</v>
      </c>
      <c r="T91" s="230" t="s">
        <v>160</v>
      </c>
      <c r="U91" s="230">
        <v>0</v>
      </c>
      <c r="V91" s="230">
        <f>ROUND(E91*U91,2)</f>
        <v>0</v>
      </c>
      <c r="W91" s="230"/>
      <c r="X91" s="230" t="s">
        <v>161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168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27"/>
      <c r="B92" s="228"/>
      <c r="C92" s="257" t="s">
        <v>297</v>
      </c>
      <c r="D92" s="232"/>
      <c r="E92" s="233">
        <v>19.09</v>
      </c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164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7">
        <v>45</v>
      </c>
      <c r="B93" s="248" t="s">
        <v>298</v>
      </c>
      <c r="C93" s="258" t="s">
        <v>299</v>
      </c>
      <c r="D93" s="249" t="s">
        <v>235</v>
      </c>
      <c r="E93" s="250">
        <v>18.70018</v>
      </c>
      <c r="F93" s="251"/>
      <c r="G93" s="252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30">
        <v>0</v>
      </c>
      <c r="O93" s="230">
        <f>ROUND(E93*N93,2)</f>
        <v>0</v>
      </c>
      <c r="P93" s="230">
        <v>0</v>
      </c>
      <c r="Q93" s="230">
        <f>ROUND(E93*P93,2)</f>
        <v>0</v>
      </c>
      <c r="R93" s="230"/>
      <c r="S93" s="230" t="s">
        <v>160</v>
      </c>
      <c r="T93" s="230" t="s">
        <v>160</v>
      </c>
      <c r="U93" s="230">
        <v>0.63800000000000001</v>
      </c>
      <c r="V93" s="230">
        <f>ROUND(E93*U93,2)</f>
        <v>11.93</v>
      </c>
      <c r="W93" s="230"/>
      <c r="X93" s="230" t="s">
        <v>300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301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7">
        <v>46</v>
      </c>
      <c r="B94" s="248" t="s">
        <v>302</v>
      </c>
      <c r="C94" s="258" t="s">
        <v>303</v>
      </c>
      <c r="D94" s="249" t="s">
        <v>235</v>
      </c>
      <c r="E94" s="250">
        <v>18.70018</v>
      </c>
      <c r="F94" s="251"/>
      <c r="G94" s="252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30">
        <v>0</v>
      </c>
      <c r="O94" s="230">
        <f>ROUND(E94*N94,2)</f>
        <v>0</v>
      </c>
      <c r="P94" s="230">
        <v>0</v>
      </c>
      <c r="Q94" s="230">
        <f>ROUND(E94*P94,2)</f>
        <v>0</v>
      </c>
      <c r="R94" s="230"/>
      <c r="S94" s="230" t="s">
        <v>160</v>
      </c>
      <c r="T94" s="230" t="s">
        <v>160</v>
      </c>
      <c r="U94" s="230">
        <v>0.26500000000000001</v>
      </c>
      <c r="V94" s="230">
        <f>ROUND(E94*U94,2)</f>
        <v>4.96</v>
      </c>
      <c r="W94" s="230"/>
      <c r="X94" s="230" t="s">
        <v>300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301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7">
        <v>47</v>
      </c>
      <c r="B95" s="248" t="s">
        <v>304</v>
      </c>
      <c r="C95" s="258" t="s">
        <v>305</v>
      </c>
      <c r="D95" s="249" t="s">
        <v>235</v>
      </c>
      <c r="E95" s="250">
        <v>18.70018</v>
      </c>
      <c r="F95" s="251"/>
      <c r="G95" s="252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0"/>
      <c r="S95" s="230" t="s">
        <v>160</v>
      </c>
      <c r="T95" s="230" t="s">
        <v>160</v>
      </c>
      <c r="U95" s="230">
        <v>2.0089999999999999</v>
      </c>
      <c r="V95" s="230">
        <f>ROUND(E95*U95,2)</f>
        <v>37.57</v>
      </c>
      <c r="W95" s="230"/>
      <c r="X95" s="230" t="s">
        <v>300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301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7">
        <v>48</v>
      </c>
      <c r="B96" s="248" t="s">
        <v>306</v>
      </c>
      <c r="C96" s="258" t="s">
        <v>307</v>
      </c>
      <c r="D96" s="249" t="s">
        <v>235</v>
      </c>
      <c r="E96" s="250">
        <v>18.70018</v>
      </c>
      <c r="F96" s="251"/>
      <c r="G96" s="252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0"/>
      <c r="S96" s="230" t="s">
        <v>160</v>
      </c>
      <c r="T96" s="230" t="s">
        <v>160</v>
      </c>
      <c r="U96" s="230">
        <v>3.92</v>
      </c>
      <c r="V96" s="230">
        <f>ROUND(E96*U96,2)</f>
        <v>73.3</v>
      </c>
      <c r="W96" s="230"/>
      <c r="X96" s="230" t="s">
        <v>300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301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7">
        <v>49</v>
      </c>
      <c r="B97" s="248" t="s">
        <v>308</v>
      </c>
      <c r="C97" s="258" t="s">
        <v>309</v>
      </c>
      <c r="D97" s="249" t="s">
        <v>235</v>
      </c>
      <c r="E97" s="250">
        <v>187.00182000000001</v>
      </c>
      <c r="F97" s="251"/>
      <c r="G97" s="252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0"/>
      <c r="S97" s="230" t="s">
        <v>160</v>
      </c>
      <c r="T97" s="230" t="s">
        <v>160</v>
      </c>
      <c r="U97" s="230">
        <v>0</v>
      </c>
      <c r="V97" s="230">
        <f>ROUND(E97*U97,2)</f>
        <v>0</v>
      </c>
      <c r="W97" s="230"/>
      <c r="X97" s="230" t="s">
        <v>300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301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7">
        <v>50</v>
      </c>
      <c r="B98" s="248" t="s">
        <v>310</v>
      </c>
      <c r="C98" s="258" t="s">
        <v>311</v>
      </c>
      <c r="D98" s="249" t="s">
        <v>235</v>
      </c>
      <c r="E98" s="250">
        <v>18.70018</v>
      </c>
      <c r="F98" s="251"/>
      <c r="G98" s="252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0"/>
      <c r="S98" s="230" t="s">
        <v>160</v>
      </c>
      <c r="T98" s="230" t="s">
        <v>160</v>
      </c>
      <c r="U98" s="230">
        <v>7.5359999999999996</v>
      </c>
      <c r="V98" s="230">
        <f>ROUND(E98*U98,2)</f>
        <v>140.91999999999999</v>
      </c>
      <c r="W98" s="230"/>
      <c r="X98" s="230" t="s">
        <v>300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301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7">
        <v>51</v>
      </c>
      <c r="B99" s="248" t="s">
        <v>312</v>
      </c>
      <c r="C99" s="258" t="s">
        <v>313</v>
      </c>
      <c r="D99" s="249" t="s">
        <v>235</v>
      </c>
      <c r="E99" s="250">
        <v>93.500910000000005</v>
      </c>
      <c r="F99" s="251"/>
      <c r="G99" s="252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0"/>
      <c r="S99" s="230" t="s">
        <v>160</v>
      </c>
      <c r="T99" s="230" t="s">
        <v>160</v>
      </c>
      <c r="U99" s="230">
        <v>0.84</v>
      </c>
      <c r="V99" s="230">
        <f>ROUND(E99*U99,2)</f>
        <v>78.540000000000006</v>
      </c>
      <c r="W99" s="230"/>
      <c r="X99" s="230" t="s">
        <v>300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301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">
      <c r="A100" s="235" t="s">
        <v>155</v>
      </c>
      <c r="B100" s="236" t="s">
        <v>128</v>
      </c>
      <c r="C100" s="255" t="s">
        <v>29</v>
      </c>
      <c r="D100" s="237"/>
      <c r="E100" s="238"/>
      <c r="F100" s="239"/>
      <c r="G100" s="240">
        <f>SUMIF(AG101:AG107,"&lt;&gt;NOR",G101:G107)</f>
        <v>0</v>
      </c>
      <c r="H100" s="234"/>
      <c r="I100" s="234">
        <f>SUM(I101:I107)</f>
        <v>0</v>
      </c>
      <c r="J100" s="234"/>
      <c r="K100" s="234">
        <f>SUM(K101:K107)</f>
        <v>0</v>
      </c>
      <c r="L100" s="234"/>
      <c r="M100" s="234">
        <f>SUM(M101:M107)</f>
        <v>0</v>
      </c>
      <c r="N100" s="234"/>
      <c r="O100" s="234">
        <f>SUM(O101:O107)</f>
        <v>0</v>
      </c>
      <c r="P100" s="234"/>
      <c r="Q100" s="234">
        <f>SUM(Q101:Q107)</f>
        <v>0</v>
      </c>
      <c r="R100" s="234"/>
      <c r="S100" s="234"/>
      <c r="T100" s="234"/>
      <c r="U100" s="234"/>
      <c r="V100" s="234">
        <f>SUM(V101:V107)</f>
        <v>0</v>
      </c>
      <c r="W100" s="234"/>
      <c r="X100" s="234"/>
      <c r="AG100" t="s">
        <v>156</v>
      </c>
    </row>
    <row r="101" spans="1:60" outlineLevel="1" x14ac:dyDescent="0.2">
      <c r="A101" s="247">
        <v>52</v>
      </c>
      <c r="B101" s="248" t="s">
        <v>314</v>
      </c>
      <c r="C101" s="258" t="s">
        <v>315</v>
      </c>
      <c r="D101" s="249" t="s">
        <v>252</v>
      </c>
      <c r="E101" s="250">
        <v>1</v>
      </c>
      <c r="F101" s="251"/>
      <c r="G101" s="252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0"/>
      <c r="S101" s="230" t="s">
        <v>200</v>
      </c>
      <c r="T101" s="230" t="s">
        <v>201</v>
      </c>
      <c r="U101" s="230">
        <v>0</v>
      </c>
      <c r="V101" s="230">
        <f>ROUND(E101*U101,2)</f>
        <v>0</v>
      </c>
      <c r="W101" s="230"/>
      <c r="X101" s="230" t="s">
        <v>161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168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7">
        <v>53</v>
      </c>
      <c r="B102" s="248" t="s">
        <v>316</v>
      </c>
      <c r="C102" s="258" t="s">
        <v>317</v>
      </c>
      <c r="D102" s="249" t="s">
        <v>252</v>
      </c>
      <c r="E102" s="250">
        <v>1</v>
      </c>
      <c r="F102" s="251"/>
      <c r="G102" s="252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0"/>
      <c r="S102" s="230" t="s">
        <v>200</v>
      </c>
      <c r="T102" s="230" t="s">
        <v>201</v>
      </c>
      <c r="U102" s="230">
        <v>0</v>
      </c>
      <c r="V102" s="230">
        <f>ROUND(E102*U102,2)</f>
        <v>0</v>
      </c>
      <c r="W102" s="230"/>
      <c r="X102" s="230" t="s">
        <v>161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168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47">
        <v>54</v>
      </c>
      <c r="B103" s="248" t="s">
        <v>318</v>
      </c>
      <c r="C103" s="258" t="s">
        <v>319</v>
      </c>
      <c r="D103" s="249" t="s">
        <v>252</v>
      </c>
      <c r="E103" s="250">
        <v>1</v>
      </c>
      <c r="F103" s="251"/>
      <c r="G103" s="252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0"/>
      <c r="S103" s="230" t="s">
        <v>200</v>
      </c>
      <c r="T103" s="230" t="s">
        <v>201</v>
      </c>
      <c r="U103" s="230">
        <v>0</v>
      </c>
      <c r="V103" s="230">
        <f>ROUND(E103*U103,2)</f>
        <v>0</v>
      </c>
      <c r="W103" s="230"/>
      <c r="X103" s="230" t="s">
        <v>161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168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47">
        <v>55</v>
      </c>
      <c r="B104" s="248" t="s">
        <v>320</v>
      </c>
      <c r="C104" s="258" t="s">
        <v>321</v>
      </c>
      <c r="D104" s="249" t="s">
        <v>252</v>
      </c>
      <c r="E104" s="250">
        <v>1</v>
      </c>
      <c r="F104" s="251"/>
      <c r="G104" s="252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0"/>
      <c r="S104" s="230" t="s">
        <v>200</v>
      </c>
      <c r="T104" s="230" t="s">
        <v>201</v>
      </c>
      <c r="U104" s="230">
        <v>0</v>
      </c>
      <c r="V104" s="230">
        <f>ROUND(E104*U104,2)</f>
        <v>0</v>
      </c>
      <c r="W104" s="230"/>
      <c r="X104" s="230" t="s">
        <v>161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168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47">
        <v>56</v>
      </c>
      <c r="B105" s="248" t="s">
        <v>322</v>
      </c>
      <c r="C105" s="258" t="s">
        <v>323</v>
      </c>
      <c r="D105" s="249" t="s">
        <v>252</v>
      </c>
      <c r="E105" s="250">
        <v>1</v>
      </c>
      <c r="F105" s="251"/>
      <c r="G105" s="252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0"/>
      <c r="S105" s="230" t="s">
        <v>200</v>
      </c>
      <c r="T105" s="230" t="s">
        <v>201</v>
      </c>
      <c r="U105" s="230">
        <v>0</v>
      </c>
      <c r="V105" s="230">
        <f>ROUND(E105*U105,2)</f>
        <v>0</v>
      </c>
      <c r="W105" s="230"/>
      <c r="X105" s="230" t="s">
        <v>161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168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7">
        <v>57</v>
      </c>
      <c r="B106" s="248" t="s">
        <v>324</v>
      </c>
      <c r="C106" s="258" t="s">
        <v>325</v>
      </c>
      <c r="D106" s="249" t="s">
        <v>252</v>
      </c>
      <c r="E106" s="250">
        <v>1</v>
      </c>
      <c r="F106" s="251"/>
      <c r="G106" s="252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0"/>
      <c r="S106" s="230" t="s">
        <v>200</v>
      </c>
      <c r="T106" s="230" t="s">
        <v>201</v>
      </c>
      <c r="U106" s="230">
        <v>0</v>
      </c>
      <c r="V106" s="230">
        <f>ROUND(E106*U106,2)</f>
        <v>0</v>
      </c>
      <c r="W106" s="230"/>
      <c r="X106" s="230" t="s">
        <v>161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168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1">
        <v>58</v>
      </c>
      <c r="B107" s="242" t="s">
        <v>326</v>
      </c>
      <c r="C107" s="256" t="s">
        <v>327</v>
      </c>
      <c r="D107" s="243" t="s">
        <v>252</v>
      </c>
      <c r="E107" s="244">
        <v>1</v>
      </c>
      <c r="F107" s="245"/>
      <c r="G107" s="246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30">
        <v>0</v>
      </c>
      <c r="O107" s="230">
        <f>ROUND(E107*N107,2)</f>
        <v>0</v>
      </c>
      <c r="P107" s="230">
        <v>0</v>
      </c>
      <c r="Q107" s="230">
        <f>ROUND(E107*P107,2)</f>
        <v>0</v>
      </c>
      <c r="R107" s="230"/>
      <c r="S107" s="230" t="s">
        <v>200</v>
      </c>
      <c r="T107" s="230" t="s">
        <v>201</v>
      </c>
      <c r="U107" s="230">
        <v>0</v>
      </c>
      <c r="V107" s="230">
        <f>ROUND(E107*U107,2)</f>
        <v>0</v>
      </c>
      <c r="W107" s="230"/>
      <c r="X107" s="230" t="s">
        <v>161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168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">
      <c r="A108" s="3"/>
      <c r="B108" s="4"/>
      <c r="C108" s="260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AE108">
        <v>15</v>
      </c>
      <c r="AF108">
        <v>21</v>
      </c>
      <c r="AG108" t="s">
        <v>142</v>
      </c>
    </row>
    <row r="109" spans="1:60" x14ac:dyDescent="0.2">
      <c r="A109" s="213"/>
      <c r="B109" s="214" t="s">
        <v>31</v>
      </c>
      <c r="C109" s="261"/>
      <c r="D109" s="215"/>
      <c r="E109" s="216"/>
      <c r="F109" s="216"/>
      <c r="G109" s="254">
        <f>G8+G11+G36+G52+G56+G60+G64+G70+G73+G77+G82+G86+G88+G100</f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AE109">
        <f>SUMIF(L7:L107,AE108,G7:G107)</f>
        <v>0</v>
      </c>
      <c r="AF109">
        <f>SUMIF(L7:L107,AF108,G7:G107)</f>
        <v>0</v>
      </c>
      <c r="AG109" t="s">
        <v>328</v>
      </c>
    </row>
    <row r="110" spans="1:60" x14ac:dyDescent="0.2">
      <c r="A110" s="3"/>
      <c r="B110" s="4"/>
      <c r="C110" s="260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60" x14ac:dyDescent="0.2">
      <c r="A111" s="3"/>
      <c r="B111" s="4"/>
      <c r="C111" s="260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60" x14ac:dyDescent="0.2">
      <c r="A112" s="217" t="s">
        <v>329</v>
      </c>
      <c r="B112" s="217"/>
      <c r="C112" s="262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33" x14ac:dyDescent="0.2">
      <c r="A113" s="218"/>
      <c r="B113" s="219"/>
      <c r="C113" s="263"/>
      <c r="D113" s="219"/>
      <c r="E113" s="219"/>
      <c r="F113" s="219"/>
      <c r="G113" s="22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G113" t="s">
        <v>330</v>
      </c>
    </row>
    <row r="114" spans="1:33" x14ac:dyDescent="0.2">
      <c r="A114" s="221"/>
      <c r="B114" s="222"/>
      <c r="C114" s="264"/>
      <c r="D114" s="222"/>
      <c r="E114" s="222"/>
      <c r="F114" s="222"/>
      <c r="G114" s="22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">
      <c r="A115" s="221"/>
      <c r="B115" s="222"/>
      <c r="C115" s="264"/>
      <c r="D115" s="222"/>
      <c r="E115" s="222"/>
      <c r="F115" s="222"/>
      <c r="G115" s="22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221"/>
      <c r="B116" s="222"/>
      <c r="C116" s="264"/>
      <c r="D116" s="222"/>
      <c r="E116" s="222"/>
      <c r="F116" s="222"/>
      <c r="G116" s="22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224"/>
      <c r="B117" s="225"/>
      <c r="C117" s="265"/>
      <c r="D117" s="225"/>
      <c r="E117" s="225"/>
      <c r="F117" s="225"/>
      <c r="G117" s="22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33" x14ac:dyDescent="0.2">
      <c r="A118" s="3"/>
      <c r="B118" s="4"/>
      <c r="C118" s="260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33" x14ac:dyDescent="0.2">
      <c r="C119" s="266"/>
      <c r="D119" s="10"/>
      <c r="AG119" t="s">
        <v>331</v>
      </c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mZ9Q0QU6AAqm1cEppCgEDwIV8XcBXMT9HIXNikvSs9doBz+Po7hRVuF9c+GyGZdfGtaKTXF5YLIaKoTJDsQwA==" saltValue="58fDKAbMEY1amYX7CZqcmA==" spinCount="100000" sheet="1"/>
  <mergeCells count="6">
    <mergeCell ref="A1:G1"/>
    <mergeCell ref="C2:G2"/>
    <mergeCell ref="C3:G3"/>
    <mergeCell ref="C4:G4"/>
    <mergeCell ref="A112:C112"/>
    <mergeCell ref="A113:G11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A1D84-6939-4295-B32E-4C93C5FFAA5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131</v>
      </c>
      <c r="AG3" t="s">
        <v>132</v>
      </c>
    </row>
    <row r="4" spans="1:60" ht="24.95" customHeight="1" x14ac:dyDescent="0.2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133</v>
      </c>
    </row>
    <row r="5" spans="1:60" x14ac:dyDescent="0.2">
      <c r="D5" s="10"/>
    </row>
    <row r="6" spans="1:60" ht="38.25" x14ac:dyDescent="0.2">
      <c r="A6" s="206" t="s">
        <v>134</v>
      </c>
      <c r="B6" s="208" t="s">
        <v>135</v>
      </c>
      <c r="C6" s="208" t="s">
        <v>136</v>
      </c>
      <c r="D6" s="207" t="s">
        <v>137</v>
      </c>
      <c r="E6" s="206" t="s">
        <v>138</v>
      </c>
      <c r="F6" s="205" t="s">
        <v>139</v>
      </c>
      <c r="G6" s="206" t="s">
        <v>31</v>
      </c>
      <c r="H6" s="209" t="s">
        <v>32</v>
      </c>
      <c r="I6" s="209" t="s">
        <v>140</v>
      </c>
      <c r="J6" s="209" t="s">
        <v>33</v>
      </c>
      <c r="K6" s="209" t="s">
        <v>141</v>
      </c>
      <c r="L6" s="209" t="s">
        <v>142</v>
      </c>
      <c r="M6" s="209" t="s">
        <v>143</v>
      </c>
      <c r="N6" s="209" t="s">
        <v>144</v>
      </c>
      <c r="O6" s="209" t="s">
        <v>145</v>
      </c>
      <c r="P6" s="209" t="s">
        <v>146</v>
      </c>
      <c r="Q6" s="209" t="s">
        <v>147</v>
      </c>
      <c r="R6" s="209" t="s">
        <v>148</v>
      </c>
      <c r="S6" s="209" t="s">
        <v>149</v>
      </c>
      <c r="T6" s="209" t="s">
        <v>150</v>
      </c>
      <c r="U6" s="209" t="s">
        <v>151</v>
      </c>
      <c r="V6" s="209" t="s">
        <v>152</v>
      </c>
      <c r="W6" s="209" t="s">
        <v>153</v>
      </c>
      <c r="X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5" t="s">
        <v>155</v>
      </c>
      <c r="B8" s="236" t="s">
        <v>59</v>
      </c>
      <c r="C8" s="255" t="s">
        <v>60</v>
      </c>
      <c r="D8" s="237"/>
      <c r="E8" s="238"/>
      <c r="F8" s="239"/>
      <c r="G8" s="240">
        <f>SUMIF(AG9:AG19,"&lt;&gt;NOR",G9:G19)</f>
        <v>0</v>
      </c>
      <c r="H8" s="234"/>
      <c r="I8" s="234">
        <f>SUM(I9:I19)</f>
        <v>0</v>
      </c>
      <c r="J8" s="234"/>
      <c r="K8" s="234">
        <f>SUM(K9:K19)</f>
        <v>0</v>
      </c>
      <c r="L8" s="234"/>
      <c r="M8" s="234">
        <f>SUM(M9:M19)</f>
        <v>0</v>
      </c>
      <c r="N8" s="234"/>
      <c r="O8" s="234">
        <f>SUM(O9:O19)</f>
        <v>2.6599999999999997</v>
      </c>
      <c r="P8" s="234"/>
      <c r="Q8" s="234">
        <f>SUM(Q9:Q19)</f>
        <v>0</v>
      </c>
      <c r="R8" s="234"/>
      <c r="S8" s="234"/>
      <c r="T8" s="234"/>
      <c r="U8" s="234"/>
      <c r="V8" s="234">
        <f>SUM(V9:V19)</f>
        <v>27.09</v>
      </c>
      <c r="W8" s="234"/>
      <c r="X8" s="234"/>
      <c r="AG8" t="s">
        <v>156</v>
      </c>
    </row>
    <row r="9" spans="1:60" outlineLevel="1" x14ac:dyDescent="0.2">
      <c r="A9" s="247">
        <v>1</v>
      </c>
      <c r="B9" s="248" t="s">
        <v>332</v>
      </c>
      <c r="C9" s="258" t="s">
        <v>333</v>
      </c>
      <c r="D9" s="249" t="s">
        <v>187</v>
      </c>
      <c r="E9" s="250">
        <v>2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5.45E-2</v>
      </c>
      <c r="O9" s="230">
        <f>ROUND(E9*N9,2)</f>
        <v>0.11</v>
      </c>
      <c r="P9" s="230">
        <v>0</v>
      </c>
      <c r="Q9" s="230">
        <f>ROUND(E9*P9,2)</f>
        <v>0</v>
      </c>
      <c r="R9" s="230"/>
      <c r="S9" s="230" t="s">
        <v>160</v>
      </c>
      <c r="T9" s="230" t="s">
        <v>160</v>
      </c>
      <c r="U9" s="230">
        <v>0.23100000000000001</v>
      </c>
      <c r="V9" s="230">
        <f>ROUND(E9*U9,2)</f>
        <v>0.46</v>
      </c>
      <c r="W9" s="230"/>
      <c r="X9" s="230" t="s">
        <v>161</v>
      </c>
      <c r="Y9" s="210"/>
      <c r="Z9" s="210"/>
      <c r="AA9" s="210"/>
      <c r="AB9" s="210"/>
      <c r="AC9" s="210"/>
      <c r="AD9" s="210"/>
      <c r="AE9" s="210"/>
      <c r="AF9" s="210"/>
      <c r="AG9" s="210" t="s">
        <v>168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1" x14ac:dyDescent="0.2">
      <c r="A10" s="241">
        <v>2</v>
      </c>
      <c r="B10" s="242" t="s">
        <v>334</v>
      </c>
      <c r="C10" s="256" t="s">
        <v>335</v>
      </c>
      <c r="D10" s="243" t="s">
        <v>176</v>
      </c>
      <c r="E10" s="244">
        <v>0.42</v>
      </c>
      <c r="F10" s="245"/>
      <c r="G10" s="246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1.7989999999999999</v>
      </c>
      <c r="O10" s="230">
        <f>ROUND(E10*N10,2)</f>
        <v>0.76</v>
      </c>
      <c r="P10" s="230">
        <v>0</v>
      </c>
      <c r="Q10" s="230">
        <f>ROUND(E10*P10,2)</f>
        <v>0</v>
      </c>
      <c r="R10" s="230"/>
      <c r="S10" s="230" t="s">
        <v>160</v>
      </c>
      <c r="T10" s="230" t="s">
        <v>160</v>
      </c>
      <c r="U10" s="230">
        <v>4.9835000000000003</v>
      </c>
      <c r="V10" s="230">
        <f>ROUND(E10*U10,2)</f>
        <v>2.09</v>
      </c>
      <c r="W10" s="230"/>
      <c r="X10" s="230" t="s">
        <v>161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168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27"/>
      <c r="B11" s="228"/>
      <c r="C11" s="257" t="s">
        <v>336</v>
      </c>
      <c r="D11" s="232"/>
      <c r="E11" s="233">
        <v>0.42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164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1">
        <v>3</v>
      </c>
      <c r="B12" s="242" t="s">
        <v>337</v>
      </c>
      <c r="C12" s="256" t="s">
        <v>338</v>
      </c>
      <c r="D12" s="243" t="s">
        <v>235</v>
      </c>
      <c r="E12" s="244">
        <v>1.67E-2</v>
      </c>
      <c r="F12" s="245"/>
      <c r="G12" s="24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1.7090000000000001E-2</v>
      </c>
      <c r="O12" s="230">
        <f>ROUND(E12*N12,2)</f>
        <v>0</v>
      </c>
      <c r="P12" s="230">
        <v>0</v>
      </c>
      <c r="Q12" s="230">
        <f>ROUND(E12*P12,2)</f>
        <v>0</v>
      </c>
      <c r="R12" s="230"/>
      <c r="S12" s="230" t="s">
        <v>160</v>
      </c>
      <c r="T12" s="230" t="s">
        <v>160</v>
      </c>
      <c r="U12" s="230">
        <v>16.582999999999998</v>
      </c>
      <c r="V12" s="230">
        <f>ROUND(E12*U12,2)</f>
        <v>0.28000000000000003</v>
      </c>
      <c r="W12" s="230"/>
      <c r="X12" s="230" t="s">
        <v>161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27"/>
      <c r="B13" s="228"/>
      <c r="C13" s="257" t="s">
        <v>339</v>
      </c>
      <c r="D13" s="232"/>
      <c r="E13" s="233">
        <v>1.67E-2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164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1">
        <v>4</v>
      </c>
      <c r="B14" s="242" t="s">
        <v>340</v>
      </c>
      <c r="C14" s="256" t="s">
        <v>341</v>
      </c>
      <c r="D14" s="243" t="s">
        <v>159</v>
      </c>
      <c r="E14" s="244">
        <v>22.76</v>
      </c>
      <c r="F14" s="245"/>
      <c r="G14" s="246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7.4709999999999999E-2</v>
      </c>
      <c r="O14" s="230">
        <f>ROUND(E14*N14,2)</f>
        <v>1.7</v>
      </c>
      <c r="P14" s="230">
        <v>0</v>
      </c>
      <c r="Q14" s="230">
        <f>ROUND(E14*P14,2)</f>
        <v>0</v>
      </c>
      <c r="R14" s="230"/>
      <c r="S14" s="230" t="s">
        <v>160</v>
      </c>
      <c r="T14" s="230" t="s">
        <v>160</v>
      </c>
      <c r="U14" s="230">
        <v>0.52915000000000001</v>
      </c>
      <c r="V14" s="230">
        <f>ROUND(E14*U14,2)</f>
        <v>12.04</v>
      </c>
      <c r="W14" s="230"/>
      <c r="X14" s="230" t="s">
        <v>161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168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7"/>
      <c r="B15" s="228"/>
      <c r="C15" s="257" t="s">
        <v>342</v>
      </c>
      <c r="D15" s="232"/>
      <c r="E15" s="233">
        <v>25.16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164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27"/>
      <c r="B16" s="228"/>
      <c r="C16" s="257" t="s">
        <v>343</v>
      </c>
      <c r="D16" s="232"/>
      <c r="E16" s="233">
        <v>-2.4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164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1">
        <v>5</v>
      </c>
      <c r="B17" s="242" t="s">
        <v>344</v>
      </c>
      <c r="C17" s="256" t="s">
        <v>345</v>
      </c>
      <c r="D17" s="243" t="s">
        <v>210</v>
      </c>
      <c r="E17" s="244">
        <v>10.199999999999999</v>
      </c>
      <c r="F17" s="245"/>
      <c r="G17" s="246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1.0200000000000001E-3</v>
      </c>
      <c r="O17" s="230">
        <f>ROUND(E17*N17,2)</f>
        <v>0.01</v>
      </c>
      <c r="P17" s="230">
        <v>0</v>
      </c>
      <c r="Q17" s="230">
        <f>ROUND(E17*P17,2)</f>
        <v>0</v>
      </c>
      <c r="R17" s="230"/>
      <c r="S17" s="230" t="s">
        <v>160</v>
      </c>
      <c r="T17" s="230" t="s">
        <v>160</v>
      </c>
      <c r="U17" s="230">
        <v>0.36</v>
      </c>
      <c r="V17" s="230">
        <f>ROUND(E17*U17,2)</f>
        <v>3.67</v>
      </c>
      <c r="W17" s="230"/>
      <c r="X17" s="230" t="s">
        <v>161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168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57" t="s">
        <v>346</v>
      </c>
      <c r="D18" s="232"/>
      <c r="E18" s="233">
        <v>10.199999999999999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164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7">
        <v>6</v>
      </c>
      <c r="B19" s="248" t="s">
        <v>347</v>
      </c>
      <c r="C19" s="258" t="s">
        <v>348</v>
      </c>
      <c r="D19" s="249" t="s">
        <v>210</v>
      </c>
      <c r="E19" s="250">
        <v>4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1.941E-2</v>
      </c>
      <c r="O19" s="230">
        <f>ROUND(E19*N19,2)</f>
        <v>0.08</v>
      </c>
      <c r="P19" s="230">
        <v>0</v>
      </c>
      <c r="Q19" s="230">
        <f>ROUND(E19*P19,2)</f>
        <v>0</v>
      </c>
      <c r="R19" s="230"/>
      <c r="S19" s="230" t="s">
        <v>160</v>
      </c>
      <c r="T19" s="230" t="s">
        <v>160</v>
      </c>
      <c r="U19" s="230">
        <v>2.1379999999999999</v>
      </c>
      <c r="V19" s="230">
        <f>ROUND(E19*U19,2)</f>
        <v>8.5500000000000007</v>
      </c>
      <c r="W19" s="230"/>
      <c r="X19" s="230" t="s">
        <v>161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168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35" t="s">
        <v>155</v>
      </c>
      <c r="B20" s="236" t="s">
        <v>61</v>
      </c>
      <c r="C20" s="255" t="s">
        <v>62</v>
      </c>
      <c r="D20" s="237"/>
      <c r="E20" s="238"/>
      <c r="F20" s="239"/>
      <c r="G20" s="240">
        <f>SUMIF(AG21:AG48,"&lt;&gt;NOR",G21:G48)</f>
        <v>0</v>
      </c>
      <c r="H20" s="234"/>
      <c r="I20" s="234">
        <f>SUM(I21:I48)</f>
        <v>0</v>
      </c>
      <c r="J20" s="234"/>
      <c r="K20" s="234">
        <f>SUM(K21:K48)</f>
        <v>0</v>
      </c>
      <c r="L20" s="234"/>
      <c r="M20" s="234">
        <f>SUM(M21:M48)</f>
        <v>0</v>
      </c>
      <c r="N20" s="234"/>
      <c r="O20" s="234">
        <f>SUM(O21:O48)</f>
        <v>3.08</v>
      </c>
      <c r="P20" s="234"/>
      <c r="Q20" s="234">
        <f>SUM(Q21:Q48)</f>
        <v>0</v>
      </c>
      <c r="R20" s="234"/>
      <c r="S20" s="234"/>
      <c r="T20" s="234"/>
      <c r="U20" s="234"/>
      <c r="V20" s="234">
        <f>SUM(V21:V48)</f>
        <v>81.66</v>
      </c>
      <c r="W20" s="234"/>
      <c r="X20" s="234"/>
      <c r="AG20" t="s">
        <v>156</v>
      </c>
    </row>
    <row r="21" spans="1:60" ht="22.5" outlineLevel="1" x14ac:dyDescent="0.2">
      <c r="A21" s="241">
        <v>7</v>
      </c>
      <c r="B21" s="242" t="s">
        <v>349</v>
      </c>
      <c r="C21" s="256" t="s">
        <v>350</v>
      </c>
      <c r="D21" s="243" t="s">
        <v>159</v>
      </c>
      <c r="E21" s="244">
        <v>33.857999999999997</v>
      </c>
      <c r="F21" s="245"/>
      <c r="G21" s="246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1.35E-2</v>
      </c>
      <c r="O21" s="230">
        <f>ROUND(E21*N21,2)</f>
        <v>0.46</v>
      </c>
      <c r="P21" s="230">
        <v>0</v>
      </c>
      <c r="Q21" s="230">
        <f>ROUND(E21*P21,2)</f>
        <v>0</v>
      </c>
      <c r="R21" s="230"/>
      <c r="S21" s="230" t="s">
        <v>160</v>
      </c>
      <c r="T21" s="230" t="s">
        <v>160</v>
      </c>
      <c r="U21" s="230">
        <v>0.36</v>
      </c>
      <c r="V21" s="230">
        <f>ROUND(E21*U21,2)</f>
        <v>12.19</v>
      </c>
      <c r="W21" s="230"/>
      <c r="X21" s="230" t="s">
        <v>161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168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57" t="s">
        <v>351</v>
      </c>
      <c r="D22" s="232"/>
      <c r="E22" s="233">
        <v>28.56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164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27"/>
      <c r="B23" s="228"/>
      <c r="C23" s="257" t="s">
        <v>352</v>
      </c>
      <c r="D23" s="232"/>
      <c r="E23" s="233">
        <v>7.5780000000000003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164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57" t="s">
        <v>353</v>
      </c>
      <c r="D24" s="232"/>
      <c r="E24" s="233">
        <v>-1.2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164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7"/>
      <c r="B25" s="228"/>
      <c r="C25" s="257" t="s">
        <v>354</v>
      </c>
      <c r="D25" s="232"/>
      <c r="E25" s="233">
        <v>-1.08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164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1">
        <v>8</v>
      </c>
      <c r="B26" s="242" t="s">
        <v>355</v>
      </c>
      <c r="C26" s="256" t="s">
        <v>356</v>
      </c>
      <c r="D26" s="243" t="s">
        <v>159</v>
      </c>
      <c r="E26" s="244">
        <v>106.47</v>
      </c>
      <c r="F26" s="245"/>
      <c r="G26" s="246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3.2000000000000003E-4</v>
      </c>
      <c r="O26" s="230">
        <f>ROUND(E26*N26,2)</f>
        <v>0.03</v>
      </c>
      <c r="P26" s="230">
        <v>0</v>
      </c>
      <c r="Q26" s="230">
        <f>ROUND(E26*P26,2)</f>
        <v>0</v>
      </c>
      <c r="R26" s="230"/>
      <c r="S26" s="230" t="s">
        <v>160</v>
      </c>
      <c r="T26" s="230" t="s">
        <v>160</v>
      </c>
      <c r="U26" s="230">
        <v>7.0000000000000007E-2</v>
      </c>
      <c r="V26" s="230">
        <f>ROUND(E26*U26,2)</f>
        <v>7.45</v>
      </c>
      <c r="W26" s="230"/>
      <c r="X26" s="230" t="s">
        <v>161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162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7"/>
      <c r="B27" s="228"/>
      <c r="C27" s="257" t="s">
        <v>357</v>
      </c>
      <c r="D27" s="232"/>
      <c r="E27" s="233">
        <v>33.857999999999997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164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57" t="s">
        <v>358</v>
      </c>
      <c r="D28" s="232"/>
      <c r="E28" s="233">
        <v>13.59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164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/>
      <c r="B29" s="228"/>
      <c r="C29" s="257" t="s">
        <v>359</v>
      </c>
      <c r="D29" s="232"/>
      <c r="E29" s="233">
        <v>59.021999999999998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164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7">
        <v>9</v>
      </c>
      <c r="B30" s="248" t="s">
        <v>360</v>
      </c>
      <c r="C30" s="258" t="s">
        <v>361</v>
      </c>
      <c r="D30" s="249" t="s">
        <v>159</v>
      </c>
      <c r="E30" s="250">
        <v>4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4.0000000000000003E-5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160</v>
      </c>
      <c r="T30" s="230" t="s">
        <v>160</v>
      </c>
      <c r="U30" s="230">
        <v>7.8E-2</v>
      </c>
      <c r="V30" s="230">
        <f>ROUND(E30*U30,2)</f>
        <v>0.31</v>
      </c>
      <c r="W30" s="230"/>
      <c r="X30" s="230" t="s">
        <v>161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168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1" x14ac:dyDescent="0.2">
      <c r="A31" s="241">
        <v>10</v>
      </c>
      <c r="B31" s="242" t="s">
        <v>362</v>
      </c>
      <c r="C31" s="256" t="s">
        <v>363</v>
      </c>
      <c r="D31" s="243" t="s">
        <v>159</v>
      </c>
      <c r="E31" s="244">
        <v>13.59</v>
      </c>
      <c r="F31" s="245"/>
      <c r="G31" s="24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2.9139999999999999E-2</v>
      </c>
      <c r="O31" s="230">
        <f>ROUND(E31*N31,2)</f>
        <v>0.4</v>
      </c>
      <c r="P31" s="230">
        <v>0</v>
      </c>
      <c r="Q31" s="230">
        <f>ROUND(E31*P31,2)</f>
        <v>0</v>
      </c>
      <c r="R31" s="230"/>
      <c r="S31" s="230" t="s">
        <v>160</v>
      </c>
      <c r="T31" s="230" t="s">
        <v>160</v>
      </c>
      <c r="U31" s="230">
        <v>0.60924999999999996</v>
      </c>
      <c r="V31" s="230">
        <f>ROUND(E31*U31,2)</f>
        <v>8.2799999999999994</v>
      </c>
      <c r="W31" s="230"/>
      <c r="X31" s="230" t="s">
        <v>161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168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27"/>
      <c r="B32" s="228"/>
      <c r="C32" s="257" t="s">
        <v>364</v>
      </c>
      <c r="D32" s="232"/>
      <c r="E32" s="233">
        <v>10.59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164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27"/>
      <c r="B33" s="228"/>
      <c r="C33" s="257" t="s">
        <v>59</v>
      </c>
      <c r="D33" s="232"/>
      <c r="E33" s="233">
        <v>3</v>
      </c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164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47">
        <v>11</v>
      </c>
      <c r="B34" s="248" t="s">
        <v>365</v>
      </c>
      <c r="C34" s="258" t="s">
        <v>366</v>
      </c>
      <c r="D34" s="249" t="s">
        <v>187</v>
      </c>
      <c r="E34" s="250">
        <v>3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4.3049999999999998E-2</v>
      </c>
      <c r="O34" s="230">
        <f>ROUND(E34*N34,2)</f>
        <v>0.13</v>
      </c>
      <c r="P34" s="230">
        <v>0</v>
      </c>
      <c r="Q34" s="230">
        <f>ROUND(E34*P34,2)</f>
        <v>0</v>
      </c>
      <c r="R34" s="230"/>
      <c r="S34" s="230" t="s">
        <v>160</v>
      </c>
      <c r="T34" s="230" t="s">
        <v>160</v>
      </c>
      <c r="U34" s="230">
        <v>0.87802999999999998</v>
      </c>
      <c r="V34" s="230">
        <f>ROUND(E34*U34,2)</f>
        <v>2.63</v>
      </c>
      <c r="W34" s="230"/>
      <c r="X34" s="230" t="s">
        <v>161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168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47">
        <v>12</v>
      </c>
      <c r="B35" s="248" t="s">
        <v>367</v>
      </c>
      <c r="C35" s="258" t="s">
        <v>368</v>
      </c>
      <c r="D35" s="249" t="s">
        <v>210</v>
      </c>
      <c r="E35" s="250">
        <v>8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8.4899999999999993E-3</v>
      </c>
      <c r="O35" s="230">
        <f>ROUND(E35*N35,2)</f>
        <v>7.0000000000000007E-2</v>
      </c>
      <c r="P35" s="230">
        <v>0</v>
      </c>
      <c r="Q35" s="230">
        <f>ROUND(E35*P35,2)</f>
        <v>0</v>
      </c>
      <c r="R35" s="230"/>
      <c r="S35" s="230" t="s">
        <v>369</v>
      </c>
      <c r="T35" s="230" t="s">
        <v>369</v>
      </c>
      <c r="U35" s="230">
        <v>0.19700000000000001</v>
      </c>
      <c r="V35" s="230">
        <f>ROUND(E35*U35,2)</f>
        <v>1.58</v>
      </c>
      <c r="W35" s="230"/>
      <c r="X35" s="230" t="s">
        <v>161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162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1" x14ac:dyDescent="0.2">
      <c r="A36" s="247">
        <v>13</v>
      </c>
      <c r="B36" s="248" t="s">
        <v>370</v>
      </c>
      <c r="C36" s="258" t="s">
        <v>371</v>
      </c>
      <c r="D36" s="249" t="s">
        <v>210</v>
      </c>
      <c r="E36" s="250">
        <v>6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1.7330000000000002E-2</v>
      </c>
      <c r="O36" s="230">
        <f>ROUND(E36*N36,2)</f>
        <v>0.1</v>
      </c>
      <c r="P36" s="230">
        <v>0</v>
      </c>
      <c r="Q36" s="230">
        <f>ROUND(E36*P36,2)</f>
        <v>0</v>
      </c>
      <c r="R36" s="230"/>
      <c r="S36" s="230" t="s">
        <v>160</v>
      </c>
      <c r="T36" s="230" t="s">
        <v>160</v>
      </c>
      <c r="U36" s="230">
        <v>0.253</v>
      </c>
      <c r="V36" s="230">
        <f>ROUND(E36*U36,2)</f>
        <v>1.52</v>
      </c>
      <c r="W36" s="230"/>
      <c r="X36" s="230" t="s">
        <v>161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162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1" x14ac:dyDescent="0.2">
      <c r="A37" s="247">
        <v>14</v>
      </c>
      <c r="B37" s="248" t="s">
        <v>372</v>
      </c>
      <c r="C37" s="258" t="s">
        <v>373</v>
      </c>
      <c r="D37" s="249" t="s">
        <v>210</v>
      </c>
      <c r="E37" s="250">
        <v>3</v>
      </c>
      <c r="F37" s="251"/>
      <c r="G37" s="252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3.7130000000000003E-2</v>
      </c>
      <c r="O37" s="230">
        <f>ROUND(E37*N37,2)</f>
        <v>0.11</v>
      </c>
      <c r="P37" s="230">
        <v>0</v>
      </c>
      <c r="Q37" s="230">
        <f>ROUND(E37*P37,2)</f>
        <v>0</v>
      </c>
      <c r="R37" s="230"/>
      <c r="S37" s="230" t="s">
        <v>160</v>
      </c>
      <c r="T37" s="230" t="s">
        <v>160</v>
      </c>
      <c r="U37" s="230">
        <v>0.29299999999999998</v>
      </c>
      <c r="V37" s="230">
        <f>ROUND(E37*U37,2)</f>
        <v>0.88</v>
      </c>
      <c r="W37" s="230"/>
      <c r="X37" s="230" t="s">
        <v>161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162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41">
        <v>15</v>
      </c>
      <c r="B38" s="242" t="s">
        <v>374</v>
      </c>
      <c r="C38" s="256" t="s">
        <v>375</v>
      </c>
      <c r="D38" s="243" t="s">
        <v>210</v>
      </c>
      <c r="E38" s="244">
        <v>54.11</v>
      </c>
      <c r="F38" s="245"/>
      <c r="G38" s="246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2.3800000000000002E-3</v>
      </c>
      <c r="O38" s="230">
        <f>ROUND(E38*N38,2)</f>
        <v>0.13</v>
      </c>
      <c r="P38" s="230">
        <v>0</v>
      </c>
      <c r="Q38" s="230">
        <f>ROUND(E38*P38,2)</f>
        <v>0</v>
      </c>
      <c r="R38" s="230"/>
      <c r="S38" s="230" t="s">
        <v>160</v>
      </c>
      <c r="T38" s="230" t="s">
        <v>160</v>
      </c>
      <c r="U38" s="230">
        <v>0.18232999999999999</v>
      </c>
      <c r="V38" s="230">
        <f>ROUND(E38*U38,2)</f>
        <v>9.8699999999999992</v>
      </c>
      <c r="W38" s="230"/>
      <c r="X38" s="230" t="s">
        <v>161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162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7"/>
      <c r="B39" s="228"/>
      <c r="C39" s="257" t="s">
        <v>376</v>
      </c>
      <c r="D39" s="232"/>
      <c r="E39" s="233">
        <v>16.11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164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27"/>
      <c r="B40" s="228"/>
      <c r="C40" s="257" t="s">
        <v>377</v>
      </c>
      <c r="D40" s="232"/>
      <c r="E40" s="233">
        <v>18.8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164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27"/>
      <c r="B41" s="228"/>
      <c r="C41" s="257" t="s">
        <v>378</v>
      </c>
      <c r="D41" s="232"/>
      <c r="E41" s="233">
        <v>19.2</v>
      </c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164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1">
        <v>16</v>
      </c>
      <c r="B42" s="242" t="s">
        <v>379</v>
      </c>
      <c r="C42" s="256" t="s">
        <v>380</v>
      </c>
      <c r="D42" s="243" t="s">
        <v>159</v>
      </c>
      <c r="E42" s="244">
        <v>59.021999999999998</v>
      </c>
      <c r="F42" s="245"/>
      <c r="G42" s="246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2.7980000000000001E-2</v>
      </c>
      <c r="O42" s="230">
        <f>ROUND(E42*N42,2)</f>
        <v>1.65</v>
      </c>
      <c r="P42" s="230">
        <v>0</v>
      </c>
      <c r="Q42" s="230">
        <f>ROUND(E42*P42,2)</f>
        <v>0</v>
      </c>
      <c r="R42" s="230"/>
      <c r="S42" s="230" t="s">
        <v>160</v>
      </c>
      <c r="T42" s="230" t="s">
        <v>160</v>
      </c>
      <c r="U42" s="230">
        <v>0.626</v>
      </c>
      <c r="V42" s="230">
        <f>ROUND(E42*U42,2)</f>
        <v>36.950000000000003</v>
      </c>
      <c r="W42" s="230"/>
      <c r="X42" s="230" t="s">
        <v>161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168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7"/>
      <c r="B43" s="228"/>
      <c r="C43" s="257" t="s">
        <v>381</v>
      </c>
      <c r="D43" s="232"/>
      <c r="E43" s="233">
        <v>38.08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164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/>
      <c r="B44" s="228"/>
      <c r="C44" s="257" t="s">
        <v>343</v>
      </c>
      <c r="D44" s="232"/>
      <c r="E44" s="233">
        <v>-2.4</v>
      </c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164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27"/>
      <c r="B45" s="228"/>
      <c r="C45" s="257" t="s">
        <v>382</v>
      </c>
      <c r="D45" s="232"/>
      <c r="E45" s="233">
        <v>-2.8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164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27"/>
      <c r="B46" s="228"/>
      <c r="C46" s="257" t="s">
        <v>383</v>
      </c>
      <c r="D46" s="232"/>
      <c r="E46" s="233">
        <v>6.6639999999999997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164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7"/>
      <c r="B47" s="228"/>
      <c r="C47" s="257" t="s">
        <v>384</v>
      </c>
      <c r="D47" s="232"/>
      <c r="E47" s="233">
        <v>11.9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164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27"/>
      <c r="B48" s="228"/>
      <c r="C48" s="257" t="s">
        <v>385</v>
      </c>
      <c r="D48" s="232"/>
      <c r="E48" s="233">
        <v>7.5780000000000003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164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5" t="s">
        <v>155</v>
      </c>
      <c r="B49" s="236" t="s">
        <v>63</v>
      </c>
      <c r="C49" s="255" t="s">
        <v>64</v>
      </c>
      <c r="D49" s="237"/>
      <c r="E49" s="238"/>
      <c r="F49" s="239"/>
      <c r="G49" s="240">
        <f>SUMIF(AG50:AG54,"&lt;&gt;NOR",G50:G54)</f>
        <v>0</v>
      </c>
      <c r="H49" s="234"/>
      <c r="I49" s="234">
        <f>SUM(I50:I54)</f>
        <v>0</v>
      </c>
      <c r="J49" s="234"/>
      <c r="K49" s="234">
        <f>SUM(K50:K54)</f>
        <v>0</v>
      </c>
      <c r="L49" s="234"/>
      <c r="M49" s="234">
        <f>SUM(M50:M54)</f>
        <v>0</v>
      </c>
      <c r="N49" s="234"/>
      <c r="O49" s="234">
        <f>SUM(O50:O54)</f>
        <v>1.1400000000000001</v>
      </c>
      <c r="P49" s="234"/>
      <c r="Q49" s="234">
        <f>SUM(Q50:Q54)</f>
        <v>0</v>
      </c>
      <c r="R49" s="234"/>
      <c r="S49" s="234"/>
      <c r="T49" s="234"/>
      <c r="U49" s="234"/>
      <c r="V49" s="234">
        <f>SUM(V50:V54)</f>
        <v>7.71</v>
      </c>
      <c r="W49" s="234"/>
      <c r="X49" s="234"/>
      <c r="AG49" t="s">
        <v>156</v>
      </c>
    </row>
    <row r="50" spans="1:60" outlineLevel="1" x14ac:dyDescent="0.2">
      <c r="A50" s="247">
        <v>17</v>
      </c>
      <c r="B50" s="248" t="s">
        <v>386</v>
      </c>
      <c r="C50" s="258" t="s">
        <v>387</v>
      </c>
      <c r="D50" s="249" t="s">
        <v>235</v>
      </c>
      <c r="E50" s="250">
        <v>0.12</v>
      </c>
      <c r="F50" s="251"/>
      <c r="G50" s="252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1.0662499999999999</v>
      </c>
      <c r="O50" s="230">
        <f>ROUND(E50*N50,2)</f>
        <v>0.13</v>
      </c>
      <c r="P50" s="230">
        <v>0</v>
      </c>
      <c r="Q50" s="230">
        <f>ROUND(E50*P50,2)</f>
        <v>0</v>
      </c>
      <c r="R50" s="230"/>
      <c r="S50" s="230" t="s">
        <v>160</v>
      </c>
      <c r="T50" s="230" t="s">
        <v>160</v>
      </c>
      <c r="U50" s="230">
        <v>15.231</v>
      </c>
      <c r="V50" s="230">
        <f>ROUND(E50*U50,2)</f>
        <v>1.83</v>
      </c>
      <c r="W50" s="230"/>
      <c r="X50" s="230" t="s">
        <v>161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168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2.5" outlineLevel="1" x14ac:dyDescent="0.2">
      <c r="A51" s="241">
        <v>18</v>
      </c>
      <c r="B51" s="242" t="s">
        <v>388</v>
      </c>
      <c r="C51" s="256" t="s">
        <v>389</v>
      </c>
      <c r="D51" s="243" t="s">
        <v>159</v>
      </c>
      <c r="E51" s="244">
        <v>10.59</v>
      </c>
      <c r="F51" s="245"/>
      <c r="G51" s="246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9.5000000000000001E-2</v>
      </c>
      <c r="O51" s="230">
        <f>ROUND(E51*N51,2)</f>
        <v>1.01</v>
      </c>
      <c r="P51" s="230">
        <v>0</v>
      </c>
      <c r="Q51" s="230">
        <f>ROUND(E51*P51,2)</f>
        <v>0</v>
      </c>
      <c r="R51" s="230"/>
      <c r="S51" s="230" t="s">
        <v>160</v>
      </c>
      <c r="T51" s="230" t="s">
        <v>160</v>
      </c>
      <c r="U51" s="230">
        <v>0.42599999999999999</v>
      </c>
      <c r="V51" s="230">
        <f>ROUND(E51*U51,2)</f>
        <v>4.51</v>
      </c>
      <c r="W51" s="230"/>
      <c r="X51" s="230" t="s">
        <v>161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168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27"/>
      <c r="B52" s="228"/>
      <c r="C52" s="257" t="s">
        <v>364</v>
      </c>
      <c r="D52" s="232"/>
      <c r="E52" s="233">
        <v>10.59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164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1">
        <v>19</v>
      </c>
      <c r="B53" s="242" t="s">
        <v>390</v>
      </c>
      <c r="C53" s="256" t="s">
        <v>391</v>
      </c>
      <c r="D53" s="243" t="s">
        <v>210</v>
      </c>
      <c r="E53" s="244">
        <v>27.31</v>
      </c>
      <c r="F53" s="245"/>
      <c r="G53" s="246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160</v>
      </c>
      <c r="T53" s="230" t="s">
        <v>160</v>
      </c>
      <c r="U53" s="230">
        <v>0.05</v>
      </c>
      <c r="V53" s="230">
        <f>ROUND(E53*U53,2)</f>
        <v>1.37</v>
      </c>
      <c r="W53" s="230"/>
      <c r="X53" s="230" t="s">
        <v>161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168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7"/>
      <c r="B54" s="228"/>
      <c r="C54" s="257" t="s">
        <v>392</v>
      </c>
      <c r="D54" s="232"/>
      <c r="E54" s="233">
        <v>27.31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164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35" t="s">
        <v>155</v>
      </c>
      <c r="B55" s="236" t="s">
        <v>65</v>
      </c>
      <c r="C55" s="255" t="s">
        <v>66</v>
      </c>
      <c r="D55" s="237"/>
      <c r="E55" s="238"/>
      <c r="F55" s="239"/>
      <c r="G55" s="240">
        <f>SUMIF(AG56:AG57,"&lt;&gt;NOR",G56:G57)</f>
        <v>0</v>
      </c>
      <c r="H55" s="234"/>
      <c r="I55" s="234">
        <f>SUM(I56:I57)</f>
        <v>0</v>
      </c>
      <c r="J55" s="234"/>
      <c r="K55" s="234">
        <f>SUM(K56:K57)</f>
        <v>0</v>
      </c>
      <c r="L55" s="234"/>
      <c r="M55" s="234">
        <f>SUM(M56:M57)</f>
        <v>0</v>
      </c>
      <c r="N55" s="234"/>
      <c r="O55" s="234">
        <f>SUM(O56:O57)</f>
        <v>0.19</v>
      </c>
      <c r="P55" s="234"/>
      <c r="Q55" s="234">
        <f>SUM(Q56:Q57)</f>
        <v>0</v>
      </c>
      <c r="R55" s="234"/>
      <c r="S55" s="234"/>
      <c r="T55" s="234"/>
      <c r="U55" s="234"/>
      <c r="V55" s="234">
        <f>SUM(V56:V57)</f>
        <v>7.91</v>
      </c>
      <c r="W55" s="234"/>
      <c r="X55" s="234"/>
      <c r="AG55" t="s">
        <v>156</v>
      </c>
    </row>
    <row r="56" spans="1:60" ht="22.5" outlineLevel="1" x14ac:dyDescent="0.2">
      <c r="A56" s="247">
        <v>20</v>
      </c>
      <c r="B56" s="248" t="s">
        <v>393</v>
      </c>
      <c r="C56" s="258" t="s">
        <v>394</v>
      </c>
      <c r="D56" s="249" t="s">
        <v>187</v>
      </c>
      <c r="E56" s="250">
        <v>2</v>
      </c>
      <c r="F56" s="251"/>
      <c r="G56" s="252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3.2070000000000001E-2</v>
      </c>
      <c r="O56" s="230">
        <f>ROUND(E56*N56,2)</f>
        <v>0.06</v>
      </c>
      <c r="P56" s="230">
        <v>0</v>
      </c>
      <c r="Q56" s="230">
        <f>ROUND(E56*P56,2)</f>
        <v>0</v>
      </c>
      <c r="R56" s="230"/>
      <c r="S56" s="230" t="s">
        <v>160</v>
      </c>
      <c r="T56" s="230" t="s">
        <v>160</v>
      </c>
      <c r="U56" s="230">
        <v>1.86</v>
      </c>
      <c r="V56" s="230">
        <f>ROUND(E56*U56,2)</f>
        <v>3.72</v>
      </c>
      <c r="W56" s="230"/>
      <c r="X56" s="230" t="s">
        <v>161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168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1" x14ac:dyDescent="0.2">
      <c r="A57" s="247">
        <v>21</v>
      </c>
      <c r="B57" s="248" t="s">
        <v>395</v>
      </c>
      <c r="C57" s="258" t="s">
        <v>396</v>
      </c>
      <c r="D57" s="249" t="s">
        <v>187</v>
      </c>
      <c r="E57" s="250">
        <v>2</v>
      </c>
      <c r="F57" s="251"/>
      <c r="G57" s="252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6.411E-2</v>
      </c>
      <c r="O57" s="230">
        <f>ROUND(E57*N57,2)</f>
        <v>0.13</v>
      </c>
      <c r="P57" s="230">
        <v>0</v>
      </c>
      <c r="Q57" s="230">
        <f>ROUND(E57*P57,2)</f>
        <v>0</v>
      </c>
      <c r="R57" s="230"/>
      <c r="S57" s="230" t="s">
        <v>160</v>
      </c>
      <c r="T57" s="230" t="s">
        <v>160</v>
      </c>
      <c r="U57" s="230">
        <v>2.097</v>
      </c>
      <c r="V57" s="230">
        <f>ROUND(E57*U57,2)</f>
        <v>4.1900000000000004</v>
      </c>
      <c r="W57" s="230"/>
      <c r="X57" s="230" t="s">
        <v>161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168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">
      <c r="A58" s="235" t="s">
        <v>155</v>
      </c>
      <c r="B58" s="236" t="s">
        <v>69</v>
      </c>
      <c r="C58" s="255" t="s">
        <v>70</v>
      </c>
      <c r="D58" s="237"/>
      <c r="E58" s="238"/>
      <c r="F58" s="239"/>
      <c r="G58" s="240">
        <f>SUMIF(AG59:AG61,"&lt;&gt;NOR",G59:G61)</f>
        <v>0</v>
      </c>
      <c r="H58" s="234"/>
      <c r="I58" s="234">
        <f>SUM(I59:I61)</f>
        <v>0</v>
      </c>
      <c r="J58" s="234"/>
      <c r="K58" s="234">
        <f>SUM(K59:K61)</f>
        <v>0</v>
      </c>
      <c r="L58" s="234"/>
      <c r="M58" s="234">
        <f>SUM(M59:M61)</f>
        <v>0</v>
      </c>
      <c r="N58" s="234"/>
      <c r="O58" s="234">
        <f>SUM(O59:O61)</f>
        <v>0.02</v>
      </c>
      <c r="P58" s="234"/>
      <c r="Q58" s="234">
        <f>SUM(Q59:Q61)</f>
        <v>0</v>
      </c>
      <c r="R58" s="234"/>
      <c r="S58" s="234"/>
      <c r="T58" s="234"/>
      <c r="U58" s="234"/>
      <c r="V58" s="234">
        <f>SUM(V59:V61)</f>
        <v>2.94</v>
      </c>
      <c r="W58" s="234"/>
      <c r="X58" s="234"/>
      <c r="AG58" t="s">
        <v>156</v>
      </c>
    </row>
    <row r="59" spans="1:60" outlineLevel="1" x14ac:dyDescent="0.2">
      <c r="A59" s="241">
        <v>22</v>
      </c>
      <c r="B59" s="242" t="s">
        <v>157</v>
      </c>
      <c r="C59" s="256" t="s">
        <v>158</v>
      </c>
      <c r="D59" s="243" t="s">
        <v>159</v>
      </c>
      <c r="E59" s="244">
        <v>16.59</v>
      </c>
      <c r="F59" s="245"/>
      <c r="G59" s="246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30">
        <v>1.2099999999999999E-3</v>
      </c>
      <c r="O59" s="230">
        <f>ROUND(E59*N59,2)</f>
        <v>0.02</v>
      </c>
      <c r="P59" s="230">
        <v>0</v>
      </c>
      <c r="Q59" s="230">
        <f>ROUND(E59*P59,2)</f>
        <v>0</v>
      </c>
      <c r="R59" s="230"/>
      <c r="S59" s="230" t="s">
        <v>160</v>
      </c>
      <c r="T59" s="230" t="s">
        <v>160</v>
      </c>
      <c r="U59" s="230">
        <v>0.17699999999999999</v>
      </c>
      <c r="V59" s="230">
        <f>ROUND(E59*U59,2)</f>
        <v>2.94</v>
      </c>
      <c r="W59" s="230"/>
      <c r="X59" s="230" t="s">
        <v>161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162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27"/>
      <c r="B60" s="228"/>
      <c r="C60" s="257" t="s">
        <v>364</v>
      </c>
      <c r="D60" s="232"/>
      <c r="E60" s="233">
        <v>10.59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164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57" t="s">
        <v>397</v>
      </c>
      <c r="D61" s="232"/>
      <c r="E61" s="233">
        <v>6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164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5.5" x14ac:dyDescent="0.2">
      <c r="A62" s="235" t="s">
        <v>155</v>
      </c>
      <c r="B62" s="236" t="s">
        <v>71</v>
      </c>
      <c r="C62" s="255" t="s">
        <v>72</v>
      </c>
      <c r="D62" s="237"/>
      <c r="E62" s="238"/>
      <c r="F62" s="239"/>
      <c r="G62" s="240">
        <f>SUMIF(AG63:AG64,"&lt;&gt;NOR",G63:G64)</f>
        <v>0</v>
      </c>
      <c r="H62" s="234"/>
      <c r="I62" s="234">
        <f>SUM(I63:I64)</f>
        <v>0</v>
      </c>
      <c r="J62" s="234"/>
      <c r="K62" s="234">
        <f>SUM(K63:K64)</f>
        <v>0</v>
      </c>
      <c r="L62" s="234"/>
      <c r="M62" s="234">
        <f>SUM(M63:M64)</f>
        <v>0</v>
      </c>
      <c r="N62" s="234"/>
      <c r="O62" s="234">
        <f>SUM(O63:O64)</f>
        <v>0</v>
      </c>
      <c r="P62" s="234"/>
      <c r="Q62" s="234">
        <f>SUM(Q63:Q64)</f>
        <v>0</v>
      </c>
      <c r="R62" s="234"/>
      <c r="S62" s="234"/>
      <c r="T62" s="234"/>
      <c r="U62" s="234"/>
      <c r="V62" s="234">
        <f>SUM(V63:V64)</f>
        <v>5.1100000000000003</v>
      </c>
      <c r="W62" s="234"/>
      <c r="X62" s="234"/>
      <c r="AG62" t="s">
        <v>156</v>
      </c>
    </row>
    <row r="63" spans="1:60" outlineLevel="1" x14ac:dyDescent="0.2">
      <c r="A63" s="241">
        <v>23</v>
      </c>
      <c r="B63" s="242" t="s">
        <v>398</v>
      </c>
      <c r="C63" s="256" t="s">
        <v>399</v>
      </c>
      <c r="D63" s="243" t="s">
        <v>159</v>
      </c>
      <c r="E63" s="244">
        <v>16.59</v>
      </c>
      <c r="F63" s="245"/>
      <c r="G63" s="246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4.0000000000000003E-5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200</v>
      </c>
      <c r="T63" s="230" t="s">
        <v>201</v>
      </c>
      <c r="U63" s="230">
        <v>0.308</v>
      </c>
      <c r="V63" s="230">
        <f>ROUND(E63*U63,2)</f>
        <v>5.1100000000000003</v>
      </c>
      <c r="W63" s="230"/>
      <c r="X63" s="230" t="s">
        <v>161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162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27"/>
      <c r="B64" s="228"/>
      <c r="C64" s="257" t="s">
        <v>400</v>
      </c>
      <c r="D64" s="232"/>
      <c r="E64" s="233">
        <v>16.59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164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x14ac:dyDescent="0.2">
      <c r="A65" s="235" t="s">
        <v>155</v>
      </c>
      <c r="B65" s="236" t="s">
        <v>77</v>
      </c>
      <c r="C65" s="255" t="s">
        <v>78</v>
      </c>
      <c r="D65" s="237"/>
      <c r="E65" s="238"/>
      <c r="F65" s="239"/>
      <c r="G65" s="240">
        <f>SUMIF(AG66:AG68,"&lt;&gt;NOR",G66:G68)</f>
        <v>0</v>
      </c>
      <c r="H65" s="234"/>
      <c r="I65" s="234">
        <f>SUM(I66:I68)</f>
        <v>0</v>
      </c>
      <c r="J65" s="234"/>
      <c r="K65" s="234">
        <f>SUM(K66:K68)</f>
        <v>0</v>
      </c>
      <c r="L65" s="234"/>
      <c r="M65" s="234">
        <f>SUM(M66:M68)</f>
        <v>0</v>
      </c>
      <c r="N65" s="234"/>
      <c r="O65" s="234">
        <f>SUM(O66:O68)</f>
        <v>0</v>
      </c>
      <c r="P65" s="234"/>
      <c r="Q65" s="234">
        <f>SUM(Q66:Q68)</f>
        <v>0</v>
      </c>
      <c r="R65" s="234"/>
      <c r="S65" s="234"/>
      <c r="T65" s="234"/>
      <c r="U65" s="234"/>
      <c r="V65" s="234">
        <f>SUM(V66:V68)</f>
        <v>13.4</v>
      </c>
      <c r="W65" s="234"/>
      <c r="X65" s="234"/>
      <c r="AG65" t="s">
        <v>156</v>
      </c>
    </row>
    <row r="66" spans="1:60" outlineLevel="1" x14ac:dyDescent="0.2">
      <c r="A66" s="247">
        <v>24</v>
      </c>
      <c r="B66" s="248" t="s">
        <v>233</v>
      </c>
      <c r="C66" s="258" t="s">
        <v>234</v>
      </c>
      <c r="D66" s="249" t="s">
        <v>235</v>
      </c>
      <c r="E66" s="250">
        <v>7.0803900000000004</v>
      </c>
      <c r="F66" s="251"/>
      <c r="G66" s="252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0"/>
      <c r="S66" s="230" t="s">
        <v>160</v>
      </c>
      <c r="T66" s="230" t="s">
        <v>160</v>
      </c>
      <c r="U66" s="230">
        <v>1.8919999999999999</v>
      </c>
      <c r="V66" s="230">
        <f>ROUND(E66*U66,2)</f>
        <v>13.4</v>
      </c>
      <c r="W66" s="230"/>
      <c r="X66" s="230" t="s">
        <v>236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237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7">
        <v>25</v>
      </c>
      <c r="B67" s="248" t="s">
        <v>238</v>
      </c>
      <c r="C67" s="258" t="s">
        <v>239</v>
      </c>
      <c r="D67" s="249" t="s">
        <v>235</v>
      </c>
      <c r="E67" s="250">
        <v>7.0803900000000004</v>
      </c>
      <c r="F67" s="251"/>
      <c r="G67" s="252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0</v>
      </c>
      <c r="O67" s="230">
        <f>ROUND(E67*N67,2)</f>
        <v>0</v>
      </c>
      <c r="P67" s="230">
        <v>0</v>
      </c>
      <c r="Q67" s="230">
        <f>ROUND(E67*P67,2)</f>
        <v>0</v>
      </c>
      <c r="R67" s="230"/>
      <c r="S67" s="230" t="s">
        <v>160</v>
      </c>
      <c r="T67" s="230" t="s">
        <v>160</v>
      </c>
      <c r="U67" s="230">
        <v>0</v>
      </c>
      <c r="V67" s="230">
        <f>ROUND(E67*U67,2)</f>
        <v>0</v>
      </c>
      <c r="W67" s="230"/>
      <c r="X67" s="230" t="s">
        <v>236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237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7">
        <v>26</v>
      </c>
      <c r="B68" s="248" t="s">
        <v>240</v>
      </c>
      <c r="C68" s="258" t="s">
        <v>241</v>
      </c>
      <c r="D68" s="249" t="s">
        <v>235</v>
      </c>
      <c r="E68" s="250">
        <v>7.0803900000000004</v>
      </c>
      <c r="F68" s="251"/>
      <c r="G68" s="252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0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160</v>
      </c>
      <c r="T68" s="230" t="s">
        <v>160</v>
      </c>
      <c r="U68" s="230">
        <v>0</v>
      </c>
      <c r="V68" s="230">
        <f>ROUND(E68*U68,2)</f>
        <v>0</v>
      </c>
      <c r="W68" s="230"/>
      <c r="X68" s="230" t="s">
        <v>236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237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">
      <c r="A69" s="235" t="s">
        <v>155</v>
      </c>
      <c r="B69" s="236" t="s">
        <v>81</v>
      </c>
      <c r="C69" s="255" t="s">
        <v>82</v>
      </c>
      <c r="D69" s="237"/>
      <c r="E69" s="238"/>
      <c r="F69" s="239"/>
      <c r="G69" s="240">
        <f>SUMIF(AG70:AG78,"&lt;&gt;NOR",G70:G78)</f>
        <v>0</v>
      </c>
      <c r="H69" s="234"/>
      <c r="I69" s="234">
        <f>SUM(I70:I78)</f>
        <v>0</v>
      </c>
      <c r="J69" s="234"/>
      <c r="K69" s="234">
        <f>SUM(K70:K78)</f>
        <v>0</v>
      </c>
      <c r="L69" s="234"/>
      <c r="M69" s="234">
        <f>SUM(M70:M78)</f>
        <v>0</v>
      </c>
      <c r="N69" s="234"/>
      <c r="O69" s="234">
        <f>SUM(O70:O78)</f>
        <v>0.12</v>
      </c>
      <c r="P69" s="234"/>
      <c r="Q69" s="234">
        <f>SUM(Q70:Q78)</f>
        <v>0</v>
      </c>
      <c r="R69" s="234"/>
      <c r="S69" s="234"/>
      <c r="T69" s="234"/>
      <c r="U69" s="234"/>
      <c r="V69" s="234">
        <f>SUM(V70:V78)</f>
        <v>24.939999999999998</v>
      </c>
      <c r="W69" s="234"/>
      <c r="X69" s="234"/>
      <c r="AG69" t="s">
        <v>156</v>
      </c>
    </row>
    <row r="70" spans="1:60" ht="22.5" outlineLevel="1" x14ac:dyDescent="0.2">
      <c r="A70" s="241">
        <v>27</v>
      </c>
      <c r="B70" s="242" t="s">
        <v>401</v>
      </c>
      <c r="C70" s="256" t="s">
        <v>402</v>
      </c>
      <c r="D70" s="243" t="s">
        <v>159</v>
      </c>
      <c r="E70" s="244">
        <v>44.448</v>
      </c>
      <c r="F70" s="245"/>
      <c r="G70" s="246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2.1000000000000001E-4</v>
      </c>
      <c r="O70" s="230">
        <f>ROUND(E70*N70,2)</f>
        <v>0.01</v>
      </c>
      <c r="P70" s="230">
        <v>0</v>
      </c>
      <c r="Q70" s="230">
        <f>ROUND(E70*P70,2)</f>
        <v>0</v>
      </c>
      <c r="R70" s="230"/>
      <c r="S70" s="230" t="s">
        <v>160</v>
      </c>
      <c r="T70" s="230" t="s">
        <v>160</v>
      </c>
      <c r="U70" s="230">
        <v>9.5000000000000001E-2</v>
      </c>
      <c r="V70" s="230">
        <f>ROUND(E70*U70,2)</f>
        <v>4.22</v>
      </c>
      <c r="W70" s="230"/>
      <c r="X70" s="230" t="s">
        <v>161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168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7"/>
      <c r="B71" s="228"/>
      <c r="C71" s="257" t="s">
        <v>403</v>
      </c>
      <c r="D71" s="232"/>
      <c r="E71" s="233">
        <v>33.857999999999997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164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27"/>
      <c r="B72" s="228"/>
      <c r="C72" s="257" t="s">
        <v>404</v>
      </c>
      <c r="D72" s="232"/>
      <c r="E72" s="233">
        <v>10.59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164</v>
      </c>
      <c r="AH72" s="210">
        <v>5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2.5" outlineLevel="1" x14ac:dyDescent="0.2">
      <c r="A73" s="241">
        <v>28</v>
      </c>
      <c r="B73" s="242" t="s">
        <v>405</v>
      </c>
      <c r="C73" s="256" t="s">
        <v>406</v>
      </c>
      <c r="D73" s="243" t="s">
        <v>159</v>
      </c>
      <c r="E73" s="244">
        <v>44.448</v>
      </c>
      <c r="F73" s="245"/>
      <c r="G73" s="246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2.3999999999999998E-3</v>
      </c>
      <c r="O73" s="230">
        <f>ROUND(E73*N73,2)</f>
        <v>0.11</v>
      </c>
      <c r="P73" s="230">
        <v>0</v>
      </c>
      <c r="Q73" s="230">
        <f>ROUND(E73*P73,2)</f>
        <v>0</v>
      </c>
      <c r="R73" s="230"/>
      <c r="S73" s="230" t="s">
        <v>407</v>
      </c>
      <c r="T73" s="230" t="s">
        <v>407</v>
      </c>
      <c r="U73" s="230">
        <v>0.38500000000000001</v>
      </c>
      <c r="V73" s="230">
        <f>ROUND(E73*U73,2)</f>
        <v>17.11</v>
      </c>
      <c r="W73" s="230"/>
      <c r="X73" s="230" t="s">
        <v>161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202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27"/>
      <c r="B74" s="228"/>
      <c r="C74" s="257" t="s">
        <v>408</v>
      </c>
      <c r="D74" s="232"/>
      <c r="E74" s="233">
        <v>44.448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164</v>
      </c>
      <c r="AH74" s="210">
        <v>5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1">
        <v>29</v>
      </c>
      <c r="B75" s="242" t="s">
        <v>409</v>
      </c>
      <c r="C75" s="256" t="s">
        <v>410</v>
      </c>
      <c r="D75" s="243" t="s">
        <v>210</v>
      </c>
      <c r="E75" s="244">
        <v>40.11</v>
      </c>
      <c r="F75" s="245"/>
      <c r="G75" s="246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0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160</v>
      </c>
      <c r="T75" s="230" t="s">
        <v>160</v>
      </c>
      <c r="U75" s="230">
        <v>0.09</v>
      </c>
      <c r="V75" s="230">
        <f>ROUND(E75*U75,2)</f>
        <v>3.61</v>
      </c>
      <c r="W75" s="230"/>
      <c r="X75" s="230" t="s">
        <v>161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202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7"/>
      <c r="B76" s="228"/>
      <c r="C76" s="257" t="s">
        <v>411</v>
      </c>
      <c r="D76" s="232"/>
      <c r="E76" s="233">
        <v>28.7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164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27"/>
      <c r="B77" s="228"/>
      <c r="C77" s="257" t="s">
        <v>412</v>
      </c>
      <c r="D77" s="232"/>
      <c r="E77" s="233">
        <v>11.41</v>
      </c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164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27">
        <v>30</v>
      </c>
      <c r="B78" s="228" t="s">
        <v>413</v>
      </c>
      <c r="C78" s="259" t="s">
        <v>414</v>
      </c>
      <c r="D78" s="229" t="s">
        <v>0</v>
      </c>
      <c r="E78" s="253"/>
      <c r="F78" s="231"/>
      <c r="G78" s="230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0"/>
      <c r="S78" s="230" t="s">
        <v>160</v>
      </c>
      <c r="T78" s="230" t="s">
        <v>160</v>
      </c>
      <c r="U78" s="230">
        <v>0</v>
      </c>
      <c r="V78" s="230">
        <f>ROUND(E78*U78,2)</f>
        <v>0</v>
      </c>
      <c r="W78" s="230"/>
      <c r="X78" s="230" t="s">
        <v>236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237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x14ac:dyDescent="0.2">
      <c r="A79" s="235" t="s">
        <v>155</v>
      </c>
      <c r="B79" s="236" t="s">
        <v>83</v>
      </c>
      <c r="C79" s="255" t="s">
        <v>84</v>
      </c>
      <c r="D79" s="237"/>
      <c r="E79" s="238"/>
      <c r="F79" s="239"/>
      <c r="G79" s="240">
        <f>SUMIF(AG80:AG84,"&lt;&gt;NOR",G80:G84)</f>
        <v>0</v>
      </c>
      <c r="H79" s="234"/>
      <c r="I79" s="234">
        <f>SUM(I80:I84)</f>
        <v>0</v>
      </c>
      <c r="J79" s="234"/>
      <c r="K79" s="234">
        <f>SUM(K80:K84)</f>
        <v>0</v>
      </c>
      <c r="L79" s="234"/>
      <c r="M79" s="234">
        <f>SUM(M80:M84)</f>
        <v>0</v>
      </c>
      <c r="N79" s="234"/>
      <c r="O79" s="234">
        <f>SUM(O80:O84)</f>
        <v>0.01</v>
      </c>
      <c r="P79" s="234"/>
      <c r="Q79" s="234">
        <f>SUM(Q80:Q84)</f>
        <v>0</v>
      </c>
      <c r="R79" s="234"/>
      <c r="S79" s="234"/>
      <c r="T79" s="234"/>
      <c r="U79" s="234"/>
      <c r="V79" s="234">
        <f>SUM(V80:V84)</f>
        <v>0.85</v>
      </c>
      <c r="W79" s="234"/>
      <c r="X79" s="234"/>
      <c r="AG79" t="s">
        <v>156</v>
      </c>
    </row>
    <row r="80" spans="1:60" ht="22.5" outlineLevel="1" x14ac:dyDescent="0.2">
      <c r="A80" s="241">
        <v>31</v>
      </c>
      <c r="B80" s="242" t="s">
        <v>415</v>
      </c>
      <c r="C80" s="256" t="s">
        <v>416</v>
      </c>
      <c r="D80" s="243" t="s">
        <v>159</v>
      </c>
      <c r="E80" s="244">
        <v>10.59</v>
      </c>
      <c r="F80" s="245"/>
      <c r="G80" s="246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30">
        <v>0</v>
      </c>
      <c r="O80" s="230">
        <f>ROUND(E80*N80,2)</f>
        <v>0</v>
      </c>
      <c r="P80" s="230">
        <v>0</v>
      </c>
      <c r="Q80" s="230">
        <f>ROUND(E80*P80,2)</f>
        <v>0</v>
      </c>
      <c r="R80" s="230"/>
      <c r="S80" s="230" t="s">
        <v>160</v>
      </c>
      <c r="T80" s="230" t="s">
        <v>160</v>
      </c>
      <c r="U80" s="230">
        <v>0.08</v>
      </c>
      <c r="V80" s="230">
        <f>ROUND(E80*U80,2)</f>
        <v>0.85</v>
      </c>
      <c r="W80" s="230"/>
      <c r="X80" s="230" t="s">
        <v>161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168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27"/>
      <c r="B81" s="228"/>
      <c r="C81" s="257" t="s">
        <v>364</v>
      </c>
      <c r="D81" s="232"/>
      <c r="E81" s="233">
        <v>10.59</v>
      </c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164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1">
        <v>32</v>
      </c>
      <c r="B82" s="242" t="s">
        <v>417</v>
      </c>
      <c r="C82" s="256" t="s">
        <v>418</v>
      </c>
      <c r="D82" s="243" t="s">
        <v>159</v>
      </c>
      <c r="E82" s="244">
        <v>11.648999999999999</v>
      </c>
      <c r="F82" s="245"/>
      <c r="G82" s="246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30">
        <v>7.5000000000000002E-4</v>
      </c>
      <c r="O82" s="230">
        <f>ROUND(E82*N82,2)</f>
        <v>0.01</v>
      </c>
      <c r="P82" s="230">
        <v>0</v>
      </c>
      <c r="Q82" s="230">
        <f>ROUND(E82*P82,2)</f>
        <v>0</v>
      </c>
      <c r="R82" s="230" t="s">
        <v>271</v>
      </c>
      <c r="S82" s="230" t="s">
        <v>160</v>
      </c>
      <c r="T82" s="230" t="s">
        <v>160</v>
      </c>
      <c r="U82" s="230">
        <v>0</v>
      </c>
      <c r="V82" s="230">
        <f>ROUND(E82*U82,2)</f>
        <v>0</v>
      </c>
      <c r="W82" s="230"/>
      <c r="X82" s="230" t="s">
        <v>272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273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27"/>
      <c r="B83" s="228"/>
      <c r="C83" s="257" t="s">
        <v>419</v>
      </c>
      <c r="D83" s="232"/>
      <c r="E83" s="233">
        <v>11.648999999999999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164</v>
      </c>
      <c r="AH83" s="210">
        <v>5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27">
        <v>33</v>
      </c>
      <c r="B84" s="228" t="s">
        <v>420</v>
      </c>
      <c r="C84" s="259" t="s">
        <v>421</v>
      </c>
      <c r="D84" s="229" t="s">
        <v>0</v>
      </c>
      <c r="E84" s="253"/>
      <c r="F84" s="231"/>
      <c r="G84" s="230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30">
        <v>0</v>
      </c>
      <c r="O84" s="230">
        <f>ROUND(E84*N84,2)</f>
        <v>0</v>
      </c>
      <c r="P84" s="230">
        <v>0</v>
      </c>
      <c r="Q84" s="230">
        <f>ROUND(E84*P84,2)</f>
        <v>0</v>
      </c>
      <c r="R84" s="230"/>
      <c r="S84" s="230" t="s">
        <v>160</v>
      </c>
      <c r="T84" s="230" t="s">
        <v>160</v>
      </c>
      <c r="U84" s="230">
        <v>0</v>
      </c>
      <c r="V84" s="230">
        <f>ROUND(E84*U84,2)</f>
        <v>0</v>
      </c>
      <c r="W84" s="230"/>
      <c r="X84" s="230" t="s">
        <v>236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237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">
      <c r="A85" s="235" t="s">
        <v>155</v>
      </c>
      <c r="B85" s="236" t="s">
        <v>85</v>
      </c>
      <c r="C85" s="255" t="s">
        <v>86</v>
      </c>
      <c r="D85" s="237"/>
      <c r="E85" s="238"/>
      <c r="F85" s="239"/>
      <c r="G85" s="240">
        <f>SUMIF(AG86:AG86,"&lt;&gt;NOR",G86:G86)</f>
        <v>0</v>
      </c>
      <c r="H85" s="234"/>
      <c r="I85" s="234">
        <f>SUM(I86:I86)</f>
        <v>0</v>
      </c>
      <c r="J85" s="234"/>
      <c r="K85" s="234">
        <f>SUM(K86:K86)</f>
        <v>0</v>
      </c>
      <c r="L85" s="234"/>
      <c r="M85" s="234">
        <f>SUM(M86:M86)</f>
        <v>0</v>
      </c>
      <c r="N85" s="234"/>
      <c r="O85" s="234">
        <f>SUM(O86:O86)</f>
        <v>0</v>
      </c>
      <c r="P85" s="234"/>
      <c r="Q85" s="234">
        <f>SUM(Q86:Q86)</f>
        <v>0</v>
      </c>
      <c r="R85" s="234"/>
      <c r="S85" s="234"/>
      <c r="T85" s="234"/>
      <c r="U85" s="234"/>
      <c r="V85" s="234">
        <f>SUM(V86:V86)</f>
        <v>0</v>
      </c>
      <c r="W85" s="234"/>
      <c r="X85" s="234"/>
      <c r="AG85" t="s">
        <v>156</v>
      </c>
    </row>
    <row r="86" spans="1:60" outlineLevel="1" x14ac:dyDescent="0.2">
      <c r="A86" s="247">
        <v>34</v>
      </c>
      <c r="B86" s="248" t="s">
        <v>422</v>
      </c>
      <c r="C86" s="258" t="s">
        <v>423</v>
      </c>
      <c r="D86" s="249" t="s">
        <v>232</v>
      </c>
      <c r="E86" s="250">
        <v>8</v>
      </c>
      <c r="F86" s="251"/>
      <c r="G86" s="252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0"/>
      <c r="S86" s="230" t="s">
        <v>200</v>
      </c>
      <c r="T86" s="230" t="s">
        <v>424</v>
      </c>
      <c r="U86" s="230">
        <v>0</v>
      </c>
      <c r="V86" s="230">
        <f>ROUND(E86*U86,2)</f>
        <v>0</v>
      </c>
      <c r="W86" s="230"/>
      <c r="X86" s="230" t="s">
        <v>161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168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x14ac:dyDescent="0.2">
      <c r="A87" s="235" t="s">
        <v>155</v>
      </c>
      <c r="B87" s="236" t="s">
        <v>91</v>
      </c>
      <c r="C87" s="255" t="s">
        <v>92</v>
      </c>
      <c r="D87" s="237"/>
      <c r="E87" s="238"/>
      <c r="F87" s="239"/>
      <c r="G87" s="240">
        <f>SUMIF(AG88:AG89,"&lt;&gt;NOR",G88:G89)</f>
        <v>0</v>
      </c>
      <c r="H87" s="234"/>
      <c r="I87" s="234">
        <f>SUM(I88:I89)</f>
        <v>0</v>
      </c>
      <c r="J87" s="234"/>
      <c r="K87" s="234">
        <f>SUM(K88:K89)</f>
        <v>0</v>
      </c>
      <c r="L87" s="234"/>
      <c r="M87" s="234">
        <f>SUM(M88:M89)</f>
        <v>0</v>
      </c>
      <c r="N87" s="234"/>
      <c r="O87" s="234">
        <f>SUM(O88:O89)</f>
        <v>0</v>
      </c>
      <c r="P87" s="234"/>
      <c r="Q87" s="234">
        <f>SUM(Q88:Q89)</f>
        <v>0</v>
      </c>
      <c r="R87" s="234"/>
      <c r="S87" s="234"/>
      <c r="T87" s="234"/>
      <c r="U87" s="234"/>
      <c r="V87" s="234">
        <f>SUM(V88:V89)</f>
        <v>5</v>
      </c>
      <c r="W87" s="234"/>
      <c r="X87" s="234"/>
      <c r="AG87" t="s">
        <v>156</v>
      </c>
    </row>
    <row r="88" spans="1:60" outlineLevel="1" x14ac:dyDescent="0.2">
      <c r="A88" s="247">
        <v>35</v>
      </c>
      <c r="B88" s="248" t="s">
        <v>425</v>
      </c>
      <c r="C88" s="258" t="s">
        <v>426</v>
      </c>
      <c r="D88" s="249" t="s">
        <v>280</v>
      </c>
      <c r="E88" s="250">
        <v>5</v>
      </c>
      <c r="F88" s="251"/>
      <c r="G88" s="252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30">
        <v>0</v>
      </c>
      <c r="O88" s="230">
        <f>ROUND(E88*N88,2)</f>
        <v>0</v>
      </c>
      <c r="P88" s="230">
        <v>0</v>
      </c>
      <c r="Q88" s="230">
        <f>ROUND(E88*P88,2)</f>
        <v>0</v>
      </c>
      <c r="R88" s="230" t="s">
        <v>288</v>
      </c>
      <c r="S88" s="230" t="s">
        <v>160</v>
      </c>
      <c r="T88" s="230" t="s">
        <v>160</v>
      </c>
      <c r="U88" s="230">
        <v>1</v>
      </c>
      <c r="V88" s="230">
        <f>ROUND(E88*U88,2)</f>
        <v>5</v>
      </c>
      <c r="W88" s="230"/>
      <c r="X88" s="230" t="s">
        <v>289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290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7">
        <v>36</v>
      </c>
      <c r="B89" s="248" t="s">
        <v>427</v>
      </c>
      <c r="C89" s="258" t="s">
        <v>428</v>
      </c>
      <c r="D89" s="249" t="s">
        <v>199</v>
      </c>
      <c r="E89" s="250">
        <v>2</v>
      </c>
      <c r="F89" s="251"/>
      <c r="G89" s="252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30">
        <v>0</v>
      </c>
      <c r="O89" s="230">
        <f>ROUND(E89*N89,2)</f>
        <v>0</v>
      </c>
      <c r="P89" s="230">
        <v>0</v>
      </c>
      <c r="Q89" s="230">
        <f>ROUND(E89*P89,2)</f>
        <v>0</v>
      </c>
      <c r="R89" s="230"/>
      <c r="S89" s="230" t="s">
        <v>200</v>
      </c>
      <c r="T89" s="230" t="s">
        <v>424</v>
      </c>
      <c r="U89" s="230">
        <v>0</v>
      </c>
      <c r="V89" s="230">
        <f>ROUND(E89*U89,2)</f>
        <v>0</v>
      </c>
      <c r="W89" s="230"/>
      <c r="X89" s="230" t="s">
        <v>429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430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">
      <c r="A90" s="235" t="s">
        <v>155</v>
      </c>
      <c r="B90" s="236" t="s">
        <v>101</v>
      </c>
      <c r="C90" s="255" t="s">
        <v>102</v>
      </c>
      <c r="D90" s="237"/>
      <c r="E90" s="238"/>
      <c r="F90" s="239"/>
      <c r="G90" s="240">
        <f>SUMIF(AG91:AG92,"&lt;&gt;NOR",G91:G92)</f>
        <v>0</v>
      </c>
      <c r="H90" s="234"/>
      <c r="I90" s="234">
        <f>SUM(I91:I92)</f>
        <v>0</v>
      </c>
      <c r="J90" s="234"/>
      <c r="K90" s="234">
        <f>SUM(K91:K92)</f>
        <v>0</v>
      </c>
      <c r="L90" s="234"/>
      <c r="M90" s="234">
        <f>SUM(M91:M92)</f>
        <v>0</v>
      </c>
      <c r="N90" s="234"/>
      <c r="O90" s="234">
        <f>SUM(O91:O92)</f>
        <v>0</v>
      </c>
      <c r="P90" s="234"/>
      <c r="Q90" s="234">
        <f>SUM(Q91:Q92)</f>
        <v>0</v>
      </c>
      <c r="R90" s="234"/>
      <c r="S90" s="234"/>
      <c r="T90" s="234"/>
      <c r="U90" s="234"/>
      <c r="V90" s="234">
        <f>SUM(V91:V92)</f>
        <v>4</v>
      </c>
      <c r="W90" s="234"/>
      <c r="X90" s="234"/>
      <c r="AG90" t="s">
        <v>156</v>
      </c>
    </row>
    <row r="91" spans="1:60" outlineLevel="1" x14ac:dyDescent="0.2">
      <c r="A91" s="247">
        <v>37</v>
      </c>
      <c r="B91" s="248" t="s">
        <v>431</v>
      </c>
      <c r="C91" s="258" t="s">
        <v>432</v>
      </c>
      <c r="D91" s="249" t="s">
        <v>232</v>
      </c>
      <c r="E91" s="250">
        <v>6</v>
      </c>
      <c r="F91" s="251"/>
      <c r="G91" s="252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30">
        <v>0</v>
      </c>
      <c r="O91" s="230">
        <f>ROUND(E91*N91,2)</f>
        <v>0</v>
      </c>
      <c r="P91" s="230">
        <v>0</v>
      </c>
      <c r="Q91" s="230">
        <f>ROUND(E91*P91,2)</f>
        <v>0</v>
      </c>
      <c r="R91" s="230"/>
      <c r="S91" s="230" t="s">
        <v>200</v>
      </c>
      <c r="T91" s="230" t="s">
        <v>424</v>
      </c>
      <c r="U91" s="230">
        <v>0</v>
      </c>
      <c r="V91" s="230">
        <f>ROUND(E91*U91,2)</f>
        <v>0</v>
      </c>
      <c r="W91" s="230"/>
      <c r="X91" s="230" t="s">
        <v>161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168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1" x14ac:dyDescent="0.2">
      <c r="A92" s="247">
        <v>38</v>
      </c>
      <c r="B92" s="248" t="s">
        <v>433</v>
      </c>
      <c r="C92" s="258" t="s">
        <v>434</v>
      </c>
      <c r="D92" s="249" t="s">
        <v>280</v>
      </c>
      <c r="E92" s="250">
        <v>4</v>
      </c>
      <c r="F92" s="251"/>
      <c r="G92" s="252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30">
        <v>0</v>
      </c>
      <c r="O92" s="230">
        <f>ROUND(E92*N92,2)</f>
        <v>0</v>
      </c>
      <c r="P92" s="230">
        <v>0</v>
      </c>
      <c r="Q92" s="230">
        <f>ROUND(E92*P92,2)</f>
        <v>0</v>
      </c>
      <c r="R92" s="230" t="s">
        <v>288</v>
      </c>
      <c r="S92" s="230" t="s">
        <v>160</v>
      </c>
      <c r="T92" s="230" t="s">
        <v>160</v>
      </c>
      <c r="U92" s="230">
        <v>1</v>
      </c>
      <c r="V92" s="230">
        <f>ROUND(E92*U92,2)</f>
        <v>4</v>
      </c>
      <c r="W92" s="230"/>
      <c r="X92" s="230" t="s">
        <v>289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290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35" t="s">
        <v>155</v>
      </c>
      <c r="B93" s="236" t="s">
        <v>105</v>
      </c>
      <c r="C93" s="255" t="s">
        <v>106</v>
      </c>
      <c r="D93" s="237"/>
      <c r="E93" s="238"/>
      <c r="F93" s="239"/>
      <c r="G93" s="240">
        <f>SUMIF(AG94:AG102,"&lt;&gt;NOR",G94:G102)</f>
        <v>0</v>
      </c>
      <c r="H93" s="234"/>
      <c r="I93" s="234">
        <f>SUM(I94:I102)</f>
        <v>0</v>
      </c>
      <c r="J93" s="234"/>
      <c r="K93" s="234">
        <f>SUM(K94:K102)</f>
        <v>0</v>
      </c>
      <c r="L93" s="234"/>
      <c r="M93" s="234">
        <f>SUM(M94:M102)</f>
        <v>0</v>
      </c>
      <c r="N93" s="234"/>
      <c r="O93" s="234">
        <f>SUM(O94:O102)</f>
        <v>0.06</v>
      </c>
      <c r="P93" s="234"/>
      <c r="Q93" s="234">
        <f>SUM(Q94:Q102)</f>
        <v>0</v>
      </c>
      <c r="R93" s="234"/>
      <c r="S93" s="234"/>
      <c r="T93" s="234"/>
      <c r="U93" s="234"/>
      <c r="V93" s="234">
        <f>SUM(V94:V102)</f>
        <v>20.190000000000001</v>
      </c>
      <c r="W93" s="234"/>
      <c r="X93" s="234"/>
      <c r="AG93" t="s">
        <v>156</v>
      </c>
    </row>
    <row r="94" spans="1:60" outlineLevel="1" x14ac:dyDescent="0.2">
      <c r="A94" s="247">
        <v>39</v>
      </c>
      <c r="B94" s="248" t="s">
        <v>435</v>
      </c>
      <c r="C94" s="258" t="s">
        <v>436</v>
      </c>
      <c r="D94" s="249" t="s">
        <v>187</v>
      </c>
      <c r="E94" s="250">
        <v>2</v>
      </c>
      <c r="F94" s="251"/>
      <c r="G94" s="252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30">
        <v>0</v>
      </c>
      <c r="O94" s="230">
        <f>ROUND(E94*N94,2)</f>
        <v>0</v>
      </c>
      <c r="P94" s="230">
        <v>0</v>
      </c>
      <c r="Q94" s="230">
        <f>ROUND(E94*P94,2)</f>
        <v>0</v>
      </c>
      <c r="R94" s="230"/>
      <c r="S94" s="230" t="s">
        <v>160</v>
      </c>
      <c r="T94" s="230" t="s">
        <v>160</v>
      </c>
      <c r="U94" s="230">
        <v>1.45</v>
      </c>
      <c r="V94" s="230">
        <f>ROUND(E94*U94,2)</f>
        <v>2.9</v>
      </c>
      <c r="W94" s="230"/>
      <c r="X94" s="230" t="s">
        <v>161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202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47">
        <v>40</v>
      </c>
      <c r="B95" s="248" t="s">
        <v>437</v>
      </c>
      <c r="C95" s="258" t="s">
        <v>438</v>
      </c>
      <c r="D95" s="249" t="s">
        <v>187</v>
      </c>
      <c r="E95" s="250">
        <v>2</v>
      </c>
      <c r="F95" s="251"/>
      <c r="G95" s="252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30">
        <v>0</v>
      </c>
      <c r="O95" s="230">
        <f>ROUND(E95*N95,2)</f>
        <v>0</v>
      </c>
      <c r="P95" s="230">
        <v>0</v>
      </c>
      <c r="Q95" s="230">
        <f>ROUND(E95*P95,2)</f>
        <v>0</v>
      </c>
      <c r="R95" s="230"/>
      <c r="S95" s="230" t="s">
        <v>160</v>
      </c>
      <c r="T95" s="230" t="s">
        <v>160</v>
      </c>
      <c r="U95" s="230">
        <v>6</v>
      </c>
      <c r="V95" s="230">
        <f>ROUND(E95*U95,2)</f>
        <v>12</v>
      </c>
      <c r="W95" s="230"/>
      <c r="X95" s="230" t="s">
        <v>161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168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47">
        <v>41</v>
      </c>
      <c r="B96" s="248" t="s">
        <v>439</v>
      </c>
      <c r="C96" s="258" t="s">
        <v>440</v>
      </c>
      <c r="D96" s="249" t="s">
        <v>187</v>
      </c>
      <c r="E96" s="250">
        <v>2</v>
      </c>
      <c r="F96" s="251"/>
      <c r="G96" s="252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0"/>
      <c r="S96" s="230" t="s">
        <v>160</v>
      </c>
      <c r="T96" s="230" t="s">
        <v>160</v>
      </c>
      <c r="U96" s="230">
        <v>0.55500000000000005</v>
      </c>
      <c r="V96" s="230">
        <f>ROUND(E96*U96,2)</f>
        <v>1.1100000000000001</v>
      </c>
      <c r="W96" s="230"/>
      <c r="X96" s="230" t="s">
        <v>161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168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7">
        <v>42</v>
      </c>
      <c r="B97" s="248" t="s">
        <v>441</v>
      </c>
      <c r="C97" s="258" t="s">
        <v>442</v>
      </c>
      <c r="D97" s="249" t="s">
        <v>187</v>
      </c>
      <c r="E97" s="250">
        <v>4</v>
      </c>
      <c r="F97" s="251"/>
      <c r="G97" s="252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0"/>
      <c r="S97" s="230" t="s">
        <v>160</v>
      </c>
      <c r="T97" s="230" t="s">
        <v>160</v>
      </c>
      <c r="U97" s="230">
        <v>0.86</v>
      </c>
      <c r="V97" s="230">
        <f>ROUND(E97*U97,2)</f>
        <v>3.44</v>
      </c>
      <c r="W97" s="230"/>
      <c r="X97" s="230" t="s">
        <v>161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168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7">
        <v>43</v>
      </c>
      <c r="B98" s="248" t="s">
        <v>443</v>
      </c>
      <c r="C98" s="258" t="s">
        <v>444</v>
      </c>
      <c r="D98" s="249" t="s">
        <v>187</v>
      </c>
      <c r="E98" s="250">
        <v>2</v>
      </c>
      <c r="F98" s="251"/>
      <c r="G98" s="252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30">
        <v>2.0000000000000002E-5</v>
      </c>
      <c r="O98" s="230">
        <f>ROUND(E98*N98,2)</f>
        <v>0</v>
      </c>
      <c r="P98" s="230">
        <v>0</v>
      </c>
      <c r="Q98" s="230">
        <f>ROUND(E98*P98,2)</f>
        <v>0</v>
      </c>
      <c r="R98" s="230"/>
      <c r="S98" s="230" t="s">
        <v>160</v>
      </c>
      <c r="T98" s="230" t="s">
        <v>160</v>
      </c>
      <c r="U98" s="230">
        <v>0.37</v>
      </c>
      <c r="V98" s="230">
        <f>ROUND(E98*U98,2)</f>
        <v>0.74</v>
      </c>
      <c r="W98" s="230"/>
      <c r="X98" s="230" t="s">
        <v>161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168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47">
        <v>44</v>
      </c>
      <c r="B99" s="248" t="s">
        <v>445</v>
      </c>
      <c r="C99" s="258" t="s">
        <v>446</v>
      </c>
      <c r="D99" s="249" t="s">
        <v>187</v>
      </c>
      <c r="E99" s="250">
        <v>4</v>
      </c>
      <c r="F99" s="251"/>
      <c r="G99" s="252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30">
        <v>8.0000000000000004E-4</v>
      </c>
      <c r="O99" s="230">
        <f>ROUND(E99*N99,2)</f>
        <v>0</v>
      </c>
      <c r="P99" s="230">
        <v>0</v>
      </c>
      <c r="Q99" s="230">
        <f>ROUND(E99*P99,2)</f>
        <v>0</v>
      </c>
      <c r="R99" s="230" t="s">
        <v>271</v>
      </c>
      <c r="S99" s="230" t="s">
        <v>160</v>
      </c>
      <c r="T99" s="230" t="s">
        <v>160</v>
      </c>
      <c r="U99" s="230">
        <v>0</v>
      </c>
      <c r="V99" s="230">
        <f>ROUND(E99*U99,2)</f>
        <v>0</v>
      </c>
      <c r="W99" s="230"/>
      <c r="X99" s="230" t="s">
        <v>272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447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47">
        <v>45</v>
      </c>
      <c r="B100" s="248" t="s">
        <v>448</v>
      </c>
      <c r="C100" s="258" t="s">
        <v>449</v>
      </c>
      <c r="D100" s="249" t="s">
        <v>187</v>
      </c>
      <c r="E100" s="250">
        <v>2</v>
      </c>
      <c r="F100" s="251"/>
      <c r="G100" s="252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30">
        <v>1.4500000000000001E-2</v>
      </c>
      <c r="O100" s="230">
        <f>ROUND(E100*N100,2)</f>
        <v>0.03</v>
      </c>
      <c r="P100" s="230">
        <v>0</v>
      </c>
      <c r="Q100" s="230">
        <f>ROUND(E100*P100,2)</f>
        <v>0</v>
      </c>
      <c r="R100" s="230" t="s">
        <v>271</v>
      </c>
      <c r="S100" s="230" t="s">
        <v>160</v>
      </c>
      <c r="T100" s="230" t="s">
        <v>160</v>
      </c>
      <c r="U100" s="230">
        <v>0</v>
      </c>
      <c r="V100" s="230">
        <f>ROUND(E100*U100,2)</f>
        <v>0</v>
      </c>
      <c r="W100" s="230"/>
      <c r="X100" s="230" t="s">
        <v>272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273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1">
        <v>46</v>
      </c>
      <c r="B101" s="242" t="s">
        <v>450</v>
      </c>
      <c r="C101" s="256" t="s">
        <v>451</v>
      </c>
      <c r="D101" s="243" t="s">
        <v>187</v>
      </c>
      <c r="E101" s="244">
        <v>2</v>
      </c>
      <c r="F101" s="245"/>
      <c r="G101" s="246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30">
        <v>1.6E-2</v>
      </c>
      <c r="O101" s="230">
        <f>ROUND(E101*N101,2)</f>
        <v>0.03</v>
      </c>
      <c r="P101" s="230">
        <v>0</v>
      </c>
      <c r="Q101" s="230">
        <f>ROUND(E101*P101,2)</f>
        <v>0</v>
      </c>
      <c r="R101" s="230" t="s">
        <v>271</v>
      </c>
      <c r="S101" s="230" t="s">
        <v>160</v>
      </c>
      <c r="T101" s="230" t="s">
        <v>160</v>
      </c>
      <c r="U101" s="230">
        <v>0</v>
      </c>
      <c r="V101" s="230">
        <f>ROUND(E101*U101,2)</f>
        <v>0</v>
      </c>
      <c r="W101" s="230"/>
      <c r="X101" s="230" t="s">
        <v>272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273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27">
        <v>47</v>
      </c>
      <c r="B102" s="228" t="s">
        <v>452</v>
      </c>
      <c r="C102" s="259" t="s">
        <v>453</v>
      </c>
      <c r="D102" s="229" t="s">
        <v>0</v>
      </c>
      <c r="E102" s="253"/>
      <c r="F102" s="231"/>
      <c r="G102" s="230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0"/>
      <c r="S102" s="230" t="s">
        <v>160</v>
      </c>
      <c r="T102" s="230" t="s">
        <v>160</v>
      </c>
      <c r="U102" s="230">
        <v>0</v>
      </c>
      <c r="V102" s="230">
        <f>ROUND(E102*U102,2)</f>
        <v>0</v>
      </c>
      <c r="W102" s="230"/>
      <c r="X102" s="230" t="s">
        <v>236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237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">
      <c r="A103" s="235" t="s">
        <v>155</v>
      </c>
      <c r="B103" s="236" t="s">
        <v>107</v>
      </c>
      <c r="C103" s="255" t="s">
        <v>108</v>
      </c>
      <c r="D103" s="237"/>
      <c r="E103" s="238"/>
      <c r="F103" s="239"/>
      <c r="G103" s="240">
        <f>SUMIF(AG104:AG104,"&lt;&gt;NOR",G104:G104)</f>
        <v>0</v>
      </c>
      <c r="H103" s="234"/>
      <c r="I103" s="234">
        <f>SUM(I104:I104)</f>
        <v>0</v>
      </c>
      <c r="J103" s="234"/>
      <c r="K103" s="234">
        <f>SUM(K104:K104)</f>
        <v>0</v>
      </c>
      <c r="L103" s="234"/>
      <c r="M103" s="234">
        <f>SUM(M104:M104)</f>
        <v>0</v>
      </c>
      <c r="N103" s="234"/>
      <c r="O103" s="234">
        <f>SUM(O104:O104)</f>
        <v>0.01</v>
      </c>
      <c r="P103" s="234"/>
      <c r="Q103" s="234">
        <f>SUM(Q104:Q104)</f>
        <v>0</v>
      </c>
      <c r="R103" s="234"/>
      <c r="S103" s="234"/>
      <c r="T103" s="234"/>
      <c r="U103" s="234"/>
      <c r="V103" s="234">
        <f>SUM(V104:V104)</f>
        <v>0</v>
      </c>
      <c r="W103" s="234"/>
      <c r="X103" s="234"/>
      <c r="AG103" t="s">
        <v>156</v>
      </c>
    </row>
    <row r="104" spans="1:60" outlineLevel="1" x14ac:dyDescent="0.2">
      <c r="A104" s="247">
        <v>48</v>
      </c>
      <c r="B104" s="248" t="s">
        <v>454</v>
      </c>
      <c r="C104" s="258" t="s">
        <v>455</v>
      </c>
      <c r="D104" s="249" t="s">
        <v>187</v>
      </c>
      <c r="E104" s="250">
        <v>2</v>
      </c>
      <c r="F104" s="251"/>
      <c r="G104" s="252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30">
        <v>5.5799999999999999E-3</v>
      </c>
      <c r="O104" s="230">
        <f>ROUND(E104*N104,2)</f>
        <v>0.01</v>
      </c>
      <c r="P104" s="230">
        <v>0</v>
      </c>
      <c r="Q104" s="230">
        <f>ROUND(E104*P104,2)</f>
        <v>0</v>
      </c>
      <c r="R104" s="230" t="s">
        <v>271</v>
      </c>
      <c r="S104" s="230" t="s">
        <v>160</v>
      </c>
      <c r="T104" s="230" t="s">
        <v>160</v>
      </c>
      <c r="U104" s="230">
        <v>0</v>
      </c>
      <c r="V104" s="230">
        <f>ROUND(E104*U104,2)</f>
        <v>0</v>
      </c>
      <c r="W104" s="230"/>
      <c r="X104" s="230" t="s">
        <v>272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273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35" t="s">
        <v>155</v>
      </c>
      <c r="B105" s="236" t="s">
        <v>109</v>
      </c>
      <c r="C105" s="255" t="s">
        <v>110</v>
      </c>
      <c r="D105" s="237"/>
      <c r="E105" s="238"/>
      <c r="F105" s="239"/>
      <c r="G105" s="240">
        <f>SUMIF(AG106:AG121,"&lt;&gt;NOR",G106:G121)</f>
        <v>0</v>
      </c>
      <c r="H105" s="234"/>
      <c r="I105" s="234">
        <f>SUM(I106:I121)</f>
        <v>0</v>
      </c>
      <c r="J105" s="234"/>
      <c r="K105" s="234">
        <f>SUM(K106:K121)</f>
        <v>0</v>
      </c>
      <c r="L105" s="234"/>
      <c r="M105" s="234">
        <f>SUM(M106:M121)</f>
        <v>0</v>
      </c>
      <c r="N105" s="234"/>
      <c r="O105" s="234">
        <f>SUM(O106:O121)</f>
        <v>0.15</v>
      </c>
      <c r="P105" s="234"/>
      <c r="Q105" s="234">
        <f>SUM(Q106:Q121)</f>
        <v>0</v>
      </c>
      <c r="R105" s="234"/>
      <c r="S105" s="234"/>
      <c r="T105" s="234"/>
      <c r="U105" s="234"/>
      <c r="V105" s="234">
        <f>SUM(V106:V121)</f>
        <v>16.54</v>
      </c>
      <c r="W105" s="234"/>
      <c r="X105" s="234"/>
      <c r="AG105" t="s">
        <v>156</v>
      </c>
    </row>
    <row r="106" spans="1:60" outlineLevel="1" x14ac:dyDescent="0.2">
      <c r="A106" s="241">
        <v>49</v>
      </c>
      <c r="B106" s="242" t="s">
        <v>456</v>
      </c>
      <c r="C106" s="256" t="s">
        <v>457</v>
      </c>
      <c r="D106" s="243" t="s">
        <v>159</v>
      </c>
      <c r="E106" s="244">
        <v>10.59</v>
      </c>
      <c r="F106" s="245"/>
      <c r="G106" s="246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30">
        <v>2.1000000000000001E-4</v>
      </c>
      <c r="O106" s="230">
        <f>ROUND(E106*N106,2)</f>
        <v>0</v>
      </c>
      <c r="P106" s="230">
        <v>0</v>
      </c>
      <c r="Q106" s="230">
        <f>ROUND(E106*P106,2)</f>
        <v>0</v>
      </c>
      <c r="R106" s="230"/>
      <c r="S106" s="230" t="s">
        <v>160</v>
      </c>
      <c r="T106" s="230" t="s">
        <v>160</v>
      </c>
      <c r="U106" s="230">
        <v>0.05</v>
      </c>
      <c r="V106" s="230">
        <f>ROUND(E106*U106,2)</f>
        <v>0.53</v>
      </c>
      <c r="W106" s="230"/>
      <c r="X106" s="230" t="s">
        <v>161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168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7"/>
      <c r="B107" s="228"/>
      <c r="C107" s="257" t="s">
        <v>364</v>
      </c>
      <c r="D107" s="232"/>
      <c r="E107" s="233">
        <v>10.59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164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41">
        <v>50</v>
      </c>
      <c r="B108" s="242" t="s">
        <v>458</v>
      </c>
      <c r="C108" s="256" t="s">
        <v>459</v>
      </c>
      <c r="D108" s="243" t="s">
        <v>159</v>
      </c>
      <c r="E108" s="244">
        <v>5.89</v>
      </c>
      <c r="F108" s="245"/>
      <c r="G108" s="246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0"/>
      <c r="S108" s="230" t="s">
        <v>160</v>
      </c>
      <c r="T108" s="230" t="s">
        <v>160</v>
      </c>
      <c r="U108" s="230">
        <v>1.26</v>
      </c>
      <c r="V108" s="230">
        <f>ROUND(E108*U108,2)</f>
        <v>7.42</v>
      </c>
      <c r="W108" s="230"/>
      <c r="X108" s="230" t="s">
        <v>161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168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27"/>
      <c r="B109" s="228"/>
      <c r="C109" s="257" t="s">
        <v>460</v>
      </c>
      <c r="D109" s="232"/>
      <c r="E109" s="233">
        <v>5.89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164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1">
        <v>51</v>
      </c>
      <c r="B110" s="242" t="s">
        <v>461</v>
      </c>
      <c r="C110" s="256" t="s">
        <v>462</v>
      </c>
      <c r="D110" s="243" t="s">
        <v>210</v>
      </c>
      <c r="E110" s="244">
        <v>62.11</v>
      </c>
      <c r="F110" s="245"/>
      <c r="G110" s="246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30">
        <v>4.0000000000000003E-5</v>
      </c>
      <c r="O110" s="230">
        <f>ROUND(E110*N110,2)</f>
        <v>0</v>
      </c>
      <c r="P110" s="230">
        <v>0</v>
      </c>
      <c r="Q110" s="230">
        <f>ROUND(E110*P110,2)</f>
        <v>0</v>
      </c>
      <c r="R110" s="230"/>
      <c r="S110" s="230" t="s">
        <v>160</v>
      </c>
      <c r="T110" s="230" t="s">
        <v>160</v>
      </c>
      <c r="U110" s="230">
        <v>7.0000000000000007E-2</v>
      </c>
      <c r="V110" s="230">
        <f>ROUND(E110*U110,2)</f>
        <v>4.3499999999999996</v>
      </c>
      <c r="W110" s="230"/>
      <c r="X110" s="230" t="s">
        <v>161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168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7"/>
      <c r="B111" s="228"/>
      <c r="C111" s="257" t="s">
        <v>392</v>
      </c>
      <c r="D111" s="232"/>
      <c r="E111" s="233">
        <v>27.31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164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/>
      <c r="B112" s="228"/>
      <c r="C112" s="257" t="s">
        <v>463</v>
      </c>
      <c r="D112" s="232"/>
      <c r="E112" s="233">
        <v>24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164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">
      <c r="A113" s="227"/>
      <c r="B113" s="228"/>
      <c r="C113" s="257" t="s">
        <v>464</v>
      </c>
      <c r="D113" s="232"/>
      <c r="E113" s="233">
        <v>10.8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164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41">
        <v>52</v>
      </c>
      <c r="B114" s="242" t="s">
        <v>465</v>
      </c>
      <c r="C114" s="256" t="s">
        <v>466</v>
      </c>
      <c r="D114" s="243" t="s">
        <v>159</v>
      </c>
      <c r="E114" s="244">
        <v>10.59</v>
      </c>
      <c r="F114" s="245"/>
      <c r="G114" s="246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30">
        <v>1.1999999999999999E-3</v>
      </c>
      <c r="O114" s="230">
        <f>ROUND(E114*N114,2)</f>
        <v>0.01</v>
      </c>
      <c r="P114" s="230">
        <v>0</v>
      </c>
      <c r="Q114" s="230">
        <f>ROUND(E114*P114,2)</f>
        <v>0</v>
      </c>
      <c r="R114" s="230"/>
      <c r="S114" s="230" t="s">
        <v>160</v>
      </c>
      <c r="T114" s="230" t="s">
        <v>160</v>
      </c>
      <c r="U114" s="230">
        <v>0</v>
      </c>
      <c r="V114" s="230">
        <f>ROUND(E114*U114,2)</f>
        <v>0</v>
      </c>
      <c r="W114" s="230"/>
      <c r="X114" s="230" t="s">
        <v>161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168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27"/>
      <c r="B115" s="228"/>
      <c r="C115" s="257" t="s">
        <v>404</v>
      </c>
      <c r="D115" s="232"/>
      <c r="E115" s="233">
        <v>10.59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164</v>
      </c>
      <c r="AH115" s="210">
        <v>5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1">
        <v>53</v>
      </c>
      <c r="B116" s="242" t="s">
        <v>467</v>
      </c>
      <c r="C116" s="256" t="s">
        <v>468</v>
      </c>
      <c r="D116" s="243" t="s">
        <v>159</v>
      </c>
      <c r="E116" s="244">
        <v>10.59</v>
      </c>
      <c r="F116" s="245"/>
      <c r="G116" s="246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30">
        <v>2.2000000000000001E-3</v>
      </c>
      <c r="O116" s="230">
        <f>ROUND(E116*N116,2)</f>
        <v>0.02</v>
      </c>
      <c r="P116" s="230">
        <v>0</v>
      </c>
      <c r="Q116" s="230">
        <f>ROUND(E116*P116,2)</f>
        <v>0</v>
      </c>
      <c r="R116" s="230"/>
      <c r="S116" s="230" t="s">
        <v>160</v>
      </c>
      <c r="T116" s="230" t="s">
        <v>160</v>
      </c>
      <c r="U116" s="230">
        <v>0.4</v>
      </c>
      <c r="V116" s="230">
        <f>ROUND(E116*U116,2)</f>
        <v>4.24</v>
      </c>
      <c r="W116" s="230"/>
      <c r="X116" s="230" t="s">
        <v>161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202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27"/>
      <c r="B117" s="228"/>
      <c r="C117" s="257" t="s">
        <v>404</v>
      </c>
      <c r="D117" s="232"/>
      <c r="E117" s="233">
        <v>10.59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164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7">
        <v>54</v>
      </c>
      <c r="B118" s="248" t="s">
        <v>469</v>
      </c>
      <c r="C118" s="258" t="s">
        <v>470</v>
      </c>
      <c r="D118" s="249" t="s">
        <v>210</v>
      </c>
      <c r="E118" s="250">
        <v>3.2</v>
      </c>
      <c r="F118" s="251"/>
      <c r="G118" s="252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0"/>
      <c r="S118" s="230" t="s">
        <v>200</v>
      </c>
      <c r="T118" s="230" t="s">
        <v>201</v>
      </c>
      <c r="U118" s="230">
        <v>0</v>
      </c>
      <c r="V118" s="230">
        <f>ROUND(E118*U118,2)</f>
        <v>0</v>
      </c>
      <c r="W118" s="230"/>
      <c r="X118" s="230" t="s">
        <v>161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168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1">
        <v>55</v>
      </c>
      <c r="B119" s="242" t="s">
        <v>471</v>
      </c>
      <c r="C119" s="256" t="s">
        <v>472</v>
      </c>
      <c r="D119" s="243" t="s">
        <v>159</v>
      </c>
      <c r="E119" s="244">
        <v>6.4790000000000001</v>
      </c>
      <c r="F119" s="245"/>
      <c r="G119" s="246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30">
        <v>1.9199999999999998E-2</v>
      </c>
      <c r="O119" s="230">
        <f>ROUND(E119*N119,2)</f>
        <v>0.12</v>
      </c>
      <c r="P119" s="230">
        <v>0</v>
      </c>
      <c r="Q119" s="230">
        <f>ROUND(E119*P119,2)</f>
        <v>0</v>
      </c>
      <c r="R119" s="230"/>
      <c r="S119" s="230" t="s">
        <v>200</v>
      </c>
      <c r="T119" s="230" t="s">
        <v>424</v>
      </c>
      <c r="U119" s="230">
        <v>0</v>
      </c>
      <c r="V119" s="230">
        <f>ROUND(E119*U119,2)</f>
        <v>0</v>
      </c>
      <c r="W119" s="230"/>
      <c r="X119" s="230" t="s">
        <v>272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273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27"/>
      <c r="B120" s="228"/>
      <c r="C120" s="257" t="s">
        <v>473</v>
      </c>
      <c r="D120" s="232"/>
      <c r="E120" s="233">
        <v>6.4790000000000001</v>
      </c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164</v>
      </c>
      <c r="AH120" s="210">
        <v>5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27">
        <v>56</v>
      </c>
      <c r="B121" s="228" t="s">
        <v>474</v>
      </c>
      <c r="C121" s="259" t="s">
        <v>475</v>
      </c>
      <c r="D121" s="229" t="s">
        <v>0</v>
      </c>
      <c r="E121" s="253"/>
      <c r="F121" s="231"/>
      <c r="G121" s="230">
        <f>ROUND(E121*F121,2)</f>
        <v>0</v>
      </c>
      <c r="H121" s="231"/>
      <c r="I121" s="230">
        <f>ROUND(E121*H121,2)</f>
        <v>0</v>
      </c>
      <c r="J121" s="231"/>
      <c r="K121" s="230">
        <f>ROUND(E121*J121,2)</f>
        <v>0</v>
      </c>
      <c r="L121" s="230">
        <v>21</v>
      </c>
      <c r="M121" s="230">
        <f>G121*(1+L121/100)</f>
        <v>0</v>
      </c>
      <c r="N121" s="230">
        <v>0</v>
      </c>
      <c r="O121" s="230">
        <f>ROUND(E121*N121,2)</f>
        <v>0</v>
      </c>
      <c r="P121" s="230">
        <v>0</v>
      </c>
      <c r="Q121" s="230">
        <f>ROUND(E121*P121,2)</f>
        <v>0</v>
      </c>
      <c r="R121" s="230"/>
      <c r="S121" s="230" t="s">
        <v>160</v>
      </c>
      <c r="T121" s="230" t="s">
        <v>160</v>
      </c>
      <c r="U121" s="230">
        <v>0</v>
      </c>
      <c r="V121" s="230">
        <f>ROUND(E121*U121,2)</f>
        <v>0</v>
      </c>
      <c r="W121" s="230"/>
      <c r="X121" s="230" t="s">
        <v>236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237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">
      <c r="A122" s="235" t="s">
        <v>155</v>
      </c>
      <c r="B122" s="236" t="s">
        <v>111</v>
      </c>
      <c r="C122" s="255" t="s">
        <v>112</v>
      </c>
      <c r="D122" s="237"/>
      <c r="E122" s="238"/>
      <c r="F122" s="239"/>
      <c r="G122" s="240">
        <f>SUMIF(AG123:AG139,"&lt;&gt;NOR",G123:G139)</f>
        <v>0</v>
      </c>
      <c r="H122" s="234"/>
      <c r="I122" s="234">
        <f>SUM(I123:I139)</f>
        <v>0</v>
      </c>
      <c r="J122" s="234"/>
      <c r="K122" s="234">
        <f>SUM(K123:K139)</f>
        <v>0</v>
      </c>
      <c r="L122" s="234"/>
      <c r="M122" s="234">
        <f>SUM(M123:M139)</f>
        <v>0</v>
      </c>
      <c r="N122" s="234"/>
      <c r="O122" s="234">
        <f>SUM(O123:O139)</f>
        <v>0.08</v>
      </c>
      <c r="P122" s="234"/>
      <c r="Q122" s="234">
        <f>SUM(Q123:Q139)</f>
        <v>0</v>
      </c>
      <c r="R122" s="234"/>
      <c r="S122" s="234"/>
      <c r="T122" s="234"/>
      <c r="U122" s="234"/>
      <c r="V122" s="234">
        <f>SUM(V123:V139)</f>
        <v>8.15</v>
      </c>
      <c r="W122" s="234"/>
      <c r="X122" s="234"/>
      <c r="AG122" t="s">
        <v>156</v>
      </c>
    </row>
    <row r="123" spans="1:60" outlineLevel="1" x14ac:dyDescent="0.2">
      <c r="A123" s="241">
        <v>57</v>
      </c>
      <c r="B123" s="242" t="s">
        <v>476</v>
      </c>
      <c r="C123" s="256" t="s">
        <v>477</v>
      </c>
      <c r="D123" s="243" t="s">
        <v>159</v>
      </c>
      <c r="E123" s="244">
        <v>8.6999999999999993</v>
      </c>
      <c r="F123" s="245"/>
      <c r="G123" s="246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21</v>
      </c>
      <c r="M123" s="230">
        <f>G123*(1+L123/100)</f>
        <v>0</v>
      </c>
      <c r="N123" s="230">
        <v>7.1399999999999996E-3</v>
      </c>
      <c r="O123" s="230">
        <f>ROUND(E123*N123,2)</f>
        <v>0.06</v>
      </c>
      <c r="P123" s="230">
        <v>0</v>
      </c>
      <c r="Q123" s="230">
        <f>ROUND(E123*P123,2)</f>
        <v>0</v>
      </c>
      <c r="R123" s="230"/>
      <c r="S123" s="230" t="s">
        <v>160</v>
      </c>
      <c r="T123" s="230" t="s">
        <v>160</v>
      </c>
      <c r="U123" s="230">
        <v>0.254</v>
      </c>
      <c r="V123" s="230">
        <f>ROUND(E123*U123,2)</f>
        <v>2.21</v>
      </c>
      <c r="W123" s="230"/>
      <c r="X123" s="230" t="s">
        <v>161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168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">
      <c r="A124" s="227"/>
      <c r="B124" s="228"/>
      <c r="C124" s="257" t="s">
        <v>478</v>
      </c>
      <c r="D124" s="232"/>
      <c r="E124" s="233">
        <v>4.7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164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27"/>
      <c r="B125" s="228"/>
      <c r="C125" s="257" t="s">
        <v>479</v>
      </c>
      <c r="D125" s="232"/>
      <c r="E125" s="233">
        <v>4</v>
      </c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164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1" x14ac:dyDescent="0.2">
      <c r="A126" s="241">
        <v>58</v>
      </c>
      <c r="B126" s="242" t="s">
        <v>480</v>
      </c>
      <c r="C126" s="256" t="s">
        <v>481</v>
      </c>
      <c r="D126" s="243" t="s">
        <v>159</v>
      </c>
      <c r="E126" s="244">
        <v>8.6999999999999993</v>
      </c>
      <c r="F126" s="245"/>
      <c r="G126" s="246">
        <f>ROUND(E126*F126,2)</f>
        <v>0</v>
      </c>
      <c r="H126" s="231"/>
      <c r="I126" s="230">
        <f>ROUND(E126*H126,2)</f>
        <v>0</v>
      </c>
      <c r="J126" s="231"/>
      <c r="K126" s="230">
        <f>ROUND(E126*J126,2)</f>
        <v>0</v>
      </c>
      <c r="L126" s="230">
        <v>21</v>
      </c>
      <c r="M126" s="230">
        <f>G126*(1+L126/100)</f>
        <v>0</v>
      </c>
      <c r="N126" s="230">
        <v>0</v>
      </c>
      <c r="O126" s="230">
        <f>ROUND(E126*N126,2)</f>
        <v>0</v>
      </c>
      <c r="P126" s="230">
        <v>0</v>
      </c>
      <c r="Q126" s="230">
        <f>ROUND(E126*P126,2)</f>
        <v>0</v>
      </c>
      <c r="R126" s="230"/>
      <c r="S126" s="230" t="s">
        <v>160</v>
      </c>
      <c r="T126" s="230" t="s">
        <v>160</v>
      </c>
      <c r="U126" s="230">
        <v>1.6E-2</v>
      </c>
      <c r="V126" s="230">
        <f>ROUND(E126*U126,2)</f>
        <v>0.14000000000000001</v>
      </c>
      <c r="W126" s="230"/>
      <c r="X126" s="230" t="s">
        <v>161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168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27"/>
      <c r="B127" s="228"/>
      <c r="C127" s="257" t="s">
        <v>482</v>
      </c>
      <c r="D127" s="232"/>
      <c r="E127" s="233">
        <v>8.6999999999999993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164</v>
      </c>
      <c r="AH127" s="210">
        <v>5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41">
        <v>59</v>
      </c>
      <c r="B128" s="242" t="s">
        <v>483</v>
      </c>
      <c r="C128" s="256" t="s">
        <v>484</v>
      </c>
      <c r="D128" s="243" t="s">
        <v>159</v>
      </c>
      <c r="E128" s="244">
        <v>8.6999999999999993</v>
      </c>
      <c r="F128" s="245"/>
      <c r="G128" s="246">
        <f>ROUND(E128*F128,2)</f>
        <v>0</v>
      </c>
      <c r="H128" s="231"/>
      <c r="I128" s="230">
        <f>ROUND(E128*H128,2)</f>
        <v>0</v>
      </c>
      <c r="J128" s="231"/>
      <c r="K128" s="230">
        <f>ROUND(E128*J128,2)</f>
        <v>0</v>
      </c>
      <c r="L128" s="230">
        <v>21</v>
      </c>
      <c r="M128" s="230">
        <f>G128*(1+L128/100)</f>
        <v>0</v>
      </c>
      <c r="N128" s="230">
        <v>0</v>
      </c>
      <c r="O128" s="230">
        <f>ROUND(E128*N128,2)</f>
        <v>0</v>
      </c>
      <c r="P128" s="230">
        <v>0</v>
      </c>
      <c r="Q128" s="230">
        <f>ROUND(E128*P128,2)</f>
        <v>0</v>
      </c>
      <c r="R128" s="230"/>
      <c r="S128" s="230" t="s">
        <v>160</v>
      </c>
      <c r="T128" s="230" t="s">
        <v>160</v>
      </c>
      <c r="U128" s="230">
        <v>4.5999999999999999E-2</v>
      </c>
      <c r="V128" s="230">
        <f>ROUND(E128*U128,2)</f>
        <v>0.4</v>
      </c>
      <c r="W128" s="230"/>
      <c r="X128" s="230" t="s">
        <v>161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168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7"/>
      <c r="B129" s="228"/>
      <c r="C129" s="257" t="s">
        <v>482</v>
      </c>
      <c r="D129" s="232"/>
      <c r="E129" s="233">
        <v>8.6999999999999993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164</v>
      </c>
      <c r="AH129" s="210">
        <v>5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41">
        <v>60</v>
      </c>
      <c r="B130" s="242" t="s">
        <v>485</v>
      </c>
      <c r="C130" s="256" t="s">
        <v>486</v>
      </c>
      <c r="D130" s="243" t="s">
        <v>210</v>
      </c>
      <c r="E130" s="244">
        <v>15.2</v>
      </c>
      <c r="F130" s="245"/>
      <c r="G130" s="246">
        <f>ROUND(E130*F130,2)</f>
        <v>0</v>
      </c>
      <c r="H130" s="231"/>
      <c r="I130" s="230">
        <f>ROUND(E130*H130,2)</f>
        <v>0</v>
      </c>
      <c r="J130" s="231"/>
      <c r="K130" s="230">
        <f>ROUND(E130*J130,2)</f>
        <v>0</v>
      </c>
      <c r="L130" s="230">
        <v>21</v>
      </c>
      <c r="M130" s="230">
        <f>G130*(1+L130/100)</f>
        <v>0</v>
      </c>
      <c r="N130" s="230">
        <v>3.0000000000000001E-5</v>
      </c>
      <c r="O130" s="230">
        <f>ROUND(E130*N130,2)</f>
        <v>0</v>
      </c>
      <c r="P130" s="230">
        <v>0</v>
      </c>
      <c r="Q130" s="230">
        <f>ROUND(E130*P130,2)</f>
        <v>0</v>
      </c>
      <c r="R130" s="230"/>
      <c r="S130" s="230" t="s">
        <v>160</v>
      </c>
      <c r="T130" s="230" t="s">
        <v>160</v>
      </c>
      <c r="U130" s="230">
        <v>0.13719999999999999</v>
      </c>
      <c r="V130" s="230">
        <f>ROUND(E130*U130,2)</f>
        <v>2.09</v>
      </c>
      <c r="W130" s="230"/>
      <c r="X130" s="230" t="s">
        <v>161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168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27"/>
      <c r="B131" s="228"/>
      <c r="C131" s="257" t="s">
        <v>487</v>
      </c>
      <c r="D131" s="232"/>
      <c r="E131" s="233">
        <v>11.2</v>
      </c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164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27"/>
      <c r="B132" s="228"/>
      <c r="C132" s="257" t="s">
        <v>488</v>
      </c>
      <c r="D132" s="232"/>
      <c r="E132" s="233">
        <v>4</v>
      </c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164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2.5" outlineLevel="1" x14ac:dyDescent="0.2">
      <c r="A133" s="241">
        <v>61</v>
      </c>
      <c r="B133" s="242" t="s">
        <v>489</v>
      </c>
      <c r="C133" s="256" t="s">
        <v>490</v>
      </c>
      <c r="D133" s="243" t="s">
        <v>159</v>
      </c>
      <c r="E133" s="244">
        <v>8.6999999999999993</v>
      </c>
      <c r="F133" s="245"/>
      <c r="G133" s="246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30">
        <v>2.5000000000000001E-4</v>
      </c>
      <c r="O133" s="230">
        <f>ROUND(E133*N133,2)</f>
        <v>0</v>
      </c>
      <c r="P133" s="230">
        <v>0</v>
      </c>
      <c r="Q133" s="230">
        <f>ROUND(E133*P133,2)</f>
        <v>0</v>
      </c>
      <c r="R133" s="230"/>
      <c r="S133" s="230" t="s">
        <v>160</v>
      </c>
      <c r="T133" s="230" t="s">
        <v>160</v>
      </c>
      <c r="U133" s="230">
        <v>0.38</v>
      </c>
      <c r="V133" s="230">
        <f>ROUND(E133*U133,2)</f>
        <v>3.31</v>
      </c>
      <c r="W133" s="230"/>
      <c r="X133" s="230" t="s">
        <v>161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168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27"/>
      <c r="B134" s="228"/>
      <c r="C134" s="257" t="s">
        <v>482</v>
      </c>
      <c r="D134" s="232"/>
      <c r="E134" s="233">
        <v>8.6999999999999993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164</v>
      </c>
      <c r="AH134" s="210">
        <v>5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1">
        <v>62</v>
      </c>
      <c r="B135" s="242" t="s">
        <v>491</v>
      </c>
      <c r="C135" s="256" t="s">
        <v>492</v>
      </c>
      <c r="D135" s="243" t="s">
        <v>210</v>
      </c>
      <c r="E135" s="244">
        <v>16.72</v>
      </c>
      <c r="F135" s="245"/>
      <c r="G135" s="246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30">
        <v>1.4999999999999999E-4</v>
      </c>
      <c r="O135" s="230">
        <f>ROUND(E135*N135,2)</f>
        <v>0</v>
      </c>
      <c r="P135" s="230">
        <v>0</v>
      </c>
      <c r="Q135" s="230">
        <f>ROUND(E135*P135,2)</f>
        <v>0</v>
      </c>
      <c r="R135" s="230" t="s">
        <v>271</v>
      </c>
      <c r="S135" s="230" t="s">
        <v>160</v>
      </c>
      <c r="T135" s="230" t="s">
        <v>160</v>
      </c>
      <c r="U135" s="230">
        <v>0</v>
      </c>
      <c r="V135" s="230">
        <f>ROUND(E135*U135,2)</f>
        <v>0</v>
      </c>
      <c r="W135" s="230"/>
      <c r="X135" s="230" t="s">
        <v>272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273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27"/>
      <c r="B136" s="228"/>
      <c r="C136" s="257" t="s">
        <v>493</v>
      </c>
      <c r="D136" s="232"/>
      <c r="E136" s="233">
        <v>16.72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164</v>
      </c>
      <c r="AH136" s="210">
        <v>5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41">
        <v>63</v>
      </c>
      <c r="B137" s="242" t="s">
        <v>494</v>
      </c>
      <c r="C137" s="256" t="s">
        <v>495</v>
      </c>
      <c r="D137" s="243" t="s">
        <v>159</v>
      </c>
      <c r="E137" s="244">
        <v>9.57</v>
      </c>
      <c r="F137" s="245"/>
      <c r="G137" s="246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30">
        <v>1.8500000000000001E-3</v>
      </c>
      <c r="O137" s="230">
        <f>ROUND(E137*N137,2)</f>
        <v>0.02</v>
      </c>
      <c r="P137" s="230">
        <v>0</v>
      </c>
      <c r="Q137" s="230">
        <f>ROUND(E137*P137,2)</f>
        <v>0</v>
      </c>
      <c r="R137" s="230" t="s">
        <v>271</v>
      </c>
      <c r="S137" s="230" t="s">
        <v>160</v>
      </c>
      <c r="T137" s="230" t="s">
        <v>160</v>
      </c>
      <c r="U137" s="230">
        <v>0</v>
      </c>
      <c r="V137" s="230">
        <f>ROUND(E137*U137,2)</f>
        <v>0</v>
      </c>
      <c r="W137" s="230"/>
      <c r="X137" s="230" t="s">
        <v>272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273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27"/>
      <c r="B138" s="228"/>
      <c r="C138" s="257" t="s">
        <v>496</v>
      </c>
      <c r="D138" s="232"/>
      <c r="E138" s="233">
        <v>9.57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164</v>
      </c>
      <c r="AH138" s="210">
        <v>5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27">
        <v>64</v>
      </c>
      <c r="B139" s="228" t="s">
        <v>281</v>
      </c>
      <c r="C139" s="259" t="s">
        <v>282</v>
      </c>
      <c r="D139" s="229" t="s">
        <v>0</v>
      </c>
      <c r="E139" s="253"/>
      <c r="F139" s="231"/>
      <c r="G139" s="230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30">
        <v>0</v>
      </c>
      <c r="O139" s="230">
        <f>ROUND(E139*N139,2)</f>
        <v>0</v>
      </c>
      <c r="P139" s="230">
        <v>0</v>
      </c>
      <c r="Q139" s="230">
        <f>ROUND(E139*P139,2)</f>
        <v>0</v>
      </c>
      <c r="R139" s="230"/>
      <c r="S139" s="230" t="s">
        <v>160</v>
      </c>
      <c r="T139" s="230" t="s">
        <v>160</v>
      </c>
      <c r="U139" s="230">
        <v>0</v>
      </c>
      <c r="V139" s="230">
        <f>ROUND(E139*U139,2)</f>
        <v>0</v>
      </c>
      <c r="W139" s="230"/>
      <c r="X139" s="230" t="s">
        <v>236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237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">
      <c r="A140" s="235" t="s">
        <v>155</v>
      </c>
      <c r="B140" s="236" t="s">
        <v>113</v>
      </c>
      <c r="C140" s="255" t="s">
        <v>114</v>
      </c>
      <c r="D140" s="237"/>
      <c r="E140" s="238"/>
      <c r="F140" s="239"/>
      <c r="G140" s="240">
        <f>SUMIF(AG141:AG153,"&lt;&gt;NOR",G141:G153)</f>
        <v>0</v>
      </c>
      <c r="H140" s="234"/>
      <c r="I140" s="234">
        <f>SUM(I141:I153)</f>
        <v>0</v>
      </c>
      <c r="J140" s="234"/>
      <c r="K140" s="234">
        <f>SUM(K141:K153)</f>
        <v>0</v>
      </c>
      <c r="L140" s="234"/>
      <c r="M140" s="234">
        <f>SUM(M141:M153)</f>
        <v>0</v>
      </c>
      <c r="N140" s="234"/>
      <c r="O140" s="234">
        <f>SUM(O141:O153)</f>
        <v>0.18000000000000002</v>
      </c>
      <c r="P140" s="234"/>
      <c r="Q140" s="234">
        <f>SUM(Q141:Q153)</f>
        <v>0</v>
      </c>
      <c r="R140" s="234"/>
      <c r="S140" s="234"/>
      <c r="T140" s="234"/>
      <c r="U140" s="234"/>
      <c r="V140" s="234">
        <f>SUM(V141:V153)</f>
        <v>63.54</v>
      </c>
      <c r="W140" s="234"/>
      <c r="X140" s="234"/>
      <c r="AG140" t="s">
        <v>156</v>
      </c>
    </row>
    <row r="141" spans="1:60" outlineLevel="1" x14ac:dyDescent="0.2">
      <c r="A141" s="241">
        <v>65</v>
      </c>
      <c r="B141" s="242" t="s">
        <v>497</v>
      </c>
      <c r="C141" s="256" t="s">
        <v>498</v>
      </c>
      <c r="D141" s="243" t="s">
        <v>159</v>
      </c>
      <c r="E141" s="244">
        <v>33.857999999999997</v>
      </c>
      <c r="F141" s="245"/>
      <c r="G141" s="246">
        <f>ROUND(E141*F141,2)</f>
        <v>0</v>
      </c>
      <c r="H141" s="231"/>
      <c r="I141" s="230">
        <f>ROUND(E141*H141,2)</f>
        <v>0</v>
      </c>
      <c r="J141" s="231"/>
      <c r="K141" s="230">
        <f>ROUND(E141*J141,2)</f>
        <v>0</v>
      </c>
      <c r="L141" s="230">
        <v>21</v>
      </c>
      <c r="M141" s="230">
        <f>G141*(1+L141/100)</f>
        <v>0</v>
      </c>
      <c r="N141" s="230">
        <v>0</v>
      </c>
      <c r="O141" s="230">
        <f>ROUND(E141*N141,2)</f>
        <v>0</v>
      </c>
      <c r="P141" s="230">
        <v>0</v>
      </c>
      <c r="Q141" s="230">
        <f>ROUND(E141*P141,2)</f>
        <v>0</v>
      </c>
      <c r="R141" s="230"/>
      <c r="S141" s="230" t="s">
        <v>160</v>
      </c>
      <c r="T141" s="230" t="s">
        <v>160</v>
      </c>
      <c r="U141" s="230">
        <v>0.36</v>
      </c>
      <c r="V141" s="230">
        <f>ROUND(E141*U141,2)</f>
        <v>12.19</v>
      </c>
      <c r="W141" s="230"/>
      <c r="X141" s="230" t="s">
        <v>161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202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27"/>
      <c r="B142" s="228"/>
      <c r="C142" s="257" t="s">
        <v>357</v>
      </c>
      <c r="D142" s="232"/>
      <c r="E142" s="233">
        <v>33.857999999999997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164</v>
      </c>
      <c r="AH142" s="210">
        <v>5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1">
        <v>66</v>
      </c>
      <c r="B143" s="242" t="s">
        <v>499</v>
      </c>
      <c r="C143" s="256" t="s">
        <v>500</v>
      </c>
      <c r="D143" s="243" t="s">
        <v>159</v>
      </c>
      <c r="E143" s="244">
        <v>33.857999999999997</v>
      </c>
      <c r="F143" s="245"/>
      <c r="G143" s="246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30">
        <v>2.1000000000000001E-4</v>
      </c>
      <c r="O143" s="230">
        <f>ROUND(E143*N143,2)</f>
        <v>0.01</v>
      </c>
      <c r="P143" s="230">
        <v>0</v>
      </c>
      <c r="Q143" s="230">
        <f>ROUND(E143*P143,2)</f>
        <v>0</v>
      </c>
      <c r="R143" s="230"/>
      <c r="S143" s="230" t="s">
        <v>160</v>
      </c>
      <c r="T143" s="230" t="s">
        <v>160</v>
      </c>
      <c r="U143" s="230">
        <v>0.05</v>
      </c>
      <c r="V143" s="230">
        <f>ROUND(E143*U143,2)</f>
        <v>1.69</v>
      </c>
      <c r="W143" s="230"/>
      <c r="X143" s="230" t="s">
        <v>161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168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7"/>
      <c r="B144" s="228"/>
      <c r="C144" s="257" t="s">
        <v>403</v>
      </c>
      <c r="D144" s="232"/>
      <c r="E144" s="233">
        <v>33.857999999999997</v>
      </c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164</v>
      </c>
      <c r="AH144" s="210">
        <v>5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1">
        <v>67</v>
      </c>
      <c r="B145" s="242" t="s">
        <v>501</v>
      </c>
      <c r="C145" s="256" t="s">
        <v>502</v>
      </c>
      <c r="D145" s="243" t="s">
        <v>210</v>
      </c>
      <c r="E145" s="244">
        <v>19.2</v>
      </c>
      <c r="F145" s="245"/>
      <c r="G145" s="246">
        <f>ROUND(E145*F145,2)</f>
        <v>0</v>
      </c>
      <c r="H145" s="231"/>
      <c r="I145" s="230">
        <f>ROUND(E145*H145,2)</f>
        <v>0</v>
      </c>
      <c r="J145" s="231"/>
      <c r="K145" s="230">
        <f>ROUND(E145*J145,2)</f>
        <v>0</v>
      </c>
      <c r="L145" s="230">
        <v>21</v>
      </c>
      <c r="M145" s="230">
        <f>G145*(1+L145/100)</f>
        <v>0</v>
      </c>
      <c r="N145" s="230">
        <v>0</v>
      </c>
      <c r="O145" s="230">
        <f>ROUND(E145*N145,2)</f>
        <v>0</v>
      </c>
      <c r="P145" s="230">
        <v>0</v>
      </c>
      <c r="Q145" s="230">
        <f>ROUND(E145*P145,2)</f>
        <v>0</v>
      </c>
      <c r="R145" s="230"/>
      <c r="S145" s="230" t="s">
        <v>160</v>
      </c>
      <c r="T145" s="230" t="s">
        <v>160</v>
      </c>
      <c r="U145" s="230">
        <v>0.12</v>
      </c>
      <c r="V145" s="230">
        <f>ROUND(E145*U145,2)</f>
        <v>2.2999999999999998</v>
      </c>
      <c r="W145" s="230"/>
      <c r="X145" s="230" t="s">
        <v>161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202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27"/>
      <c r="B146" s="228"/>
      <c r="C146" s="257" t="s">
        <v>503</v>
      </c>
      <c r="D146" s="232"/>
      <c r="E146" s="233">
        <v>19.2</v>
      </c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164</v>
      </c>
      <c r="AH146" s="210">
        <v>5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41">
        <v>68</v>
      </c>
      <c r="B147" s="242" t="s">
        <v>504</v>
      </c>
      <c r="C147" s="256" t="s">
        <v>505</v>
      </c>
      <c r="D147" s="243" t="s">
        <v>159</v>
      </c>
      <c r="E147" s="244">
        <v>37.2438</v>
      </c>
      <c r="F147" s="245"/>
      <c r="G147" s="246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30">
        <v>4.6699999999999997E-3</v>
      </c>
      <c r="O147" s="230">
        <f>ROUND(E147*N147,2)</f>
        <v>0.17</v>
      </c>
      <c r="P147" s="230">
        <v>0</v>
      </c>
      <c r="Q147" s="230">
        <f>ROUND(E147*P147,2)</f>
        <v>0</v>
      </c>
      <c r="R147" s="230"/>
      <c r="S147" s="230" t="s">
        <v>160</v>
      </c>
      <c r="T147" s="230" t="s">
        <v>160</v>
      </c>
      <c r="U147" s="230">
        <v>1.27169</v>
      </c>
      <c r="V147" s="230">
        <f>ROUND(E147*U147,2)</f>
        <v>47.36</v>
      </c>
      <c r="W147" s="230"/>
      <c r="X147" s="230" t="s">
        <v>205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506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">
      <c r="A148" s="227"/>
      <c r="B148" s="228"/>
      <c r="C148" s="257" t="s">
        <v>507</v>
      </c>
      <c r="D148" s="232"/>
      <c r="E148" s="233">
        <v>37.2438</v>
      </c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164</v>
      </c>
      <c r="AH148" s="210">
        <v>5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41">
        <v>69</v>
      </c>
      <c r="B149" s="242" t="s">
        <v>508</v>
      </c>
      <c r="C149" s="256" t="s">
        <v>509</v>
      </c>
      <c r="D149" s="243" t="s">
        <v>159</v>
      </c>
      <c r="E149" s="244">
        <v>40.968179999999997</v>
      </c>
      <c r="F149" s="245"/>
      <c r="G149" s="246">
        <f>ROUND(E149*F149,2)</f>
        <v>0</v>
      </c>
      <c r="H149" s="231"/>
      <c r="I149" s="230">
        <f>ROUND(E149*H149,2)</f>
        <v>0</v>
      </c>
      <c r="J149" s="231"/>
      <c r="K149" s="230">
        <f>ROUND(E149*J149,2)</f>
        <v>0</v>
      </c>
      <c r="L149" s="230">
        <v>21</v>
      </c>
      <c r="M149" s="230">
        <f>G149*(1+L149/100)</f>
        <v>0</v>
      </c>
      <c r="N149" s="230">
        <v>0</v>
      </c>
      <c r="O149" s="230">
        <f>ROUND(E149*N149,2)</f>
        <v>0</v>
      </c>
      <c r="P149" s="230">
        <v>0</v>
      </c>
      <c r="Q149" s="230">
        <f>ROUND(E149*P149,2)</f>
        <v>0</v>
      </c>
      <c r="R149" s="230"/>
      <c r="S149" s="230" t="s">
        <v>200</v>
      </c>
      <c r="T149" s="230" t="s">
        <v>424</v>
      </c>
      <c r="U149" s="230">
        <v>0</v>
      </c>
      <c r="V149" s="230">
        <f>ROUND(E149*U149,2)</f>
        <v>0</v>
      </c>
      <c r="W149" s="230"/>
      <c r="X149" s="230" t="s">
        <v>429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510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27"/>
      <c r="B150" s="228"/>
      <c r="C150" s="257" t="s">
        <v>511</v>
      </c>
      <c r="D150" s="232"/>
      <c r="E150" s="233">
        <v>40.968179999999997</v>
      </c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164</v>
      </c>
      <c r="AH150" s="210">
        <v>5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41">
        <v>70</v>
      </c>
      <c r="B151" s="242" t="s">
        <v>512</v>
      </c>
      <c r="C151" s="256" t="s">
        <v>513</v>
      </c>
      <c r="D151" s="243" t="s">
        <v>210</v>
      </c>
      <c r="E151" s="244">
        <v>19.2</v>
      </c>
      <c r="F151" s="245"/>
      <c r="G151" s="246">
        <f>ROUND(E151*F151,2)</f>
        <v>0</v>
      </c>
      <c r="H151" s="231"/>
      <c r="I151" s="230">
        <f>ROUND(E151*H151,2)</f>
        <v>0</v>
      </c>
      <c r="J151" s="231"/>
      <c r="K151" s="230">
        <f>ROUND(E151*J151,2)</f>
        <v>0</v>
      </c>
      <c r="L151" s="230">
        <v>21</v>
      </c>
      <c r="M151" s="230">
        <f>G151*(1+L151/100)</f>
        <v>0</v>
      </c>
      <c r="N151" s="230">
        <v>2.2000000000000001E-4</v>
      </c>
      <c r="O151" s="230">
        <f>ROUND(E151*N151,2)</f>
        <v>0</v>
      </c>
      <c r="P151" s="230">
        <v>0</v>
      </c>
      <c r="Q151" s="230">
        <f>ROUND(E151*P151,2)</f>
        <v>0</v>
      </c>
      <c r="R151" s="230" t="s">
        <v>271</v>
      </c>
      <c r="S151" s="230" t="s">
        <v>514</v>
      </c>
      <c r="T151" s="230" t="s">
        <v>514</v>
      </c>
      <c r="U151" s="230">
        <v>0</v>
      </c>
      <c r="V151" s="230">
        <f>ROUND(E151*U151,2)</f>
        <v>0</v>
      </c>
      <c r="W151" s="230"/>
      <c r="X151" s="230" t="s">
        <v>272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515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">
      <c r="A152" s="227"/>
      <c r="B152" s="228"/>
      <c r="C152" s="257" t="s">
        <v>516</v>
      </c>
      <c r="D152" s="232"/>
      <c r="E152" s="233">
        <v>19.2</v>
      </c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164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27">
        <v>71</v>
      </c>
      <c r="B153" s="228" t="s">
        <v>517</v>
      </c>
      <c r="C153" s="259" t="s">
        <v>518</v>
      </c>
      <c r="D153" s="229" t="s">
        <v>0</v>
      </c>
      <c r="E153" s="253"/>
      <c r="F153" s="231"/>
      <c r="G153" s="230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30">
        <v>0</v>
      </c>
      <c r="O153" s="230">
        <f>ROUND(E153*N153,2)</f>
        <v>0</v>
      </c>
      <c r="P153" s="230">
        <v>0</v>
      </c>
      <c r="Q153" s="230">
        <f>ROUND(E153*P153,2)</f>
        <v>0</v>
      </c>
      <c r="R153" s="230"/>
      <c r="S153" s="230" t="s">
        <v>160</v>
      </c>
      <c r="T153" s="230" t="s">
        <v>160</v>
      </c>
      <c r="U153" s="230">
        <v>0</v>
      </c>
      <c r="V153" s="230">
        <f>ROUND(E153*U153,2)</f>
        <v>0</v>
      </c>
      <c r="W153" s="230"/>
      <c r="X153" s="230" t="s">
        <v>236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237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x14ac:dyDescent="0.2">
      <c r="A154" s="235" t="s">
        <v>155</v>
      </c>
      <c r="B154" s="236" t="s">
        <v>115</v>
      </c>
      <c r="C154" s="255" t="s">
        <v>116</v>
      </c>
      <c r="D154" s="237"/>
      <c r="E154" s="238"/>
      <c r="F154" s="239"/>
      <c r="G154" s="240">
        <f>SUMIF(AG155:AG156,"&lt;&gt;NOR",G155:G156)</f>
        <v>0</v>
      </c>
      <c r="H154" s="234"/>
      <c r="I154" s="234">
        <f>SUM(I155:I156)</f>
        <v>0</v>
      </c>
      <c r="J154" s="234"/>
      <c r="K154" s="234">
        <f>SUM(K155:K156)</f>
        <v>0</v>
      </c>
      <c r="L154" s="234"/>
      <c r="M154" s="234">
        <f>SUM(M155:M156)</f>
        <v>0</v>
      </c>
      <c r="N154" s="234"/>
      <c r="O154" s="234">
        <f>SUM(O155:O156)</f>
        <v>0</v>
      </c>
      <c r="P154" s="234"/>
      <c r="Q154" s="234">
        <f>SUM(Q155:Q156)</f>
        <v>0</v>
      </c>
      <c r="R154" s="234"/>
      <c r="S154" s="234"/>
      <c r="T154" s="234"/>
      <c r="U154" s="234"/>
      <c r="V154" s="234">
        <f>SUM(V155:V156)</f>
        <v>2.1800000000000002</v>
      </c>
      <c r="W154" s="234"/>
      <c r="X154" s="234"/>
      <c r="AG154" t="s">
        <v>156</v>
      </c>
    </row>
    <row r="155" spans="1:60" outlineLevel="1" x14ac:dyDescent="0.2">
      <c r="A155" s="241">
        <v>72</v>
      </c>
      <c r="B155" s="242" t="s">
        <v>519</v>
      </c>
      <c r="C155" s="256" t="s">
        <v>520</v>
      </c>
      <c r="D155" s="243" t="s">
        <v>159</v>
      </c>
      <c r="E155" s="244">
        <v>7.6</v>
      </c>
      <c r="F155" s="245"/>
      <c r="G155" s="246">
        <f>ROUND(E155*F155,2)</f>
        <v>0</v>
      </c>
      <c r="H155" s="231"/>
      <c r="I155" s="230">
        <f>ROUND(E155*H155,2)</f>
        <v>0</v>
      </c>
      <c r="J155" s="231"/>
      <c r="K155" s="230">
        <f>ROUND(E155*J155,2)</f>
        <v>0</v>
      </c>
      <c r="L155" s="230">
        <v>21</v>
      </c>
      <c r="M155" s="230">
        <f>G155*(1+L155/100)</f>
        <v>0</v>
      </c>
      <c r="N155" s="230">
        <v>2.4000000000000001E-4</v>
      </c>
      <c r="O155" s="230">
        <f>ROUND(E155*N155,2)</f>
        <v>0</v>
      </c>
      <c r="P155" s="230">
        <v>0</v>
      </c>
      <c r="Q155" s="230">
        <f>ROUND(E155*P155,2)</f>
        <v>0</v>
      </c>
      <c r="R155" s="230"/>
      <c r="S155" s="230" t="s">
        <v>160</v>
      </c>
      <c r="T155" s="230" t="s">
        <v>160</v>
      </c>
      <c r="U155" s="230">
        <v>0.28699999999999998</v>
      </c>
      <c r="V155" s="230">
        <f>ROUND(E155*U155,2)</f>
        <v>2.1800000000000002</v>
      </c>
      <c r="W155" s="230"/>
      <c r="X155" s="230" t="s">
        <v>161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168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27"/>
      <c r="B156" s="228"/>
      <c r="C156" s="257" t="s">
        <v>521</v>
      </c>
      <c r="D156" s="232"/>
      <c r="E156" s="233">
        <v>7.6</v>
      </c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164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35" t="s">
        <v>155</v>
      </c>
      <c r="B157" s="236" t="s">
        <v>117</v>
      </c>
      <c r="C157" s="255" t="s">
        <v>118</v>
      </c>
      <c r="D157" s="237"/>
      <c r="E157" s="238"/>
      <c r="F157" s="239"/>
      <c r="G157" s="240">
        <f>SUMIF(AG158:AG165,"&lt;&gt;NOR",G158:G165)</f>
        <v>0</v>
      </c>
      <c r="H157" s="234"/>
      <c r="I157" s="234">
        <f>SUM(I158:I165)</f>
        <v>0</v>
      </c>
      <c r="J157" s="234"/>
      <c r="K157" s="234">
        <f>SUM(K158:K165)</f>
        <v>0</v>
      </c>
      <c r="L157" s="234"/>
      <c r="M157" s="234">
        <f>SUM(M158:M165)</f>
        <v>0</v>
      </c>
      <c r="N157" s="234"/>
      <c r="O157" s="234">
        <f>SUM(O158:O165)</f>
        <v>0.02</v>
      </c>
      <c r="P157" s="234"/>
      <c r="Q157" s="234">
        <f>SUM(Q158:Q165)</f>
        <v>0</v>
      </c>
      <c r="R157" s="234"/>
      <c r="S157" s="234"/>
      <c r="T157" s="234"/>
      <c r="U157" s="234"/>
      <c r="V157" s="234">
        <f>SUM(V158:V165)</f>
        <v>12.82</v>
      </c>
      <c r="W157" s="234"/>
      <c r="X157" s="234"/>
      <c r="AG157" t="s">
        <v>156</v>
      </c>
    </row>
    <row r="158" spans="1:60" outlineLevel="1" x14ac:dyDescent="0.2">
      <c r="A158" s="241">
        <v>73</v>
      </c>
      <c r="B158" s="242" t="s">
        <v>522</v>
      </c>
      <c r="C158" s="256" t="s">
        <v>523</v>
      </c>
      <c r="D158" s="243" t="s">
        <v>159</v>
      </c>
      <c r="E158" s="244">
        <v>93.147999999999996</v>
      </c>
      <c r="F158" s="245"/>
      <c r="G158" s="246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30">
        <v>6.9999999999999994E-5</v>
      </c>
      <c r="O158" s="230">
        <f>ROUND(E158*N158,2)</f>
        <v>0.01</v>
      </c>
      <c r="P158" s="230">
        <v>0</v>
      </c>
      <c r="Q158" s="230">
        <f>ROUND(E158*P158,2)</f>
        <v>0</v>
      </c>
      <c r="R158" s="230"/>
      <c r="S158" s="230" t="s">
        <v>160</v>
      </c>
      <c r="T158" s="230" t="s">
        <v>160</v>
      </c>
      <c r="U158" s="230">
        <v>3.2480000000000002E-2</v>
      </c>
      <c r="V158" s="230">
        <f>ROUND(E158*U158,2)</f>
        <v>3.03</v>
      </c>
      <c r="W158" s="230"/>
      <c r="X158" s="230" t="s">
        <v>161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202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27"/>
      <c r="B159" s="228"/>
      <c r="C159" s="257" t="s">
        <v>524</v>
      </c>
      <c r="D159" s="232"/>
      <c r="E159" s="233">
        <v>16.71</v>
      </c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164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">
      <c r="A160" s="227"/>
      <c r="B160" s="228"/>
      <c r="C160" s="257" t="s">
        <v>525</v>
      </c>
      <c r="D160" s="232"/>
      <c r="E160" s="233">
        <v>8.6579999999999995</v>
      </c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164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">
      <c r="A161" s="227"/>
      <c r="B161" s="228"/>
      <c r="C161" s="257" t="s">
        <v>526</v>
      </c>
      <c r="D161" s="232"/>
      <c r="E161" s="233">
        <v>42.78</v>
      </c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164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27"/>
      <c r="B162" s="228"/>
      <c r="C162" s="257" t="s">
        <v>527</v>
      </c>
      <c r="D162" s="232"/>
      <c r="E162" s="233">
        <v>25</v>
      </c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164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41">
        <v>74</v>
      </c>
      <c r="B163" s="242" t="s">
        <v>528</v>
      </c>
      <c r="C163" s="256" t="s">
        <v>529</v>
      </c>
      <c r="D163" s="243" t="s">
        <v>159</v>
      </c>
      <c r="E163" s="244">
        <v>93.147999999999996</v>
      </c>
      <c r="F163" s="245"/>
      <c r="G163" s="246">
        <f>ROUND(E163*F163,2)</f>
        <v>0</v>
      </c>
      <c r="H163" s="231"/>
      <c r="I163" s="230">
        <f>ROUND(E163*H163,2)</f>
        <v>0</v>
      </c>
      <c r="J163" s="231"/>
      <c r="K163" s="230">
        <f>ROUND(E163*J163,2)</f>
        <v>0</v>
      </c>
      <c r="L163" s="230">
        <v>21</v>
      </c>
      <c r="M163" s="230">
        <f>G163*(1+L163/100)</f>
        <v>0</v>
      </c>
      <c r="N163" s="230">
        <v>1.4999999999999999E-4</v>
      </c>
      <c r="O163" s="230">
        <f>ROUND(E163*N163,2)</f>
        <v>0.01</v>
      </c>
      <c r="P163" s="230">
        <v>0</v>
      </c>
      <c r="Q163" s="230">
        <f>ROUND(E163*P163,2)</f>
        <v>0</v>
      </c>
      <c r="R163" s="230"/>
      <c r="S163" s="230" t="s">
        <v>160</v>
      </c>
      <c r="T163" s="230" t="s">
        <v>160</v>
      </c>
      <c r="U163" s="230">
        <v>0.10191</v>
      </c>
      <c r="V163" s="230">
        <f>ROUND(E163*U163,2)</f>
        <v>9.49</v>
      </c>
      <c r="W163" s="230"/>
      <c r="X163" s="230" t="s">
        <v>161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202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27"/>
      <c r="B164" s="228"/>
      <c r="C164" s="257" t="s">
        <v>530</v>
      </c>
      <c r="D164" s="232"/>
      <c r="E164" s="233">
        <v>93.147999999999996</v>
      </c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164</v>
      </c>
      <c r="AH164" s="210">
        <v>5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2.5" outlineLevel="1" x14ac:dyDescent="0.2">
      <c r="A165" s="247">
        <v>75</v>
      </c>
      <c r="B165" s="248" t="s">
        <v>531</v>
      </c>
      <c r="C165" s="258" t="s">
        <v>532</v>
      </c>
      <c r="D165" s="249" t="s">
        <v>210</v>
      </c>
      <c r="E165" s="250">
        <v>6</v>
      </c>
      <c r="F165" s="251"/>
      <c r="G165" s="252">
        <f>ROUND(E165*F165,2)</f>
        <v>0</v>
      </c>
      <c r="H165" s="231"/>
      <c r="I165" s="230">
        <f>ROUND(E165*H165,2)</f>
        <v>0</v>
      </c>
      <c r="J165" s="231"/>
      <c r="K165" s="230">
        <f>ROUND(E165*J165,2)</f>
        <v>0</v>
      </c>
      <c r="L165" s="230">
        <v>21</v>
      </c>
      <c r="M165" s="230">
        <f>G165*(1+L165/100)</f>
        <v>0</v>
      </c>
      <c r="N165" s="230">
        <v>1.0000000000000001E-5</v>
      </c>
      <c r="O165" s="230">
        <f>ROUND(E165*N165,2)</f>
        <v>0</v>
      </c>
      <c r="P165" s="230">
        <v>0</v>
      </c>
      <c r="Q165" s="230">
        <f>ROUND(E165*P165,2)</f>
        <v>0</v>
      </c>
      <c r="R165" s="230"/>
      <c r="S165" s="230" t="s">
        <v>160</v>
      </c>
      <c r="T165" s="230" t="s">
        <v>160</v>
      </c>
      <c r="U165" s="230">
        <v>0.05</v>
      </c>
      <c r="V165" s="230">
        <f>ROUND(E165*U165,2)</f>
        <v>0.3</v>
      </c>
      <c r="W165" s="230"/>
      <c r="X165" s="230" t="s">
        <v>161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168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">
      <c r="A166" s="235" t="s">
        <v>155</v>
      </c>
      <c r="B166" s="236" t="s">
        <v>121</v>
      </c>
      <c r="C166" s="255" t="s">
        <v>122</v>
      </c>
      <c r="D166" s="237"/>
      <c r="E166" s="238"/>
      <c r="F166" s="239"/>
      <c r="G166" s="240">
        <f>SUMIF(AG167:AG168,"&lt;&gt;NOR",G167:G168)</f>
        <v>0</v>
      </c>
      <c r="H166" s="234"/>
      <c r="I166" s="234">
        <f>SUM(I167:I168)</f>
        <v>0</v>
      </c>
      <c r="J166" s="234"/>
      <c r="K166" s="234">
        <f>SUM(K167:K168)</f>
        <v>0</v>
      </c>
      <c r="L166" s="234"/>
      <c r="M166" s="234">
        <f>SUM(M167:M168)</f>
        <v>0</v>
      </c>
      <c r="N166" s="234"/>
      <c r="O166" s="234">
        <f>SUM(O167:O168)</f>
        <v>0</v>
      </c>
      <c r="P166" s="234"/>
      <c r="Q166" s="234">
        <f>SUM(Q167:Q168)</f>
        <v>0</v>
      </c>
      <c r="R166" s="234"/>
      <c r="S166" s="234"/>
      <c r="T166" s="234"/>
      <c r="U166" s="234"/>
      <c r="V166" s="234">
        <f>SUM(V167:V168)</f>
        <v>0</v>
      </c>
      <c r="W166" s="234"/>
      <c r="X166" s="234"/>
      <c r="AG166" t="s">
        <v>156</v>
      </c>
    </row>
    <row r="167" spans="1:60" outlineLevel="1" x14ac:dyDescent="0.2">
      <c r="A167" s="247">
        <v>76</v>
      </c>
      <c r="B167" s="248" t="s">
        <v>533</v>
      </c>
      <c r="C167" s="258" t="s">
        <v>534</v>
      </c>
      <c r="D167" s="249" t="s">
        <v>252</v>
      </c>
      <c r="E167" s="250">
        <v>1</v>
      </c>
      <c r="F167" s="251"/>
      <c r="G167" s="252">
        <f>ROUND(E167*F167,2)</f>
        <v>0</v>
      </c>
      <c r="H167" s="231"/>
      <c r="I167" s="230">
        <f>ROUND(E167*H167,2)</f>
        <v>0</v>
      </c>
      <c r="J167" s="231"/>
      <c r="K167" s="230">
        <f>ROUND(E167*J167,2)</f>
        <v>0</v>
      </c>
      <c r="L167" s="230">
        <v>21</v>
      </c>
      <c r="M167" s="230">
        <f>G167*(1+L167/100)</f>
        <v>0</v>
      </c>
      <c r="N167" s="230">
        <v>0</v>
      </c>
      <c r="O167" s="230">
        <f>ROUND(E167*N167,2)</f>
        <v>0</v>
      </c>
      <c r="P167" s="230">
        <v>0</v>
      </c>
      <c r="Q167" s="230">
        <f>ROUND(E167*P167,2)</f>
        <v>0</v>
      </c>
      <c r="R167" s="230"/>
      <c r="S167" s="230" t="s">
        <v>200</v>
      </c>
      <c r="T167" s="230" t="s">
        <v>424</v>
      </c>
      <c r="U167" s="230">
        <v>0</v>
      </c>
      <c r="V167" s="230">
        <f>ROUND(E167*U167,2)</f>
        <v>0</v>
      </c>
      <c r="W167" s="230"/>
      <c r="X167" s="230" t="s">
        <v>161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168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47">
        <v>77</v>
      </c>
      <c r="B168" s="248" t="s">
        <v>535</v>
      </c>
      <c r="C168" s="258" t="s">
        <v>536</v>
      </c>
      <c r="D168" s="249" t="s">
        <v>232</v>
      </c>
      <c r="E168" s="250">
        <v>5</v>
      </c>
      <c r="F168" s="251"/>
      <c r="G168" s="252">
        <f>ROUND(E168*F168,2)</f>
        <v>0</v>
      </c>
      <c r="H168" s="231"/>
      <c r="I168" s="230">
        <f>ROUND(E168*H168,2)</f>
        <v>0</v>
      </c>
      <c r="J168" s="231"/>
      <c r="K168" s="230">
        <f>ROUND(E168*J168,2)</f>
        <v>0</v>
      </c>
      <c r="L168" s="230">
        <v>21</v>
      </c>
      <c r="M168" s="230">
        <f>G168*(1+L168/100)</f>
        <v>0</v>
      </c>
      <c r="N168" s="230">
        <v>0</v>
      </c>
      <c r="O168" s="230">
        <f>ROUND(E168*N168,2)</f>
        <v>0</v>
      </c>
      <c r="P168" s="230">
        <v>0</v>
      </c>
      <c r="Q168" s="230">
        <f>ROUND(E168*P168,2)</f>
        <v>0</v>
      </c>
      <c r="R168" s="230"/>
      <c r="S168" s="230" t="s">
        <v>200</v>
      </c>
      <c r="T168" s="230" t="s">
        <v>424</v>
      </c>
      <c r="U168" s="230">
        <v>0</v>
      </c>
      <c r="V168" s="230">
        <f>ROUND(E168*U168,2)</f>
        <v>0</v>
      </c>
      <c r="W168" s="230"/>
      <c r="X168" s="230" t="s">
        <v>161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537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x14ac:dyDescent="0.2">
      <c r="A169" s="235" t="s">
        <v>155</v>
      </c>
      <c r="B169" s="236" t="s">
        <v>123</v>
      </c>
      <c r="C169" s="255" t="s">
        <v>124</v>
      </c>
      <c r="D169" s="237"/>
      <c r="E169" s="238"/>
      <c r="F169" s="239"/>
      <c r="G169" s="240">
        <f>SUMIF(AG170:AG171,"&lt;&gt;NOR",G170:G171)</f>
        <v>0</v>
      </c>
      <c r="H169" s="234"/>
      <c r="I169" s="234">
        <f>SUM(I170:I171)</f>
        <v>0</v>
      </c>
      <c r="J169" s="234"/>
      <c r="K169" s="234">
        <f>SUM(K170:K171)</f>
        <v>0</v>
      </c>
      <c r="L169" s="234"/>
      <c r="M169" s="234">
        <f>SUM(M170:M171)</f>
        <v>0</v>
      </c>
      <c r="N169" s="234"/>
      <c r="O169" s="234">
        <f>SUM(O170:O171)</f>
        <v>0</v>
      </c>
      <c r="P169" s="234"/>
      <c r="Q169" s="234">
        <f>SUM(Q170:Q171)</f>
        <v>0</v>
      </c>
      <c r="R169" s="234"/>
      <c r="S169" s="234"/>
      <c r="T169" s="234"/>
      <c r="U169" s="234"/>
      <c r="V169" s="234">
        <f>SUM(V170:V171)</f>
        <v>0</v>
      </c>
      <c r="W169" s="234"/>
      <c r="X169" s="234"/>
      <c r="AG169" t="s">
        <v>156</v>
      </c>
    </row>
    <row r="170" spans="1:60" outlineLevel="1" x14ac:dyDescent="0.2">
      <c r="A170" s="247">
        <v>78</v>
      </c>
      <c r="B170" s="248" t="s">
        <v>538</v>
      </c>
      <c r="C170" s="258" t="s">
        <v>539</v>
      </c>
      <c r="D170" s="249" t="s">
        <v>232</v>
      </c>
      <c r="E170" s="250">
        <v>5</v>
      </c>
      <c r="F170" s="251"/>
      <c r="G170" s="252">
        <f>ROUND(E170*F170,2)</f>
        <v>0</v>
      </c>
      <c r="H170" s="231"/>
      <c r="I170" s="230">
        <f>ROUND(E170*H170,2)</f>
        <v>0</v>
      </c>
      <c r="J170" s="231"/>
      <c r="K170" s="230">
        <f>ROUND(E170*J170,2)</f>
        <v>0</v>
      </c>
      <c r="L170" s="230">
        <v>21</v>
      </c>
      <c r="M170" s="230">
        <f>G170*(1+L170/100)</f>
        <v>0</v>
      </c>
      <c r="N170" s="230">
        <v>0</v>
      </c>
      <c r="O170" s="230">
        <f>ROUND(E170*N170,2)</f>
        <v>0</v>
      </c>
      <c r="P170" s="230">
        <v>0</v>
      </c>
      <c r="Q170" s="230">
        <f>ROUND(E170*P170,2)</f>
        <v>0</v>
      </c>
      <c r="R170" s="230"/>
      <c r="S170" s="230" t="s">
        <v>200</v>
      </c>
      <c r="T170" s="230" t="s">
        <v>424</v>
      </c>
      <c r="U170" s="230">
        <v>0</v>
      </c>
      <c r="V170" s="230">
        <f>ROUND(E170*U170,2)</f>
        <v>0</v>
      </c>
      <c r="W170" s="230"/>
      <c r="X170" s="230" t="s">
        <v>161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168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7">
        <v>79</v>
      </c>
      <c r="B171" s="248" t="s">
        <v>540</v>
      </c>
      <c r="C171" s="258" t="s">
        <v>541</v>
      </c>
      <c r="D171" s="249" t="s">
        <v>199</v>
      </c>
      <c r="E171" s="250">
        <v>1</v>
      </c>
      <c r="F171" s="251"/>
      <c r="G171" s="252">
        <f>ROUND(E171*F171,2)</f>
        <v>0</v>
      </c>
      <c r="H171" s="231"/>
      <c r="I171" s="230">
        <f>ROUND(E171*H171,2)</f>
        <v>0</v>
      </c>
      <c r="J171" s="231"/>
      <c r="K171" s="230">
        <f>ROUND(E171*J171,2)</f>
        <v>0</v>
      </c>
      <c r="L171" s="230">
        <v>21</v>
      </c>
      <c r="M171" s="230">
        <f>G171*(1+L171/100)</f>
        <v>0</v>
      </c>
      <c r="N171" s="230">
        <v>0</v>
      </c>
      <c r="O171" s="230">
        <f>ROUND(E171*N171,2)</f>
        <v>0</v>
      </c>
      <c r="P171" s="230">
        <v>0</v>
      </c>
      <c r="Q171" s="230">
        <f>ROUND(E171*P171,2)</f>
        <v>0</v>
      </c>
      <c r="R171" s="230"/>
      <c r="S171" s="230" t="s">
        <v>200</v>
      </c>
      <c r="T171" s="230" t="s">
        <v>424</v>
      </c>
      <c r="U171" s="230">
        <v>0</v>
      </c>
      <c r="V171" s="230">
        <f>ROUND(E171*U171,2)</f>
        <v>0</v>
      </c>
      <c r="W171" s="230"/>
      <c r="X171" s="230" t="s">
        <v>161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168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">
      <c r="A172" s="235" t="s">
        <v>155</v>
      </c>
      <c r="B172" s="236" t="s">
        <v>128</v>
      </c>
      <c r="C172" s="255" t="s">
        <v>29</v>
      </c>
      <c r="D172" s="237"/>
      <c r="E172" s="238"/>
      <c r="F172" s="239"/>
      <c r="G172" s="240">
        <f>SUMIF(AG173:AG179,"&lt;&gt;NOR",G173:G179)</f>
        <v>0</v>
      </c>
      <c r="H172" s="234"/>
      <c r="I172" s="234">
        <f>SUM(I173:I179)</f>
        <v>0</v>
      </c>
      <c r="J172" s="234"/>
      <c r="K172" s="234">
        <f>SUM(K173:K179)</f>
        <v>0</v>
      </c>
      <c r="L172" s="234"/>
      <c r="M172" s="234">
        <f>SUM(M173:M179)</f>
        <v>0</v>
      </c>
      <c r="N172" s="234"/>
      <c r="O172" s="234">
        <f>SUM(O173:O179)</f>
        <v>0</v>
      </c>
      <c r="P172" s="234"/>
      <c r="Q172" s="234">
        <f>SUM(Q173:Q179)</f>
        <v>0</v>
      </c>
      <c r="R172" s="234"/>
      <c r="S172" s="234"/>
      <c r="T172" s="234"/>
      <c r="U172" s="234"/>
      <c r="V172" s="234">
        <f>SUM(V173:V179)</f>
        <v>0</v>
      </c>
      <c r="W172" s="234"/>
      <c r="X172" s="234"/>
      <c r="AG172" t="s">
        <v>156</v>
      </c>
    </row>
    <row r="173" spans="1:60" outlineLevel="1" x14ac:dyDescent="0.2">
      <c r="A173" s="247">
        <v>80</v>
      </c>
      <c r="B173" s="248" t="s">
        <v>314</v>
      </c>
      <c r="C173" s="258" t="s">
        <v>315</v>
      </c>
      <c r="D173" s="249" t="s">
        <v>252</v>
      </c>
      <c r="E173" s="250">
        <v>1</v>
      </c>
      <c r="F173" s="251"/>
      <c r="G173" s="252">
        <f>ROUND(E173*F173,2)</f>
        <v>0</v>
      </c>
      <c r="H173" s="231"/>
      <c r="I173" s="230">
        <f>ROUND(E173*H173,2)</f>
        <v>0</v>
      </c>
      <c r="J173" s="231"/>
      <c r="K173" s="230">
        <f>ROUND(E173*J173,2)</f>
        <v>0</v>
      </c>
      <c r="L173" s="230">
        <v>21</v>
      </c>
      <c r="M173" s="230">
        <f>G173*(1+L173/100)</f>
        <v>0</v>
      </c>
      <c r="N173" s="230">
        <v>0</v>
      </c>
      <c r="O173" s="230">
        <f>ROUND(E173*N173,2)</f>
        <v>0</v>
      </c>
      <c r="P173" s="230">
        <v>0</v>
      </c>
      <c r="Q173" s="230">
        <f>ROUND(E173*P173,2)</f>
        <v>0</v>
      </c>
      <c r="R173" s="230"/>
      <c r="S173" s="230" t="s">
        <v>200</v>
      </c>
      <c r="T173" s="230" t="s">
        <v>201</v>
      </c>
      <c r="U173" s="230">
        <v>0</v>
      </c>
      <c r="V173" s="230">
        <f>ROUND(E173*U173,2)</f>
        <v>0</v>
      </c>
      <c r="W173" s="230"/>
      <c r="X173" s="230" t="s">
        <v>161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168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7">
        <v>81</v>
      </c>
      <c r="B174" s="248" t="s">
        <v>316</v>
      </c>
      <c r="C174" s="258" t="s">
        <v>317</v>
      </c>
      <c r="D174" s="249" t="s">
        <v>252</v>
      </c>
      <c r="E174" s="250">
        <v>1</v>
      </c>
      <c r="F174" s="251"/>
      <c r="G174" s="252">
        <f>ROUND(E174*F174,2)</f>
        <v>0</v>
      </c>
      <c r="H174" s="231"/>
      <c r="I174" s="230">
        <f>ROUND(E174*H174,2)</f>
        <v>0</v>
      </c>
      <c r="J174" s="231"/>
      <c r="K174" s="230">
        <f>ROUND(E174*J174,2)</f>
        <v>0</v>
      </c>
      <c r="L174" s="230">
        <v>21</v>
      </c>
      <c r="M174" s="230">
        <f>G174*(1+L174/100)</f>
        <v>0</v>
      </c>
      <c r="N174" s="230">
        <v>0</v>
      </c>
      <c r="O174" s="230">
        <f>ROUND(E174*N174,2)</f>
        <v>0</v>
      </c>
      <c r="P174" s="230">
        <v>0</v>
      </c>
      <c r="Q174" s="230">
        <f>ROUND(E174*P174,2)</f>
        <v>0</v>
      </c>
      <c r="R174" s="230"/>
      <c r="S174" s="230" t="s">
        <v>200</v>
      </c>
      <c r="T174" s="230" t="s">
        <v>201</v>
      </c>
      <c r="U174" s="230">
        <v>0</v>
      </c>
      <c r="V174" s="230">
        <f>ROUND(E174*U174,2)</f>
        <v>0</v>
      </c>
      <c r="W174" s="230"/>
      <c r="X174" s="230" t="s">
        <v>161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168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47">
        <v>82</v>
      </c>
      <c r="B175" s="248" t="s">
        <v>318</v>
      </c>
      <c r="C175" s="258" t="s">
        <v>319</v>
      </c>
      <c r="D175" s="249" t="s">
        <v>252</v>
      </c>
      <c r="E175" s="250">
        <v>1</v>
      </c>
      <c r="F175" s="251"/>
      <c r="G175" s="252">
        <f>ROUND(E175*F175,2)</f>
        <v>0</v>
      </c>
      <c r="H175" s="231"/>
      <c r="I175" s="230">
        <f>ROUND(E175*H175,2)</f>
        <v>0</v>
      </c>
      <c r="J175" s="231"/>
      <c r="K175" s="230">
        <f>ROUND(E175*J175,2)</f>
        <v>0</v>
      </c>
      <c r="L175" s="230">
        <v>21</v>
      </c>
      <c r="M175" s="230">
        <f>G175*(1+L175/100)</f>
        <v>0</v>
      </c>
      <c r="N175" s="230">
        <v>0</v>
      </c>
      <c r="O175" s="230">
        <f>ROUND(E175*N175,2)</f>
        <v>0</v>
      </c>
      <c r="P175" s="230">
        <v>0</v>
      </c>
      <c r="Q175" s="230">
        <f>ROUND(E175*P175,2)</f>
        <v>0</v>
      </c>
      <c r="R175" s="230"/>
      <c r="S175" s="230" t="s">
        <v>200</v>
      </c>
      <c r="T175" s="230" t="s">
        <v>201</v>
      </c>
      <c r="U175" s="230">
        <v>0</v>
      </c>
      <c r="V175" s="230">
        <f>ROUND(E175*U175,2)</f>
        <v>0</v>
      </c>
      <c r="W175" s="230"/>
      <c r="X175" s="230" t="s">
        <v>161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168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">
      <c r="A176" s="247">
        <v>83</v>
      </c>
      <c r="B176" s="248" t="s">
        <v>320</v>
      </c>
      <c r="C176" s="258" t="s">
        <v>321</v>
      </c>
      <c r="D176" s="249" t="s">
        <v>252</v>
      </c>
      <c r="E176" s="250">
        <v>1</v>
      </c>
      <c r="F176" s="251"/>
      <c r="G176" s="252">
        <f>ROUND(E176*F176,2)</f>
        <v>0</v>
      </c>
      <c r="H176" s="231"/>
      <c r="I176" s="230">
        <f>ROUND(E176*H176,2)</f>
        <v>0</v>
      </c>
      <c r="J176" s="231"/>
      <c r="K176" s="230">
        <f>ROUND(E176*J176,2)</f>
        <v>0</v>
      </c>
      <c r="L176" s="230">
        <v>21</v>
      </c>
      <c r="M176" s="230">
        <f>G176*(1+L176/100)</f>
        <v>0</v>
      </c>
      <c r="N176" s="230">
        <v>0</v>
      </c>
      <c r="O176" s="230">
        <f>ROUND(E176*N176,2)</f>
        <v>0</v>
      </c>
      <c r="P176" s="230">
        <v>0</v>
      </c>
      <c r="Q176" s="230">
        <f>ROUND(E176*P176,2)</f>
        <v>0</v>
      </c>
      <c r="R176" s="230"/>
      <c r="S176" s="230" t="s">
        <v>200</v>
      </c>
      <c r="T176" s="230" t="s">
        <v>201</v>
      </c>
      <c r="U176" s="230">
        <v>0</v>
      </c>
      <c r="V176" s="230">
        <f>ROUND(E176*U176,2)</f>
        <v>0</v>
      </c>
      <c r="W176" s="230"/>
      <c r="X176" s="230" t="s">
        <v>161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168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">
      <c r="A177" s="247">
        <v>84</v>
      </c>
      <c r="B177" s="248" t="s">
        <v>322</v>
      </c>
      <c r="C177" s="258" t="s">
        <v>323</v>
      </c>
      <c r="D177" s="249" t="s">
        <v>252</v>
      </c>
      <c r="E177" s="250">
        <v>1</v>
      </c>
      <c r="F177" s="251"/>
      <c r="G177" s="252">
        <f>ROUND(E177*F177,2)</f>
        <v>0</v>
      </c>
      <c r="H177" s="231"/>
      <c r="I177" s="230">
        <f>ROUND(E177*H177,2)</f>
        <v>0</v>
      </c>
      <c r="J177" s="231"/>
      <c r="K177" s="230">
        <f>ROUND(E177*J177,2)</f>
        <v>0</v>
      </c>
      <c r="L177" s="230">
        <v>21</v>
      </c>
      <c r="M177" s="230">
        <f>G177*(1+L177/100)</f>
        <v>0</v>
      </c>
      <c r="N177" s="230">
        <v>0</v>
      </c>
      <c r="O177" s="230">
        <f>ROUND(E177*N177,2)</f>
        <v>0</v>
      </c>
      <c r="P177" s="230">
        <v>0</v>
      </c>
      <c r="Q177" s="230">
        <f>ROUND(E177*P177,2)</f>
        <v>0</v>
      </c>
      <c r="R177" s="230"/>
      <c r="S177" s="230" t="s">
        <v>200</v>
      </c>
      <c r="T177" s="230" t="s">
        <v>201</v>
      </c>
      <c r="U177" s="230">
        <v>0</v>
      </c>
      <c r="V177" s="230">
        <f>ROUND(E177*U177,2)</f>
        <v>0</v>
      </c>
      <c r="W177" s="230"/>
      <c r="X177" s="230" t="s">
        <v>161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168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7">
        <v>85</v>
      </c>
      <c r="B178" s="248" t="s">
        <v>324</v>
      </c>
      <c r="C178" s="258" t="s">
        <v>325</v>
      </c>
      <c r="D178" s="249" t="s">
        <v>252</v>
      </c>
      <c r="E178" s="250">
        <v>1</v>
      </c>
      <c r="F178" s="251"/>
      <c r="G178" s="252">
        <f>ROUND(E178*F178,2)</f>
        <v>0</v>
      </c>
      <c r="H178" s="231"/>
      <c r="I178" s="230">
        <f>ROUND(E178*H178,2)</f>
        <v>0</v>
      </c>
      <c r="J178" s="231"/>
      <c r="K178" s="230">
        <f>ROUND(E178*J178,2)</f>
        <v>0</v>
      </c>
      <c r="L178" s="230">
        <v>21</v>
      </c>
      <c r="M178" s="230">
        <f>G178*(1+L178/100)</f>
        <v>0</v>
      </c>
      <c r="N178" s="230">
        <v>0</v>
      </c>
      <c r="O178" s="230">
        <f>ROUND(E178*N178,2)</f>
        <v>0</v>
      </c>
      <c r="P178" s="230">
        <v>0</v>
      </c>
      <c r="Q178" s="230">
        <f>ROUND(E178*P178,2)</f>
        <v>0</v>
      </c>
      <c r="R178" s="230"/>
      <c r="S178" s="230" t="s">
        <v>200</v>
      </c>
      <c r="T178" s="230" t="s">
        <v>201</v>
      </c>
      <c r="U178" s="230">
        <v>0</v>
      </c>
      <c r="V178" s="230">
        <f>ROUND(E178*U178,2)</f>
        <v>0</v>
      </c>
      <c r="W178" s="230"/>
      <c r="X178" s="230" t="s">
        <v>161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168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">
      <c r="A179" s="241">
        <v>86</v>
      </c>
      <c r="B179" s="242" t="s">
        <v>326</v>
      </c>
      <c r="C179" s="256" t="s">
        <v>327</v>
      </c>
      <c r="D179" s="243" t="s">
        <v>252</v>
      </c>
      <c r="E179" s="244">
        <v>1</v>
      </c>
      <c r="F179" s="245"/>
      <c r="G179" s="246">
        <f>ROUND(E179*F179,2)</f>
        <v>0</v>
      </c>
      <c r="H179" s="231"/>
      <c r="I179" s="230">
        <f>ROUND(E179*H179,2)</f>
        <v>0</v>
      </c>
      <c r="J179" s="231"/>
      <c r="K179" s="230">
        <f>ROUND(E179*J179,2)</f>
        <v>0</v>
      </c>
      <c r="L179" s="230">
        <v>21</v>
      </c>
      <c r="M179" s="230">
        <f>G179*(1+L179/100)</f>
        <v>0</v>
      </c>
      <c r="N179" s="230">
        <v>0</v>
      </c>
      <c r="O179" s="230">
        <f>ROUND(E179*N179,2)</f>
        <v>0</v>
      </c>
      <c r="P179" s="230">
        <v>0</v>
      </c>
      <c r="Q179" s="230">
        <f>ROUND(E179*P179,2)</f>
        <v>0</v>
      </c>
      <c r="R179" s="230"/>
      <c r="S179" s="230" t="s">
        <v>200</v>
      </c>
      <c r="T179" s="230" t="s">
        <v>201</v>
      </c>
      <c r="U179" s="230">
        <v>0</v>
      </c>
      <c r="V179" s="230">
        <f>ROUND(E179*U179,2)</f>
        <v>0</v>
      </c>
      <c r="W179" s="230"/>
      <c r="X179" s="230" t="s">
        <v>161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168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">
      <c r="A180" s="3"/>
      <c r="B180" s="4"/>
      <c r="C180" s="260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AE180">
        <v>15</v>
      </c>
      <c r="AF180">
        <v>21</v>
      </c>
      <c r="AG180" t="s">
        <v>142</v>
      </c>
    </row>
    <row r="181" spans="1:60" x14ac:dyDescent="0.2">
      <c r="A181" s="213"/>
      <c r="B181" s="214" t="s">
        <v>31</v>
      </c>
      <c r="C181" s="261"/>
      <c r="D181" s="215"/>
      <c r="E181" s="216"/>
      <c r="F181" s="216"/>
      <c r="G181" s="254">
        <f>G8+G20+G49+G55+G58+G62+G65+G69+G79+G85+G87+G90+G93+G103+G105+G122+G140+G154+G157+G166+G169+G172</f>
        <v>0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AE181">
        <f>SUMIF(L7:L179,AE180,G7:G179)</f>
        <v>0</v>
      </c>
      <c r="AF181">
        <f>SUMIF(L7:L179,AF180,G7:G179)</f>
        <v>0</v>
      </c>
      <c r="AG181" t="s">
        <v>328</v>
      </c>
    </row>
    <row r="182" spans="1:60" x14ac:dyDescent="0.2">
      <c r="A182" s="3"/>
      <c r="B182" s="4"/>
      <c r="C182" s="260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60" x14ac:dyDescent="0.2">
      <c r="A183" s="3"/>
      <c r="B183" s="4"/>
      <c r="C183" s="260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60" x14ac:dyDescent="0.2">
      <c r="A184" s="217" t="s">
        <v>329</v>
      </c>
      <c r="B184" s="217"/>
      <c r="C184" s="262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60" x14ac:dyDescent="0.2">
      <c r="A185" s="218"/>
      <c r="B185" s="219"/>
      <c r="C185" s="263"/>
      <c r="D185" s="219"/>
      <c r="E185" s="219"/>
      <c r="F185" s="219"/>
      <c r="G185" s="22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AG185" t="s">
        <v>330</v>
      </c>
    </row>
    <row r="186" spans="1:60" x14ac:dyDescent="0.2">
      <c r="A186" s="221"/>
      <c r="B186" s="222"/>
      <c r="C186" s="264"/>
      <c r="D186" s="222"/>
      <c r="E186" s="222"/>
      <c r="F186" s="222"/>
      <c r="G186" s="22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60" x14ac:dyDescent="0.2">
      <c r="A187" s="221"/>
      <c r="B187" s="222"/>
      <c r="C187" s="264"/>
      <c r="D187" s="222"/>
      <c r="E187" s="222"/>
      <c r="F187" s="222"/>
      <c r="G187" s="22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60" x14ac:dyDescent="0.2">
      <c r="A188" s="221"/>
      <c r="B188" s="222"/>
      <c r="C188" s="264"/>
      <c r="D188" s="222"/>
      <c r="E188" s="222"/>
      <c r="F188" s="222"/>
      <c r="G188" s="22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60" x14ac:dyDescent="0.2">
      <c r="A189" s="224"/>
      <c r="B189" s="225"/>
      <c r="C189" s="265"/>
      <c r="D189" s="225"/>
      <c r="E189" s="225"/>
      <c r="F189" s="225"/>
      <c r="G189" s="22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60" x14ac:dyDescent="0.2">
      <c r="A190" s="3"/>
      <c r="B190" s="4"/>
      <c r="C190" s="260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60" x14ac:dyDescent="0.2">
      <c r="C191" s="266"/>
      <c r="D191" s="10"/>
      <c r="AG191" t="s">
        <v>331</v>
      </c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BtSoSps+ukc7ZZXsqn2QmJncH0uwE0CmshRk7rA+CW42TkvxAzzlKnGwVIq/bWUyMj95jTiuqoS17Q7R/Ouiw==" saltValue="OsVPZVxvm9FXWCFLAg2BWA==" spinCount="100000" sheet="1"/>
  <mergeCells count="6">
    <mergeCell ref="A1:G1"/>
    <mergeCell ref="C2:G2"/>
    <mergeCell ref="C3:G3"/>
    <mergeCell ref="C4:G4"/>
    <mergeCell ref="A184:C184"/>
    <mergeCell ref="A185:G18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B9912-312A-4900-813D-64924159794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131</v>
      </c>
      <c r="AG3" t="s">
        <v>132</v>
      </c>
    </row>
    <row r="4" spans="1:60" ht="24.95" customHeight="1" x14ac:dyDescent="0.2">
      <c r="A4" s="200" t="s">
        <v>10</v>
      </c>
      <c r="B4" s="201" t="s">
        <v>51</v>
      </c>
      <c r="C4" s="202" t="s">
        <v>52</v>
      </c>
      <c r="D4" s="203"/>
      <c r="E4" s="203"/>
      <c r="F4" s="203"/>
      <c r="G4" s="204"/>
      <c r="AG4" t="s">
        <v>133</v>
      </c>
    </row>
    <row r="5" spans="1:60" x14ac:dyDescent="0.2">
      <c r="D5" s="10"/>
    </row>
    <row r="6" spans="1:60" ht="38.25" x14ac:dyDescent="0.2">
      <c r="A6" s="206" t="s">
        <v>134</v>
      </c>
      <c r="B6" s="208" t="s">
        <v>135</v>
      </c>
      <c r="C6" s="208" t="s">
        <v>136</v>
      </c>
      <c r="D6" s="207" t="s">
        <v>137</v>
      </c>
      <c r="E6" s="206" t="s">
        <v>138</v>
      </c>
      <c r="F6" s="205" t="s">
        <v>139</v>
      </c>
      <c r="G6" s="206" t="s">
        <v>31</v>
      </c>
      <c r="H6" s="209" t="s">
        <v>32</v>
      </c>
      <c r="I6" s="209" t="s">
        <v>140</v>
      </c>
      <c r="J6" s="209" t="s">
        <v>33</v>
      </c>
      <c r="K6" s="209" t="s">
        <v>141</v>
      </c>
      <c r="L6" s="209" t="s">
        <v>142</v>
      </c>
      <c r="M6" s="209" t="s">
        <v>143</v>
      </c>
      <c r="N6" s="209" t="s">
        <v>144</v>
      </c>
      <c r="O6" s="209" t="s">
        <v>145</v>
      </c>
      <c r="P6" s="209" t="s">
        <v>146</v>
      </c>
      <c r="Q6" s="209" t="s">
        <v>147</v>
      </c>
      <c r="R6" s="209" t="s">
        <v>148</v>
      </c>
      <c r="S6" s="209" t="s">
        <v>149</v>
      </c>
      <c r="T6" s="209" t="s">
        <v>150</v>
      </c>
      <c r="U6" s="209" t="s">
        <v>151</v>
      </c>
      <c r="V6" s="209" t="s">
        <v>152</v>
      </c>
      <c r="W6" s="209" t="s">
        <v>153</v>
      </c>
      <c r="X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5" t="s">
        <v>155</v>
      </c>
      <c r="B8" s="236" t="s">
        <v>67</v>
      </c>
      <c r="C8" s="255" t="s">
        <v>68</v>
      </c>
      <c r="D8" s="237"/>
      <c r="E8" s="238"/>
      <c r="F8" s="239"/>
      <c r="G8" s="240">
        <f>SUMIF(AG9:AG12,"&lt;&gt;NOR",G9:G12)</f>
        <v>0</v>
      </c>
      <c r="H8" s="234"/>
      <c r="I8" s="234">
        <f>SUM(I9:I12)</f>
        <v>0</v>
      </c>
      <c r="J8" s="234"/>
      <c r="K8" s="234">
        <f>SUM(K9:K12)</f>
        <v>0</v>
      </c>
      <c r="L8" s="234"/>
      <c r="M8" s="234">
        <f>SUM(M9:M12)</f>
        <v>0</v>
      </c>
      <c r="N8" s="234"/>
      <c r="O8" s="234">
        <f>SUM(O9:O12)</f>
        <v>0.45</v>
      </c>
      <c r="P8" s="234"/>
      <c r="Q8" s="234">
        <f>SUM(Q9:Q12)</f>
        <v>0.25</v>
      </c>
      <c r="R8" s="234"/>
      <c r="S8" s="234"/>
      <c r="T8" s="234"/>
      <c r="U8" s="234"/>
      <c r="V8" s="234">
        <f>SUM(V9:V12)</f>
        <v>9.2000000000000011</v>
      </c>
      <c r="W8" s="234"/>
      <c r="X8" s="234"/>
      <c r="AG8" t="s">
        <v>156</v>
      </c>
    </row>
    <row r="9" spans="1:60" outlineLevel="1" x14ac:dyDescent="0.2">
      <c r="A9" s="247">
        <v>1</v>
      </c>
      <c r="B9" s="248" t="s">
        <v>542</v>
      </c>
      <c r="C9" s="258" t="s">
        <v>543</v>
      </c>
      <c r="D9" s="249" t="s">
        <v>159</v>
      </c>
      <c r="E9" s="250">
        <v>4.2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0.10712000000000001</v>
      </c>
      <c r="O9" s="230">
        <f>ROUND(E9*N9,2)</f>
        <v>0.45</v>
      </c>
      <c r="P9" s="230">
        <v>0</v>
      </c>
      <c r="Q9" s="230">
        <f>ROUND(E9*P9,2)</f>
        <v>0</v>
      </c>
      <c r="R9" s="230"/>
      <c r="S9" s="230" t="s">
        <v>160</v>
      </c>
      <c r="T9" s="230" t="s">
        <v>160</v>
      </c>
      <c r="U9" s="230">
        <v>0.69998000000000005</v>
      </c>
      <c r="V9" s="230">
        <f>ROUND(E9*U9,2)</f>
        <v>2.94</v>
      </c>
      <c r="W9" s="230"/>
      <c r="X9" s="230" t="s">
        <v>161</v>
      </c>
      <c r="Y9" s="210"/>
      <c r="Z9" s="210"/>
      <c r="AA9" s="210"/>
      <c r="AB9" s="210"/>
      <c r="AC9" s="210"/>
      <c r="AD9" s="210"/>
      <c r="AE9" s="210"/>
      <c r="AF9" s="210"/>
      <c r="AG9" s="210" t="s">
        <v>162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7">
        <v>2</v>
      </c>
      <c r="B10" s="248" t="s">
        <v>544</v>
      </c>
      <c r="C10" s="258" t="s">
        <v>545</v>
      </c>
      <c r="D10" s="249" t="s">
        <v>187</v>
      </c>
      <c r="E10" s="250">
        <v>2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5.0000000000000001E-3</v>
      </c>
      <c r="Q10" s="230">
        <f>ROUND(E10*P10,2)</f>
        <v>0.01</v>
      </c>
      <c r="R10" s="230"/>
      <c r="S10" s="230" t="s">
        <v>160</v>
      </c>
      <c r="T10" s="230" t="s">
        <v>160</v>
      </c>
      <c r="U10" s="230">
        <v>0.36299999999999999</v>
      </c>
      <c r="V10" s="230">
        <f>ROUND(E10*U10,2)</f>
        <v>0.73</v>
      </c>
      <c r="W10" s="230"/>
      <c r="X10" s="230" t="s">
        <v>161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162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7">
        <v>3</v>
      </c>
      <c r="B11" s="248" t="s">
        <v>214</v>
      </c>
      <c r="C11" s="258" t="s">
        <v>215</v>
      </c>
      <c r="D11" s="249" t="s">
        <v>210</v>
      </c>
      <c r="E11" s="250">
        <v>10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4.8999999999999998E-4</v>
      </c>
      <c r="O11" s="230">
        <f>ROUND(E11*N11,2)</f>
        <v>0</v>
      </c>
      <c r="P11" s="230">
        <v>8.9999999999999993E-3</v>
      </c>
      <c r="Q11" s="230">
        <f>ROUND(E11*P11,2)</f>
        <v>0.09</v>
      </c>
      <c r="R11" s="230"/>
      <c r="S11" s="230" t="s">
        <v>160</v>
      </c>
      <c r="T11" s="230" t="s">
        <v>160</v>
      </c>
      <c r="U11" s="230">
        <v>0.247</v>
      </c>
      <c r="V11" s="230">
        <f>ROUND(E11*U11,2)</f>
        <v>2.4700000000000002</v>
      </c>
      <c r="W11" s="230"/>
      <c r="X11" s="230" t="s">
        <v>161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4</v>
      </c>
      <c r="B12" s="248" t="s">
        <v>546</v>
      </c>
      <c r="C12" s="258" t="s">
        <v>547</v>
      </c>
      <c r="D12" s="249" t="s">
        <v>210</v>
      </c>
      <c r="E12" s="250">
        <v>8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4.8999999999999998E-4</v>
      </c>
      <c r="O12" s="230">
        <f>ROUND(E12*N12,2)</f>
        <v>0</v>
      </c>
      <c r="P12" s="230">
        <v>1.9E-2</v>
      </c>
      <c r="Q12" s="230">
        <f>ROUND(E12*P12,2)</f>
        <v>0.15</v>
      </c>
      <c r="R12" s="230"/>
      <c r="S12" s="230" t="s">
        <v>160</v>
      </c>
      <c r="T12" s="230" t="s">
        <v>160</v>
      </c>
      <c r="U12" s="230">
        <v>0.38200000000000001</v>
      </c>
      <c r="V12" s="230">
        <f>ROUND(E12*U12,2)</f>
        <v>3.06</v>
      </c>
      <c r="W12" s="230"/>
      <c r="X12" s="230" t="s">
        <v>161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35" t="s">
        <v>155</v>
      </c>
      <c r="B13" s="236" t="s">
        <v>77</v>
      </c>
      <c r="C13" s="255" t="s">
        <v>78</v>
      </c>
      <c r="D13" s="237"/>
      <c r="E13" s="238"/>
      <c r="F13" s="239"/>
      <c r="G13" s="240">
        <f>SUMIF(AG14:AG14,"&lt;&gt;NOR",G14:G14)</f>
        <v>0</v>
      </c>
      <c r="H13" s="234"/>
      <c r="I13" s="234">
        <f>SUM(I14:I14)</f>
        <v>0</v>
      </c>
      <c r="J13" s="234"/>
      <c r="K13" s="234">
        <f>SUM(K14:K14)</f>
        <v>0</v>
      </c>
      <c r="L13" s="234"/>
      <c r="M13" s="234">
        <f>SUM(M14:M14)</f>
        <v>0</v>
      </c>
      <c r="N13" s="234"/>
      <c r="O13" s="234">
        <f>SUM(O14:O14)</f>
        <v>0</v>
      </c>
      <c r="P13" s="234"/>
      <c r="Q13" s="234">
        <f>SUM(Q14:Q14)</f>
        <v>0</v>
      </c>
      <c r="R13" s="234"/>
      <c r="S13" s="234"/>
      <c r="T13" s="234"/>
      <c r="U13" s="234"/>
      <c r="V13" s="234">
        <f>SUM(V14:V14)</f>
        <v>1.18</v>
      </c>
      <c r="W13" s="234"/>
      <c r="X13" s="234"/>
      <c r="AG13" t="s">
        <v>156</v>
      </c>
    </row>
    <row r="14" spans="1:60" outlineLevel="1" x14ac:dyDescent="0.2">
      <c r="A14" s="247">
        <v>5</v>
      </c>
      <c r="B14" s="248" t="s">
        <v>548</v>
      </c>
      <c r="C14" s="258" t="s">
        <v>549</v>
      </c>
      <c r="D14" s="249" t="s">
        <v>235</v>
      </c>
      <c r="E14" s="250">
        <v>0.45872000000000002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160</v>
      </c>
      <c r="T14" s="230" t="s">
        <v>160</v>
      </c>
      <c r="U14" s="230">
        <v>2.577</v>
      </c>
      <c r="V14" s="230">
        <f>ROUND(E14*U14,2)</f>
        <v>1.18</v>
      </c>
      <c r="W14" s="230"/>
      <c r="X14" s="230" t="s">
        <v>236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237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5" t="s">
        <v>155</v>
      </c>
      <c r="B15" s="236" t="s">
        <v>83</v>
      </c>
      <c r="C15" s="255" t="s">
        <v>84</v>
      </c>
      <c r="D15" s="237"/>
      <c r="E15" s="238"/>
      <c r="F15" s="239"/>
      <c r="G15" s="240">
        <f>SUMIF(AG16:AG29,"&lt;&gt;NOR",G16:G29)</f>
        <v>0</v>
      </c>
      <c r="H15" s="234"/>
      <c r="I15" s="234">
        <f>SUM(I16:I29)</f>
        <v>0</v>
      </c>
      <c r="J15" s="234"/>
      <c r="K15" s="234">
        <f>SUM(K16:K29)</f>
        <v>0</v>
      </c>
      <c r="L15" s="234"/>
      <c r="M15" s="234">
        <f>SUM(M16:M29)</f>
        <v>0</v>
      </c>
      <c r="N15" s="234"/>
      <c r="O15" s="234">
        <f>SUM(O16:O29)</f>
        <v>0</v>
      </c>
      <c r="P15" s="234"/>
      <c r="Q15" s="234">
        <f>SUM(Q16:Q29)</f>
        <v>0</v>
      </c>
      <c r="R15" s="234"/>
      <c r="S15" s="234"/>
      <c r="T15" s="234"/>
      <c r="U15" s="234"/>
      <c r="V15" s="234">
        <f>SUM(V16:V29)</f>
        <v>1.68</v>
      </c>
      <c r="W15" s="234"/>
      <c r="X15" s="234"/>
      <c r="AG15" t="s">
        <v>156</v>
      </c>
    </row>
    <row r="16" spans="1:60" outlineLevel="1" x14ac:dyDescent="0.2">
      <c r="A16" s="241">
        <v>6</v>
      </c>
      <c r="B16" s="242" t="s">
        <v>550</v>
      </c>
      <c r="C16" s="256" t="s">
        <v>551</v>
      </c>
      <c r="D16" s="243" t="s">
        <v>210</v>
      </c>
      <c r="E16" s="244">
        <v>20.5</v>
      </c>
      <c r="F16" s="245"/>
      <c r="G16" s="246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30">
        <v>0</v>
      </c>
      <c r="O16" s="230">
        <f>ROUND(E16*N16,2)</f>
        <v>0</v>
      </c>
      <c r="P16" s="230">
        <v>0</v>
      </c>
      <c r="Q16" s="230">
        <f>ROUND(E16*P16,2)</f>
        <v>0</v>
      </c>
      <c r="R16" s="230"/>
      <c r="S16" s="230" t="s">
        <v>160</v>
      </c>
      <c r="T16" s="230" t="s">
        <v>160</v>
      </c>
      <c r="U16" s="230">
        <v>8.2000000000000003E-2</v>
      </c>
      <c r="V16" s="230">
        <f>ROUND(E16*U16,2)</f>
        <v>1.68</v>
      </c>
      <c r="W16" s="230"/>
      <c r="X16" s="230" t="s">
        <v>161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202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7"/>
      <c r="B17" s="228"/>
      <c r="C17" s="257" t="s">
        <v>552</v>
      </c>
      <c r="D17" s="232"/>
      <c r="E17" s="233">
        <v>8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164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27"/>
      <c r="B18" s="228"/>
      <c r="C18" s="257" t="s">
        <v>553</v>
      </c>
      <c r="D18" s="232"/>
      <c r="E18" s="233">
        <v>2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164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7"/>
      <c r="B19" s="228"/>
      <c r="C19" s="257" t="s">
        <v>554</v>
      </c>
      <c r="D19" s="232"/>
      <c r="E19" s="233">
        <v>4.5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164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27"/>
      <c r="B20" s="228"/>
      <c r="C20" s="257" t="s">
        <v>555</v>
      </c>
      <c r="D20" s="232"/>
      <c r="E20" s="233">
        <v>6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164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1">
        <v>7</v>
      </c>
      <c r="B21" s="242" t="s">
        <v>556</v>
      </c>
      <c r="C21" s="256" t="s">
        <v>557</v>
      </c>
      <c r="D21" s="243" t="s">
        <v>210</v>
      </c>
      <c r="E21" s="244">
        <v>8</v>
      </c>
      <c r="F21" s="245"/>
      <c r="G21" s="246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2.0000000000000002E-5</v>
      </c>
      <c r="O21" s="230">
        <f>ROUND(E21*N21,2)</f>
        <v>0</v>
      </c>
      <c r="P21" s="230">
        <v>0</v>
      </c>
      <c r="Q21" s="230">
        <f>ROUND(E21*P21,2)</f>
        <v>0</v>
      </c>
      <c r="R21" s="230" t="s">
        <v>271</v>
      </c>
      <c r="S21" s="230" t="s">
        <v>160</v>
      </c>
      <c r="T21" s="230" t="s">
        <v>160</v>
      </c>
      <c r="U21" s="230">
        <v>0</v>
      </c>
      <c r="V21" s="230">
        <f>ROUND(E21*U21,2)</f>
        <v>0</v>
      </c>
      <c r="W21" s="230"/>
      <c r="X21" s="230" t="s">
        <v>272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515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7"/>
      <c r="B22" s="228"/>
      <c r="C22" s="257" t="s">
        <v>558</v>
      </c>
      <c r="D22" s="232"/>
      <c r="E22" s="233">
        <v>8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164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1">
        <v>8</v>
      </c>
      <c r="B23" s="242" t="s">
        <v>559</v>
      </c>
      <c r="C23" s="256" t="s">
        <v>560</v>
      </c>
      <c r="D23" s="243" t="s">
        <v>210</v>
      </c>
      <c r="E23" s="244">
        <v>6</v>
      </c>
      <c r="F23" s="245"/>
      <c r="G23" s="246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4.0000000000000003E-5</v>
      </c>
      <c r="O23" s="230">
        <f>ROUND(E23*N23,2)</f>
        <v>0</v>
      </c>
      <c r="P23" s="230">
        <v>0</v>
      </c>
      <c r="Q23" s="230">
        <f>ROUND(E23*P23,2)</f>
        <v>0</v>
      </c>
      <c r="R23" s="230" t="s">
        <v>271</v>
      </c>
      <c r="S23" s="230" t="s">
        <v>160</v>
      </c>
      <c r="T23" s="230" t="s">
        <v>160</v>
      </c>
      <c r="U23" s="230">
        <v>0</v>
      </c>
      <c r="V23" s="230">
        <f>ROUND(E23*U23,2)</f>
        <v>0</v>
      </c>
      <c r="W23" s="230"/>
      <c r="X23" s="230" t="s">
        <v>272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273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27"/>
      <c r="B24" s="228"/>
      <c r="C24" s="257" t="s">
        <v>561</v>
      </c>
      <c r="D24" s="232"/>
      <c r="E24" s="233">
        <v>6</v>
      </c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164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1">
        <v>9</v>
      </c>
      <c r="B25" s="242" t="s">
        <v>562</v>
      </c>
      <c r="C25" s="256" t="s">
        <v>563</v>
      </c>
      <c r="D25" s="243" t="s">
        <v>210</v>
      </c>
      <c r="E25" s="244">
        <v>4.5</v>
      </c>
      <c r="F25" s="245"/>
      <c r="G25" s="246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4.0000000000000003E-5</v>
      </c>
      <c r="O25" s="230">
        <f>ROUND(E25*N25,2)</f>
        <v>0</v>
      </c>
      <c r="P25" s="230">
        <v>0</v>
      </c>
      <c r="Q25" s="230">
        <f>ROUND(E25*P25,2)</f>
        <v>0</v>
      </c>
      <c r="R25" s="230" t="s">
        <v>271</v>
      </c>
      <c r="S25" s="230" t="s">
        <v>160</v>
      </c>
      <c r="T25" s="230" t="s">
        <v>160</v>
      </c>
      <c r="U25" s="230">
        <v>0</v>
      </c>
      <c r="V25" s="230">
        <f>ROUND(E25*U25,2)</f>
        <v>0</v>
      </c>
      <c r="W25" s="230"/>
      <c r="X25" s="230" t="s">
        <v>272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273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27"/>
      <c r="B26" s="228"/>
      <c r="C26" s="257" t="s">
        <v>564</v>
      </c>
      <c r="D26" s="232"/>
      <c r="E26" s="233">
        <v>4.5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164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1">
        <v>10</v>
      </c>
      <c r="B27" s="242" t="s">
        <v>565</v>
      </c>
      <c r="C27" s="256" t="s">
        <v>566</v>
      </c>
      <c r="D27" s="243" t="s">
        <v>210</v>
      </c>
      <c r="E27" s="244">
        <v>2</v>
      </c>
      <c r="F27" s="245"/>
      <c r="G27" s="246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5.0000000000000002E-5</v>
      </c>
      <c r="O27" s="230">
        <f>ROUND(E27*N27,2)</f>
        <v>0</v>
      </c>
      <c r="P27" s="230">
        <v>0</v>
      </c>
      <c r="Q27" s="230">
        <f>ROUND(E27*P27,2)</f>
        <v>0</v>
      </c>
      <c r="R27" s="230" t="s">
        <v>271</v>
      </c>
      <c r="S27" s="230" t="s">
        <v>160</v>
      </c>
      <c r="T27" s="230" t="s">
        <v>160</v>
      </c>
      <c r="U27" s="230">
        <v>0</v>
      </c>
      <c r="V27" s="230">
        <f>ROUND(E27*U27,2)</f>
        <v>0</v>
      </c>
      <c r="W27" s="230"/>
      <c r="X27" s="230" t="s">
        <v>272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273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27"/>
      <c r="B28" s="228"/>
      <c r="C28" s="257" t="s">
        <v>567</v>
      </c>
      <c r="D28" s="232"/>
      <c r="E28" s="233">
        <v>2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164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27">
        <v>11</v>
      </c>
      <c r="B29" s="228" t="s">
        <v>568</v>
      </c>
      <c r="C29" s="259" t="s">
        <v>569</v>
      </c>
      <c r="D29" s="229" t="s">
        <v>0</v>
      </c>
      <c r="E29" s="253"/>
      <c r="F29" s="231"/>
      <c r="G29" s="23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160</v>
      </c>
      <c r="T29" s="230" t="s">
        <v>160</v>
      </c>
      <c r="U29" s="230">
        <v>0</v>
      </c>
      <c r="V29" s="230">
        <f>ROUND(E29*U29,2)</f>
        <v>0</v>
      </c>
      <c r="W29" s="230"/>
      <c r="X29" s="230" t="s">
        <v>236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237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">
      <c r="A30" s="235" t="s">
        <v>155</v>
      </c>
      <c r="B30" s="236" t="s">
        <v>87</v>
      </c>
      <c r="C30" s="255" t="s">
        <v>88</v>
      </c>
      <c r="D30" s="237"/>
      <c r="E30" s="238"/>
      <c r="F30" s="239"/>
      <c r="G30" s="240">
        <f>SUMIF(AG31:AG44,"&lt;&gt;NOR",G31:G44)</f>
        <v>0</v>
      </c>
      <c r="H30" s="234"/>
      <c r="I30" s="234">
        <f>SUM(I31:I44)</f>
        <v>0</v>
      </c>
      <c r="J30" s="234"/>
      <c r="K30" s="234">
        <f>SUM(K31:K44)</f>
        <v>0</v>
      </c>
      <c r="L30" s="234"/>
      <c r="M30" s="234">
        <f>SUM(M31:M44)</f>
        <v>0</v>
      </c>
      <c r="N30" s="234"/>
      <c r="O30" s="234">
        <f>SUM(O31:O44)</f>
        <v>0.19</v>
      </c>
      <c r="P30" s="234"/>
      <c r="Q30" s="234">
        <f>SUM(Q31:Q44)</f>
        <v>0.21</v>
      </c>
      <c r="R30" s="234"/>
      <c r="S30" s="234"/>
      <c r="T30" s="234"/>
      <c r="U30" s="234"/>
      <c r="V30" s="234">
        <f>SUM(V31:V44)</f>
        <v>24.390000000000004</v>
      </c>
      <c r="W30" s="234"/>
      <c r="X30" s="234"/>
      <c r="AG30" t="s">
        <v>156</v>
      </c>
    </row>
    <row r="31" spans="1:60" outlineLevel="1" x14ac:dyDescent="0.2">
      <c r="A31" s="247">
        <v>12</v>
      </c>
      <c r="B31" s="248" t="s">
        <v>570</v>
      </c>
      <c r="C31" s="258" t="s">
        <v>571</v>
      </c>
      <c r="D31" s="249" t="s">
        <v>210</v>
      </c>
      <c r="E31" s="250">
        <v>14</v>
      </c>
      <c r="F31" s="251"/>
      <c r="G31" s="252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1.4919999999999999E-2</v>
      </c>
      <c r="Q31" s="230">
        <f>ROUND(E31*P31,2)</f>
        <v>0.21</v>
      </c>
      <c r="R31" s="230"/>
      <c r="S31" s="230" t="s">
        <v>160</v>
      </c>
      <c r="T31" s="230" t="s">
        <v>160</v>
      </c>
      <c r="U31" s="230">
        <v>0.41299999999999998</v>
      </c>
      <c r="V31" s="230">
        <f>ROUND(E31*U31,2)</f>
        <v>5.78</v>
      </c>
      <c r="W31" s="230"/>
      <c r="X31" s="230" t="s">
        <v>161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202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7">
        <v>13</v>
      </c>
      <c r="B32" s="248" t="s">
        <v>572</v>
      </c>
      <c r="C32" s="258" t="s">
        <v>573</v>
      </c>
      <c r="D32" s="249" t="s">
        <v>187</v>
      </c>
      <c r="E32" s="250">
        <v>1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160</v>
      </c>
      <c r="T32" s="230" t="s">
        <v>160</v>
      </c>
      <c r="U32" s="230">
        <v>0.99199999999999999</v>
      </c>
      <c r="V32" s="230">
        <f>ROUND(E32*U32,2)</f>
        <v>0.99</v>
      </c>
      <c r="W32" s="230"/>
      <c r="X32" s="230" t="s">
        <v>161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202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7">
        <v>14</v>
      </c>
      <c r="B33" s="248" t="s">
        <v>574</v>
      </c>
      <c r="C33" s="258" t="s">
        <v>575</v>
      </c>
      <c r="D33" s="249" t="s">
        <v>187</v>
      </c>
      <c r="E33" s="250">
        <v>1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160</v>
      </c>
      <c r="T33" s="230" t="s">
        <v>160</v>
      </c>
      <c r="U33" s="230">
        <v>1.1679999999999999</v>
      </c>
      <c r="V33" s="230">
        <f>ROUND(E33*U33,2)</f>
        <v>1.17</v>
      </c>
      <c r="W33" s="230"/>
      <c r="X33" s="230" t="s">
        <v>161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202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7">
        <v>15</v>
      </c>
      <c r="B34" s="248" t="s">
        <v>576</v>
      </c>
      <c r="C34" s="258" t="s">
        <v>577</v>
      </c>
      <c r="D34" s="249" t="s">
        <v>210</v>
      </c>
      <c r="E34" s="250">
        <v>5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3.8000000000000002E-4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160</v>
      </c>
      <c r="T34" s="230" t="s">
        <v>160</v>
      </c>
      <c r="U34" s="230">
        <v>0.32</v>
      </c>
      <c r="V34" s="230">
        <f>ROUND(E34*U34,2)</f>
        <v>1.6</v>
      </c>
      <c r="W34" s="230"/>
      <c r="X34" s="230" t="s">
        <v>161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202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7">
        <v>16</v>
      </c>
      <c r="B35" s="248" t="s">
        <v>578</v>
      </c>
      <c r="C35" s="258" t="s">
        <v>579</v>
      </c>
      <c r="D35" s="249" t="s">
        <v>210</v>
      </c>
      <c r="E35" s="250">
        <v>6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4.6999999999999999E-4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160</v>
      </c>
      <c r="T35" s="230" t="s">
        <v>160</v>
      </c>
      <c r="U35" s="230">
        <v>0.35899999999999999</v>
      </c>
      <c r="V35" s="230">
        <f>ROUND(E35*U35,2)</f>
        <v>2.15</v>
      </c>
      <c r="W35" s="230"/>
      <c r="X35" s="230" t="s">
        <v>161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202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7">
        <v>17</v>
      </c>
      <c r="B36" s="248" t="s">
        <v>580</v>
      </c>
      <c r="C36" s="258" t="s">
        <v>581</v>
      </c>
      <c r="D36" s="249" t="s">
        <v>210</v>
      </c>
      <c r="E36" s="250">
        <v>3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6.9999999999999999E-4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160</v>
      </c>
      <c r="T36" s="230" t="s">
        <v>160</v>
      </c>
      <c r="U36" s="230">
        <v>0.45200000000000001</v>
      </c>
      <c r="V36" s="230">
        <f>ROUND(E36*U36,2)</f>
        <v>1.36</v>
      </c>
      <c r="W36" s="230"/>
      <c r="X36" s="230" t="s">
        <v>161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202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7">
        <v>18</v>
      </c>
      <c r="B37" s="248" t="s">
        <v>582</v>
      </c>
      <c r="C37" s="258" t="s">
        <v>583</v>
      </c>
      <c r="D37" s="249" t="s">
        <v>210</v>
      </c>
      <c r="E37" s="250">
        <v>3</v>
      </c>
      <c r="F37" s="251"/>
      <c r="G37" s="252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1.5200000000000001E-3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160</v>
      </c>
      <c r="T37" s="230" t="s">
        <v>160</v>
      </c>
      <c r="U37" s="230">
        <v>1.173</v>
      </c>
      <c r="V37" s="230">
        <f>ROUND(E37*U37,2)</f>
        <v>3.52</v>
      </c>
      <c r="W37" s="230"/>
      <c r="X37" s="230" t="s">
        <v>161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202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7">
        <v>19</v>
      </c>
      <c r="B38" s="248" t="s">
        <v>584</v>
      </c>
      <c r="C38" s="258" t="s">
        <v>585</v>
      </c>
      <c r="D38" s="249" t="s">
        <v>210</v>
      </c>
      <c r="E38" s="250">
        <v>4</v>
      </c>
      <c r="F38" s="251"/>
      <c r="G38" s="252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1.6100000000000001E-3</v>
      </c>
      <c r="O38" s="230">
        <f>ROUND(E38*N38,2)</f>
        <v>0.01</v>
      </c>
      <c r="P38" s="230">
        <v>0</v>
      </c>
      <c r="Q38" s="230">
        <f>ROUND(E38*P38,2)</f>
        <v>0</v>
      </c>
      <c r="R38" s="230"/>
      <c r="S38" s="230" t="s">
        <v>160</v>
      </c>
      <c r="T38" s="230" t="s">
        <v>160</v>
      </c>
      <c r="U38" s="230">
        <v>0.73899999999999999</v>
      </c>
      <c r="V38" s="230">
        <f>ROUND(E38*U38,2)</f>
        <v>2.96</v>
      </c>
      <c r="W38" s="230"/>
      <c r="X38" s="230" t="s">
        <v>161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202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7">
        <v>20</v>
      </c>
      <c r="B39" s="248" t="s">
        <v>586</v>
      </c>
      <c r="C39" s="258" t="s">
        <v>587</v>
      </c>
      <c r="D39" s="249" t="s">
        <v>187</v>
      </c>
      <c r="E39" s="250">
        <v>2</v>
      </c>
      <c r="F39" s="251"/>
      <c r="G39" s="252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160</v>
      </c>
      <c r="T39" s="230" t="s">
        <v>160</v>
      </c>
      <c r="U39" s="230">
        <v>0.157</v>
      </c>
      <c r="V39" s="230">
        <f>ROUND(E39*U39,2)</f>
        <v>0.31</v>
      </c>
      <c r="W39" s="230"/>
      <c r="X39" s="230" t="s">
        <v>161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202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7">
        <v>21</v>
      </c>
      <c r="B40" s="248" t="s">
        <v>588</v>
      </c>
      <c r="C40" s="258" t="s">
        <v>589</v>
      </c>
      <c r="D40" s="249" t="s">
        <v>187</v>
      </c>
      <c r="E40" s="250">
        <v>2</v>
      </c>
      <c r="F40" s="251"/>
      <c r="G40" s="252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160</v>
      </c>
      <c r="T40" s="230" t="s">
        <v>160</v>
      </c>
      <c r="U40" s="230">
        <v>0.17399999999999999</v>
      </c>
      <c r="V40" s="230">
        <f>ROUND(E40*U40,2)</f>
        <v>0.35</v>
      </c>
      <c r="W40" s="230"/>
      <c r="X40" s="230" t="s">
        <v>161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202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7">
        <v>22</v>
      </c>
      <c r="B41" s="248" t="s">
        <v>590</v>
      </c>
      <c r="C41" s="258" t="s">
        <v>591</v>
      </c>
      <c r="D41" s="249" t="s">
        <v>187</v>
      </c>
      <c r="E41" s="250">
        <v>1</v>
      </c>
      <c r="F41" s="251"/>
      <c r="G41" s="252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/>
      <c r="S41" s="230" t="s">
        <v>160</v>
      </c>
      <c r="T41" s="230" t="s">
        <v>160</v>
      </c>
      <c r="U41" s="230">
        <v>0.25900000000000001</v>
      </c>
      <c r="V41" s="230">
        <f>ROUND(E41*U41,2)</f>
        <v>0.26</v>
      </c>
      <c r="W41" s="230"/>
      <c r="X41" s="230" t="s">
        <v>161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202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7">
        <v>23</v>
      </c>
      <c r="B42" s="248" t="s">
        <v>592</v>
      </c>
      <c r="C42" s="258" t="s">
        <v>593</v>
      </c>
      <c r="D42" s="249" t="s">
        <v>187</v>
      </c>
      <c r="E42" s="250">
        <v>2</v>
      </c>
      <c r="F42" s="251"/>
      <c r="G42" s="252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8.7889999999999996E-2</v>
      </c>
      <c r="O42" s="230">
        <f>ROUND(E42*N42,2)</f>
        <v>0.18</v>
      </c>
      <c r="P42" s="230">
        <v>0</v>
      </c>
      <c r="Q42" s="230">
        <f>ROUND(E42*P42,2)</f>
        <v>0</v>
      </c>
      <c r="R42" s="230"/>
      <c r="S42" s="230" t="s">
        <v>160</v>
      </c>
      <c r="T42" s="230" t="s">
        <v>160</v>
      </c>
      <c r="U42" s="230">
        <v>1.5580000000000001</v>
      </c>
      <c r="V42" s="230">
        <f>ROUND(E42*U42,2)</f>
        <v>3.12</v>
      </c>
      <c r="W42" s="230"/>
      <c r="X42" s="230" t="s">
        <v>161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168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1">
        <v>24</v>
      </c>
      <c r="B43" s="242" t="s">
        <v>594</v>
      </c>
      <c r="C43" s="256" t="s">
        <v>595</v>
      </c>
      <c r="D43" s="243" t="s">
        <v>210</v>
      </c>
      <c r="E43" s="244">
        <v>17</v>
      </c>
      <c r="F43" s="245"/>
      <c r="G43" s="246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0</v>
      </c>
      <c r="O43" s="230">
        <f>ROUND(E43*N43,2)</f>
        <v>0</v>
      </c>
      <c r="P43" s="230">
        <v>0</v>
      </c>
      <c r="Q43" s="230">
        <f>ROUND(E43*P43,2)</f>
        <v>0</v>
      </c>
      <c r="R43" s="230"/>
      <c r="S43" s="230" t="s">
        <v>160</v>
      </c>
      <c r="T43" s="230" t="s">
        <v>160</v>
      </c>
      <c r="U43" s="230">
        <v>4.8000000000000001E-2</v>
      </c>
      <c r="V43" s="230">
        <f>ROUND(E43*U43,2)</f>
        <v>0.82</v>
      </c>
      <c r="W43" s="230"/>
      <c r="X43" s="230" t="s">
        <v>161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202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27">
        <v>25</v>
      </c>
      <c r="B44" s="228" t="s">
        <v>596</v>
      </c>
      <c r="C44" s="259" t="s">
        <v>597</v>
      </c>
      <c r="D44" s="229" t="s">
        <v>0</v>
      </c>
      <c r="E44" s="253"/>
      <c r="F44" s="231"/>
      <c r="G44" s="230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160</v>
      </c>
      <c r="T44" s="230" t="s">
        <v>160</v>
      </c>
      <c r="U44" s="230">
        <v>0</v>
      </c>
      <c r="V44" s="230">
        <f>ROUND(E44*U44,2)</f>
        <v>0</v>
      </c>
      <c r="W44" s="230"/>
      <c r="X44" s="230" t="s">
        <v>236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237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5" t="s">
        <v>155</v>
      </c>
      <c r="B45" s="236" t="s">
        <v>89</v>
      </c>
      <c r="C45" s="255" t="s">
        <v>90</v>
      </c>
      <c r="D45" s="237"/>
      <c r="E45" s="238"/>
      <c r="F45" s="239"/>
      <c r="G45" s="240">
        <f>SUMIF(AG46:AG63,"&lt;&gt;NOR",G46:G63)</f>
        <v>0</v>
      </c>
      <c r="H45" s="234"/>
      <c r="I45" s="234">
        <f>SUM(I46:I63)</f>
        <v>0</v>
      </c>
      <c r="J45" s="234"/>
      <c r="K45" s="234">
        <f>SUM(K46:K63)</f>
        <v>0</v>
      </c>
      <c r="L45" s="234"/>
      <c r="M45" s="234">
        <f>SUM(M46:M63)</f>
        <v>0</v>
      </c>
      <c r="N45" s="234"/>
      <c r="O45" s="234">
        <f>SUM(O46:O63)</f>
        <v>0.09</v>
      </c>
      <c r="P45" s="234"/>
      <c r="Q45" s="234">
        <f>SUM(Q46:Q63)</f>
        <v>0.03</v>
      </c>
      <c r="R45" s="234"/>
      <c r="S45" s="234"/>
      <c r="T45" s="234"/>
      <c r="U45" s="234"/>
      <c r="V45" s="234">
        <f>SUM(V46:V63)</f>
        <v>23.069999999999997</v>
      </c>
      <c r="W45" s="234"/>
      <c r="X45" s="234"/>
      <c r="AG45" t="s">
        <v>156</v>
      </c>
    </row>
    <row r="46" spans="1:60" outlineLevel="1" x14ac:dyDescent="0.2">
      <c r="A46" s="247">
        <v>26</v>
      </c>
      <c r="B46" s="248" t="s">
        <v>598</v>
      </c>
      <c r="C46" s="258" t="s">
        <v>599</v>
      </c>
      <c r="D46" s="249" t="s">
        <v>210</v>
      </c>
      <c r="E46" s="250">
        <v>15</v>
      </c>
      <c r="F46" s="251"/>
      <c r="G46" s="252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30">
        <v>0</v>
      </c>
      <c r="O46" s="230">
        <f>ROUND(E46*N46,2)</f>
        <v>0</v>
      </c>
      <c r="P46" s="230">
        <v>2.1299999999999999E-3</v>
      </c>
      <c r="Q46" s="230">
        <f>ROUND(E46*P46,2)</f>
        <v>0.03</v>
      </c>
      <c r="R46" s="230"/>
      <c r="S46" s="230" t="s">
        <v>160</v>
      </c>
      <c r="T46" s="230" t="s">
        <v>160</v>
      </c>
      <c r="U46" s="230">
        <v>0.17299999999999999</v>
      </c>
      <c r="V46" s="230">
        <f>ROUND(E46*U46,2)</f>
        <v>2.6</v>
      </c>
      <c r="W46" s="230"/>
      <c r="X46" s="230" t="s">
        <v>161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202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7">
        <v>27</v>
      </c>
      <c r="B47" s="248" t="s">
        <v>600</v>
      </c>
      <c r="C47" s="258" t="s">
        <v>601</v>
      </c>
      <c r="D47" s="249" t="s">
        <v>252</v>
      </c>
      <c r="E47" s="250">
        <v>1</v>
      </c>
      <c r="F47" s="251"/>
      <c r="G47" s="252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8.2400000000000008E-3</v>
      </c>
      <c r="O47" s="230">
        <f>ROUND(E47*N47,2)</f>
        <v>0.01</v>
      </c>
      <c r="P47" s="230">
        <v>0</v>
      </c>
      <c r="Q47" s="230">
        <f>ROUND(E47*P47,2)</f>
        <v>0</v>
      </c>
      <c r="R47" s="230"/>
      <c r="S47" s="230" t="s">
        <v>160</v>
      </c>
      <c r="T47" s="230" t="s">
        <v>160</v>
      </c>
      <c r="U47" s="230">
        <v>0.879</v>
      </c>
      <c r="V47" s="230">
        <f>ROUND(E47*U47,2)</f>
        <v>0.88</v>
      </c>
      <c r="W47" s="230"/>
      <c r="X47" s="230" t="s">
        <v>161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202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7">
        <v>28</v>
      </c>
      <c r="B48" s="248" t="s">
        <v>602</v>
      </c>
      <c r="C48" s="258" t="s">
        <v>603</v>
      </c>
      <c r="D48" s="249" t="s">
        <v>187</v>
      </c>
      <c r="E48" s="250">
        <v>1</v>
      </c>
      <c r="F48" s="251"/>
      <c r="G48" s="252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8.0000000000000004E-4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160</v>
      </c>
      <c r="T48" s="230" t="s">
        <v>160</v>
      </c>
      <c r="U48" s="230">
        <v>0.59399999999999997</v>
      </c>
      <c r="V48" s="230">
        <f>ROUND(E48*U48,2)</f>
        <v>0.59</v>
      </c>
      <c r="W48" s="230"/>
      <c r="X48" s="230" t="s">
        <v>161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202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7">
        <v>29</v>
      </c>
      <c r="B49" s="248" t="s">
        <v>604</v>
      </c>
      <c r="C49" s="258" t="s">
        <v>605</v>
      </c>
      <c r="D49" s="249" t="s">
        <v>210</v>
      </c>
      <c r="E49" s="250">
        <v>8</v>
      </c>
      <c r="F49" s="251"/>
      <c r="G49" s="252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3.9899999999999996E-3</v>
      </c>
      <c r="O49" s="230">
        <f>ROUND(E49*N49,2)</f>
        <v>0.03</v>
      </c>
      <c r="P49" s="230">
        <v>0</v>
      </c>
      <c r="Q49" s="230">
        <f>ROUND(E49*P49,2)</f>
        <v>0</v>
      </c>
      <c r="R49" s="230"/>
      <c r="S49" s="230" t="s">
        <v>160</v>
      </c>
      <c r="T49" s="230" t="s">
        <v>160</v>
      </c>
      <c r="U49" s="230">
        <v>0.54290000000000005</v>
      </c>
      <c r="V49" s="230">
        <f>ROUND(E49*U49,2)</f>
        <v>4.34</v>
      </c>
      <c r="W49" s="230"/>
      <c r="X49" s="230" t="s">
        <v>161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202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7">
        <v>30</v>
      </c>
      <c r="B50" s="248" t="s">
        <v>606</v>
      </c>
      <c r="C50" s="258" t="s">
        <v>607</v>
      </c>
      <c r="D50" s="249" t="s">
        <v>210</v>
      </c>
      <c r="E50" s="250">
        <v>4.5</v>
      </c>
      <c r="F50" s="251"/>
      <c r="G50" s="252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5.1799999999999997E-3</v>
      </c>
      <c r="O50" s="230">
        <f>ROUND(E50*N50,2)</f>
        <v>0.02</v>
      </c>
      <c r="P50" s="230">
        <v>0</v>
      </c>
      <c r="Q50" s="230">
        <f>ROUND(E50*P50,2)</f>
        <v>0</v>
      </c>
      <c r="R50" s="230"/>
      <c r="S50" s="230" t="s">
        <v>160</v>
      </c>
      <c r="T50" s="230" t="s">
        <v>160</v>
      </c>
      <c r="U50" s="230">
        <v>0.63429999999999997</v>
      </c>
      <c r="V50" s="230">
        <f>ROUND(E50*U50,2)</f>
        <v>2.85</v>
      </c>
      <c r="W50" s="230"/>
      <c r="X50" s="230" t="s">
        <v>161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202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7">
        <v>31</v>
      </c>
      <c r="B51" s="248" t="s">
        <v>608</v>
      </c>
      <c r="C51" s="258" t="s">
        <v>609</v>
      </c>
      <c r="D51" s="249" t="s">
        <v>210</v>
      </c>
      <c r="E51" s="250">
        <v>6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4.0099999999999997E-3</v>
      </c>
      <c r="O51" s="230">
        <f>ROUND(E51*N51,2)</f>
        <v>0.02</v>
      </c>
      <c r="P51" s="230">
        <v>0</v>
      </c>
      <c r="Q51" s="230">
        <f>ROUND(E51*P51,2)</f>
        <v>0</v>
      </c>
      <c r="R51" s="230"/>
      <c r="S51" s="230" t="s">
        <v>160</v>
      </c>
      <c r="T51" s="230" t="s">
        <v>160</v>
      </c>
      <c r="U51" s="230">
        <v>0.54290000000000005</v>
      </c>
      <c r="V51" s="230">
        <f>ROUND(E51*U51,2)</f>
        <v>3.26</v>
      </c>
      <c r="W51" s="230"/>
      <c r="X51" s="230" t="s">
        <v>161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202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7">
        <v>32</v>
      </c>
      <c r="B52" s="248" t="s">
        <v>610</v>
      </c>
      <c r="C52" s="258" t="s">
        <v>611</v>
      </c>
      <c r="D52" s="249" t="s">
        <v>210</v>
      </c>
      <c r="E52" s="250">
        <v>2</v>
      </c>
      <c r="F52" s="251"/>
      <c r="G52" s="252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5.2199999999999998E-3</v>
      </c>
      <c r="O52" s="230">
        <f>ROUND(E52*N52,2)</f>
        <v>0.01</v>
      </c>
      <c r="P52" s="230">
        <v>0</v>
      </c>
      <c r="Q52" s="230">
        <f>ROUND(E52*P52,2)</f>
        <v>0</v>
      </c>
      <c r="R52" s="230"/>
      <c r="S52" s="230" t="s">
        <v>160</v>
      </c>
      <c r="T52" s="230" t="s">
        <v>160</v>
      </c>
      <c r="U52" s="230">
        <v>0.63429999999999997</v>
      </c>
      <c r="V52" s="230">
        <f>ROUND(E52*U52,2)</f>
        <v>1.27</v>
      </c>
      <c r="W52" s="230"/>
      <c r="X52" s="230" t="s">
        <v>161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202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7">
        <v>33</v>
      </c>
      <c r="B53" s="248" t="s">
        <v>612</v>
      </c>
      <c r="C53" s="258" t="s">
        <v>613</v>
      </c>
      <c r="D53" s="249" t="s">
        <v>187</v>
      </c>
      <c r="E53" s="250">
        <v>9</v>
      </c>
      <c r="F53" s="251"/>
      <c r="G53" s="252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160</v>
      </c>
      <c r="T53" s="230" t="s">
        <v>160</v>
      </c>
      <c r="U53" s="230">
        <v>0.42499999999999999</v>
      </c>
      <c r="V53" s="230">
        <f>ROUND(E53*U53,2)</f>
        <v>3.83</v>
      </c>
      <c r="W53" s="230"/>
      <c r="X53" s="230" t="s">
        <v>161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202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7">
        <v>34</v>
      </c>
      <c r="B54" s="248" t="s">
        <v>614</v>
      </c>
      <c r="C54" s="258" t="s">
        <v>615</v>
      </c>
      <c r="D54" s="249" t="s">
        <v>187</v>
      </c>
      <c r="E54" s="250">
        <v>1</v>
      </c>
      <c r="F54" s="251"/>
      <c r="G54" s="252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3.8999999999999999E-4</v>
      </c>
      <c r="O54" s="230">
        <f>ROUND(E54*N54,2)</f>
        <v>0</v>
      </c>
      <c r="P54" s="230">
        <v>0</v>
      </c>
      <c r="Q54" s="230">
        <f>ROUND(E54*P54,2)</f>
        <v>0</v>
      </c>
      <c r="R54" s="230"/>
      <c r="S54" s="230" t="s">
        <v>160</v>
      </c>
      <c r="T54" s="230" t="s">
        <v>160</v>
      </c>
      <c r="U54" s="230">
        <v>8.3000000000000004E-2</v>
      </c>
      <c r="V54" s="230">
        <f>ROUND(E54*U54,2)</f>
        <v>0.08</v>
      </c>
      <c r="W54" s="230"/>
      <c r="X54" s="230" t="s">
        <v>161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202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7">
        <v>35</v>
      </c>
      <c r="B55" s="248" t="s">
        <v>616</v>
      </c>
      <c r="C55" s="258" t="s">
        <v>617</v>
      </c>
      <c r="D55" s="249" t="s">
        <v>187</v>
      </c>
      <c r="E55" s="250">
        <v>2</v>
      </c>
      <c r="F55" s="251"/>
      <c r="G55" s="252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30">
        <v>4.0000000000000003E-5</v>
      </c>
      <c r="O55" s="230">
        <f>ROUND(E55*N55,2)</f>
        <v>0</v>
      </c>
      <c r="P55" s="230">
        <v>0</v>
      </c>
      <c r="Q55" s="230">
        <f>ROUND(E55*P55,2)</f>
        <v>0</v>
      </c>
      <c r="R55" s="230"/>
      <c r="S55" s="230" t="s">
        <v>160</v>
      </c>
      <c r="T55" s="230" t="s">
        <v>160</v>
      </c>
      <c r="U55" s="230">
        <v>0.14499999999999999</v>
      </c>
      <c r="V55" s="230">
        <f>ROUND(E55*U55,2)</f>
        <v>0.28999999999999998</v>
      </c>
      <c r="W55" s="230"/>
      <c r="X55" s="230" t="s">
        <v>161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202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47">
        <v>36</v>
      </c>
      <c r="B56" s="248" t="s">
        <v>618</v>
      </c>
      <c r="C56" s="258" t="s">
        <v>619</v>
      </c>
      <c r="D56" s="249" t="s">
        <v>187</v>
      </c>
      <c r="E56" s="250">
        <v>1</v>
      </c>
      <c r="F56" s="251"/>
      <c r="G56" s="252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30">
        <v>2.0000000000000001E-4</v>
      </c>
      <c r="O56" s="230">
        <f>ROUND(E56*N56,2)</f>
        <v>0</v>
      </c>
      <c r="P56" s="230">
        <v>0</v>
      </c>
      <c r="Q56" s="230">
        <f>ROUND(E56*P56,2)</f>
        <v>0</v>
      </c>
      <c r="R56" s="230"/>
      <c r="S56" s="230" t="s">
        <v>160</v>
      </c>
      <c r="T56" s="230" t="s">
        <v>160</v>
      </c>
      <c r="U56" s="230">
        <v>0.20699999999999999</v>
      </c>
      <c r="V56" s="230">
        <f>ROUND(E56*U56,2)</f>
        <v>0.21</v>
      </c>
      <c r="W56" s="230"/>
      <c r="X56" s="230" t="s">
        <v>161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202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7">
        <v>37</v>
      </c>
      <c r="B57" s="248" t="s">
        <v>620</v>
      </c>
      <c r="C57" s="258" t="s">
        <v>621</v>
      </c>
      <c r="D57" s="249" t="s">
        <v>187</v>
      </c>
      <c r="E57" s="250">
        <v>1</v>
      </c>
      <c r="F57" s="251"/>
      <c r="G57" s="252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3.2000000000000003E-4</v>
      </c>
      <c r="O57" s="230">
        <f>ROUND(E57*N57,2)</f>
        <v>0</v>
      </c>
      <c r="P57" s="230">
        <v>0</v>
      </c>
      <c r="Q57" s="230">
        <f>ROUND(E57*P57,2)</f>
        <v>0</v>
      </c>
      <c r="R57" s="230"/>
      <c r="S57" s="230" t="s">
        <v>160</v>
      </c>
      <c r="T57" s="230" t="s">
        <v>160</v>
      </c>
      <c r="U57" s="230">
        <v>0.22700000000000001</v>
      </c>
      <c r="V57" s="230">
        <f>ROUND(E57*U57,2)</f>
        <v>0.23</v>
      </c>
      <c r="W57" s="230"/>
      <c r="X57" s="230" t="s">
        <v>161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202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1">
        <v>38</v>
      </c>
      <c r="B58" s="242" t="s">
        <v>622</v>
      </c>
      <c r="C58" s="256" t="s">
        <v>623</v>
      </c>
      <c r="D58" s="243" t="s">
        <v>210</v>
      </c>
      <c r="E58" s="244">
        <v>20.5</v>
      </c>
      <c r="F58" s="245"/>
      <c r="G58" s="246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30">
        <v>1.8000000000000001E-4</v>
      </c>
      <c r="O58" s="230">
        <f>ROUND(E58*N58,2)</f>
        <v>0</v>
      </c>
      <c r="P58" s="230">
        <v>0</v>
      </c>
      <c r="Q58" s="230">
        <f>ROUND(E58*P58,2)</f>
        <v>0</v>
      </c>
      <c r="R58" s="230"/>
      <c r="S58" s="230" t="s">
        <v>160</v>
      </c>
      <c r="T58" s="230" t="s">
        <v>160</v>
      </c>
      <c r="U58" s="230">
        <v>6.7000000000000004E-2</v>
      </c>
      <c r="V58" s="230">
        <f>ROUND(E58*U58,2)</f>
        <v>1.37</v>
      </c>
      <c r="W58" s="230"/>
      <c r="X58" s="230" t="s">
        <v>161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202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27"/>
      <c r="B59" s="228"/>
      <c r="C59" s="257" t="s">
        <v>624</v>
      </c>
      <c r="D59" s="232"/>
      <c r="E59" s="233">
        <v>20.5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164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1">
        <v>39</v>
      </c>
      <c r="B60" s="242" t="s">
        <v>625</v>
      </c>
      <c r="C60" s="256" t="s">
        <v>626</v>
      </c>
      <c r="D60" s="243" t="s">
        <v>210</v>
      </c>
      <c r="E60" s="244">
        <v>20.5</v>
      </c>
      <c r="F60" s="245"/>
      <c r="G60" s="246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30">
        <v>1.0000000000000001E-5</v>
      </c>
      <c r="O60" s="230">
        <f>ROUND(E60*N60,2)</f>
        <v>0</v>
      </c>
      <c r="P60" s="230">
        <v>0</v>
      </c>
      <c r="Q60" s="230">
        <f>ROUND(E60*P60,2)</f>
        <v>0</v>
      </c>
      <c r="R60" s="230"/>
      <c r="S60" s="230" t="s">
        <v>160</v>
      </c>
      <c r="T60" s="230" t="s">
        <v>160</v>
      </c>
      <c r="U60" s="230">
        <v>6.2E-2</v>
      </c>
      <c r="V60" s="230">
        <f>ROUND(E60*U60,2)</f>
        <v>1.27</v>
      </c>
      <c r="W60" s="230"/>
      <c r="X60" s="230" t="s">
        <v>161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202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27"/>
      <c r="B61" s="228"/>
      <c r="C61" s="257" t="s">
        <v>627</v>
      </c>
      <c r="D61" s="232"/>
      <c r="E61" s="233">
        <v>20.5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164</v>
      </c>
      <c r="AH61" s="210">
        <v>5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1">
        <v>40</v>
      </c>
      <c r="B62" s="242" t="s">
        <v>628</v>
      </c>
      <c r="C62" s="256" t="s">
        <v>629</v>
      </c>
      <c r="D62" s="243" t="s">
        <v>252</v>
      </c>
      <c r="E62" s="244">
        <v>4</v>
      </c>
      <c r="F62" s="245"/>
      <c r="G62" s="246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/>
      <c r="S62" s="230" t="s">
        <v>200</v>
      </c>
      <c r="T62" s="230" t="s">
        <v>424</v>
      </c>
      <c r="U62" s="230">
        <v>0</v>
      </c>
      <c r="V62" s="230">
        <f>ROUND(E62*U62,2)</f>
        <v>0</v>
      </c>
      <c r="W62" s="230"/>
      <c r="X62" s="230" t="s">
        <v>429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510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27">
        <v>41</v>
      </c>
      <c r="B63" s="228" t="s">
        <v>630</v>
      </c>
      <c r="C63" s="259" t="s">
        <v>631</v>
      </c>
      <c r="D63" s="229" t="s">
        <v>0</v>
      </c>
      <c r="E63" s="253"/>
      <c r="F63" s="231"/>
      <c r="G63" s="230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30">
        <v>0</v>
      </c>
      <c r="O63" s="230">
        <f>ROUND(E63*N63,2)</f>
        <v>0</v>
      </c>
      <c r="P63" s="230">
        <v>0</v>
      </c>
      <c r="Q63" s="230">
        <f>ROUND(E63*P63,2)</f>
        <v>0</v>
      </c>
      <c r="R63" s="230"/>
      <c r="S63" s="230" t="s">
        <v>160</v>
      </c>
      <c r="T63" s="230" t="s">
        <v>160</v>
      </c>
      <c r="U63" s="230">
        <v>0</v>
      </c>
      <c r="V63" s="230">
        <f>ROUND(E63*U63,2)</f>
        <v>0</v>
      </c>
      <c r="W63" s="230"/>
      <c r="X63" s="230" t="s">
        <v>236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237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">
      <c r="A64" s="235" t="s">
        <v>155</v>
      </c>
      <c r="B64" s="236" t="s">
        <v>91</v>
      </c>
      <c r="C64" s="255" t="s">
        <v>92</v>
      </c>
      <c r="D64" s="237"/>
      <c r="E64" s="238"/>
      <c r="F64" s="239"/>
      <c r="G64" s="240">
        <f>SUMIF(AG65:AG91,"&lt;&gt;NOR",G65:G91)</f>
        <v>0</v>
      </c>
      <c r="H64" s="234"/>
      <c r="I64" s="234">
        <f>SUM(I65:I91)</f>
        <v>0</v>
      </c>
      <c r="J64" s="234"/>
      <c r="K64" s="234">
        <f>SUM(K65:K91)</f>
        <v>0</v>
      </c>
      <c r="L64" s="234"/>
      <c r="M64" s="234">
        <f>SUM(M65:M91)</f>
        <v>0</v>
      </c>
      <c r="N64" s="234"/>
      <c r="O64" s="234">
        <f>SUM(O65:O91)</f>
        <v>0.18</v>
      </c>
      <c r="P64" s="234"/>
      <c r="Q64" s="234">
        <f>SUM(Q65:Q91)</f>
        <v>0</v>
      </c>
      <c r="R64" s="234"/>
      <c r="S64" s="234"/>
      <c r="T64" s="234"/>
      <c r="U64" s="234"/>
      <c r="V64" s="234">
        <f>SUM(V65:V91)</f>
        <v>24.729999999999997</v>
      </c>
      <c r="W64" s="234"/>
      <c r="X64" s="234"/>
      <c r="AG64" t="s">
        <v>156</v>
      </c>
    </row>
    <row r="65" spans="1:60" outlineLevel="1" x14ac:dyDescent="0.2">
      <c r="A65" s="247">
        <v>42</v>
      </c>
      <c r="B65" s="248" t="s">
        <v>632</v>
      </c>
      <c r="C65" s="258" t="s">
        <v>633</v>
      </c>
      <c r="D65" s="249" t="s">
        <v>252</v>
      </c>
      <c r="E65" s="250">
        <v>1</v>
      </c>
      <c r="F65" s="251"/>
      <c r="G65" s="252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30">
        <v>8.8999999999999995E-4</v>
      </c>
      <c r="O65" s="230">
        <f>ROUND(E65*N65,2)</f>
        <v>0</v>
      </c>
      <c r="P65" s="230">
        <v>0</v>
      </c>
      <c r="Q65" s="230">
        <f>ROUND(E65*P65,2)</f>
        <v>0</v>
      </c>
      <c r="R65" s="230"/>
      <c r="S65" s="230" t="s">
        <v>160</v>
      </c>
      <c r="T65" s="230" t="s">
        <v>160</v>
      </c>
      <c r="U65" s="230">
        <v>1.1200000000000001</v>
      </c>
      <c r="V65" s="230">
        <f>ROUND(E65*U65,2)</f>
        <v>1.1200000000000001</v>
      </c>
      <c r="W65" s="230"/>
      <c r="X65" s="230" t="s">
        <v>161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202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7">
        <v>43</v>
      </c>
      <c r="B66" s="248" t="s">
        <v>634</v>
      </c>
      <c r="C66" s="258" t="s">
        <v>635</v>
      </c>
      <c r="D66" s="249" t="s">
        <v>252</v>
      </c>
      <c r="E66" s="250">
        <v>1</v>
      </c>
      <c r="F66" s="251"/>
      <c r="G66" s="252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30">
        <v>0</v>
      </c>
      <c r="O66" s="230">
        <f>ROUND(E66*N66,2)</f>
        <v>0</v>
      </c>
      <c r="P66" s="230">
        <v>0</v>
      </c>
      <c r="Q66" s="230">
        <f>ROUND(E66*P66,2)</f>
        <v>0</v>
      </c>
      <c r="R66" s="230"/>
      <c r="S66" s="230" t="s">
        <v>160</v>
      </c>
      <c r="T66" s="230" t="s">
        <v>160</v>
      </c>
      <c r="U66" s="230">
        <v>1.77</v>
      </c>
      <c r="V66" s="230">
        <f>ROUND(E66*U66,2)</f>
        <v>1.77</v>
      </c>
      <c r="W66" s="230"/>
      <c r="X66" s="230" t="s">
        <v>161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168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7">
        <v>44</v>
      </c>
      <c r="B67" s="248" t="s">
        <v>636</v>
      </c>
      <c r="C67" s="258" t="s">
        <v>637</v>
      </c>
      <c r="D67" s="249" t="s">
        <v>252</v>
      </c>
      <c r="E67" s="250">
        <v>2</v>
      </c>
      <c r="F67" s="251"/>
      <c r="G67" s="252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30">
        <v>1.7010000000000001E-2</v>
      </c>
      <c r="O67" s="230">
        <f>ROUND(E67*N67,2)</f>
        <v>0.03</v>
      </c>
      <c r="P67" s="230">
        <v>0</v>
      </c>
      <c r="Q67" s="230">
        <f>ROUND(E67*P67,2)</f>
        <v>0</v>
      </c>
      <c r="R67" s="230"/>
      <c r="S67" s="230" t="s">
        <v>160</v>
      </c>
      <c r="T67" s="230" t="s">
        <v>160</v>
      </c>
      <c r="U67" s="230">
        <v>1.1890000000000001</v>
      </c>
      <c r="V67" s="230">
        <f>ROUND(E67*U67,2)</f>
        <v>2.38</v>
      </c>
      <c r="W67" s="230"/>
      <c r="X67" s="230" t="s">
        <v>161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202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7">
        <v>45</v>
      </c>
      <c r="B68" s="248" t="s">
        <v>638</v>
      </c>
      <c r="C68" s="258" t="s">
        <v>639</v>
      </c>
      <c r="D68" s="249" t="s">
        <v>252</v>
      </c>
      <c r="E68" s="250">
        <v>2</v>
      </c>
      <c r="F68" s="251"/>
      <c r="G68" s="252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30">
        <v>1.41E-3</v>
      </c>
      <c r="O68" s="230">
        <f>ROUND(E68*N68,2)</f>
        <v>0</v>
      </c>
      <c r="P68" s="230">
        <v>0</v>
      </c>
      <c r="Q68" s="230">
        <f>ROUND(E68*P68,2)</f>
        <v>0</v>
      </c>
      <c r="R68" s="230"/>
      <c r="S68" s="230" t="s">
        <v>160</v>
      </c>
      <c r="T68" s="230" t="s">
        <v>160</v>
      </c>
      <c r="U68" s="230">
        <v>1.575</v>
      </c>
      <c r="V68" s="230">
        <f>ROUND(E68*U68,2)</f>
        <v>3.15</v>
      </c>
      <c r="W68" s="230"/>
      <c r="X68" s="230" t="s">
        <v>161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202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7">
        <v>46</v>
      </c>
      <c r="B69" s="248" t="s">
        <v>640</v>
      </c>
      <c r="C69" s="258" t="s">
        <v>641</v>
      </c>
      <c r="D69" s="249" t="s">
        <v>252</v>
      </c>
      <c r="E69" s="250">
        <v>2</v>
      </c>
      <c r="F69" s="251"/>
      <c r="G69" s="252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30">
        <v>1.7000000000000001E-4</v>
      </c>
      <c r="O69" s="230">
        <f>ROUND(E69*N69,2)</f>
        <v>0</v>
      </c>
      <c r="P69" s="230">
        <v>0</v>
      </c>
      <c r="Q69" s="230">
        <f>ROUND(E69*P69,2)</f>
        <v>0</v>
      </c>
      <c r="R69" s="230"/>
      <c r="S69" s="230" t="s">
        <v>160</v>
      </c>
      <c r="T69" s="230" t="s">
        <v>160</v>
      </c>
      <c r="U69" s="230">
        <v>2.9</v>
      </c>
      <c r="V69" s="230">
        <f>ROUND(E69*U69,2)</f>
        <v>5.8</v>
      </c>
      <c r="W69" s="230"/>
      <c r="X69" s="230" t="s">
        <v>161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168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47">
        <v>47</v>
      </c>
      <c r="B70" s="248" t="s">
        <v>642</v>
      </c>
      <c r="C70" s="258" t="s">
        <v>643</v>
      </c>
      <c r="D70" s="249" t="s">
        <v>252</v>
      </c>
      <c r="E70" s="250">
        <v>1</v>
      </c>
      <c r="F70" s="251"/>
      <c r="G70" s="252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30">
        <v>2.0600000000000002E-3</v>
      </c>
      <c r="O70" s="230">
        <f>ROUND(E70*N70,2)</f>
        <v>0</v>
      </c>
      <c r="P70" s="230">
        <v>0</v>
      </c>
      <c r="Q70" s="230">
        <f>ROUND(E70*P70,2)</f>
        <v>0</v>
      </c>
      <c r="R70" s="230"/>
      <c r="S70" s="230" t="s">
        <v>160</v>
      </c>
      <c r="T70" s="230" t="s">
        <v>160</v>
      </c>
      <c r="U70" s="230">
        <v>0.23</v>
      </c>
      <c r="V70" s="230">
        <f>ROUND(E70*U70,2)</f>
        <v>0.23</v>
      </c>
      <c r="W70" s="230"/>
      <c r="X70" s="230" t="s">
        <v>161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168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7">
        <v>48</v>
      </c>
      <c r="B71" s="248" t="s">
        <v>644</v>
      </c>
      <c r="C71" s="258" t="s">
        <v>645</v>
      </c>
      <c r="D71" s="249" t="s">
        <v>252</v>
      </c>
      <c r="E71" s="250">
        <v>1</v>
      </c>
      <c r="F71" s="251"/>
      <c r="G71" s="252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30">
        <v>2.0600000000000002E-3</v>
      </c>
      <c r="O71" s="230">
        <f>ROUND(E71*N71,2)</f>
        <v>0</v>
      </c>
      <c r="P71" s="230">
        <v>0</v>
      </c>
      <c r="Q71" s="230">
        <f>ROUND(E71*P71,2)</f>
        <v>0</v>
      </c>
      <c r="R71" s="230"/>
      <c r="S71" s="230" t="s">
        <v>160</v>
      </c>
      <c r="T71" s="230" t="s">
        <v>160</v>
      </c>
      <c r="U71" s="230">
        <v>0.23</v>
      </c>
      <c r="V71" s="230">
        <f>ROUND(E71*U71,2)</f>
        <v>0.23</v>
      </c>
      <c r="W71" s="230"/>
      <c r="X71" s="230" t="s">
        <v>161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168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7">
        <v>49</v>
      </c>
      <c r="B72" s="248" t="s">
        <v>646</v>
      </c>
      <c r="C72" s="258" t="s">
        <v>647</v>
      </c>
      <c r="D72" s="249" t="s">
        <v>252</v>
      </c>
      <c r="E72" s="250">
        <v>1</v>
      </c>
      <c r="F72" s="251"/>
      <c r="G72" s="252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2.8819999999999998E-2</v>
      </c>
      <c r="O72" s="230">
        <f>ROUND(E72*N72,2)</f>
        <v>0.03</v>
      </c>
      <c r="P72" s="230">
        <v>0</v>
      </c>
      <c r="Q72" s="230">
        <f>ROUND(E72*P72,2)</f>
        <v>0</v>
      </c>
      <c r="R72" s="230"/>
      <c r="S72" s="230" t="s">
        <v>160</v>
      </c>
      <c r="T72" s="230" t="s">
        <v>160</v>
      </c>
      <c r="U72" s="230">
        <v>3.1440000000000001</v>
      </c>
      <c r="V72" s="230">
        <f>ROUND(E72*U72,2)</f>
        <v>3.14</v>
      </c>
      <c r="W72" s="230"/>
      <c r="X72" s="230" t="s">
        <v>161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168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7">
        <v>50</v>
      </c>
      <c r="B73" s="248" t="s">
        <v>648</v>
      </c>
      <c r="C73" s="258" t="s">
        <v>649</v>
      </c>
      <c r="D73" s="249" t="s">
        <v>252</v>
      </c>
      <c r="E73" s="250">
        <v>5</v>
      </c>
      <c r="F73" s="251"/>
      <c r="G73" s="252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8.0000000000000007E-5</v>
      </c>
      <c r="O73" s="230">
        <f>ROUND(E73*N73,2)</f>
        <v>0</v>
      </c>
      <c r="P73" s="230">
        <v>0</v>
      </c>
      <c r="Q73" s="230">
        <f>ROUND(E73*P73,2)</f>
        <v>0</v>
      </c>
      <c r="R73" s="230"/>
      <c r="S73" s="230" t="s">
        <v>160</v>
      </c>
      <c r="T73" s="230" t="s">
        <v>160</v>
      </c>
      <c r="U73" s="230">
        <v>0.28999999999999998</v>
      </c>
      <c r="V73" s="230">
        <f>ROUND(E73*U73,2)</f>
        <v>1.45</v>
      </c>
      <c r="W73" s="230"/>
      <c r="X73" s="230" t="s">
        <v>161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202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47">
        <v>51</v>
      </c>
      <c r="B74" s="248" t="s">
        <v>650</v>
      </c>
      <c r="C74" s="258" t="s">
        <v>651</v>
      </c>
      <c r="D74" s="249" t="s">
        <v>187</v>
      </c>
      <c r="E74" s="250">
        <v>2</v>
      </c>
      <c r="F74" s="251"/>
      <c r="G74" s="252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30">
        <v>4.0000000000000003E-5</v>
      </c>
      <c r="O74" s="230">
        <f>ROUND(E74*N74,2)</f>
        <v>0</v>
      </c>
      <c r="P74" s="230">
        <v>0</v>
      </c>
      <c r="Q74" s="230">
        <f>ROUND(E74*P74,2)</f>
        <v>0</v>
      </c>
      <c r="R74" s="230"/>
      <c r="S74" s="230" t="s">
        <v>160</v>
      </c>
      <c r="T74" s="230" t="s">
        <v>160</v>
      </c>
      <c r="U74" s="230">
        <v>0.44500000000000001</v>
      </c>
      <c r="V74" s="230">
        <f>ROUND(E74*U74,2)</f>
        <v>0.89</v>
      </c>
      <c r="W74" s="230"/>
      <c r="X74" s="230" t="s">
        <v>161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202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7">
        <v>52</v>
      </c>
      <c r="B75" s="248" t="s">
        <v>652</v>
      </c>
      <c r="C75" s="258" t="s">
        <v>653</v>
      </c>
      <c r="D75" s="249" t="s">
        <v>187</v>
      </c>
      <c r="E75" s="250">
        <v>2</v>
      </c>
      <c r="F75" s="251"/>
      <c r="G75" s="252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1.2999999999999999E-4</v>
      </c>
      <c r="O75" s="230">
        <f>ROUND(E75*N75,2)</f>
        <v>0</v>
      </c>
      <c r="P75" s="230">
        <v>0</v>
      </c>
      <c r="Q75" s="230">
        <f>ROUND(E75*P75,2)</f>
        <v>0</v>
      </c>
      <c r="R75" s="230"/>
      <c r="S75" s="230" t="s">
        <v>160</v>
      </c>
      <c r="T75" s="230" t="s">
        <v>160</v>
      </c>
      <c r="U75" s="230">
        <v>0.65500000000000003</v>
      </c>
      <c r="V75" s="230">
        <f>ROUND(E75*U75,2)</f>
        <v>1.31</v>
      </c>
      <c r="W75" s="230"/>
      <c r="X75" s="230" t="s">
        <v>161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168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7">
        <v>53</v>
      </c>
      <c r="B76" s="248" t="s">
        <v>654</v>
      </c>
      <c r="C76" s="258" t="s">
        <v>655</v>
      </c>
      <c r="D76" s="249" t="s">
        <v>187</v>
      </c>
      <c r="E76" s="250">
        <v>2</v>
      </c>
      <c r="F76" s="251"/>
      <c r="G76" s="252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0</v>
      </c>
      <c r="O76" s="230">
        <f>ROUND(E76*N76,2)</f>
        <v>0</v>
      </c>
      <c r="P76" s="230">
        <v>0</v>
      </c>
      <c r="Q76" s="230">
        <f>ROUND(E76*P76,2)</f>
        <v>0</v>
      </c>
      <c r="R76" s="230"/>
      <c r="S76" s="230" t="s">
        <v>160</v>
      </c>
      <c r="T76" s="230" t="s">
        <v>160</v>
      </c>
      <c r="U76" s="230">
        <v>0.37</v>
      </c>
      <c r="V76" s="230">
        <f>ROUND(E76*U76,2)</f>
        <v>0.74</v>
      </c>
      <c r="W76" s="230"/>
      <c r="X76" s="230" t="s">
        <v>161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202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47">
        <v>54</v>
      </c>
      <c r="B77" s="248" t="s">
        <v>656</v>
      </c>
      <c r="C77" s="258" t="s">
        <v>657</v>
      </c>
      <c r="D77" s="249" t="s">
        <v>159</v>
      </c>
      <c r="E77" s="250">
        <v>1.2</v>
      </c>
      <c r="F77" s="251"/>
      <c r="G77" s="252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30">
        <v>8.0000000000000007E-5</v>
      </c>
      <c r="O77" s="230">
        <f>ROUND(E77*N77,2)</f>
        <v>0</v>
      </c>
      <c r="P77" s="230">
        <v>0</v>
      </c>
      <c r="Q77" s="230">
        <f>ROUND(E77*P77,2)</f>
        <v>0</v>
      </c>
      <c r="R77" s="230"/>
      <c r="S77" s="230" t="s">
        <v>160</v>
      </c>
      <c r="T77" s="230" t="s">
        <v>160</v>
      </c>
      <c r="U77" s="230">
        <v>2.1</v>
      </c>
      <c r="V77" s="230">
        <f>ROUND(E77*U77,2)</f>
        <v>2.52</v>
      </c>
      <c r="W77" s="230"/>
      <c r="X77" s="230" t="s">
        <v>161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168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47">
        <v>55</v>
      </c>
      <c r="B78" s="248" t="s">
        <v>658</v>
      </c>
      <c r="C78" s="258" t="s">
        <v>659</v>
      </c>
      <c r="D78" s="249" t="s">
        <v>187</v>
      </c>
      <c r="E78" s="250">
        <v>1</v>
      </c>
      <c r="F78" s="251"/>
      <c r="G78" s="252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30">
        <v>0</v>
      </c>
      <c r="O78" s="230">
        <f>ROUND(E78*N78,2)</f>
        <v>0</v>
      </c>
      <c r="P78" s="230">
        <v>0</v>
      </c>
      <c r="Q78" s="230">
        <f>ROUND(E78*P78,2)</f>
        <v>0</v>
      </c>
      <c r="R78" s="230"/>
      <c r="S78" s="230" t="s">
        <v>200</v>
      </c>
      <c r="T78" s="230" t="s">
        <v>424</v>
      </c>
      <c r="U78" s="230">
        <v>0</v>
      </c>
      <c r="V78" s="230">
        <f>ROUND(E78*U78,2)</f>
        <v>0</v>
      </c>
      <c r="W78" s="230"/>
      <c r="X78" s="230" t="s">
        <v>161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168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47">
        <v>56</v>
      </c>
      <c r="B79" s="248" t="s">
        <v>660</v>
      </c>
      <c r="C79" s="258" t="s">
        <v>661</v>
      </c>
      <c r="D79" s="249" t="s">
        <v>187</v>
      </c>
      <c r="E79" s="250">
        <v>1</v>
      </c>
      <c r="F79" s="251"/>
      <c r="G79" s="252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7.0099999999999997E-3</v>
      </c>
      <c r="O79" s="230">
        <f>ROUND(E79*N79,2)</f>
        <v>0.01</v>
      </c>
      <c r="P79" s="230">
        <v>0</v>
      </c>
      <c r="Q79" s="230">
        <f>ROUND(E79*P79,2)</f>
        <v>0</v>
      </c>
      <c r="R79" s="230" t="s">
        <v>271</v>
      </c>
      <c r="S79" s="230" t="s">
        <v>160</v>
      </c>
      <c r="T79" s="230" t="s">
        <v>160</v>
      </c>
      <c r="U79" s="230">
        <v>0</v>
      </c>
      <c r="V79" s="230">
        <f>ROUND(E79*U79,2)</f>
        <v>0</v>
      </c>
      <c r="W79" s="230"/>
      <c r="X79" s="230" t="s">
        <v>272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273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7">
        <v>57</v>
      </c>
      <c r="B80" s="248" t="s">
        <v>662</v>
      </c>
      <c r="C80" s="258" t="s">
        <v>663</v>
      </c>
      <c r="D80" s="249" t="s">
        <v>187</v>
      </c>
      <c r="E80" s="250">
        <v>1</v>
      </c>
      <c r="F80" s="251"/>
      <c r="G80" s="252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30">
        <v>9.7999999999999997E-4</v>
      </c>
      <c r="O80" s="230">
        <f>ROUND(E80*N80,2)</f>
        <v>0</v>
      </c>
      <c r="P80" s="230">
        <v>0</v>
      </c>
      <c r="Q80" s="230">
        <f>ROUND(E80*P80,2)</f>
        <v>0</v>
      </c>
      <c r="R80" s="230" t="s">
        <v>271</v>
      </c>
      <c r="S80" s="230" t="s">
        <v>160</v>
      </c>
      <c r="T80" s="230" t="s">
        <v>160</v>
      </c>
      <c r="U80" s="230">
        <v>0</v>
      </c>
      <c r="V80" s="230">
        <f>ROUND(E80*U80,2)</f>
        <v>0</v>
      </c>
      <c r="W80" s="230"/>
      <c r="X80" s="230" t="s">
        <v>272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273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2.5" outlineLevel="1" x14ac:dyDescent="0.2">
      <c r="A81" s="247">
        <v>58</v>
      </c>
      <c r="B81" s="248" t="s">
        <v>664</v>
      </c>
      <c r="C81" s="258" t="s">
        <v>665</v>
      </c>
      <c r="D81" s="249" t="s">
        <v>187</v>
      </c>
      <c r="E81" s="250">
        <v>1</v>
      </c>
      <c r="F81" s="251"/>
      <c r="G81" s="252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30">
        <v>5.6000000000000001E-2</v>
      </c>
      <c r="O81" s="230">
        <f>ROUND(E81*N81,2)</f>
        <v>0.06</v>
      </c>
      <c r="P81" s="230">
        <v>0</v>
      </c>
      <c r="Q81" s="230">
        <f>ROUND(E81*P81,2)</f>
        <v>0</v>
      </c>
      <c r="R81" s="230" t="s">
        <v>271</v>
      </c>
      <c r="S81" s="230" t="s">
        <v>160</v>
      </c>
      <c r="T81" s="230" t="s">
        <v>160</v>
      </c>
      <c r="U81" s="230">
        <v>0</v>
      </c>
      <c r="V81" s="230">
        <f>ROUND(E81*U81,2)</f>
        <v>0</v>
      </c>
      <c r="W81" s="230"/>
      <c r="X81" s="230" t="s">
        <v>272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273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7">
        <v>59</v>
      </c>
      <c r="B82" s="248" t="s">
        <v>666</v>
      </c>
      <c r="C82" s="258" t="s">
        <v>667</v>
      </c>
      <c r="D82" s="249" t="s">
        <v>187</v>
      </c>
      <c r="E82" s="250">
        <v>5</v>
      </c>
      <c r="F82" s="251"/>
      <c r="G82" s="252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30">
        <v>2.0000000000000001E-4</v>
      </c>
      <c r="O82" s="230">
        <f>ROUND(E82*N82,2)</f>
        <v>0</v>
      </c>
      <c r="P82" s="230">
        <v>0</v>
      </c>
      <c r="Q82" s="230">
        <f>ROUND(E82*P82,2)</f>
        <v>0</v>
      </c>
      <c r="R82" s="230" t="s">
        <v>271</v>
      </c>
      <c r="S82" s="230" t="s">
        <v>160</v>
      </c>
      <c r="T82" s="230" t="s">
        <v>160</v>
      </c>
      <c r="U82" s="230">
        <v>0</v>
      </c>
      <c r="V82" s="230">
        <f>ROUND(E82*U82,2)</f>
        <v>0</v>
      </c>
      <c r="W82" s="230"/>
      <c r="X82" s="230" t="s">
        <v>272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515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7">
        <v>60</v>
      </c>
      <c r="B83" s="248" t="s">
        <v>668</v>
      </c>
      <c r="C83" s="258" t="s">
        <v>669</v>
      </c>
      <c r="D83" s="249" t="s">
        <v>187</v>
      </c>
      <c r="E83" s="250">
        <v>2</v>
      </c>
      <c r="F83" s="251"/>
      <c r="G83" s="252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30">
        <v>0</v>
      </c>
      <c r="O83" s="230">
        <f>ROUND(E83*N83,2)</f>
        <v>0</v>
      </c>
      <c r="P83" s="230">
        <v>0</v>
      </c>
      <c r="Q83" s="230">
        <f>ROUND(E83*P83,2)</f>
        <v>0</v>
      </c>
      <c r="R83" s="230" t="s">
        <v>271</v>
      </c>
      <c r="S83" s="230" t="s">
        <v>670</v>
      </c>
      <c r="T83" s="230" t="s">
        <v>670</v>
      </c>
      <c r="U83" s="230">
        <v>0</v>
      </c>
      <c r="V83" s="230">
        <f>ROUND(E83*U83,2)</f>
        <v>0</v>
      </c>
      <c r="W83" s="230"/>
      <c r="X83" s="230" t="s">
        <v>272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515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47">
        <v>61</v>
      </c>
      <c r="B84" s="248" t="s">
        <v>671</v>
      </c>
      <c r="C84" s="258" t="s">
        <v>672</v>
      </c>
      <c r="D84" s="249" t="s">
        <v>187</v>
      </c>
      <c r="E84" s="250">
        <v>2</v>
      </c>
      <c r="F84" s="251"/>
      <c r="G84" s="252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30">
        <v>1.2999999999999999E-3</v>
      </c>
      <c r="O84" s="230">
        <f>ROUND(E84*N84,2)</f>
        <v>0</v>
      </c>
      <c r="P84" s="230">
        <v>0</v>
      </c>
      <c r="Q84" s="230">
        <f>ROUND(E84*P84,2)</f>
        <v>0</v>
      </c>
      <c r="R84" s="230" t="s">
        <v>271</v>
      </c>
      <c r="S84" s="230" t="s">
        <v>160</v>
      </c>
      <c r="T84" s="230" t="s">
        <v>160</v>
      </c>
      <c r="U84" s="230">
        <v>0</v>
      </c>
      <c r="V84" s="230">
        <f>ROUND(E84*U84,2)</f>
        <v>0</v>
      </c>
      <c r="W84" s="230"/>
      <c r="X84" s="230" t="s">
        <v>272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273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">
      <c r="A85" s="247">
        <v>62</v>
      </c>
      <c r="B85" s="248" t="s">
        <v>673</v>
      </c>
      <c r="C85" s="258" t="s">
        <v>674</v>
      </c>
      <c r="D85" s="249" t="s">
        <v>187</v>
      </c>
      <c r="E85" s="250">
        <v>2</v>
      </c>
      <c r="F85" s="251"/>
      <c r="G85" s="252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30">
        <v>2.9E-4</v>
      </c>
      <c r="O85" s="230">
        <f>ROUND(E85*N85,2)</f>
        <v>0</v>
      </c>
      <c r="P85" s="230">
        <v>0</v>
      </c>
      <c r="Q85" s="230">
        <f>ROUND(E85*P85,2)</f>
        <v>0</v>
      </c>
      <c r="R85" s="230" t="s">
        <v>271</v>
      </c>
      <c r="S85" s="230" t="s">
        <v>160</v>
      </c>
      <c r="T85" s="230" t="s">
        <v>160</v>
      </c>
      <c r="U85" s="230">
        <v>0</v>
      </c>
      <c r="V85" s="230">
        <f>ROUND(E85*U85,2)</f>
        <v>0</v>
      </c>
      <c r="W85" s="230"/>
      <c r="X85" s="230" t="s">
        <v>272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273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7">
        <v>63</v>
      </c>
      <c r="B86" s="248" t="s">
        <v>675</v>
      </c>
      <c r="C86" s="258" t="s">
        <v>676</v>
      </c>
      <c r="D86" s="249" t="s">
        <v>187</v>
      </c>
      <c r="E86" s="250">
        <v>2</v>
      </c>
      <c r="F86" s="251"/>
      <c r="G86" s="252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30">
        <v>0</v>
      </c>
      <c r="O86" s="230">
        <f>ROUND(E86*N86,2)</f>
        <v>0</v>
      </c>
      <c r="P86" s="230">
        <v>0</v>
      </c>
      <c r="Q86" s="230">
        <f>ROUND(E86*P86,2)</f>
        <v>0</v>
      </c>
      <c r="R86" s="230" t="s">
        <v>271</v>
      </c>
      <c r="S86" s="230" t="s">
        <v>167</v>
      </c>
      <c r="T86" s="230" t="s">
        <v>167</v>
      </c>
      <c r="U86" s="230">
        <v>0</v>
      </c>
      <c r="V86" s="230">
        <f>ROUND(E86*U86,2)</f>
        <v>0</v>
      </c>
      <c r="W86" s="230"/>
      <c r="X86" s="230" t="s">
        <v>272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515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47">
        <v>64</v>
      </c>
      <c r="B87" s="248" t="s">
        <v>677</v>
      </c>
      <c r="C87" s="258" t="s">
        <v>678</v>
      </c>
      <c r="D87" s="249" t="s">
        <v>187</v>
      </c>
      <c r="E87" s="250">
        <v>2</v>
      </c>
      <c r="F87" s="251"/>
      <c r="G87" s="252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30">
        <v>0.01</v>
      </c>
      <c r="O87" s="230">
        <f>ROUND(E87*N87,2)</f>
        <v>0.02</v>
      </c>
      <c r="P87" s="230">
        <v>0</v>
      </c>
      <c r="Q87" s="230">
        <f>ROUND(E87*P87,2)</f>
        <v>0</v>
      </c>
      <c r="R87" s="230" t="s">
        <v>271</v>
      </c>
      <c r="S87" s="230" t="s">
        <v>160</v>
      </c>
      <c r="T87" s="230" t="s">
        <v>160</v>
      </c>
      <c r="U87" s="230">
        <v>0</v>
      </c>
      <c r="V87" s="230">
        <f>ROUND(E87*U87,2)</f>
        <v>0</v>
      </c>
      <c r="W87" s="230"/>
      <c r="X87" s="230" t="s">
        <v>272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273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7">
        <v>65</v>
      </c>
      <c r="B88" s="248" t="s">
        <v>679</v>
      </c>
      <c r="C88" s="258" t="s">
        <v>680</v>
      </c>
      <c r="D88" s="249" t="s">
        <v>159</v>
      </c>
      <c r="E88" s="250">
        <v>1.2</v>
      </c>
      <c r="F88" s="251"/>
      <c r="G88" s="252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30">
        <v>0.01</v>
      </c>
      <c r="O88" s="230">
        <f>ROUND(E88*N88,2)</f>
        <v>0.01</v>
      </c>
      <c r="P88" s="230">
        <v>0</v>
      </c>
      <c r="Q88" s="230">
        <f>ROUND(E88*P88,2)</f>
        <v>0</v>
      </c>
      <c r="R88" s="230" t="s">
        <v>271</v>
      </c>
      <c r="S88" s="230" t="s">
        <v>160</v>
      </c>
      <c r="T88" s="230" t="s">
        <v>160</v>
      </c>
      <c r="U88" s="230">
        <v>0</v>
      </c>
      <c r="V88" s="230">
        <f>ROUND(E88*U88,2)</f>
        <v>0</v>
      </c>
      <c r="W88" s="230"/>
      <c r="X88" s="230" t="s">
        <v>272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273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1">
        <v>66</v>
      </c>
      <c r="B89" s="242" t="s">
        <v>681</v>
      </c>
      <c r="C89" s="256" t="s">
        <v>682</v>
      </c>
      <c r="D89" s="243" t="s">
        <v>187</v>
      </c>
      <c r="E89" s="244">
        <v>1</v>
      </c>
      <c r="F89" s="245"/>
      <c r="G89" s="246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30">
        <v>1.55E-2</v>
      </c>
      <c r="O89" s="230">
        <f>ROUND(E89*N89,2)</f>
        <v>0.02</v>
      </c>
      <c r="P89" s="230">
        <v>0</v>
      </c>
      <c r="Q89" s="230">
        <f>ROUND(E89*P89,2)</f>
        <v>0</v>
      </c>
      <c r="R89" s="230" t="s">
        <v>271</v>
      </c>
      <c r="S89" s="230" t="s">
        <v>167</v>
      </c>
      <c r="T89" s="230" t="s">
        <v>167</v>
      </c>
      <c r="U89" s="230">
        <v>0</v>
      </c>
      <c r="V89" s="230">
        <f>ROUND(E89*U89,2)</f>
        <v>0</v>
      </c>
      <c r="W89" s="230"/>
      <c r="X89" s="230" t="s">
        <v>272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273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27">
        <v>67</v>
      </c>
      <c r="B90" s="228" t="s">
        <v>683</v>
      </c>
      <c r="C90" s="259" t="s">
        <v>684</v>
      </c>
      <c r="D90" s="229" t="s">
        <v>0</v>
      </c>
      <c r="E90" s="253"/>
      <c r="F90" s="231"/>
      <c r="G90" s="230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30">
        <v>0</v>
      </c>
      <c r="O90" s="230">
        <f>ROUND(E90*N90,2)</f>
        <v>0</v>
      </c>
      <c r="P90" s="230">
        <v>0</v>
      </c>
      <c r="Q90" s="230">
        <f>ROUND(E90*P90,2)</f>
        <v>0</v>
      </c>
      <c r="R90" s="230"/>
      <c r="S90" s="230" t="s">
        <v>160</v>
      </c>
      <c r="T90" s="230" t="s">
        <v>160</v>
      </c>
      <c r="U90" s="230">
        <v>0</v>
      </c>
      <c r="V90" s="230">
        <f>ROUND(E90*U90,2)</f>
        <v>0</v>
      </c>
      <c r="W90" s="230"/>
      <c r="X90" s="230" t="s">
        <v>236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237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7">
        <v>68</v>
      </c>
      <c r="B91" s="228" t="s">
        <v>685</v>
      </c>
      <c r="C91" s="259" t="s">
        <v>686</v>
      </c>
      <c r="D91" s="229" t="s">
        <v>0</v>
      </c>
      <c r="E91" s="253"/>
      <c r="F91" s="231"/>
      <c r="G91" s="230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30">
        <v>0</v>
      </c>
      <c r="O91" s="230">
        <f>ROUND(E91*N91,2)</f>
        <v>0</v>
      </c>
      <c r="P91" s="230">
        <v>0</v>
      </c>
      <c r="Q91" s="230">
        <f>ROUND(E91*P91,2)</f>
        <v>0</v>
      </c>
      <c r="R91" s="230"/>
      <c r="S91" s="230" t="s">
        <v>160</v>
      </c>
      <c r="T91" s="230" t="s">
        <v>160</v>
      </c>
      <c r="U91" s="230">
        <v>0</v>
      </c>
      <c r="V91" s="230">
        <f>ROUND(E91*U91,2)</f>
        <v>0</v>
      </c>
      <c r="W91" s="230"/>
      <c r="X91" s="230" t="s">
        <v>236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237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">
      <c r="A92" s="235" t="s">
        <v>155</v>
      </c>
      <c r="B92" s="236" t="s">
        <v>95</v>
      </c>
      <c r="C92" s="255" t="s">
        <v>96</v>
      </c>
      <c r="D92" s="237"/>
      <c r="E92" s="238"/>
      <c r="F92" s="239"/>
      <c r="G92" s="240">
        <f>SUMIF(AG93:AG93,"&lt;&gt;NOR",G93:G93)</f>
        <v>0</v>
      </c>
      <c r="H92" s="234"/>
      <c r="I92" s="234">
        <f>SUM(I93:I93)</f>
        <v>0</v>
      </c>
      <c r="J92" s="234"/>
      <c r="K92" s="234">
        <f>SUM(K93:K93)</f>
        <v>0</v>
      </c>
      <c r="L92" s="234"/>
      <c r="M92" s="234">
        <f>SUM(M93:M93)</f>
        <v>0</v>
      </c>
      <c r="N92" s="234"/>
      <c r="O92" s="234">
        <f>SUM(O93:O93)</f>
        <v>0</v>
      </c>
      <c r="P92" s="234"/>
      <c r="Q92" s="234">
        <f>SUM(Q93:Q93)</f>
        <v>0.3</v>
      </c>
      <c r="R92" s="234"/>
      <c r="S92" s="234"/>
      <c r="T92" s="234"/>
      <c r="U92" s="234"/>
      <c r="V92" s="234">
        <f>SUM(V93:V93)</f>
        <v>2.31</v>
      </c>
      <c r="W92" s="234"/>
      <c r="X92" s="234"/>
      <c r="AG92" t="s">
        <v>156</v>
      </c>
    </row>
    <row r="93" spans="1:60" outlineLevel="1" x14ac:dyDescent="0.2">
      <c r="A93" s="247">
        <v>69</v>
      </c>
      <c r="B93" s="248" t="s">
        <v>687</v>
      </c>
      <c r="C93" s="258" t="s">
        <v>688</v>
      </c>
      <c r="D93" s="249" t="s">
        <v>187</v>
      </c>
      <c r="E93" s="250">
        <v>1</v>
      </c>
      <c r="F93" s="251"/>
      <c r="G93" s="252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30">
        <v>0</v>
      </c>
      <c r="O93" s="230">
        <f>ROUND(E93*N93,2)</f>
        <v>0</v>
      </c>
      <c r="P93" s="230">
        <v>0.29980000000000001</v>
      </c>
      <c r="Q93" s="230">
        <f>ROUND(E93*P93,2)</f>
        <v>0.3</v>
      </c>
      <c r="R93" s="230"/>
      <c r="S93" s="230" t="s">
        <v>160</v>
      </c>
      <c r="T93" s="230" t="s">
        <v>160</v>
      </c>
      <c r="U93" s="230">
        <v>2.3069999999999999</v>
      </c>
      <c r="V93" s="230">
        <f>ROUND(E93*U93,2)</f>
        <v>2.31</v>
      </c>
      <c r="W93" s="230"/>
      <c r="X93" s="230" t="s">
        <v>161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168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">
      <c r="A94" s="235" t="s">
        <v>155</v>
      </c>
      <c r="B94" s="236" t="s">
        <v>97</v>
      </c>
      <c r="C94" s="255" t="s">
        <v>98</v>
      </c>
      <c r="D94" s="237"/>
      <c r="E94" s="238"/>
      <c r="F94" s="239"/>
      <c r="G94" s="240">
        <f>SUMIF(AG95:AG97,"&lt;&gt;NOR",G95:G97)</f>
        <v>0</v>
      </c>
      <c r="H94" s="234"/>
      <c r="I94" s="234">
        <f>SUM(I95:I97)</f>
        <v>0</v>
      </c>
      <c r="J94" s="234"/>
      <c r="K94" s="234">
        <f>SUM(K95:K97)</f>
        <v>0</v>
      </c>
      <c r="L94" s="234"/>
      <c r="M94" s="234">
        <f>SUM(M95:M97)</f>
        <v>0</v>
      </c>
      <c r="N94" s="234"/>
      <c r="O94" s="234">
        <f>SUM(O95:O97)</f>
        <v>0</v>
      </c>
      <c r="P94" s="234"/>
      <c r="Q94" s="234">
        <f>SUM(Q95:Q97)</f>
        <v>0</v>
      </c>
      <c r="R94" s="234"/>
      <c r="S94" s="234"/>
      <c r="T94" s="234"/>
      <c r="U94" s="234"/>
      <c r="V94" s="234">
        <f>SUM(V95:V97)</f>
        <v>1.78</v>
      </c>
      <c r="W94" s="234"/>
      <c r="X94" s="234"/>
      <c r="AG94" t="s">
        <v>156</v>
      </c>
    </row>
    <row r="95" spans="1:60" outlineLevel="1" x14ac:dyDescent="0.2">
      <c r="A95" s="241">
        <v>70</v>
      </c>
      <c r="B95" s="242" t="s">
        <v>689</v>
      </c>
      <c r="C95" s="256" t="s">
        <v>690</v>
      </c>
      <c r="D95" s="243" t="s">
        <v>210</v>
      </c>
      <c r="E95" s="244">
        <v>6</v>
      </c>
      <c r="F95" s="245"/>
      <c r="G95" s="246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30">
        <v>7.6000000000000004E-4</v>
      </c>
      <c r="O95" s="230">
        <f>ROUND(E95*N95,2)</f>
        <v>0</v>
      </c>
      <c r="P95" s="230">
        <v>0</v>
      </c>
      <c r="Q95" s="230">
        <f>ROUND(E95*P95,2)</f>
        <v>0</v>
      </c>
      <c r="R95" s="230"/>
      <c r="S95" s="230" t="s">
        <v>160</v>
      </c>
      <c r="T95" s="230" t="s">
        <v>160</v>
      </c>
      <c r="U95" s="230">
        <v>0.29737999999999998</v>
      </c>
      <c r="V95" s="230">
        <f>ROUND(E95*U95,2)</f>
        <v>1.78</v>
      </c>
      <c r="W95" s="230"/>
      <c r="X95" s="230" t="s">
        <v>161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168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27">
        <v>71</v>
      </c>
      <c r="B96" s="228" t="s">
        <v>691</v>
      </c>
      <c r="C96" s="259" t="s">
        <v>692</v>
      </c>
      <c r="D96" s="229" t="s">
        <v>0</v>
      </c>
      <c r="E96" s="253"/>
      <c r="F96" s="231"/>
      <c r="G96" s="230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30">
        <v>0</v>
      </c>
      <c r="O96" s="230">
        <f>ROUND(E96*N96,2)</f>
        <v>0</v>
      </c>
      <c r="P96" s="230">
        <v>0</v>
      </c>
      <c r="Q96" s="230">
        <f>ROUND(E96*P96,2)</f>
        <v>0</v>
      </c>
      <c r="R96" s="230"/>
      <c r="S96" s="230" t="s">
        <v>160</v>
      </c>
      <c r="T96" s="230" t="s">
        <v>160</v>
      </c>
      <c r="U96" s="230">
        <v>0</v>
      </c>
      <c r="V96" s="230">
        <f>ROUND(E96*U96,2)</f>
        <v>0</v>
      </c>
      <c r="W96" s="230"/>
      <c r="X96" s="230" t="s">
        <v>236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237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27">
        <v>72</v>
      </c>
      <c r="B97" s="228" t="s">
        <v>693</v>
      </c>
      <c r="C97" s="259" t="s">
        <v>694</v>
      </c>
      <c r="D97" s="229" t="s">
        <v>0</v>
      </c>
      <c r="E97" s="253"/>
      <c r="F97" s="231"/>
      <c r="G97" s="230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30">
        <v>0</v>
      </c>
      <c r="O97" s="230">
        <f>ROUND(E97*N97,2)</f>
        <v>0</v>
      </c>
      <c r="P97" s="230">
        <v>0</v>
      </c>
      <c r="Q97" s="230">
        <f>ROUND(E97*P97,2)</f>
        <v>0</v>
      </c>
      <c r="R97" s="230"/>
      <c r="S97" s="230" t="s">
        <v>160</v>
      </c>
      <c r="T97" s="230" t="s">
        <v>160</v>
      </c>
      <c r="U97" s="230">
        <v>0</v>
      </c>
      <c r="V97" s="230">
        <f>ROUND(E97*U97,2)</f>
        <v>0</v>
      </c>
      <c r="W97" s="230"/>
      <c r="X97" s="230" t="s">
        <v>236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237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35" t="s">
        <v>155</v>
      </c>
      <c r="B98" s="236" t="s">
        <v>99</v>
      </c>
      <c r="C98" s="255" t="s">
        <v>100</v>
      </c>
      <c r="D98" s="237"/>
      <c r="E98" s="238"/>
      <c r="F98" s="239"/>
      <c r="G98" s="240">
        <f>SUMIF(AG99:AG104,"&lt;&gt;NOR",G99:G104)</f>
        <v>0</v>
      </c>
      <c r="H98" s="234"/>
      <c r="I98" s="234">
        <f>SUM(I99:I104)</f>
        <v>0</v>
      </c>
      <c r="J98" s="234"/>
      <c r="K98" s="234">
        <f>SUM(K99:K104)</f>
        <v>0</v>
      </c>
      <c r="L98" s="234"/>
      <c r="M98" s="234">
        <f>SUM(M99:M104)</f>
        <v>0</v>
      </c>
      <c r="N98" s="234"/>
      <c r="O98" s="234">
        <f>SUM(O99:O104)</f>
        <v>0</v>
      </c>
      <c r="P98" s="234"/>
      <c r="Q98" s="234">
        <f>SUM(Q99:Q104)</f>
        <v>0</v>
      </c>
      <c r="R98" s="234"/>
      <c r="S98" s="234"/>
      <c r="T98" s="234"/>
      <c r="U98" s="234"/>
      <c r="V98" s="234">
        <f>SUM(V99:V104)</f>
        <v>0.79</v>
      </c>
      <c r="W98" s="234"/>
      <c r="X98" s="234"/>
      <c r="AG98" t="s">
        <v>156</v>
      </c>
    </row>
    <row r="99" spans="1:60" ht="22.5" outlineLevel="1" x14ac:dyDescent="0.2">
      <c r="A99" s="247">
        <v>73</v>
      </c>
      <c r="B99" s="248" t="s">
        <v>695</v>
      </c>
      <c r="C99" s="258" t="s">
        <v>696</v>
      </c>
      <c r="D99" s="249" t="s">
        <v>187</v>
      </c>
      <c r="E99" s="250">
        <v>2</v>
      </c>
      <c r="F99" s="251"/>
      <c r="G99" s="252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30">
        <v>2.5999999999999998E-4</v>
      </c>
      <c r="O99" s="230">
        <f>ROUND(E99*N99,2)</f>
        <v>0</v>
      </c>
      <c r="P99" s="230">
        <v>0</v>
      </c>
      <c r="Q99" s="230">
        <f>ROUND(E99*P99,2)</f>
        <v>0</v>
      </c>
      <c r="R99" s="230"/>
      <c r="S99" s="230" t="s">
        <v>160</v>
      </c>
      <c r="T99" s="230" t="s">
        <v>160</v>
      </c>
      <c r="U99" s="230">
        <v>7.1999999999999995E-2</v>
      </c>
      <c r="V99" s="230">
        <f>ROUND(E99*U99,2)</f>
        <v>0.14000000000000001</v>
      </c>
      <c r="W99" s="230"/>
      <c r="X99" s="230" t="s">
        <v>161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168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7">
        <v>74</v>
      </c>
      <c r="B100" s="248" t="s">
        <v>697</v>
      </c>
      <c r="C100" s="258" t="s">
        <v>698</v>
      </c>
      <c r="D100" s="249" t="s">
        <v>187</v>
      </c>
      <c r="E100" s="250">
        <v>2</v>
      </c>
      <c r="F100" s="251"/>
      <c r="G100" s="252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30">
        <v>4.6000000000000001E-4</v>
      </c>
      <c r="O100" s="230">
        <f>ROUND(E100*N100,2)</f>
        <v>0</v>
      </c>
      <c r="P100" s="230">
        <v>0</v>
      </c>
      <c r="Q100" s="230">
        <f>ROUND(E100*P100,2)</f>
        <v>0</v>
      </c>
      <c r="R100" s="230"/>
      <c r="S100" s="230" t="s">
        <v>160</v>
      </c>
      <c r="T100" s="230" t="s">
        <v>160</v>
      </c>
      <c r="U100" s="230">
        <v>0.247</v>
      </c>
      <c r="V100" s="230">
        <f>ROUND(E100*U100,2)</f>
        <v>0.49</v>
      </c>
      <c r="W100" s="230"/>
      <c r="X100" s="230" t="s">
        <v>161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168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47">
        <v>75</v>
      </c>
      <c r="B101" s="248" t="s">
        <v>699</v>
      </c>
      <c r="C101" s="258" t="s">
        <v>700</v>
      </c>
      <c r="D101" s="249" t="s">
        <v>187</v>
      </c>
      <c r="E101" s="250">
        <v>2</v>
      </c>
      <c r="F101" s="251"/>
      <c r="G101" s="252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30">
        <v>2.3000000000000001E-4</v>
      </c>
      <c r="O101" s="230">
        <f>ROUND(E101*N101,2)</f>
        <v>0</v>
      </c>
      <c r="P101" s="230">
        <v>0</v>
      </c>
      <c r="Q101" s="230">
        <f>ROUND(E101*P101,2)</f>
        <v>0</v>
      </c>
      <c r="R101" s="230"/>
      <c r="S101" s="230" t="s">
        <v>160</v>
      </c>
      <c r="T101" s="230" t="s">
        <v>160</v>
      </c>
      <c r="U101" s="230">
        <v>8.2000000000000003E-2</v>
      </c>
      <c r="V101" s="230">
        <f>ROUND(E101*U101,2)</f>
        <v>0.16</v>
      </c>
      <c r="W101" s="230"/>
      <c r="X101" s="230" t="s">
        <v>161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168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2.5" outlineLevel="1" x14ac:dyDescent="0.2">
      <c r="A102" s="241">
        <v>76</v>
      </c>
      <c r="B102" s="242" t="s">
        <v>701</v>
      </c>
      <c r="C102" s="256" t="s">
        <v>702</v>
      </c>
      <c r="D102" s="243" t="s">
        <v>703</v>
      </c>
      <c r="E102" s="244">
        <v>1</v>
      </c>
      <c r="F102" s="245"/>
      <c r="G102" s="246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0"/>
      <c r="S102" s="230" t="s">
        <v>200</v>
      </c>
      <c r="T102" s="230" t="s">
        <v>424</v>
      </c>
      <c r="U102" s="230">
        <v>0</v>
      </c>
      <c r="V102" s="230">
        <f>ROUND(E102*U102,2)</f>
        <v>0</v>
      </c>
      <c r="W102" s="230"/>
      <c r="X102" s="230" t="s">
        <v>161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168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27">
        <v>77</v>
      </c>
      <c r="B103" s="228" t="s">
        <v>704</v>
      </c>
      <c r="C103" s="259" t="s">
        <v>705</v>
      </c>
      <c r="D103" s="229" t="s">
        <v>0</v>
      </c>
      <c r="E103" s="253"/>
      <c r="F103" s="231"/>
      <c r="G103" s="230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0"/>
      <c r="S103" s="230" t="s">
        <v>160</v>
      </c>
      <c r="T103" s="230" t="s">
        <v>160</v>
      </c>
      <c r="U103" s="230">
        <v>0</v>
      </c>
      <c r="V103" s="230">
        <f>ROUND(E103*U103,2)</f>
        <v>0</v>
      </c>
      <c r="W103" s="230"/>
      <c r="X103" s="230" t="s">
        <v>236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237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27">
        <v>78</v>
      </c>
      <c r="B104" s="228" t="s">
        <v>706</v>
      </c>
      <c r="C104" s="259" t="s">
        <v>707</v>
      </c>
      <c r="D104" s="229" t="s">
        <v>0</v>
      </c>
      <c r="E104" s="253"/>
      <c r="F104" s="231"/>
      <c r="G104" s="230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0"/>
      <c r="S104" s="230" t="s">
        <v>160</v>
      </c>
      <c r="T104" s="230" t="s">
        <v>160</v>
      </c>
      <c r="U104" s="230">
        <v>0</v>
      </c>
      <c r="V104" s="230">
        <f>ROUND(E104*U104,2)</f>
        <v>0</v>
      </c>
      <c r="W104" s="230"/>
      <c r="X104" s="230" t="s">
        <v>236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237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">
      <c r="A105" s="235" t="s">
        <v>155</v>
      </c>
      <c r="B105" s="236" t="s">
        <v>101</v>
      </c>
      <c r="C105" s="255" t="s">
        <v>102</v>
      </c>
      <c r="D105" s="237"/>
      <c r="E105" s="238"/>
      <c r="F105" s="239"/>
      <c r="G105" s="240">
        <f>SUMIF(AG106:AG112,"&lt;&gt;NOR",G106:G112)</f>
        <v>0</v>
      </c>
      <c r="H105" s="234"/>
      <c r="I105" s="234">
        <f>SUM(I106:I112)</f>
        <v>0</v>
      </c>
      <c r="J105" s="234"/>
      <c r="K105" s="234">
        <f>SUM(K106:K112)</f>
        <v>0</v>
      </c>
      <c r="L105" s="234"/>
      <c r="M105" s="234">
        <f>SUM(M106:M112)</f>
        <v>0</v>
      </c>
      <c r="N105" s="234"/>
      <c r="O105" s="234">
        <f>SUM(O106:O112)</f>
        <v>0.03</v>
      </c>
      <c r="P105" s="234"/>
      <c r="Q105" s="234">
        <f>SUM(Q106:Q112)</f>
        <v>0.05</v>
      </c>
      <c r="R105" s="234"/>
      <c r="S105" s="234"/>
      <c r="T105" s="234"/>
      <c r="U105" s="234"/>
      <c r="V105" s="234">
        <f>SUM(V106:V112)</f>
        <v>7.91</v>
      </c>
      <c r="W105" s="234"/>
      <c r="X105" s="234"/>
      <c r="AG105" t="s">
        <v>156</v>
      </c>
    </row>
    <row r="106" spans="1:60" outlineLevel="1" x14ac:dyDescent="0.2">
      <c r="A106" s="247">
        <v>79</v>
      </c>
      <c r="B106" s="248" t="s">
        <v>708</v>
      </c>
      <c r="C106" s="258" t="s">
        <v>709</v>
      </c>
      <c r="D106" s="249" t="s">
        <v>159</v>
      </c>
      <c r="E106" s="250">
        <v>2.1</v>
      </c>
      <c r="F106" s="251"/>
      <c r="G106" s="252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30">
        <v>0</v>
      </c>
      <c r="O106" s="230">
        <f>ROUND(E106*N106,2)</f>
        <v>0</v>
      </c>
      <c r="P106" s="230">
        <v>2.3800000000000002E-2</v>
      </c>
      <c r="Q106" s="230">
        <f>ROUND(E106*P106,2)</f>
        <v>0.05</v>
      </c>
      <c r="R106" s="230"/>
      <c r="S106" s="230" t="s">
        <v>160</v>
      </c>
      <c r="T106" s="230" t="s">
        <v>160</v>
      </c>
      <c r="U106" s="230">
        <v>8.2000000000000003E-2</v>
      </c>
      <c r="V106" s="230">
        <f>ROUND(E106*U106,2)</f>
        <v>0.17</v>
      </c>
      <c r="W106" s="230"/>
      <c r="X106" s="230" t="s">
        <v>161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168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47">
        <v>80</v>
      </c>
      <c r="B107" s="248" t="s">
        <v>710</v>
      </c>
      <c r="C107" s="258" t="s">
        <v>711</v>
      </c>
      <c r="D107" s="249" t="s">
        <v>187</v>
      </c>
      <c r="E107" s="250">
        <v>2</v>
      </c>
      <c r="F107" s="251"/>
      <c r="G107" s="252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30">
        <v>2.0000000000000002E-5</v>
      </c>
      <c r="O107" s="230">
        <f>ROUND(E107*N107,2)</f>
        <v>0</v>
      </c>
      <c r="P107" s="230">
        <v>0</v>
      </c>
      <c r="Q107" s="230">
        <f>ROUND(E107*P107,2)</f>
        <v>0</v>
      </c>
      <c r="R107" s="230"/>
      <c r="S107" s="230" t="s">
        <v>160</v>
      </c>
      <c r="T107" s="230" t="s">
        <v>160</v>
      </c>
      <c r="U107" s="230">
        <v>0.86799999999999999</v>
      </c>
      <c r="V107" s="230">
        <f>ROUND(E107*U107,2)</f>
        <v>1.74</v>
      </c>
      <c r="W107" s="230"/>
      <c r="X107" s="230" t="s">
        <v>161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168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47">
        <v>81</v>
      </c>
      <c r="B108" s="248" t="s">
        <v>433</v>
      </c>
      <c r="C108" s="258" t="s">
        <v>434</v>
      </c>
      <c r="D108" s="249" t="s">
        <v>280</v>
      </c>
      <c r="E108" s="250">
        <v>6</v>
      </c>
      <c r="F108" s="251"/>
      <c r="G108" s="252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0" t="s">
        <v>288</v>
      </c>
      <c r="S108" s="230" t="s">
        <v>160</v>
      </c>
      <c r="T108" s="230" t="s">
        <v>160</v>
      </c>
      <c r="U108" s="230">
        <v>1</v>
      </c>
      <c r="V108" s="230">
        <f>ROUND(E108*U108,2)</f>
        <v>6</v>
      </c>
      <c r="W108" s="230"/>
      <c r="X108" s="230" t="s">
        <v>289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290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47">
        <v>82</v>
      </c>
      <c r="B109" s="248" t="s">
        <v>712</v>
      </c>
      <c r="C109" s="258" t="s">
        <v>713</v>
      </c>
      <c r="D109" s="249" t="s">
        <v>187</v>
      </c>
      <c r="E109" s="250">
        <v>2</v>
      </c>
      <c r="F109" s="251"/>
      <c r="G109" s="252">
        <f>ROUND(E109*F109,2)</f>
        <v>0</v>
      </c>
      <c r="H109" s="231"/>
      <c r="I109" s="230">
        <f>ROUND(E109*H109,2)</f>
        <v>0</v>
      </c>
      <c r="J109" s="231"/>
      <c r="K109" s="230">
        <f>ROUND(E109*J109,2)</f>
        <v>0</v>
      </c>
      <c r="L109" s="230">
        <v>21</v>
      </c>
      <c r="M109" s="230">
        <f>G109*(1+L109/100)</f>
        <v>0</v>
      </c>
      <c r="N109" s="230">
        <v>1.2999999999999999E-2</v>
      </c>
      <c r="O109" s="230">
        <f>ROUND(E109*N109,2)</f>
        <v>0.03</v>
      </c>
      <c r="P109" s="230">
        <v>0</v>
      </c>
      <c r="Q109" s="230">
        <f>ROUND(E109*P109,2)</f>
        <v>0</v>
      </c>
      <c r="R109" s="230" t="s">
        <v>271</v>
      </c>
      <c r="S109" s="230" t="s">
        <v>160</v>
      </c>
      <c r="T109" s="230" t="s">
        <v>160</v>
      </c>
      <c r="U109" s="230">
        <v>0</v>
      </c>
      <c r="V109" s="230">
        <f>ROUND(E109*U109,2)</f>
        <v>0</v>
      </c>
      <c r="W109" s="230"/>
      <c r="X109" s="230" t="s">
        <v>272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273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1">
        <v>83</v>
      </c>
      <c r="B110" s="242" t="s">
        <v>714</v>
      </c>
      <c r="C110" s="256" t="s">
        <v>715</v>
      </c>
      <c r="D110" s="243" t="s">
        <v>187</v>
      </c>
      <c r="E110" s="244">
        <v>2</v>
      </c>
      <c r="F110" s="245"/>
      <c r="G110" s="246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30">
        <v>1.5E-3</v>
      </c>
      <c r="O110" s="230">
        <f>ROUND(E110*N110,2)</f>
        <v>0</v>
      </c>
      <c r="P110" s="230">
        <v>0</v>
      </c>
      <c r="Q110" s="230">
        <f>ROUND(E110*P110,2)</f>
        <v>0</v>
      </c>
      <c r="R110" s="230" t="s">
        <v>271</v>
      </c>
      <c r="S110" s="230" t="s">
        <v>160</v>
      </c>
      <c r="T110" s="230" t="s">
        <v>160</v>
      </c>
      <c r="U110" s="230">
        <v>0</v>
      </c>
      <c r="V110" s="230">
        <f>ROUND(E110*U110,2)</f>
        <v>0</v>
      </c>
      <c r="W110" s="230"/>
      <c r="X110" s="230" t="s">
        <v>272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273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27">
        <v>84</v>
      </c>
      <c r="B111" s="228" t="s">
        <v>716</v>
      </c>
      <c r="C111" s="259" t="s">
        <v>717</v>
      </c>
      <c r="D111" s="229" t="s">
        <v>0</v>
      </c>
      <c r="E111" s="253"/>
      <c r="F111" s="231"/>
      <c r="G111" s="230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30">
        <v>0</v>
      </c>
      <c r="O111" s="230">
        <f>ROUND(E111*N111,2)</f>
        <v>0</v>
      </c>
      <c r="P111" s="230">
        <v>0</v>
      </c>
      <c r="Q111" s="230">
        <f>ROUND(E111*P111,2)</f>
        <v>0</v>
      </c>
      <c r="R111" s="230"/>
      <c r="S111" s="230" t="s">
        <v>160</v>
      </c>
      <c r="T111" s="230" t="s">
        <v>160</v>
      </c>
      <c r="U111" s="230">
        <v>0</v>
      </c>
      <c r="V111" s="230">
        <f>ROUND(E111*U111,2)</f>
        <v>0</v>
      </c>
      <c r="W111" s="230"/>
      <c r="X111" s="230" t="s">
        <v>236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237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27">
        <v>85</v>
      </c>
      <c r="B112" s="228" t="s">
        <v>718</v>
      </c>
      <c r="C112" s="259" t="s">
        <v>719</v>
      </c>
      <c r="D112" s="229" t="s">
        <v>0</v>
      </c>
      <c r="E112" s="253"/>
      <c r="F112" s="231"/>
      <c r="G112" s="230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30">
        <v>0</v>
      </c>
      <c r="O112" s="230">
        <f>ROUND(E112*N112,2)</f>
        <v>0</v>
      </c>
      <c r="P112" s="230">
        <v>0</v>
      </c>
      <c r="Q112" s="230">
        <f>ROUND(E112*P112,2)</f>
        <v>0</v>
      </c>
      <c r="R112" s="230"/>
      <c r="S112" s="230" t="s">
        <v>160</v>
      </c>
      <c r="T112" s="230" t="s">
        <v>160</v>
      </c>
      <c r="U112" s="230">
        <v>0</v>
      </c>
      <c r="V112" s="230">
        <f>ROUND(E112*U112,2)</f>
        <v>0</v>
      </c>
      <c r="W112" s="230"/>
      <c r="X112" s="230" t="s">
        <v>236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237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35" t="s">
        <v>155</v>
      </c>
      <c r="B113" s="236" t="s">
        <v>125</v>
      </c>
      <c r="C113" s="255" t="s">
        <v>126</v>
      </c>
      <c r="D113" s="237"/>
      <c r="E113" s="238"/>
      <c r="F113" s="239"/>
      <c r="G113" s="240">
        <f>SUMIF(AG114:AG120,"&lt;&gt;NOR",G114:G120)</f>
        <v>0</v>
      </c>
      <c r="H113" s="234"/>
      <c r="I113" s="234">
        <f>SUM(I114:I120)</f>
        <v>0</v>
      </c>
      <c r="J113" s="234"/>
      <c r="K113" s="234">
        <f>SUM(K114:K120)</f>
        <v>0</v>
      </c>
      <c r="L113" s="234"/>
      <c r="M113" s="234">
        <f>SUM(M114:M120)</f>
        <v>0</v>
      </c>
      <c r="N113" s="234"/>
      <c r="O113" s="234">
        <f>SUM(O114:O120)</f>
        <v>0</v>
      </c>
      <c r="P113" s="234"/>
      <c r="Q113" s="234">
        <f>SUM(Q114:Q120)</f>
        <v>0</v>
      </c>
      <c r="R113" s="234"/>
      <c r="S113" s="234"/>
      <c r="T113" s="234"/>
      <c r="U113" s="234"/>
      <c r="V113" s="234">
        <f>SUM(V114:V120)</f>
        <v>1.5800000000000003</v>
      </c>
      <c r="W113" s="234"/>
      <c r="X113" s="234"/>
      <c r="AG113" t="s">
        <v>156</v>
      </c>
    </row>
    <row r="114" spans="1:60" outlineLevel="1" x14ac:dyDescent="0.2">
      <c r="A114" s="247">
        <v>86</v>
      </c>
      <c r="B114" s="248" t="s">
        <v>720</v>
      </c>
      <c r="C114" s="258" t="s">
        <v>721</v>
      </c>
      <c r="D114" s="249" t="s">
        <v>235</v>
      </c>
      <c r="E114" s="250">
        <v>0.84260999999999997</v>
      </c>
      <c r="F114" s="251"/>
      <c r="G114" s="252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30">
        <v>0</v>
      </c>
      <c r="O114" s="230">
        <f>ROUND(E114*N114,2)</f>
        <v>0</v>
      </c>
      <c r="P114" s="230">
        <v>0</v>
      </c>
      <c r="Q114" s="230">
        <f>ROUND(E114*P114,2)</f>
        <v>0</v>
      </c>
      <c r="R114" s="230"/>
      <c r="S114" s="230" t="s">
        <v>160</v>
      </c>
      <c r="T114" s="230" t="s">
        <v>160</v>
      </c>
      <c r="U114" s="230">
        <v>0.749</v>
      </c>
      <c r="V114" s="230">
        <f>ROUND(E114*U114,2)</f>
        <v>0.63</v>
      </c>
      <c r="W114" s="230"/>
      <c r="X114" s="230" t="s">
        <v>300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301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7">
        <v>87</v>
      </c>
      <c r="B115" s="248" t="s">
        <v>722</v>
      </c>
      <c r="C115" s="258" t="s">
        <v>723</v>
      </c>
      <c r="D115" s="249" t="s">
        <v>235</v>
      </c>
      <c r="E115" s="250">
        <v>0.84260999999999997</v>
      </c>
      <c r="F115" s="251"/>
      <c r="G115" s="252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21</v>
      </c>
      <c r="M115" s="230">
        <f>G115*(1+L115/100)</f>
        <v>0</v>
      </c>
      <c r="N115" s="230">
        <v>0</v>
      </c>
      <c r="O115" s="230">
        <f>ROUND(E115*N115,2)</f>
        <v>0</v>
      </c>
      <c r="P115" s="230">
        <v>0</v>
      </c>
      <c r="Q115" s="230">
        <f>ROUND(E115*P115,2)</f>
        <v>0</v>
      </c>
      <c r="R115" s="230"/>
      <c r="S115" s="230" t="s">
        <v>160</v>
      </c>
      <c r="T115" s="230" t="s">
        <v>160</v>
      </c>
      <c r="U115" s="230">
        <v>0.03</v>
      </c>
      <c r="V115" s="230">
        <f>ROUND(E115*U115,2)</f>
        <v>0.03</v>
      </c>
      <c r="W115" s="230"/>
      <c r="X115" s="230" t="s">
        <v>300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301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47">
        <v>88</v>
      </c>
      <c r="B116" s="248" t="s">
        <v>310</v>
      </c>
      <c r="C116" s="258" t="s">
        <v>311</v>
      </c>
      <c r="D116" s="249" t="s">
        <v>235</v>
      </c>
      <c r="E116" s="250">
        <v>0.84260999999999997</v>
      </c>
      <c r="F116" s="251"/>
      <c r="G116" s="252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30">
        <v>0</v>
      </c>
      <c r="O116" s="230">
        <f>ROUND(E116*N116,2)</f>
        <v>0</v>
      </c>
      <c r="P116" s="230">
        <v>0</v>
      </c>
      <c r="Q116" s="230">
        <f>ROUND(E116*P116,2)</f>
        <v>0</v>
      </c>
      <c r="R116" s="230"/>
      <c r="S116" s="230" t="s">
        <v>160</v>
      </c>
      <c r="T116" s="230" t="s">
        <v>160</v>
      </c>
      <c r="U116" s="230">
        <v>0.94199999999999995</v>
      </c>
      <c r="V116" s="230">
        <f>ROUND(E116*U116,2)</f>
        <v>0.79</v>
      </c>
      <c r="W116" s="230"/>
      <c r="X116" s="230" t="s">
        <v>300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301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7">
        <v>89</v>
      </c>
      <c r="B117" s="248" t="s">
        <v>312</v>
      </c>
      <c r="C117" s="258" t="s">
        <v>313</v>
      </c>
      <c r="D117" s="249" t="s">
        <v>235</v>
      </c>
      <c r="E117" s="250">
        <v>0.84260999999999997</v>
      </c>
      <c r="F117" s="251"/>
      <c r="G117" s="252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30">
        <v>0</v>
      </c>
      <c r="O117" s="230">
        <f>ROUND(E117*N117,2)</f>
        <v>0</v>
      </c>
      <c r="P117" s="230">
        <v>0</v>
      </c>
      <c r="Q117" s="230">
        <f>ROUND(E117*P117,2)</f>
        <v>0</v>
      </c>
      <c r="R117" s="230"/>
      <c r="S117" s="230" t="s">
        <v>160</v>
      </c>
      <c r="T117" s="230" t="s">
        <v>160</v>
      </c>
      <c r="U117" s="230">
        <v>0.105</v>
      </c>
      <c r="V117" s="230">
        <f>ROUND(E117*U117,2)</f>
        <v>0.09</v>
      </c>
      <c r="W117" s="230"/>
      <c r="X117" s="230" t="s">
        <v>300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301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47">
        <v>90</v>
      </c>
      <c r="B118" s="248" t="s">
        <v>724</v>
      </c>
      <c r="C118" s="258" t="s">
        <v>725</v>
      </c>
      <c r="D118" s="249" t="s">
        <v>235</v>
      </c>
      <c r="E118" s="250">
        <v>0.84260999999999997</v>
      </c>
      <c r="F118" s="251"/>
      <c r="G118" s="252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30">
        <v>0</v>
      </c>
      <c r="O118" s="230">
        <f>ROUND(E118*N118,2)</f>
        <v>0</v>
      </c>
      <c r="P118" s="230">
        <v>0</v>
      </c>
      <c r="Q118" s="230">
        <f>ROUND(E118*P118,2)</f>
        <v>0</v>
      </c>
      <c r="R118" s="230"/>
      <c r="S118" s="230" t="s">
        <v>160</v>
      </c>
      <c r="T118" s="230" t="s">
        <v>160</v>
      </c>
      <c r="U118" s="230">
        <v>4.2000000000000003E-2</v>
      </c>
      <c r="V118" s="230">
        <f>ROUND(E118*U118,2)</f>
        <v>0.04</v>
      </c>
      <c r="W118" s="230"/>
      <c r="X118" s="230" t="s">
        <v>300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301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47">
        <v>91</v>
      </c>
      <c r="B119" s="248" t="s">
        <v>726</v>
      </c>
      <c r="C119" s="258" t="s">
        <v>727</v>
      </c>
      <c r="D119" s="249" t="s">
        <v>235</v>
      </c>
      <c r="E119" s="250">
        <v>0.84260999999999997</v>
      </c>
      <c r="F119" s="251"/>
      <c r="G119" s="252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30">
        <v>0</v>
      </c>
      <c r="O119" s="230">
        <f>ROUND(E119*N119,2)</f>
        <v>0</v>
      </c>
      <c r="P119" s="230">
        <v>0</v>
      </c>
      <c r="Q119" s="230">
        <f>ROUND(E119*P119,2)</f>
        <v>0</v>
      </c>
      <c r="R119" s="230"/>
      <c r="S119" s="230" t="s">
        <v>160</v>
      </c>
      <c r="T119" s="230" t="s">
        <v>160</v>
      </c>
      <c r="U119" s="230">
        <v>0</v>
      </c>
      <c r="V119" s="230">
        <f>ROUND(E119*U119,2)</f>
        <v>0</v>
      </c>
      <c r="W119" s="230"/>
      <c r="X119" s="230" t="s">
        <v>300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301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41">
        <v>92</v>
      </c>
      <c r="B120" s="242" t="s">
        <v>295</v>
      </c>
      <c r="C120" s="256" t="s">
        <v>296</v>
      </c>
      <c r="D120" s="243" t="s">
        <v>235</v>
      </c>
      <c r="E120" s="244">
        <v>0.84260999999999997</v>
      </c>
      <c r="F120" s="245"/>
      <c r="G120" s="246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30">
        <v>0</v>
      </c>
      <c r="O120" s="230">
        <f>ROUND(E120*N120,2)</f>
        <v>0</v>
      </c>
      <c r="P120" s="230">
        <v>0</v>
      </c>
      <c r="Q120" s="230">
        <f>ROUND(E120*P120,2)</f>
        <v>0</v>
      </c>
      <c r="R120" s="230"/>
      <c r="S120" s="230" t="s">
        <v>160</v>
      </c>
      <c r="T120" s="230" t="s">
        <v>160</v>
      </c>
      <c r="U120" s="230">
        <v>0</v>
      </c>
      <c r="V120" s="230">
        <f>ROUND(E120*U120,2)</f>
        <v>0</v>
      </c>
      <c r="W120" s="230"/>
      <c r="X120" s="230" t="s">
        <v>300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301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x14ac:dyDescent="0.2">
      <c r="A121" s="3"/>
      <c r="B121" s="4"/>
      <c r="C121" s="260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v>15</v>
      </c>
      <c r="AF121">
        <v>21</v>
      </c>
      <c r="AG121" t="s">
        <v>142</v>
      </c>
    </row>
    <row r="122" spans="1:60" x14ac:dyDescent="0.2">
      <c r="A122" s="213"/>
      <c r="B122" s="214" t="s">
        <v>31</v>
      </c>
      <c r="C122" s="261"/>
      <c r="D122" s="215"/>
      <c r="E122" s="216"/>
      <c r="F122" s="216"/>
      <c r="G122" s="254">
        <f>G8+G13+G15+G30+G45+G64+G92+G94+G98+G105+G113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f>SUMIF(L7:L120,AE121,G7:G120)</f>
        <v>0</v>
      </c>
      <c r="AF122">
        <f>SUMIF(L7:L120,AF121,G7:G120)</f>
        <v>0</v>
      </c>
      <c r="AG122" t="s">
        <v>328</v>
      </c>
    </row>
    <row r="123" spans="1:60" x14ac:dyDescent="0.2">
      <c r="A123" s="3"/>
      <c r="B123" s="4"/>
      <c r="C123" s="260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">
      <c r="A124" s="3"/>
      <c r="B124" s="4"/>
      <c r="C124" s="260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">
      <c r="A125" s="217" t="s">
        <v>329</v>
      </c>
      <c r="B125" s="217"/>
      <c r="C125" s="262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">
      <c r="A126" s="218"/>
      <c r="B126" s="219"/>
      <c r="C126" s="263"/>
      <c r="D126" s="219"/>
      <c r="E126" s="219"/>
      <c r="F126" s="219"/>
      <c r="G126" s="22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G126" t="s">
        <v>330</v>
      </c>
    </row>
    <row r="127" spans="1:60" x14ac:dyDescent="0.2">
      <c r="A127" s="221"/>
      <c r="B127" s="222"/>
      <c r="C127" s="264"/>
      <c r="D127" s="222"/>
      <c r="E127" s="222"/>
      <c r="F127" s="222"/>
      <c r="G127" s="22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 x14ac:dyDescent="0.2">
      <c r="A128" s="221"/>
      <c r="B128" s="222"/>
      <c r="C128" s="264"/>
      <c r="D128" s="222"/>
      <c r="E128" s="222"/>
      <c r="F128" s="222"/>
      <c r="G128" s="22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">
      <c r="A129" s="221"/>
      <c r="B129" s="222"/>
      <c r="C129" s="264"/>
      <c r="D129" s="222"/>
      <c r="E129" s="222"/>
      <c r="F129" s="222"/>
      <c r="G129" s="22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">
      <c r="A130" s="224"/>
      <c r="B130" s="225"/>
      <c r="C130" s="265"/>
      <c r="D130" s="225"/>
      <c r="E130" s="225"/>
      <c r="F130" s="225"/>
      <c r="G130" s="22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">
      <c r="A131" s="3"/>
      <c r="B131" s="4"/>
      <c r="C131" s="260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">
      <c r="C132" s="266"/>
      <c r="D132" s="10"/>
      <c r="AG132" t="s">
        <v>331</v>
      </c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tur07RT7tkAhXKfyup6FjHjxjFeAhUvfFws5SOA969SYVEhg8n5vDs9vwp65IjmiVkb4QqO8GOBzZgHNTKD+g==" saltValue="zl53kY+V/Wjkg61ILT4YAQ==" spinCount="100000" sheet="1"/>
  <mergeCells count="6">
    <mergeCell ref="A1:G1"/>
    <mergeCell ref="C2:G2"/>
    <mergeCell ref="C3:G3"/>
    <mergeCell ref="C4:G4"/>
    <mergeCell ref="A125:C125"/>
    <mergeCell ref="A126:G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F23B-A48A-4100-9F2F-87FE04B4BB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130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131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5" t="s">
        <v>131</v>
      </c>
      <c r="AG3" t="s">
        <v>132</v>
      </c>
    </row>
    <row r="4" spans="1:60" ht="24.95" customHeight="1" x14ac:dyDescent="0.2">
      <c r="A4" s="200" t="s">
        <v>10</v>
      </c>
      <c r="B4" s="201" t="s">
        <v>53</v>
      </c>
      <c r="C4" s="202" t="s">
        <v>54</v>
      </c>
      <c r="D4" s="203"/>
      <c r="E4" s="203"/>
      <c r="F4" s="203"/>
      <c r="G4" s="204"/>
      <c r="AG4" t="s">
        <v>133</v>
      </c>
    </row>
    <row r="5" spans="1:60" x14ac:dyDescent="0.2">
      <c r="D5" s="10"/>
    </row>
    <row r="6" spans="1:60" ht="38.25" x14ac:dyDescent="0.2">
      <c r="A6" s="206" t="s">
        <v>134</v>
      </c>
      <c r="B6" s="208" t="s">
        <v>135</v>
      </c>
      <c r="C6" s="208" t="s">
        <v>136</v>
      </c>
      <c r="D6" s="207" t="s">
        <v>137</v>
      </c>
      <c r="E6" s="206" t="s">
        <v>138</v>
      </c>
      <c r="F6" s="205" t="s">
        <v>139</v>
      </c>
      <c r="G6" s="206" t="s">
        <v>31</v>
      </c>
      <c r="H6" s="209" t="s">
        <v>32</v>
      </c>
      <c r="I6" s="209" t="s">
        <v>140</v>
      </c>
      <c r="J6" s="209" t="s">
        <v>33</v>
      </c>
      <c r="K6" s="209" t="s">
        <v>141</v>
      </c>
      <c r="L6" s="209" t="s">
        <v>142</v>
      </c>
      <c r="M6" s="209" t="s">
        <v>143</v>
      </c>
      <c r="N6" s="209" t="s">
        <v>144</v>
      </c>
      <c r="O6" s="209" t="s">
        <v>145</v>
      </c>
      <c r="P6" s="209" t="s">
        <v>146</v>
      </c>
      <c r="Q6" s="209" t="s">
        <v>147</v>
      </c>
      <c r="R6" s="209" t="s">
        <v>148</v>
      </c>
      <c r="S6" s="209" t="s">
        <v>149</v>
      </c>
      <c r="T6" s="209" t="s">
        <v>150</v>
      </c>
      <c r="U6" s="209" t="s">
        <v>151</v>
      </c>
      <c r="V6" s="209" t="s">
        <v>152</v>
      </c>
      <c r="W6" s="209" t="s">
        <v>153</v>
      </c>
      <c r="X6" s="209" t="s">
        <v>154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35" t="s">
        <v>155</v>
      </c>
      <c r="B8" s="236" t="s">
        <v>67</v>
      </c>
      <c r="C8" s="255" t="s">
        <v>68</v>
      </c>
      <c r="D8" s="237"/>
      <c r="E8" s="238"/>
      <c r="F8" s="239"/>
      <c r="G8" s="240">
        <f>SUMIF(AG9:AG15,"&lt;&gt;NOR",G9:G15)</f>
        <v>0</v>
      </c>
      <c r="H8" s="234"/>
      <c r="I8" s="234">
        <f>SUM(I9:I15)</f>
        <v>0</v>
      </c>
      <c r="J8" s="234"/>
      <c r="K8" s="234">
        <f>SUM(K9:K15)</f>
        <v>0</v>
      </c>
      <c r="L8" s="234"/>
      <c r="M8" s="234">
        <f>SUM(M9:M15)</f>
        <v>0</v>
      </c>
      <c r="N8" s="234"/>
      <c r="O8" s="234">
        <f>SUM(O9:O15)</f>
        <v>0.04</v>
      </c>
      <c r="P8" s="234"/>
      <c r="Q8" s="234">
        <f>SUM(Q9:Q15)</f>
        <v>0.12</v>
      </c>
      <c r="R8" s="234"/>
      <c r="S8" s="234"/>
      <c r="T8" s="234"/>
      <c r="U8" s="234"/>
      <c r="V8" s="234">
        <f>SUM(V9:V15)</f>
        <v>8.8600000000000012</v>
      </c>
      <c r="W8" s="234"/>
      <c r="X8" s="234"/>
      <c r="AG8" t="s">
        <v>156</v>
      </c>
    </row>
    <row r="9" spans="1:60" ht="22.5" outlineLevel="1" x14ac:dyDescent="0.2">
      <c r="A9" s="247">
        <v>1</v>
      </c>
      <c r="B9" s="248" t="s">
        <v>728</v>
      </c>
      <c r="C9" s="258" t="s">
        <v>729</v>
      </c>
      <c r="D9" s="249" t="s">
        <v>210</v>
      </c>
      <c r="E9" s="250">
        <v>20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1.56E-3</v>
      </c>
      <c r="O9" s="230">
        <f>ROUND(E9*N9,2)</f>
        <v>0.03</v>
      </c>
      <c r="P9" s="230">
        <v>0</v>
      </c>
      <c r="Q9" s="230">
        <f>ROUND(E9*P9,2)</f>
        <v>0</v>
      </c>
      <c r="R9" s="230"/>
      <c r="S9" s="230" t="s">
        <v>160</v>
      </c>
      <c r="T9" s="230" t="s">
        <v>160</v>
      </c>
      <c r="U9" s="230">
        <v>0.12</v>
      </c>
      <c r="V9" s="230">
        <f>ROUND(E9*U9,2)</f>
        <v>2.4</v>
      </c>
      <c r="W9" s="230"/>
      <c r="X9" s="230" t="s">
        <v>161</v>
      </c>
      <c r="Y9" s="210"/>
      <c r="Z9" s="210"/>
      <c r="AA9" s="210"/>
      <c r="AB9" s="210"/>
      <c r="AC9" s="210"/>
      <c r="AD9" s="210"/>
      <c r="AE9" s="210"/>
      <c r="AF9" s="210"/>
      <c r="AG9" s="210" t="s">
        <v>162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7">
        <v>2</v>
      </c>
      <c r="B10" s="248" t="s">
        <v>730</v>
      </c>
      <c r="C10" s="258" t="s">
        <v>731</v>
      </c>
      <c r="D10" s="249" t="s">
        <v>187</v>
      </c>
      <c r="E10" s="250">
        <v>4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1E-3</v>
      </c>
      <c r="Q10" s="230">
        <f>ROUND(E10*P10,2)</f>
        <v>0</v>
      </c>
      <c r="R10" s="230"/>
      <c r="S10" s="230" t="s">
        <v>160</v>
      </c>
      <c r="T10" s="230" t="s">
        <v>160</v>
      </c>
      <c r="U10" s="230">
        <v>0.183</v>
      </c>
      <c r="V10" s="230">
        <f>ROUND(E10*U10,2)</f>
        <v>0.73</v>
      </c>
      <c r="W10" s="230"/>
      <c r="X10" s="230" t="s">
        <v>161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162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2.5" outlineLevel="1" x14ac:dyDescent="0.2">
      <c r="A11" s="247">
        <v>3</v>
      </c>
      <c r="B11" s="248" t="s">
        <v>732</v>
      </c>
      <c r="C11" s="258" t="s">
        <v>733</v>
      </c>
      <c r="D11" s="249" t="s">
        <v>187</v>
      </c>
      <c r="E11" s="250">
        <v>2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30">
        <v>8.0000000000000007E-5</v>
      </c>
      <c r="O11" s="230">
        <f>ROUND(E11*N11,2)</f>
        <v>0</v>
      </c>
      <c r="P11" s="230">
        <v>1E-3</v>
      </c>
      <c r="Q11" s="230">
        <f>ROUND(E11*P11,2)</f>
        <v>0</v>
      </c>
      <c r="R11" s="230"/>
      <c r="S11" s="230" t="s">
        <v>160</v>
      </c>
      <c r="T11" s="230" t="s">
        <v>160</v>
      </c>
      <c r="U11" s="230">
        <v>0.152</v>
      </c>
      <c r="V11" s="230">
        <f>ROUND(E11*U11,2)</f>
        <v>0.3</v>
      </c>
      <c r="W11" s="230"/>
      <c r="X11" s="230" t="s">
        <v>161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7">
        <v>4</v>
      </c>
      <c r="B12" s="248" t="s">
        <v>734</v>
      </c>
      <c r="C12" s="258" t="s">
        <v>735</v>
      </c>
      <c r="D12" s="249" t="s">
        <v>210</v>
      </c>
      <c r="E12" s="250">
        <v>30</v>
      </c>
      <c r="F12" s="251"/>
      <c r="G12" s="252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4.8999999999999998E-4</v>
      </c>
      <c r="O12" s="230">
        <f>ROUND(E12*N12,2)</f>
        <v>0.01</v>
      </c>
      <c r="P12" s="230">
        <v>2E-3</v>
      </c>
      <c r="Q12" s="230">
        <f>ROUND(E12*P12,2)</f>
        <v>0.06</v>
      </c>
      <c r="R12" s="230"/>
      <c r="S12" s="230" t="s">
        <v>160</v>
      </c>
      <c r="T12" s="230" t="s">
        <v>160</v>
      </c>
      <c r="U12" s="230">
        <v>0.17599999999999999</v>
      </c>
      <c r="V12" s="230">
        <f>ROUND(E12*U12,2)</f>
        <v>5.28</v>
      </c>
      <c r="W12" s="230"/>
      <c r="X12" s="230" t="s">
        <v>161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47">
        <v>5</v>
      </c>
      <c r="B13" s="248" t="s">
        <v>736</v>
      </c>
      <c r="C13" s="258" t="s">
        <v>737</v>
      </c>
      <c r="D13" s="249" t="s">
        <v>187</v>
      </c>
      <c r="E13" s="250">
        <v>1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9.1E-4</v>
      </c>
      <c r="O13" s="230">
        <f>ROUND(E13*N13,2)</f>
        <v>0</v>
      </c>
      <c r="P13" s="230">
        <v>4.9000000000000002E-2</v>
      </c>
      <c r="Q13" s="230">
        <f>ROUND(E13*P13,2)</f>
        <v>0.05</v>
      </c>
      <c r="R13" s="230"/>
      <c r="S13" s="230" t="s">
        <v>200</v>
      </c>
      <c r="T13" s="230" t="s">
        <v>424</v>
      </c>
      <c r="U13" s="230">
        <v>0</v>
      </c>
      <c r="V13" s="230">
        <f>ROUND(E13*U13,2)</f>
        <v>0</v>
      </c>
      <c r="W13" s="230"/>
      <c r="X13" s="230" t="s">
        <v>161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162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7">
        <v>6</v>
      </c>
      <c r="B14" s="248" t="s">
        <v>738</v>
      </c>
      <c r="C14" s="258" t="s">
        <v>739</v>
      </c>
      <c r="D14" s="249" t="s">
        <v>187</v>
      </c>
      <c r="E14" s="250">
        <v>2</v>
      </c>
      <c r="F14" s="251"/>
      <c r="G14" s="252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8.0000000000000007E-5</v>
      </c>
      <c r="O14" s="230">
        <f>ROUND(E14*N14,2)</f>
        <v>0</v>
      </c>
      <c r="P14" s="230">
        <v>3.0000000000000001E-3</v>
      </c>
      <c r="Q14" s="230">
        <f>ROUND(E14*P14,2)</f>
        <v>0.01</v>
      </c>
      <c r="R14" s="230"/>
      <c r="S14" s="230" t="s">
        <v>200</v>
      </c>
      <c r="T14" s="230" t="s">
        <v>424</v>
      </c>
      <c r="U14" s="230">
        <v>0</v>
      </c>
      <c r="V14" s="230">
        <f>ROUND(E14*U14,2)</f>
        <v>0</v>
      </c>
      <c r="W14" s="230"/>
      <c r="X14" s="230" t="s">
        <v>161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162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1" x14ac:dyDescent="0.2">
      <c r="A15" s="247">
        <v>7</v>
      </c>
      <c r="B15" s="248" t="s">
        <v>740</v>
      </c>
      <c r="C15" s="258" t="s">
        <v>741</v>
      </c>
      <c r="D15" s="249" t="s">
        <v>235</v>
      </c>
      <c r="E15" s="250">
        <v>4.7129999999999998E-2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30">
        <v>0</v>
      </c>
      <c r="O15" s="230">
        <f>ROUND(E15*N15,2)</f>
        <v>0</v>
      </c>
      <c r="P15" s="230">
        <v>0</v>
      </c>
      <c r="Q15" s="230">
        <f>ROUND(E15*P15,2)</f>
        <v>0</v>
      </c>
      <c r="R15" s="230"/>
      <c r="S15" s="230" t="s">
        <v>160</v>
      </c>
      <c r="T15" s="230" t="s">
        <v>160</v>
      </c>
      <c r="U15" s="230">
        <v>3.15</v>
      </c>
      <c r="V15" s="230">
        <f>ROUND(E15*U15,2)</f>
        <v>0.15</v>
      </c>
      <c r="W15" s="230"/>
      <c r="X15" s="230" t="s">
        <v>236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237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5" t="s">
        <v>155</v>
      </c>
      <c r="B16" s="236" t="s">
        <v>79</v>
      </c>
      <c r="C16" s="255" t="s">
        <v>80</v>
      </c>
      <c r="D16" s="237"/>
      <c r="E16" s="238"/>
      <c r="F16" s="239"/>
      <c r="G16" s="240">
        <f>SUMIF(AG17:AG19,"&lt;&gt;NOR",G17:G19)</f>
        <v>0</v>
      </c>
      <c r="H16" s="234"/>
      <c r="I16" s="234">
        <f>SUM(I17:I19)</f>
        <v>0</v>
      </c>
      <c r="J16" s="234"/>
      <c r="K16" s="234">
        <f>SUM(K17:K19)</f>
        <v>0</v>
      </c>
      <c r="L16" s="234"/>
      <c r="M16" s="234">
        <f>SUM(M17:M19)</f>
        <v>0</v>
      </c>
      <c r="N16" s="234"/>
      <c r="O16" s="234">
        <f>SUM(O17:O19)</f>
        <v>0</v>
      </c>
      <c r="P16" s="234"/>
      <c r="Q16" s="234">
        <f>SUM(Q17:Q19)</f>
        <v>0</v>
      </c>
      <c r="R16" s="234"/>
      <c r="S16" s="234"/>
      <c r="T16" s="234"/>
      <c r="U16" s="234"/>
      <c r="V16" s="234">
        <f>SUM(V17:V19)</f>
        <v>0</v>
      </c>
      <c r="W16" s="234"/>
      <c r="X16" s="234"/>
      <c r="AG16" t="s">
        <v>156</v>
      </c>
    </row>
    <row r="17" spans="1:60" outlineLevel="1" x14ac:dyDescent="0.2">
      <c r="A17" s="247">
        <v>8</v>
      </c>
      <c r="B17" s="248" t="s">
        <v>742</v>
      </c>
      <c r="C17" s="258" t="s">
        <v>743</v>
      </c>
      <c r="D17" s="249" t="s">
        <v>232</v>
      </c>
      <c r="E17" s="250">
        <v>10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200</v>
      </c>
      <c r="T17" s="230" t="s">
        <v>424</v>
      </c>
      <c r="U17" s="230">
        <v>0</v>
      </c>
      <c r="V17" s="230">
        <f>ROUND(E17*U17,2)</f>
        <v>0</v>
      </c>
      <c r="W17" s="230"/>
      <c r="X17" s="230" t="s">
        <v>272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744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7">
        <v>9</v>
      </c>
      <c r="B18" s="248" t="s">
        <v>745</v>
      </c>
      <c r="C18" s="258" t="s">
        <v>746</v>
      </c>
      <c r="D18" s="249" t="s">
        <v>232</v>
      </c>
      <c r="E18" s="250">
        <v>6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30">
        <v>0</v>
      </c>
      <c r="O18" s="230">
        <f>ROUND(E18*N18,2)</f>
        <v>0</v>
      </c>
      <c r="P18" s="230">
        <v>0</v>
      </c>
      <c r="Q18" s="230">
        <f>ROUND(E18*P18,2)</f>
        <v>0</v>
      </c>
      <c r="R18" s="230"/>
      <c r="S18" s="230" t="s">
        <v>200</v>
      </c>
      <c r="T18" s="230" t="s">
        <v>424</v>
      </c>
      <c r="U18" s="230">
        <v>0</v>
      </c>
      <c r="V18" s="230">
        <f>ROUND(E18*U18,2)</f>
        <v>0</v>
      </c>
      <c r="W18" s="230"/>
      <c r="X18" s="230" t="s">
        <v>272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744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47">
        <v>10</v>
      </c>
      <c r="B19" s="248" t="s">
        <v>747</v>
      </c>
      <c r="C19" s="258" t="s">
        <v>748</v>
      </c>
      <c r="D19" s="249" t="s">
        <v>232</v>
      </c>
      <c r="E19" s="250">
        <v>10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30">
        <v>0</v>
      </c>
      <c r="O19" s="230">
        <f>ROUND(E19*N19,2)</f>
        <v>0</v>
      </c>
      <c r="P19" s="230">
        <v>0</v>
      </c>
      <c r="Q19" s="230">
        <f>ROUND(E19*P19,2)</f>
        <v>0</v>
      </c>
      <c r="R19" s="230"/>
      <c r="S19" s="230" t="s">
        <v>200</v>
      </c>
      <c r="T19" s="230" t="s">
        <v>424</v>
      </c>
      <c r="U19" s="230">
        <v>0</v>
      </c>
      <c r="V19" s="230">
        <f>ROUND(E19*U19,2)</f>
        <v>0</v>
      </c>
      <c r="W19" s="230"/>
      <c r="X19" s="230" t="s">
        <v>272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744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235" t="s">
        <v>155</v>
      </c>
      <c r="B20" s="236" t="s">
        <v>121</v>
      </c>
      <c r="C20" s="255" t="s">
        <v>122</v>
      </c>
      <c r="D20" s="237"/>
      <c r="E20" s="238"/>
      <c r="F20" s="239"/>
      <c r="G20" s="240">
        <f>SUMIF(AG21:AG45,"&lt;&gt;NOR",G21:G45)</f>
        <v>0</v>
      </c>
      <c r="H20" s="234"/>
      <c r="I20" s="234">
        <f>SUM(I21:I45)</f>
        <v>0</v>
      </c>
      <c r="J20" s="234"/>
      <c r="K20" s="234">
        <f>SUM(K21:K45)</f>
        <v>0</v>
      </c>
      <c r="L20" s="234"/>
      <c r="M20" s="234">
        <f>SUM(M21:M45)</f>
        <v>0</v>
      </c>
      <c r="N20" s="234"/>
      <c r="O20" s="234">
        <f>SUM(O21:O45)</f>
        <v>0</v>
      </c>
      <c r="P20" s="234"/>
      <c r="Q20" s="234">
        <f>SUM(Q21:Q45)</f>
        <v>0</v>
      </c>
      <c r="R20" s="234"/>
      <c r="S20" s="234"/>
      <c r="T20" s="234"/>
      <c r="U20" s="234"/>
      <c r="V20" s="234">
        <f>SUM(V21:V45)</f>
        <v>14.370000000000001</v>
      </c>
      <c r="W20" s="234"/>
      <c r="X20" s="234"/>
      <c r="AG20" t="s">
        <v>156</v>
      </c>
    </row>
    <row r="21" spans="1:60" outlineLevel="1" x14ac:dyDescent="0.2">
      <c r="A21" s="247">
        <v>11</v>
      </c>
      <c r="B21" s="248" t="s">
        <v>749</v>
      </c>
      <c r="C21" s="258" t="s">
        <v>750</v>
      </c>
      <c r="D21" s="249" t="s">
        <v>187</v>
      </c>
      <c r="E21" s="250">
        <v>4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30">
        <v>0</v>
      </c>
      <c r="O21" s="230">
        <f>ROUND(E21*N21,2)</f>
        <v>0</v>
      </c>
      <c r="P21" s="230">
        <v>0</v>
      </c>
      <c r="Q21" s="230">
        <f>ROUND(E21*P21,2)</f>
        <v>0</v>
      </c>
      <c r="R21" s="230"/>
      <c r="S21" s="230" t="s">
        <v>160</v>
      </c>
      <c r="T21" s="230" t="s">
        <v>160</v>
      </c>
      <c r="U21" s="230">
        <v>0.14130000000000001</v>
      </c>
      <c r="V21" s="230">
        <f>ROUND(E21*U21,2)</f>
        <v>0.56999999999999995</v>
      </c>
      <c r="W21" s="230"/>
      <c r="X21" s="230" t="s">
        <v>161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537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7">
        <v>12</v>
      </c>
      <c r="B22" s="248" t="s">
        <v>751</v>
      </c>
      <c r="C22" s="258" t="s">
        <v>752</v>
      </c>
      <c r="D22" s="249" t="s">
        <v>187</v>
      </c>
      <c r="E22" s="250">
        <v>3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30">
        <v>0</v>
      </c>
      <c r="O22" s="230">
        <f>ROUND(E22*N22,2)</f>
        <v>0</v>
      </c>
      <c r="P22" s="230">
        <v>0</v>
      </c>
      <c r="Q22" s="230">
        <f>ROUND(E22*P22,2)</f>
        <v>0</v>
      </c>
      <c r="R22" s="230"/>
      <c r="S22" s="230" t="s">
        <v>160</v>
      </c>
      <c r="T22" s="230" t="s">
        <v>160</v>
      </c>
      <c r="U22" s="230">
        <v>0.40083000000000002</v>
      </c>
      <c r="V22" s="230">
        <f>ROUND(E22*U22,2)</f>
        <v>1.2</v>
      </c>
      <c r="W22" s="230"/>
      <c r="X22" s="230" t="s">
        <v>161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537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7">
        <v>13</v>
      </c>
      <c r="B23" s="248" t="s">
        <v>753</v>
      </c>
      <c r="C23" s="258" t="s">
        <v>754</v>
      </c>
      <c r="D23" s="249" t="s">
        <v>187</v>
      </c>
      <c r="E23" s="250">
        <v>15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30">
        <v>0</v>
      </c>
      <c r="O23" s="230">
        <f>ROUND(E23*N23,2)</f>
        <v>0</v>
      </c>
      <c r="P23" s="230">
        <v>0</v>
      </c>
      <c r="Q23" s="230">
        <f>ROUND(E23*P23,2)</f>
        <v>0</v>
      </c>
      <c r="R23" s="230"/>
      <c r="S23" s="230" t="s">
        <v>160</v>
      </c>
      <c r="T23" s="230" t="s">
        <v>160</v>
      </c>
      <c r="U23" s="230">
        <v>0.06</v>
      </c>
      <c r="V23" s="230">
        <f>ROUND(E23*U23,2)</f>
        <v>0.9</v>
      </c>
      <c r="W23" s="230"/>
      <c r="X23" s="230" t="s">
        <v>161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168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7">
        <v>14</v>
      </c>
      <c r="B24" s="248" t="s">
        <v>755</v>
      </c>
      <c r="C24" s="258" t="s">
        <v>756</v>
      </c>
      <c r="D24" s="249" t="s">
        <v>187</v>
      </c>
      <c r="E24" s="250">
        <v>3</v>
      </c>
      <c r="F24" s="251"/>
      <c r="G24" s="252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30">
        <v>1.1E-4</v>
      </c>
      <c r="O24" s="230">
        <f>ROUND(E24*N24,2)</f>
        <v>0</v>
      </c>
      <c r="P24" s="230">
        <v>0</v>
      </c>
      <c r="Q24" s="230">
        <f>ROUND(E24*P24,2)</f>
        <v>0</v>
      </c>
      <c r="R24" s="230"/>
      <c r="S24" s="230" t="s">
        <v>160</v>
      </c>
      <c r="T24" s="230" t="s">
        <v>160</v>
      </c>
      <c r="U24" s="230">
        <v>0.13</v>
      </c>
      <c r="V24" s="230">
        <f>ROUND(E24*U24,2)</f>
        <v>0.39</v>
      </c>
      <c r="W24" s="230"/>
      <c r="X24" s="230" t="s">
        <v>161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537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7">
        <v>15</v>
      </c>
      <c r="B25" s="248" t="s">
        <v>757</v>
      </c>
      <c r="C25" s="258" t="s">
        <v>758</v>
      </c>
      <c r="D25" s="249" t="s">
        <v>187</v>
      </c>
      <c r="E25" s="250">
        <v>2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30">
        <v>1.1E-4</v>
      </c>
      <c r="O25" s="230">
        <f>ROUND(E25*N25,2)</f>
        <v>0</v>
      </c>
      <c r="P25" s="230">
        <v>0</v>
      </c>
      <c r="Q25" s="230">
        <f>ROUND(E25*P25,2)</f>
        <v>0</v>
      </c>
      <c r="R25" s="230"/>
      <c r="S25" s="230" t="s">
        <v>160</v>
      </c>
      <c r="T25" s="230" t="s">
        <v>160</v>
      </c>
      <c r="U25" s="230">
        <v>0.15620000000000001</v>
      </c>
      <c r="V25" s="230">
        <f>ROUND(E25*U25,2)</f>
        <v>0.31</v>
      </c>
      <c r="W25" s="230"/>
      <c r="X25" s="230" t="s">
        <v>161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537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7">
        <v>16</v>
      </c>
      <c r="B26" s="248" t="s">
        <v>759</v>
      </c>
      <c r="C26" s="258" t="s">
        <v>760</v>
      </c>
      <c r="D26" s="249" t="s">
        <v>187</v>
      </c>
      <c r="E26" s="250">
        <v>2</v>
      </c>
      <c r="F26" s="251"/>
      <c r="G26" s="252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30">
        <v>9.0000000000000006E-5</v>
      </c>
      <c r="O26" s="230">
        <f>ROUND(E26*N26,2)</f>
        <v>0</v>
      </c>
      <c r="P26" s="230">
        <v>0</v>
      </c>
      <c r="Q26" s="230">
        <f>ROUND(E26*P26,2)</f>
        <v>0</v>
      </c>
      <c r="R26" s="230"/>
      <c r="S26" s="230" t="s">
        <v>160</v>
      </c>
      <c r="T26" s="230" t="s">
        <v>160</v>
      </c>
      <c r="U26" s="230">
        <v>0.2475</v>
      </c>
      <c r="V26" s="230">
        <f>ROUND(E26*U26,2)</f>
        <v>0.5</v>
      </c>
      <c r="W26" s="230"/>
      <c r="X26" s="230" t="s">
        <v>161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537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1" x14ac:dyDescent="0.2">
      <c r="A27" s="247">
        <v>17</v>
      </c>
      <c r="B27" s="248" t="s">
        <v>761</v>
      </c>
      <c r="C27" s="258" t="s">
        <v>762</v>
      </c>
      <c r="D27" s="249" t="s">
        <v>187</v>
      </c>
      <c r="E27" s="250">
        <v>1</v>
      </c>
      <c r="F27" s="251"/>
      <c r="G27" s="252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30">
        <v>6.0000000000000002E-5</v>
      </c>
      <c r="O27" s="230">
        <f>ROUND(E27*N27,2)</f>
        <v>0</v>
      </c>
      <c r="P27" s="230">
        <v>0</v>
      </c>
      <c r="Q27" s="230">
        <f>ROUND(E27*P27,2)</f>
        <v>0</v>
      </c>
      <c r="R27" s="230"/>
      <c r="S27" s="230" t="s">
        <v>160</v>
      </c>
      <c r="T27" s="230" t="s">
        <v>160</v>
      </c>
      <c r="U27" s="230">
        <v>0.249</v>
      </c>
      <c r="V27" s="230">
        <f>ROUND(E27*U27,2)</f>
        <v>0.25</v>
      </c>
      <c r="W27" s="230"/>
      <c r="X27" s="230" t="s">
        <v>161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537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7">
        <v>18</v>
      </c>
      <c r="B28" s="248" t="s">
        <v>763</v>
      </c>
      <c r="C28" s="258" t="s">
        <v>764</v>
      </c>
      <c r="D28" s="249" t="s">
        <v>187</v>
      </c>
      <c r="E28" s="250">
        <v>1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30">
        <v>0</v>
      </c>
      <c r="O28" s="230">
        <f>ROUND(E28*N28,2)</f>
        <v>0</v>
      </c>
      <c r="P28" s="230">
        <v>0</v>
      </c>
      <c r="Q28" s="230">
        <f>ROUND(E28*P28,2)</f>
        <v>0</v>
      </c>
      <c r="R28" s="230"/>
      <c r="S28" s="230" t="s">
        <v>160</v>
      </c>
      <c r="T28" s="230" t="s">
        <v>160</v>
      </c>
      <c r="U28" s="230">
        <v>0.8</v>
      </c>
      <c r="V28" s="230">
        <f>ROUND(E28*U28,2)</f>
        <v>0.8</v>
      </c>
      <c r="W28" s="230"/>
      <c r="X28" s="230" t="s">
        <v>161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168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7">
        <v>19</v>
      </c>
      <c r="B29" s="248" t="s">
        <v>765</v>
      </c>
      <c r="C29" s="258" t="s">
        <v>766</v>
      </c>
      <c r="D29" s="249" t="s">
        <v>187</v>
      </c>
      <c r="E29" s="250">
        <v>2</v>
      </c>
      <c r="F29" s="251"/>
      <c r="G29" s="252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30">
        <v>0</v>
      </c>
      <c r="O29" s="230">
        <f>ROUND(E29*N29,2)</f>
        <v>0</v>
      </c>
      <c r="P29" s="230">
        <v>0</v>
      </c>
      <c r="Q29" s="230">
        <f>ROUND(E29*P29,2)</f>
        <v>0</v>
      </c>
      <c r="R29" s="230"/>
      <c r="S29" s="230" t="s">
        <v>160</v>
      </c>
      <c r="T29" s="230" t="s">
        <v>160</v>
      </c>
      <c r="U29" s="230">
        <v>0.22</v>
      </c>
      <c r="V29" s="230">
        <f>ROUND(E29*U29,2)</f>
        <v>0.44</v>
      </c>
      <c r="W29" s="230"/>
      <c r="X29" s="230" t="s">
        <v>161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537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7">
        <v>20</v>
      </c>
      <c r="B30" s="248" t="s">
        <v>767</v>
      </c>
      <c r="C30" s="258" t="s">
        <v>768</v>
      </c>
      <c r="D30" s="249" t="s">
        <v>210</v>
      </c>
      <c r="E30" s="250">
        <v>10</v>
      </c>
      <c r="F30" s="251"/>
      <c r="G30" s="252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30">
        <v>0</v>
      </c>
      <c r="O30" s="230">
        <f>ROUND(E30*N30,2)</f>
        <v>0</v>
      </c>
      <c r="P30" s="230">
        <v>0</v>
      </c>
      <c r="Q30" s="230">
        <f>ROUND(E30*P30,2)</f>
        <v>0</v>
      </c>
      <c r="R30" s="230"/>
      <c r="S30" s="230" t="s">
        <v>160</v>
      </c>
      <c r="T30" s="230" t="s">
        <v>160</v>
      </c>
      <c r="U30" s="230">
        <v>9.1219999999999996E-2</v>
      </c>
      <c r="V30" s="230">
        <f>ROUND(E30*U30,2)</f>
        <v>0.91</v>
      </c>
      <c r="W30" s="230"/>
      <c r="X30" s="230" t="s">
        <v>161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537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7">
        <v>21</v>
      </c>
      <c r="B31" s="248" t="s">
        <v>769</v>
      </c>
      <c r="C31" s="258" t="s">
        <v>770</v>
      </c>
      <c r="D31" s="249" t="s">
        <v>210</v>
      </c>
      <c r="E31" s="250">
        <v>15</v>
      </c>
      <c r="F31" s="251"/>
      <c r="G31" s="252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30">
        <v>0</v>
      </c>
      <c r="O31" s="230">
        <f>ROUND(E31*N31,2)</f>
        <v>0</v>
      </c>
      <c r="P31" s="230">
        <v>0</v>
      </c>
      <c r="Q31" s="230">
        <f>ROUND(E31*P31,2)</f>
        <v>0</v>
      </c>
      <c r="R31" s="230"/>
      <c r="S31" s="230" t="s">
        <v>160</v>
      </c>
      <c r="T31" s="230" t="s">
        <v>160</v>
      </c>
      <c r="U31" s="230">
        <v>9.955E-2</v>
      </c>
      <c r="V31" s="230">
        <f>ROUND(E31*U31,2)</f>
        <v>1.49</v>
      </c>
      <c r="W31" s="230"/>
      <c r="X31" s="230" t="s">
        <v>161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537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7">
        <v>22</v>
      </c>
      <c r="B32" s="248" t="s">
        <v>771</v>
      </c>
      <c r="C32" s="258" t="s">
        <v>772</v>
      </c>
      <c r="D32" s="249" t="s">
        <v>210</v>
      </c>
      <c r="E32" s="250">
        <v>18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30">
        <v>0</v>
      </c>
      <c r="O32" s="230">
        <f>ROUND(E32*N32,2)</f>
        <v>0</v>
      </c>
      <c r="P32" s="230">
        <v>0</v>
      </c>
      <c r="Q32" s="230">
        <f>ROUND(E32*P32,2)</f>
        <v>0</v>
      </c>
      <c r="R32" s="230"/>
      <c r="S32" s="230" t="s">
        <v>160</v>
      </c>
      <c r="T32" s="230" t="s">
        <v>160</v>
      </c>
      <c r="U32" s="230">
        <v>9.955E-2</v>
      </c>
      <c r="V32" s="230">
        <f>ROUND(E32*U32,2)</f>
        <v>1.79</v>
      </c>
      <c r="W32" s="230"/>
      <c r="X32" s="230" t="s">
        <v>161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537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7">
        <v>23</v>
      </c>
      <c r="B33" s="248" t="s">
        <v>773</v>
      </c>
      <c r="C33" s="258" t="s">
        <v>774</v>
      </c>
      <c r="D33" s="249" t="s">
        <v>210</v>
      </c>
      <c r="E33" s="250">
        <v>25</v>
      </c>
      <c r="F33" s="251"/>
      <c r="G33" s="252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30">
        <v>0</v>
      </c>
      <c r="O33" s="230">
        <f>ROUND(E33*N33,2)</f>
        <v>0</v>
      </c>
      <c r="P33" s="230">
        <v>0</v>
      </c>
      <c r="Q33" s="230">
        <f>ROUND(E33*P33,2)</f>
        <v>0</v>
      </c>
      <c r="R33" s="230"/>
      <c r="S33" s="230" t="s">
        <v>160</v>
      </c>
      <c r="T33" s="230" t="s">
        <v>160</v>
      </c>
      <c r="U33" s="230">
        <v>0.11586</v>
      </c>
      <c r="V33" s="230">
        <f>ROUND(E33*U33,2)</f>
        <v>2.9</v>
      </c>
      <c r="W33" s="230"/>
      <c r="X33" s="230" t="s">
        <v>161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537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7">
        <v>24</v>
      </c>
      <c r="B34" s="248" t="s">
        <v>775</v>
      </c>
      <c r="C34" s="258" t="s">
        <v>776</v>
      </c>
      <c r="D34" s="249" t="s">
        <v>210</v>
      </c>
      <c r="E34" s="250">
        <v>15</v>
      </c>
      <c r="F34" s="251"/>
      <c r="G34" s="252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/>
      <c r="S34" s="230" t="s">
        <v>160</v>
      </c>
      <c r="T34" s="230" t="s">
        <v>160</v>
      </c>
      <c r="U34" s="230">
        <v>9.955E-2</v>
      </c>
      <c r="V34" s="230">
        <f>ROUND(E34*U34,2)</f>
        <v>1.49</v>
      </c>
      <c r="W34" s="230"/>
      <c r="X34" s="230" t="s">
        <v>161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537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7">
        <v>25</v>
      </c>
      <c r="B35" s="248" t="s">
        <v>777</v>
      </c>
      <c r="C35" s="258" t="s">
        <v>778</v>
      </c>
      <c r="D35" s="249" t="s">
        <v>187</v>
      </c>
      <c r="E35" s="250">
        <v>2</v>
      </c>
      <c r="F35" s="251"/>
      <c r="G35" s="252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30">
        <v>3.3E-4</v>
      </c>
      <c r="O35" s="230">
        <f>ROUND(E35*N35,2)</f>
        <v>0</v>
      </c>
      <c r="P35" s="230">
        <v>0</v>
      </c>
      <c r="Q35" s="230">
        <f>ROUND(E35*P35,2)</f>
        <v>0</v>
      </c>
      <c r="R35" s="230"/>
      <c r="S35" s="230" t="s">
        <v>160</v>
      </c>
      <c r="T35" s="230" t="s">
        <v>160</v>
      </c>
      <c r="U35" s="230">
        <v>0.21299999999999999</v>
      </c>
      <c r="V35" s="230">
        <f>ROUND(E35*U35,2)</f>
        <v>0.43</v>
      </c>
      <c r="W35" s="230"/>
      <c r="X35" s="230" t="s">
        <v>161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537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7">
        <v>26</v>
      </c>
      <c r="B36" s="248" t="s">
        <v>779</v>
      </c>
      <c r="C36" s="258" t="s">
        <v>780</v>
      </c>
      <c r="D36" s="249" t="s">
        <v>187</v>
      </c>
      <c r="E36" s="250">
        <v>2</v>
      </c>
      <c r="F36" s="251"/>
      <c r="G36" s="252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30">
        <v>1.1E-4</v>
      </c>
      <c r="O36" s="230">
        <f>ROUND(E36*N36,2)</f>
        <v>0</v>
      </c>
      <c r="P36" s="230">
        <v>0</v>
      </c>
      <c r="Q36" s="230">
        <f>ROUND(E36*P36,2)</f>
        <v>0</v>
      </c>
      <c r="R36" s="230"/>
      <c r="S36" s="230" t="s">
        <v>200</v>
      </c>
      <c r="T36" s="230" t="s">
        <v>424</v>
      </c>
      <c r="U36" s="230">
        <v>0</v>
      </c>
      <c r="V36" s="230">
        <f>ROUND(E36*U36,2)</f>
        <v>0</v>
      </c>
      <c r="W36" s="230"/>
      <c r="X36" s="230" t="s">
        <v>161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537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7">
        <v>27</v>
      </c>
      <c r="B37" s="248" t="s">
        <v>781</v>
      </c>
      <c r="C37" s="258" t="s">
        <v>782</v>
      </c>
      <c r="D37" s="249" t="s">
        <v>187</v>
      </c>
      <c r="E37" s="250">
        <v>2</v>
      </c>
      <c r="F37" s="251"/>
      <c r="G37" s="252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30">
        <v>1.8000000000000001E-4</v>
      </c>
      <c r="O37" s="230">
        <f>ROUND(E37*N37,2)</f>
        <v>0</v>
      </c>
      <c r="P37" s="230">
        <v>0</v>
      </c>
      <c r="Q37" s="230">
        <f>ROUND(E37*P37,2)</f>
        <v>0</v>
      </c>
      <c r="R37" s="230"/>
      <c r="S37" s="230" t="s">
        <v>200</v>
      </c>
      <c r="T37" s="230" t="s">
        <v>424</v>
      </c>
      <c r="U37" s="230">
        <v>0</v>
      </c>
      <c r="V37" s="230">
        <f>ROUND(E37*U37,2)</f>
        <v>0</v>
      </c>
      <c r="W37" s="230"/>
      <c r="X37" s="230" t="s">
        <v>161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537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7">
        <v>28</v>
      </c>
      <c r="B38" s="248" t="s">
        <v>783</v>
      </c>
      <c r="C38" s="258" t="s">
        <v>784</v>
      </c>
      <c r="D38" s="249" t="s">
        <v>187</v>
      </c>
      <c r="E38" s="250">
        <v>1</v>
      </c>
      <c r="F38" s="251"/>
      <c r="G38" s="252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5.0000000000000001E-4</v>
      </c>
      <c r="O38" s="230">
        <f>ROUND(E38*N38,2)</f>
        <v>0</v>
      </c>
      <c r="P38" s="230">
        <v>0</v>
      </c>
      <c r="Q38" s="230">
        <f>ROUND(E38*P38,2)</f>
        <v>0</v>
      </c>
      <c r="R38" s="230"/>
      <c r="S38" s="230" t="s">
        <v>200</v>
      </c>
      <c r="T38" s="230" t="s">
        <v>424</v>
      </c>
      <c r="U38" s="230">
        <v>0</v>
      </c>
      <c r="V38" s="230">
        <f>ROUND(E38*U38,2)</f>
        <v>0</v>
      </c>
      <c r="W38" s="230"/>
      <c r="X38" s="230" t="s">
        <v>161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537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7">
        <v>29</v>
      </c>
      <c r="B39" s="248" t="s">
        <v>785</v>
      </c>
      <c r="C39" s="258" t="s">
        <v>786</v>
      </c>
      <c r="D39" s="249" t="s">
        <v>187</v>
      </c>
      <c r="E39" s="250">
        <v>4</v>
      </c>
      <c r="F39" s="251"/>
      <c r="G39" s="252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30">
        <v>0</v>
      </c>
      <c r="O39" s="230">
        <f>ROUND(E39*N39,2)</f>
        <v>0</v>
      </c>
      <c r="P39" s="230">
        <v>0</v>
      </c>
      <c r="Q39" s="230">
        <f>ROUND(E39*P39,2)</f>
        <v>0</v>
      </c>
      <c r="R39" s="230"/>
      <c r="S39" s="230" t="s">
        <v>200</v>
      </c>
      <c r="T39" s="230" t="s">
        <v>424</v>
      </c>
      <c r="U39" s="230">
        <v>0</v>
      </c>
      <c r="V39" s="230">
        <f>ROUND(E39*U39,2)</f>
        <v>0</v>
      </c>
      <c r="W39" s="230"/>
      <c r="X39" s="230" t="s">
        <v>161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537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47">
        <v>30</v>
      </c>
      <c r="B40" s="248" t="s">
        <v>787</v>
      </c>
      <c r="C40" s="258" t="s">
        <v>788</v>
      </c>
      <c r="D40" s="249" t="s">
        <v>199</v>
      </c>
      <c r="E40" s="250">
        <v>1</v>
      </c>
      <c r="F40" s="251"/>
      <c r="G40" s="252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30">
        <v>0</v>
      </c>
      <c r="O40" s="230">
        <f>ROUND(E40*N40,2)</f>
        <v>0</v>
      </c>
      <c r="P40" s="230">
        <v>0</v>
      </c>
      <c r="Q40" s="230">
        <f>ROUND(E40*P40,2)</f>
        <v>0</v>
      </c>
      <c r="R40" s="230"/>
      <c r="S40" s="230" t="s">
        <v>200</v>
      </c>
      <c r="T40" s="230" t="s">
        <v>424</v>
      </c>
      <c r="U40" s="230">
        <v>0</v>
      </c>
      <c r="V40" s="230">
        <f>ROUND(E40*U40,2)</f>
        <v>0</v>
      </c>
      <c r="W40" s="230"/>
      <c r="X40" s="230" t="s">
        <v>161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537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47">
        <v>31</v>
      </c>
      <c r="B41" s="248" t="s">
        <v>789</v>
      </c>
      <c r="C41" s="258" t="s">
        <v>790</v>
      </c>
      <c r="D41" s="249" t="s">
        <v>791</v>
      </c>
      <c r="E41" s="250">
        <v>1</v>
      </c>
      <c r="F41" s="251"/>
      <c r="G41" s="252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30">
        <v>0</v>
      </c>
      <c r="O41" s="230">
        <f>ROUND(E41*N41,2)</f>
        <v>0</v>
      </c>
      <c r="P41" s="230">
        <v>0</v>
      </c>
      <c r="Q41" s="230">
        <f>ROUND(E41*P41,2)</f>
        <v>0</v>
      </c>
      <c r="R41" s="230" t="s">
        <v>271</v>
      </c>
      <c r="S41" s="230" t="s">
        <v>160</v>
      </c>
      <c r="T41" s="230" t="s">
        <v>160</v>
      </c>
      <c r="U41" s="230">
        <v>0</v>
      </c>
      <c r="V41" s="230">
        <f>ROUND(E41*U41,2)</f>
        <v>0</v>
      </c>
      <c r="W41" s="230"/>
      <c r="X41" s="230" t="s">
        <v>272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744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7">
        <v>32</v>
      </c>
      <c r="B42" s="248" t="s">
        <v>792</v>
      </c>
      <c r="C42" s="258" t="s">
        <v>793</v>
      </c>
      <c r="D42" s="249" t="s">
        <v>187</v>
      </c>
      <c r="E42" s="250">
        <v>1</v>
      </c>
      <c r="F42" s="251"/>
      <c r="G42" s="252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3.5300000000000002E-3</v>
      </c>
      <c r="O42" s="230">
        <f>ROUND(E42*N42,2)</f>
        <v>0</v>
      </c>
      <c r="P42" s="230">
        <v>0</v>
      </c>
      <c r="Q42" s="230">
        <f>ROUND(E42*P42,2)</f>
        <v>0</v>
      </c>
      <c r="R42" s="230" t="s">
        <v>271</v>
      </c>
      <c r="S42" s="230" t="s">
        <v>160</v>
      </c>
      <c r="T42" s="230" t="s">
        <v>160</v>
      </c>
      <c r="U42" s="230">
        <v>0</v>
      </c>
      <c r="V42" s="230">
        <f>ROUND(E42*U42,2)</f>
        <v>0</v>
      </c>
      <c r="W42" s="230"/>
      <c r="X42" s="230" t="s">
        <v>272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7">
        <v>33</v>
      </c>
      <c r="B43" s="248" t="s">
        <v>794</v>
      </c>
      <c r="C43" s="258" t="s">
        <v>795</v>
      </c>
      <c r="D43" s="249" t="s">
        <v>187</v>
      </c>
      <c r="E43" s="250">
        <v>2</v>
      </c>
      <c r="F43" s="251"/>
      <c r="G43" s="252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30">
        <v>5.9000000000000003E-4</v>
      </c>
      <c r="O43" s="230">
        <f>ROUND(E43*N43,2)</f>
        <v>0</v>
      </c>
      <c r="P43" s="230">
        <v>0</v>
      </c>
      <c r="Q43" s="230">
        <f>ROUND(E43*P43,2)</f>
        <v>0</v>
      </c>
      <c r="R43" s="230" t="s">
        <v>271</v>
      </c>
      <c r="S43" s="230" t="s">
        <v>160</v>
      </c>
      <c r="T43" s="230" t="s">
        <v>160</v>
      </c>
      <c r="U43" s="230">
        <v>0</v>
      </c>
      <c r="V43" s="230">
        <f>ROUND(E43*U43,2)</f>
        <v>0</v>
      </c>
      <c r="W43" s="230"/>
      <c r="X43" s="230" t="s">
        <v>272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744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7">
        <v>34</v>
      </c>
      <c r="B44" s="248" t="s">
        <v>796</v>
      </c>
      <c r="C44" s="258" t="s">
        <v>797</v>
      </c>
      <c r="D44" s="249" t="s">
        <v>187</v>
      </c>
      <c r="E44" s="250">
        <v>2</v>
      </c>
      <c r="F44" s="251"/>
      <c r="G44" s="252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30">
        <v>0</v>
      </c>
      <c r="O44" s="230">
        <f>ROUND(E44*N44,2)</f>
        <v>0</v>
      </c>
      <c r="P44" s="230">
        <v>0</v>
      </c>
      <c r="Q44" s="230">
        <f>ROUND(E44*P44,2)</f>
        <v>0</v>
      </c>
      <c r="R44" s="230"/>
      <c r="S44" s="230" t="s">
        <v>200</v>
      </c>
      <c r="T44" s="230" t="s">
        <v>424</v>
      </c>
      <c r="U44" s="230">
        <v>0</v>
      </c>
      <c r="V44" s="230">
        <f>ROUND(E44*U44,2)</f>
        <v>0</v>
      </c>
      <c r="W44" s="230"/>
      <c r="X44" s="230" t="s">
        <v>272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744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7">
        <v>35</v>
      </c>
      <c r="B45" s="248" t="s">
        <v>798</v>
      </c>
      <c r="C45" s="258" t="s">
        <v>799</v>
      </c>
      <c r="D45" s="249" t="s">
        <v>187</v>
      </c>
      <c r="E45" s="250">
        <v>2</v>
      </c>
      <c r="F45" s="251"/>
      <c r="G45" s="252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30">
        <v>0</v>
      </c>
      <c r="O45" s="230">
        <f>ROUND(E45*N45,2)</f>
        <v>0</v>
      </c>
      <c r="P45" s="230">
        <v>0</v>
      </c>
      <c r="Q45" s="230">
        <f>ROUND(E45*P45,2)</f>
        <v>0</v>
      </c>
      <c r="R45" s="230"/>
      <c r="S45" s="230" t="s">
        <v>200</v>
      </c>
      <c r="T45" s="230" t="s">
        <v>424</v>
      </c>
      <c r="U45" s="230">
        <v>0</v>
      </c>
      <c r="V45" s="230">
        <f>ROUND(E45*U45,2)</f>
        <v>0</v>
      </c>
      <c r="W45" s="230"/>
      <c r="X45" s="230" t="s">
        <v>272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744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">
      <c r="A46" s="235" t="s">
        <v>155</v>
      </c>
      <c r="B46" s="236" t="s">
        <v>125</v>
      </c>
      <c r="C46" s="255" t="s">
        <v>126</v>
      </c>
      <c r="D46" s="237"/>
      <c r="E46" s="238"/>
      <c r="F46" s="239"/>
      <c r="G46" s="240">
        <f>SUMIF(AG47:AG53,"&lt;&gt;NOR",G47:G53)</f>
        <v>0</v>
      </c>
      <c r="H46" s="234"/>
      <c r="I46" s="234">
        <f>SUM(I47:I53)</f>
        <v>0</v>
      </c>
      <c r="J46" s="234"/>
      <c r="K46" s="234">
        <f>SUM(K47:K53)</f>
        <v>0</v>
      </c>
      <c r="L46" s="234"/>
      <c r="M46" s="234">
        <f>SUM(M47:M53)</f>
        <v>0</v>
      </c>
      <c r="N46" s="234"/>
      <c r="O46" s="234">
        <f>SUM(O47:O53)</f>
        <v>0</v>
      </c>
      <c r="P46" s="234"/>
      <c r="Q46" s="234">
        <f>SUM(Q47:Q53)</f>
        <v>0</v>
      </c>
      <c r="R46" s="234"/>
      <c r="S46" s="234"/>
      <c r="T46" s="234"/>
      <c r="U46" s="234"/>
      <c r="V46" s="234">
        <f>SUM(V47:V53)</f>
        <v>0.74</v>
      </c>
      <c r="W46" s="234"/>
      <c r="X46" s="234"/>
      <c r="AG46" t="s">
        <v>156</v>
      </c>
    </row>
    <row r="47" spans="1:60" outlineLevel="1" x14ac:dyDescent="0.2">
      <c r="A47" s="247">
        <v>36</v>
      </c>
      <c r="B47" s="248" t="s">
        <v>800</v>
      </c>
      <c r="C47" s="258" t="s">
        <v>801</v>
      </c>
      <c r="D47" s="249" t="s">
        <v>235</v>
      </c>
      <c r="E47" s="250">
        <v>0.121</v>
      </c>
      <c r="F47" s="251"/>
      <c r="G47" s="252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30">
        <v>0</v>
      </c>
      <c r="O47" s="230">
        <f>ROUND(E47*N47,2)</f>
        <v>0</v>
      </c>
      <c r="P47" s="230">
        <v>0</v>
      </c>
      <c r="Q47" s="230">
        <f>ROUND(E47*P47,2)</f>
        <v>0</v>
      </c>
      <c r="R47" s="230"/>
      <c r="S47" s="230" t="s">
        <v>160</v>
      </c>
      <c r="T47" s="230" t="s">
        <v>160</v>
      </c>
      <c r="U47" s="230">
        <v>2.6120000000000001</v>
      </c>
      <c r="V47" s="230">
        <f>ROUND(E47*U47,2)</f>
        <v>0.32</v>
      </c>
      <c r="W47" s="230"/>
      <c r="X47" s="230" t="s">
        <v>300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301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7">
        <v>37</v>
      </c>
      <c r="B48" s="248" t="s">
        <v>304</v>
      </c>
      <c r="C48" s="258" t="s">
        <v>305</v>
      </c>
      <c r="D48" s="249" t="s">
        <v>235</v>
      </c>
      <c r="E48" s="250">
        <v>0.121</v>
      </c>
      <c r="F48" s="251"/>
      <c r="G48" s="252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30">
        <v>0</v>
      </c>
      <c r="O48" s="230">
        <f>ROUND(E48*N48,2)</f>
        <v>0</v>
      </c>
      <c r="P48" s="230">
        <v>0</v>
      </c>
      <c r="Q48" s="230">
        <f>ROUND(E48*P48,2)</f>
        <v>0</v>
      </c>
      <c r="R48" s="230"/>
      <c r="S48" s="230" t="s">
        <v>160</v>
      </c>
      <c r="T48" s="230" t="s">
        <v>160</v>
      </c>
      <c r="U48" s="230">
        <v>2.0089999999999999</v>
      </c>
      <c r="V48" s="230">
        <f>ROUND(E48*U48,2)</f>
        <v>0.24</v>
      </c>
      <c r="W48" s="230"/>
      <c r="X48" s="230" t="s">
        <v>300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301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47">
        <v>38</v>
      </c>
      <c r="B49" s="248" t="s">
        <v>802</v>
      </c>
      <c r="C49" s="258" t="s">
        <v>803</v>
      </c>
      <c r="D49" s="249" t="s">
        <v>235</v>
      </c>
      <c r="E49" s="250">
        <v>0.121</v>
      </c>
      <c r="F49" s="251"/>
      <c r="G49" s="252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30">
        <v>0</v>
      </c>
      <c r="O49" s="230">
        <f>ROUND(E49*N49,2)</f>
        <v>0</v>
      </c>
      <c r="P49" s="230">
        <v>0</v>
      </c>
      <c r="Q49" s="230">
        <f>ROUND(E49*P49,2)</f>
        <v>0</v>
      </c>
      <c r="R49" s="230"/>
      <c r="S49" s="230" t="s">
        <v>160</v>
      </c>
      <c r="T49" s="230" t="s">
        <v>160</v>
      </c>
      <c r="U49" s="230">
        <v>0.95899999999999996</v>
      </c>
      <c r="V49" s="230">
        <f>ROUND(E49*U49,2)</f>
        <v>0.12</v>
      </c>
      <c r="W49" s="230"/>
      <c r="X49" s="230" t="s">
        <v>300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301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7">
        <v>39</v>
      </c>
      <c r="B50" s="248" t="s">
        <v>306</v>
      </c>
      <c r="C50" s="258" t="s">
        <v>307</v>
      </c>
      <c r="D50" s="249" t="s">
        <v>235</v>
      </c>
      <c r="E50" s="250">
        <v>0.121</v>
      </c>
      <c r="F50" s="251"/>
      <c r="G50" s="252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30">
        <v>0</v>
      </c>
      <c r="O50" s="230">
        <f>ROUND(E50*N50,2)</f>
        <v>0</v>
      </c>
      <c r="P50" s="230">
        <v>0</v>
      </c>
      <c r="Q50" s="230">
        <f>ROUND(E50*P50,2)</f>
        <v>0</v>
      </c>
      <c r="R50" s="230"/>
      <c r="S50" s="230" t="s">
        <v>160</v>
      </c>
      <c r="T50" s="230" t="s">
        <v>160</v>
      </c>
      <c r="U50" s="230">
        <v>0.49</v>
      </c>
      <c r="V50" s="230">
        <f>ROUND(E50*U50,2)</f>
        <v>0.06</v>
      </c>
      <c r="W50" s="230"/>
      <c r="X50" s="230" t="s">
        <v>300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301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7">
        <v>40</v>
      </c>
      <c r="B51" s="248" t="s">
        <v>308</v>
      </c>
      <c r="C51" s="258" t="s">
        <v>309</v>
      </c>
      <c r="D51" s="249" t="s">
        <v>235</v>
      </c>
      <c r="E51" s="250">
        <v>0.121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0</v>
      </c>
      <c r="O51" s="230">
        <f>ROUND(E51*N51,2)</f>
        <v>0</v>
      </c>
      <c r="P51" s="230">
        <v>0</v>
      </c>
      <c r="Q51" s="230">
        <f>ROUND(E51*P51,2)</f>
        <v>0</v>
      </c>
      <c r="R51" s="230"/>
      <c r="S51" s="230" t="s">
        <v>160</v>
      </c>
      <c r="T51" s="230" t="s">
        <v>160</v>
      </c>
      <c r="U51" s="230">
        <v>0</v>
      </c>
      <c r="V51" s="230">
        <f>ROUND(E51*U51,2)</f>
        <v>0</v>
      </c>
      <c r="W51" s="230"/>
      <c r="X51" s="230" t="s">
        <v>300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301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7">
        <v>41</v>
      </c>
      <c r="B52" s="248" t="s">
        <v>804</v>
      </c>
      <c r="C52" s="258" t="s">
        <v>805</v>
      </c>
      <c r="D52" s="249" t="s">
        <v>235</v>
      </c>
      <c r="E52" s="250">
        <v>0.121</v>
      </c>
      <c r="F52" s="251"/>
      <c r="G52" s="252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806</v>
      </c>
      <c r="T52" s="230" t="s">
        <v>806</v>
      </c>
      <c r="U52" s="230">
        <v>0</v>
      </c>
      <c r="V52" s="230">
        <f>ROUND(E52*U52,2)</f>
        <v>0</v>
      </c>
      <c r="W52" s="230"/>
      <c r="X52" s="230" t="s">
        <v>300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301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41">
        <v>42</v>
      </c>
      <c r="B53" s="242" t="s">
        <v>807</v>
      </c>
      <c r="C53" s="256" t="s">
        <v>808</v>
      </c>
      <c r="D53" s="243" t="s">
        <v>235</v>
      </c>
      <c r="E53" s="244">
        <v>0.121</v>
      </c>
      <c r="F53" s="245"/>
      <c r="G53" s="246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30">
        <v>0</v>
      </c>
      <c r="O53" s="230">
        <f>ROUND(E53*N53,2)</f>
        <v>0</v>
      </c>
      <c r="P53" s="230">
        <v>0</v>
      </c>
      <c r="Q53" s="230">
        <f>ROUND(E53*P53,2)</f>
        <v>0</v>
      </c>
      <c r="R53" s="230"/>
      <c r="S53" s="230" t="s">
        <v>160</v>
      </c>
      <c r="T53" s="230" t="s">
        <v>160</v>
      </c>
      <c r="U53" s="230">
        <v>6.0000000000000001E-3</v>
      </c>
      <c r="V53" s="230">
        <f>ROUND(E53*U53,2)</f>
        <v>0</v>
      </c>
      <c r="W53" s="230"/>
      <c r="X53" s="230" t="s">
        <v>300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301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3"/>
      <c r="B54" s="4"/>
      <c r="C54" s="260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142</v>
      </c>
    </row>
    <row r="55" spans="1:60" x14ac:dyDescent="0.2">
      <c r="A55" s="213"/>
      <c r="B55" s="214" t="s">
        <v>31</v>
      </c>
      <c r="C55" s="261"/>
      <c r="D55" s="215"/>
      <c r="E55" s="216"/>
      <c r="F55" s="216"/>
      <c r="G55" s="254">
        <f>G8+G16+G20+G46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328</v>
      </c>
    </row>
    <row r="56" spans="1:60" x14ac:dyDescent="0.2">
      <c r="A56" s="3"/>
      <c r="B56" s="4"/>
      <c r="C56" s="260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">
      <c r="A57" s="3"/>
      <c r="B57" s="4"/>
      <c r="C57" s="26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">
      <c r="A58" s="217" t="s">
        <v>329</v>
      </c>
      <c r="B58" s="217"/>
      <c r="C58" s="262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">
      <c r="A59" s="218"/>
      <c r="B59" s="219"/>
      <c r="C59" s="263"/>
      <c r="D59" s="219"/>
      <c r="E59" s="219"/>
      <c r="F59" s="219"/>
      <c r="G59" s="22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G59" t="s">
        <v>330</v>
      </c>
    </row>
    <row r="60" spans="1:60" x14ac:dyDescent="0.2">
      <c r="A60" s="221"/>
      <c r="B60" s="222"/>
      <c r="C60" s="264"/>
      <c r="D60" s="222"/>
      <c r="E60" s="222"/>
      <c r="F60" s="222"/>
      <c r="G60" s="22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">
      <c r="A61" s="221"/>
      <c r="B61" s="222"/>
      <c r="C61" s="264"/>
      <c r="D61" s="222"/>
      <c r="E61" s="222"/>
      <c r="F61" s="222"/>
      <c r="G61" s="2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">
      <c r="A62" s="221"/>
      <c r="B62" s="222"/>
      <c r="C62" s="264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">
      <c r="A63" s="224"/>
      <c r="B63" s="225"/>
      <c r="C63" s="265"/>
      <c r="D63" s="225"/>
      <c r="E63" s="225"/>
      <c r="F63" s="225"/>
      <c r="G63" s="22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">
      <c r="A64" s="3"/>
      <c r="B64" s="4"/>
      <c r="C64" s="260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3:33" x14ac:dyDescent="0.2">
      <c r="C65" s="266"/>
      <c r="D65" s="10"/>
      <c r="AG65" t="s">
        <v>331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84l84WVViiDKqul7+uLMCecDjofZbQnCUvXdP6atUBigAdJ4mqNXyWKs6FMntm4CbSOtjA+bTOiT7VuE1MexQ==" saltValue="vmjFfQP6Dg4AFVJ4Siuh+Q==" spinCount="100000" sheet="1"/>
  <mergeCells count="6">
    <mergeCell ref="A1:G1"/>
    <mergeCell ref="C2:G2"/>
    <mergeCell ref="C3:G3"/>
    <mergeCell ref="C4:G4"/>
    <mergeCell ref="A58:C58"/>
    <mergeCell ref="A59:G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Vejtasa Jan</dc:creator>
  <cp:lastModifiedBy>Vejtasa Jan</cp:lastModifiedBy>
  <cp:lastPrinted>2019-03-19T12:27:02Z</cp:lastPrinted>
  <dcterms:created xsi:type="dcterms:W3CDTF">2009-04-08T07:15:50Z</dcterms:created>
  <dcterms:modified xsi:type="dcterms:W3CDTF">2021-03-29T07:12:43Z</dcterms:modified>
</cp:coreProperties>
</file>