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9040" windowHeight="15996" activeTab="3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Pol'!$A$1:$X$565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555" i="12"/>
  <c r="BA553" i="12"/>
  <c r="BA551" i="12"/>
  <c r="BA547" i="12"/>
  <c r="BA545" i="12"/>
  <c r="BA529" i="12"/>
  <c r="BA52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O8" i="12" s="1"/>
  <c r="Q16" i="12"/>
  <c r="V16" i="12"/>
  <c r="G17" i="12"/>
  <c r="M17" i="12" s="1"/>
  <c r="I17" i="12"/>
  <c r="K17" i="12"/>
  <c r="O17" i="12"/>
  <c r="Q17" i="12"/>
  <c r="V17" i="12"/>
  <c r="G21" i="12"/>
  <c r="K21" i="12"/>
  <c r="O21" i="12"/>
  <c r="V21" i="12"/>
  <c r="G22" i="12"/>
  <c r="I22" i="12"/>
  <c r="I21" i="12" s="1"/>
  <c r="K22" i="12"/>
  <c r="M22" i="12"/>
  <c r="M21" i="12" s="1"/>
  <c r="O22" i="12"/>
  <c r="Q22" i="12"/>
  <c r="Q21" i="12" s="1"/>
  <c r="V22" i="12"/>
  <c r="G34" i="12"/>
  <c r="O34" i="12"/>
  <c r="G35" i="12"/>
  <c r="I35" i="12"/>
  <c r="I34" i="12" s="1"/>
  <c r="K35" i="12"/>
  <c r="M35" i="12"/>
  <c r="O35" i="12"/>
  <c r="Q35" i="12"/>
  <c r="Q34" i="12" s="1"/>
  <c r="V35" i="12"/>
  <c r="G41" i="12"/>
  <c r="M41" i="12" s="1"/>
  <c r="I41" i="12"/>
  <c r="K41" i="12"/>
  <c r="K34" i="12" s="1"/>
  <c r="O41" i="12"/>
  <c r="Q41" i="12"/>
  <c r="V41" i="12"/>
  <c r="V34" i="12" s="1"/>
  <c r="G47" i="12"/>
  <c r="I47" i="12"/>
  <c r="K47" i="12"/>
  <c r="M47" i="12"/>
  <c r="O47" i="12"/>
  <c r="Q47" i="12"/>
  <c r="V47" i="12"/>
  <c r="G53" i="12"/>
  <c r="O53" i="12"/>
  <c r="G54" i="12"/>
  <c r="I54" i="12"/>
  <c r="I53" i="12" s="1"/>
  <c r="K54" i="12"/>
  <c r="M54" i="12"/>
  <c r="O54" i="12"/>
  <c r="Q54" i="12"/>
  <c r="Q53" i="12" s="1"/>
  <c r="V54" i="12"/>
  <c r="G61" i="12"/>
  <c r="M61" i="12" s="1"/>
  <c r="I61" i="12"/>
  <c r="K61" i="12"/>
  <c r="K53" i="12" s="1"/>
  <c r="O61" i="12"/>
  <c r="Q61" i="12"/>
  <c r="V61" i="12"/>
  <c r="V53" i="12" s="1"/>
  <c r="G68" i="12"/>
  <c r="M68" i="12" s="1"/>
  <c r="M67" i="12" s="1"/>
  <c r="I68" i="12"/>
  <c r="K68" i="12"/>
  <c r="K67" i="12" s="1"/>
  <c r="O68" i="12"/>
  <c r="O67" i="12" s="1"/>
  <c r="Q68" i="12"/>
  <c r="V68" i="12"/>
  <c r="V67" i="12" s="1"/>
  <c r="G70" i="12"/>
  <c r="I70" i="12"/>
  <c r="I67" i="12" s="1"/>
  <c r="K70" i="12"/>
  <c r="M70" i="12"/>
  <c r="O70" i="12"/>
  <c r="Q70" i="12"/>
  <c r="Q67" i="12" s="1"/>
  <c r="V70" i="12"/>
  <c r="G72" i="12"/>
  <c r="M72" i="12" s="1"/>
  <c r="I72" i="12"/>
  <c r="K72" i="12"/>
  <c r="O72" i="12"/>
  <c r="Q72" i="12"/>
  <c r="V72" i="12"/>
  <c r="G74" i="12"/>
  <c r="I74" i="12"/>
  <c r="K74" i="12"/>
  <c r="M74" i="12"/>
  <c r="O74" i="12"/>
  <c r="Q74" i="12"/>
  <c r="V74" i="12"/>
  <c r="G77" i="12"/>
  <c r="I77" i="12"/>
  <c r="I76" i="12" s="1"/>
  <c r="K77" i="12"/>
  <c r="M77" i="12"/>
  <c r="O77" i="12"/>
  <c r="Q77" i="12"/>
  <c r="Q76" i="12" s="1"/>
  <c r="V77" i="12"/>
  <c r="G84" i="12"/>
  <c r="M84" i="12" s="1"/>
  <c r="I84" i="12"/>
  <c r="K84" i="12"/>
  <c r="K76" i="12" s="1"/>
  <c r="O84" i="12"/>
  <c r="Q84" i="12"/>
  <c r="V84" i="12"/>
  <c r="V76" i="12" s="1"/>
  <c r="G89" i="12"/>
  <c r="I89" i="12"/>
  <c r="K89" i="12"/>
  <c r="M89" i="12"/>
  <c r="O89" i="12"/>
  <c r="Q89" i="12"/>
  <c r="V89" i="12"/>
  <c r="G93" i="12"/>
  <c r="M93" i="12" s="1"/>
  <c r="I93" i="12"/>
  <c r="K93" i="12"/>
  <c r="O93" i="12"/>
  <c r="O76" i="12" s="1"/>
  <c r="Q93" i="12"/>
  <c r="V93" i="12"/>
  <c r="G116" i="12"/>
  <c r="I116" i="12"/>
  <c r="K116" i="12"/>
  <c r="M116" i="12"/>
  <c r="O116" i="12"/>
  <c r="Q116" i="12"/>
  <c r="V116" i="12"/>
  <c r="G139" i="12"/>
  <c r="M139" i="12" s="1"/>
  <c r="I139" i="12"/>
  <c r="K139" i="12"/>
  <c r="O139" i="12"/>
  <c r="Q139" i="12"/>
  <c r="V139" i="12"/>
  <c r="G144" i="12"/>
  <c r="I144" i="12"/>
  <c r="K144" i="12"/>
  <c r="M144" i="12"/>
  <c r="O144" i="12"/>
  <c r="Q144" i="12"/>
  <c r="V144" i="12"/>
  <c r="G168" i="12"/>
  <c r="I168" i="12"/>
  <c r="I167" i="12" s="1"/>
  <c r="K168" i="12"/>
  <c r="M168" i="12"/>
  <c r="O168" i="12"/>
  <c r="Q168" i="12"/>
  <c r="Q167" i="12" s="1"/>
  <c r="V168" i="12"/>
  <c r="G171" i="12"/>
  <c r="M171" i="12" s="1"/>
  <c r="I171" i="12"/>
  <c r="K171" i="12"/>
  <c r="K167" i="12" s="1"/>
  <c r="O171" i="12"/>
  <c r="Q171" i="12"/>
  <c r="V171" i="12"/>
  <c r="V167" i="12" s="1"/>
  <c r="G174" i="12"/>
  <c r="I174" i="12"/>
  <c r="K174" i="12"/>
  <c r="M174" i="12"/>
  <c r="O174" i="12"/>
  <c r="Q174" i="12"/>
  <c r="V174" i="12"/>
  <c r="G184" i="12"/>
  <c r="M184" i="12" s="1"/>
  <c r="I184" i="12"/>
  <c r="K184" i="12"/>
  <c r="O184" i="12"/>
  <c r="O167" i="12" s="1"/>
  <c r="Q184" i="12"/>
  <c r="V184" i="12"/>
  <c r="G194" i="12"/>
  <c r="I194" i="12"/>
  <c r="K194" i="12"/>
  <c r="M194" i="12"/>
  <c r="O194" i="12"/>
  <c r="Q194" i="12"/>
  <c r="V194" i="12"/>
  <c r="G206" i="12"/>
  <c r="M206" i="12" s="1"/>
  <c r="I206" i="12"/>
  <c r="K206" i="12"/>
  <c r="O206" i="12"/>
  <c r="Q206" i="12"/>
  <c r="V206" i="12"/>
  <c r="G208" i="12"/>
  <c r="I208" i="12"/>
  <c r="K208" i="12"/>
  <c r="M208" i="12"/>
  <c r="O208" i="12"/>
  <c r="Q208" i="12"/>
  <c r="V208" i="12"/>
  <c r="G210" i="12"/>
  <c r="M210" i="12" s="1"/>
  <c r="I210" i="12"/>
  <c r="K210" i="12"/>
  <c r="O210" i="12"/>
  <c r="Q210" i="12"/>
  <c r="V210" i="12"/>
  <c r="G212" i="12"/>
  <c r="G211" i="12" s="1"/>
  <c r="I212" i="12"/>
  <c r="K212" i="12"/>
  <c r="K211" i="12" s="1"/>
  <c r="O212" i="12"/>
  <c r="O211" i="12" s="1"/>
  <c r="Q212" i="12"/>
  <c r="V212" i="12"/>
  <c r="V211" i="12" s="1"/>
  <c r="G216" i="12"/>
  <c r="I216" i="12"/>
  <c r="K216" i="12"/>
  <c r="M216" i="12"/>
  <c r="O216" i="12"/>
  <c r="Q216" i="12"/>
  <c r="V216" i="12"/>
  <c r="G230" i="12"/>
  <c r="M230" i="12" s="1"/>
  <c r="I230" i="12"/>
  <c r="K230" i="12"/>
  <c r="O230" i="12"/>
  <c r="Q230" i="12"/>
  <c r="V230" i="12"/>
  <c r="G244" i="12"/>
  <c r="I244" i="12"/>
  <c r="I211" i="12" s="1"/>
  <c r="K244" i="12"/>
  <c r="M244" i="12"/>
  <c r="O244" i="12"/>
  <c r="Q244" i="12"/>
  <c r="Q211" i="12" s="1"/>
  <c r="V244" i="12"/>
  <c r="G248" i="12"/>
  <c r="M248" i="12" s="1"/>
  <c r="I248" i="12"/>
  <c r="K248" i="12"/>
  <c r="O248" i="12"/>
  <c r="Q248" i="12"/>
  <c r="V248" i="12"/>
  <c r="G262" i="12"/>
  <c r="I262" i="12"/>
  <c r="K262" i="12"/>
  <c r="M262" i="12"/>
  <c r="O262" i="12"/>
  <c r="Q262" i="12"/>
  <c r="V262" i="12"/>
  <c r="G277" i="12"/>
  <c r="I277" i="12"/>
  <c r="I276" i="12" s="1"/>
  <c r="K277" i="12"/>
  <c r="M277" i="12"/>
  <c r="O277" i="12"/>
  <c r="Q277" i="12"/>
  <c r="Q276" i="12" s="1"/>
  <c r="V277" i="12"/>
  <c r="G280" i="12"/>
  <c r="M280" i="12" s="1"/>
  <c r="I280" i="12"/>
  <c r="K280" i="12"/>
  <c r="K276" i="12" s="1"/>
  <c r="O280" i="12"/>
  <c r="Q280" i="12"/>
  <c r="V280" i="12"/>
  <c r="V276" i="12" s="1"/>
  <c r="G283" i="12"/>
  <c r="I283" i="12"/>
  <c r="K283" i="12"/>
  <c r="M283" i="12"/>
  <c r="O283" i="12"/>
  <c r="Q283" i="12"/>
  <c r="V283" i="12"/>
  <c r="G286" i="12"/>
  <c r="M286" i="12" s="1"/>
  <c r="I286" i="12"/>
  <c r="K286" i="12"/>
  <c r="O286" i="12"/>
  <c r="O276" i="12" s="1"/>
  <c r="Q286" i="12"/>
  <c r="V286" i="12"/>
  <c r="I287" i="12"/>
  <c r="Q287" i="12"/>
  <c r="G288" i="12"/>
  <c r="G287" i="12" s="1"/>
  <c r="I288" i="12"/>
  <c r="K288" i="12"/>
  <c r="K287" i="12" s="1"/>
  <c r="O288" i="12"/>
  <c r="O287" i="12" s="1"/>
  <c r="Q288" i="12"/>
  <c r="V288" i="12"/>
  <c r="V287" i="12" s="1"/>
  <c r="I289" i="12"/>
  <c r="Q289" i="12"/>
  <c r="G290" i="12"/>
  <c r="M290" i="12" s="1"/>
  <c r="M289" i="12" s="1"/>
  <c r="I290" i="12"/>
  <c r="K290" i="12"/>
  <c r="K289" i="12" s="1"/>
  <c r="O290" i="12"/>
  <c r="O289" i="12" s="1"/>
  <c r="Q290" i="12"/>
  <c r="V290" i="12"/>
  <c r="V289" i="12" s="1"/>
  <c r="I292" i="12"/>
  <c r="Q292" i="12"/>
  <c r="G293" i="12"/>
  <c r="G292" i="12" s="1"/>
  <c r="I293" i="12"/>
  <c r="K293" i="12"/>
  <c r="K292" i="12" s="1"/>
  <c r="O293" i="12"/>
  <c r="O292" i="12" s="1"/>
  <c r="Q293" i="12"/>
  <c r="V293" i="12"/>
  <c r="V292" i="12" s="1"/>
  <c r="G297" i="12"/>
  <c r="M297" i="12" s="1"/>
  <c r="M296" i="12" s="1"/>
  <c r="I297" i="12"/>
  <c r="K297" i="12"/>
  <c r="K296" i="12" s="1"/>
  <c r="O297" i="12"/>
  <c r="O296" i="12" s="1"/>
  <c r="Q297" i="12"/>
  <c r="V297" i="12"/>
  <c r="V296" i="12" s="1"/>
  <c r="G298" i="12"/>
  <c r="I298" i="12"/>
  <c r="I296" i="12" s="1"/>
  <c r="K298" i="12"/>
  <c r="M298" i="12"/>
  <c r="O298" i="12"/>
  <c r="Q298" i="12"/>
  <c r="Q296" i="12" s="1"/>
  <c r="V298" i="12"/>
  <c r="G299" i="12"/>
  <c r="M299" i="12" s="1"/>
  <c r="I299" i="12"/>
  <c r="K299" i="12"/>
  <c r="O299" i="12"/>
  <c r="Q299" i="12"/>
  <c r="V299" i="12"/>
  <c r="G301" i="12"/>
  <c r="M301" i="12" s="1"/>
  <c r="I301" i="12"/>
  <c r="K301" i="12"/>
  <c r="K300" i="12" s="1"/>
  <c r="O301" i="12"/>
  <c r="O300" i="12" s="1"/>
  <c r="Q301" i="12"/>
  <c r="V301" i="12"/>
  <c r="V300" i="12" s="1"/>
  <c r="G303" i="12"/>
  <c r="I303" i="12"/>
  <c r="I300" i="12" s="1"/>
  <c r="K303" i="12"/>
  <c r="M303" i="12"/>
  <c r="O303" i="12"/>
  <c r="Q303" i="12"/>
  <c r="Q300" i="12" s="1"/>
  <c r="V303" i="12"/>
  <c r="G305" i="12"/>
  <c r="M305" i="12" s="1"/>
  <c r="I305" i="12"/>
  <c r="K305" i="12"/>
  <c r="O305" i="12"/>
  <c r="Q305" i="12"/>
  <c r="V305" i="12"/>
  <c r="G307" i="12"/>
  <c r="I307" i="12"/>
  <c r="K307" i="12"/>
  <c r="M307" i="12"/>
  <c r="O307" i="12"/>
  <c r="Q307" i="12"/>
  <c r="V307" i="12"/>
  <c r="G309" i="12"/>
  <c r="M309" i="12" s="1"/>
  <c r="I309" i="12"/>
  <c r="K309" i="12"/>
  <c r="O309" i="12"/>
  <c r="Q309" i="12"/>
  <c r="V309" i="12"/>
  <c r="G311" i="12"/>
  <c r="I311" i="12"/>
  <c r="K311" i="12"/>
  <c r="M311" i="12"/>
  <c r="O311" i="12"/>
  <c r="Q311" i="12"/>
  <c r="V311" i="12"/>
  <c r="G322" i="12"/>
  <c r="M322" i="12" s="1"/>
  <c r="I322" i="12"/>
  <c r="K322" i="12"/>
  <c r="O322" i="12"/>
  <c r="Q322" i="12"/>
  <c r="V322" i="12"/>
  <c r="G325" i="12"/>
  <c r="I325" i="12"/>
  <c r="K325" i="12"/>
  <c r="M325" i="12"/>
  <c r="O325" i="12"/>
  <c r="Q325" i="12"/>
  <c r="V325" i="12"/>
  <c r="G327" i="12"/>
  <c r="M327" i="12" s="1"/>
  <c r="I327" i="12"/>
  <c r="K327" i="12"/>
  <c r="O327" i="12"/>
  <c r="Q327" i="12"/>
  <c r="V327" i="12"/>
  <c r="G341" i="12"/>
  <c r="I341" i="12"/>
  <c r="K341" i="12"/>
  <c r="M341" i="12"/>
  <c r="O341" i="12"/>
  <c r="Q341" i="12"/>
  <c r="V341" i="12"/>
  <c r="G354" i="12"/>
  <c r="M354" i="12" s="1"/>
  <c r="I354" i="12"/>
  <c r="K354" i="12"/>
  <c r="O354" i="12"/>
  <c r="Q354" i="12"/>
  <c r="V354" i="12"/>
  <c r="G358" i="12"/>
  <c r="I358" i="12"/>
  <c r="K358" i="12"/>
  <c r="M358" i="12"/>
  <c r="O358" i="12"/>
  <c r="Q358" i="12"/>
  <c r="V358" i="12"/>
  <c r="G385" i="12"/>
  <c r="M385" i="12" s="1"/>
  <c r="I385" i="12"/>
  <c r="K385" i="12"/>
  <c r="O385" i="12"/>
  <c r="Q385" i="12"/>
  <c r="V385" i="12"/>
  <c r="I387" i="12"/>
  <c r="Q387" i="12"/>
  <c r="G388" i="12"/>
  <c r="G387" i="12" s="1"/>
  <c r="I388" i="12"/>
  <c r="K388" i="12"/>
  <c r="K387" i="12" s="1"/>
  <c r="O388" i="12"/>
  <c r="O387" i="12" s="1"/>
  <c r="Q388" i="12"/>
  <c r="V388" i="12"/>
  <c r="V387" i="12" s="1"/>
  <c r="G390" i="12"/>
  <c r="M390" i="12" s="1"/>
  <c r="M389" i="12" s="1"/>
  <c r="I390" i="12"/>
  <c r="K390" i="12"/>
  <c r="K389" i="12" s="1"/>
  <c r="O390" i="12"/>
  <c r="O389" i="12" s="1"/>
  <c r="Q390" i="12"/>
  <c r="V390" i="12"/>
  <c r="V389" i="12" s="1"/>
  <c r="G418" i="12"/>
  <c r="I418" i="12"/>
  <c r="I389" i="12" s="1"/>
  <c r="K418" i="12"/>
  <c r="M418" i="12"/>
  <c r="O418" i="12"/>
  <c r="Q418" i="12"/>
  <c r="Q389" i="12" s="1"/>
  <c r="V418" i="12"/>
  <c r="G420" i="12"/>
  <c r="M420" i="12" s="1"/>
  <c r="I420" i="12"/>
  <c r="K420" i="12"/>
  <c r="O420" i="12"/>
  <c r="Q420" i="12"/>
  <c r="V420" i="12"/>
  <c r="G423" i="12"/>
  <c r="I423" i="12"/>
  <c r="K423" i="12"/>
  <c r="M423" i="12"/>
  <c r="O423" i="12"/>
  <c r="Q423" i="12"/>
  <c r="V423" i="12"/>
  <c r="G429" i="12"/>
  <c r="M429" i="12" s="1"/>
  <c r="I429" i="12"/>
  <c r="K429" i="12"/>
  <c r="O429" i="12"/>
  <c r="Q429" i="12"/>
  <c r="V429" i="12"/>
  <c r="G431" i="12"/>
  <c r="G430" i="12" s="1"/>
  <c r="I431" i="12"/>
  <c r="K431" i="12"/>
  <c r="K430" i="12" s="1"/>
  <c r="O431" i="12"/>
  <c r="O430" i="12" s="1"/>
  <c r="Q431" i="12"/>
  <c r="V431" i="12"/>
  <c r="V430" i="12" s="1"/>
  <c r="G432" i="12"/>
  <c r="I432" i="12"/>
  <c r="K432" i="12"/>
  <c r="M432" i="12"/>
  <c r="O432" i="12"/>
  <c r="Q432" i="12"/>
  <c r="V432" i="12"/>
  <c r="G433" i="12"/>
  <c r="M433" i="12" s="1"/>
  <c r="I433" i="12"/>
  <c r="K433" i="12"/>
  <c r="O433" i="12"/>
  <c r="Q433" i="12"/>
  <c r="V433" i="12"/>
  <c r="G434" i="12"/>
  <c r="M434" i="12" s="1"/>
  <c r="I434" i="12"/>
  <c r="I430" i="12" s="1"/>
  <c r="K434" i="12"/>
  <c r="O434" i="12"/>
  <c r="Q434" i="12"/>
  <c r="Q430" i="12" s="1"/>
  <c r="V434" i="12"/>
  <c r="G435" i="12"/>
  <c r="M435" i="12" s="1"/>
  <c r="I435" i="12"/>
  <c r="K435" i="12"/>
  <c r="O435" i="12"/>
  <c r="Q435" i="12"/>
  <c r="V435" i="12"/>
  <c r="G436" i="12"/>
  <c r="I436" i="12"/>
  <c r="K436" i="12"/>
  <c r="M436" i="12"/>
  <c r="O436" i="12"/>
  <c r="Q436" i="12"/>
  <c r="V436" i="12"/>
  <c r="G437" i="12"/>
  <c r="M437" i="12" s="1"/>
  <c r="I437" i="12"/>
  <c r="K437" i="12"/>
  <c r="O437" i="12"/>
  <c r="Q437" i="12"/>
  <c r="V437" i="12"/>
  <c r="G439" i="12"/>
  <c r="M439" i="12" s="1"/>
  <c r="I439" i="12"/>
  <c r="K439" i="12"/>
  <c r="K438" i="12" s="1"/>
  <c r="O439" i="12"/>
  <c r="Q439" i="12"/>
  <c r="V439" i="12"/>
  <c r="V438" i="12" s="1"/>
  <c r="G440" i="12"/>
  <c r="I440" i="12"/>
  <c r="K440" i="12"/>
  <c r="M440" i="12"/>
  <c r="O440" i="12"/>
  <c r="Q440" i="12"/>
  <c r="V440" i="12"/>
  <c r="G441" i="12"/>
  <c r="G438" i="12" s="1"/>
  <c r="I441" i="12"/>
  <c r="K441" i="12"/>
  <c r="O441" i="12"/>
  <c r="O438" i="12" s="1"/>
  <c r="Q441" i="12"/>
  <c r="V441" i="12"/>
  <c r="G442" i="12"/>
  <c r="M442" i="12" s="1"/>
  <c r="I442" i="12"/>
  <c r="I438" i="12" s="1"/>
  <c r="K442" i="12"/>
  <c r="O442" i="12"/>
  <c r="Q442" i="12"/>
  <c r="Q438" i="12" s="1"/>
  <c r="V442" i="12"/>
  <c r="K443" i="12"/>
  <c r="V443" i="12"/>
  <c r="G444" i="12"/>
  <c r="I444" i="12"/>
  <c r="I443" i="12" s="1"/>
  <c r="K444" i="12"/>
  <c r="M444" i="12"/>
  <c r="O444" i="12"/>
  <c r="Q444" i="12"/>
  <c r="Q443" i="12" s="1"/>
  <c r="V444" i="12"/>
  <c r="G445" i="12"/>
  <c r="G443" i="12" s="1"/>
  <c r="I445" i="12"/>
  <c r="K445" i="12"/>
  <c r="O445" i="12"/>
  <c r="O443" i="12" s="1"/>
  <c r="Q445" i="12"/>
  <c r="V445" i="12"/>
  <c r="G446" i="12"/>
  <c r="I446" i="12"/>
  <c r="K446" i="12"/>
  <c r="M446" i="12"/>
  <c r="O446" i="12"/>
  <c r="Q446" i="12"/>
  <c r="V446" i="12"/>
  <c r="G447" i="12"/>
  <c r="K447" i="12"/>
  <c r="O447" i="12"/>
  <c r="V447" i="12"/>
  <c r="G448" i="12"/>
  <c r="I448" i="12"/>
  <c r="I447" i="12" s="1"/>
  <c r="K448" i="12"/>
  <c r="M448" i="12"/>
  <c r="M447" i="12" s="1"/>
  <c r="O448" i="12"/>
  <c r="Q448" i="12"/>
  <c r="Q447" i="12" s="1"/>
  <c r="V448" i="12"/>
  <c r="G449" i="12"/>
  <c r="K449" i="12"/>
  <c r="O449" i="12"/>
  <c r="V449" i="12"/>
  <c r="G450" i="12"/>
  <c r="I450" i="12"/>
  <c r="I449" i="12" s="1"/>
  <c r="K450" i="12"/>
  <c r="M450" i="12"/>
  <c r="M449" i="12" s="1"/>
  <c r="O450" i="12"/>
  <c r="Q450" i="12"/>
  <c r="Q449" i="12" s="1"/>
  <c r="V450" i="12"/>
  <c r="G455" i="12"/>
  <c r="I455" i="12"/>
  <c r="I454" i="12" s="1"/>
  <c r="K455" i="12"/>
  <c r="M455" i="12"/>
  <c r="O455" i="12"/>
  <c r="Q455" i="12"/>
  <c r="Q454" i="12" s="1"/>
  <c r="V455" i="12"/>
  <c r="G457" i="12"/>
  <c r="G454" i="12" s="1"/>
  <c r="I457" i="12"/>
  <c r="K457" i="12"/>
  <c r="O457" i="12"/>
  <c r="O454" i="12" s="1"/>
  <c r="Q457" i="12"/>
  <c r="V457" i="12"/>
  <c r="G459" i="12"/>
  <c r="I459" i="12"/>
  <c r="K459" i="12"/>
  <c r="M459" i="12"/>
  <c r="O459" i="12"/>
  <c r="Q459" i="12"/>
  <c r="V459" i="12"/>
  <c r="G460" i="12"/>
  <c r="M460" i="12" s="1"/>
  <c r="I460" i="12"/>
  <c r="K460" i="12"/>
  <c r="K454" i="12" s="1"/>
  <c r="O460" i="12"/>
  <c r="Q460" i="12"/>
  <c r="V460" i="12"/>
  <c r="V454" i="12" s="1"/>
  <c r="G463" i="12"/>
  <c r="I463" i="12"/>
  <c r="K463" i="12"/>
  <c r="M463" i="12"/>
  <c r="O463" i="12"/>
  <c r="Q463" i="12"/>
  <c r="V463" i="12"/>
  <c r="G465" i="12"/>
  <c r="M465" i="12" s="1"/>
  <c r="I465" i="12"/>
  <c r="K465" i="12"/>
  <c r="O465" i="12"/>
  <c r="Q465" i="12"/>
  <c r="V465" i="12"/>
  <c r="G467" i="12"/>
  <c r="I467" i="12"/>
  <c r="K467" i="12"/>
  <c r="M467" i="12"/>
  <c r="O467" i="12"/>
  <c r="Q467" i="12"/>
  <c r="V467" i="12"/>
  <c r="G469" i="12"/>
  <c r="M469" i="12" s="1"/>
  <c r="I469" i="12"/>
  <c r="K469" i="12"/>
  <c r="O469" i="12"/>
  <c r="Q469" i="12"/>
  <c r="V469" i="12"/>
  <c r="G471" i="12"/>
  <c r="I471" i="12"/>
  <c r="K471" i="12"/>
  <c r="M471" i="12"/>
  <c r="O471" i="12"/>
  <c r="Q471" i="12"/>
  <c r="V471" i="12"/>
  <c r="G472" i="12"/>
  <c r="O472" i="12"/>
  <c r="G473" i="12"/>
  <c r="I473" i="12"/>
  <c r="I472" i="12" s="1"/>
  <c r="K473" i="12"/>
  <c r="M473" i="12"/>
  <c r="O473" i="12"/>
  <c r="Q473" i="12"/>
  <c r="Q472" i="12" s="1"/>
  <c r="V473" i="12"/>
  <c r="G475" i="12"/>
  <c r="M475" i="12" s="1"/>
  <c r="I475" i="12"/>
  <c r="K475" i="12"/>
  <c r="K472" i="12" s="1"/>
  <c r="O475" i="12"/>
  <c r="Q475" i="12"/>
  <c r="V475" i="12"/>
  <c r="V472" i="12" s="1"/>
  <c r="I477" i="12"/>
  <c r="Q477" i="12"/>
  <c r="G478" i="12"/>
  <c r="M478" i="12" s="1"/>
  <c r="M477" i="12" s="1"/>
  <c r="I478" i="12"/>
  <c r="K478" i="12"/>
  <c r="K477" i="12" s="1"/>
  <c r="O478" i="12"/>
  <c r="O477" i="12" s="1"/>
  <c r="Q478" i="12"/>
  <c r="V478" i="12"/>
  <c r="V477" i="12" s="1"/>
  <c r="I483" i="12"/>
  <c r="Q483" i="12"/>
  <c r="G484" i="12"/>
  <c r="G483" i="12" s="1"/>
  <c r="I484" i="12"/>
  <c r="K484" i="12"/>
  <c r="K483" i="12" s="1"/>
  <c r="O484" i="12"/>
  <c r="O483" i="12" s="1"/>
  <c r="Q484" i="12"/>
  <c r="V484" i="12"/>
  <c r="V483" i="12" s="1"/>
  <c r="G504" i="12"/>
  <c r="I504" i="12"/>
  <c r="K504" i="12"/>
  <c r="M504" i="12"/>
  <c r="O504" i="12"/>
  <c r="Q504" i="12"/>
  <c r="V504" i="12"/>
  <c r="G524" i="12"/>
  <c r="M524" i="12" s="1"/>
  <c r="I524" i="12"/>
  <c r="K524" i="12"/>
  <c r="O524" i="12"/>
  <c r="Q524" i="12"/>
  <c r="V524" i="12"/>
  <c r="I526" i="12"/>
  <c r="Q526" i="12"/>
  <c r="G527" i="12"/>
  <c r="G526" i="12" s="1"/>
  <c r="I527" i="12"/>
  <c r="K527" i="12"/>
  <c r="K526" i="12" s="1"/>
  <c r="O527" i="12"/>
  <c r="O526" i="12" s="1"/>
  <c r="Q527" i="12"/>
  <c r="V527" i="12"/>
  <c r="V526" i="12" s="1"/>
  <c r="G532" i="12"/>
  <c r="M532" i="12" s="1"/>
  <c r="I532" i="12"/>
  <c r="K532" i="12"/>
  <c r="K531" i="12" s="1"/>
  <c r="O532" i="12"/>
  <c r="O531" i="12" s="1"/>
  <c r="Q532" i="12"/>
  <c r="V532" i="12"/>
  <c r="V531" i="12" s="1"/>
  <c r="G533" i="12"/>
  <c r="I533" i="12"/>
  <c r="I531" i="12" s="1"/>
  <c r="K533" i="12"/>
  <c r="M533" i="12"/>
  <c r="O533" i="12"/>
  <c r="Q533" i="12"/>
  <c r="Q531" i="12" s="1"/>
  <c r="V533" i="12"/>
  <c r="G534" i="12"/>
  <c r="M534" i="12" s="1"/>
  <c r="I534" i="12"/>
  <c r="K534" i="12"/>
  <c r="O534" i="12"/>
  <c r="Q534" i="12"/>
  <c r="V534" i="12"/>
  <c r="G536" i="12"/>
  <c r="I536" i="12"/>
  <c r="K536" i="12"/>
  <c r="M536" i="12"/>
  <c r="O536" i="12"/>
  <c r="Q536" i="12"/>
  <c r="V536" i="12"/>
  <c r="G537" i="12"/>
  <c r="M537" i="12" s="1"/>
  <c r="I537" i="12"/>
  <c r="K537" i="12"/>
  <c r="O537" i="12"/>
  <c r="Q537" i="12"/>
  <c r="V537" i="12"/>
  <c r="G538" i="12"/>
  <c r="I538" i="12"/>
  <c r="K538" i="12"/>
  <c r="M538" i="12"/>
  <c r="O538" i="12"/>
  <c r="Q538" i="12"/>
  <c r="V538" i="12"/>
  <c r="G539" i="12"/>
  <c r="M539" i="12" s="1"/>
  <c r="I539" i="12"/>
  <c r="K539" i="12"/>
  <c r="O539" i="12"/>
  <c r="Q539" i="12"/>
  <c r="V539" i="12"/>
  <c r="G540" i="12"/>
  <c r="I540" i="12"/>
  <c r="K540" i="12"/>
  <c r="M540" i="12"/>
  <c r="O540" i="12"/>
  <c r="Q540" i="12"/>
  <c r="V540" i="12"/>
  <c r="G541" i="12"/>
  <c r="G542" i="12"/>
  <c r="I542" i="12"/>
  <c r="I541" i="12" s="1"/>
  <c r="K542" i="12"/>
  <c r="M542" i="12"/>
  <c r="O542" i="12"/>
  <c r="Q542" i="12"/>
  <c r="Q541" i="12" s="1"/>
  <c r="V542" i="12"/>
  <c r="G544" i="12"/>
  <c r="M544" i="12" s="1"/>
  <c r="I544" i="12"/>
  <c r="K544" i="12"/>
  <c r="K541" i="12" s="1"/>
  <c r="O544" i="12"/>
  <c r="Q544" i="12"/>
  <c r="V544" i="12"/>
  <c r="V541" i="12" s="1"/>
  <c r="G546" i="12"/>
  <c r="I546" i="12"/>
  <c r="K546" i="12"/>
  <c r="M546" i="12"/>
  <c r="O546" i="12"/>
  <c r="Q546" i="12"/>
  <c r="V546" i="12"/>
  <c r="G548" i="12"/>
  <c r="M548" i="12" s="1"/>
  <c r="I548" i="12"/>
  <c r="K548" i="12"/>
  <c r="O548" i="12"/>
  <c r="O541" i="12" s="1"/>
  <c r="Q548" i="12"/>
  <c r="V548" i="12"/>
  <c r="I549" i="12"/>
  <c r="Q549" i="12"/>
  <c r="G550" i="12"/>
  <c r="G549" i="12" s="1"/>
  <c r="I550" i="12"/>
  <c r="K550" i="12"/>
  <c r="K549" i="12" s="1"/>
  <c r="O550" i="12"/>
  <c r="O549" i="12" s="1"/>
  <c r="Q550" i="12"/>
  <c r="V550" i="12"/>
  <c r="V549" i="12" s="1"/>
  <c r="G552" i="12"/>
  <c r="I552" i="12"/>
  <c r="K552" i="12"/>
  <c r="M552" i="12"/>
  <c r="O552" i="12"/>
  <c r="Q552" i="12"/>
  <c r="V552" i="12"/>
  <c r="AE555" i="12"/>
  <c r="AF555" i="12"/>
  <c r="I20" i="1"/>
  <c r="I19" i="1"/>
  <c r="I18" i="1"/>
  <c r="I17" i="1"/>
  <c r="I16" i="1"/>
  <c r="I78" i="1"/>
  <c r="J77" i="1" s="1"/>
  <c r="F42" i="1"/>
  <c r="G23" i="1" s="1"/>
  <c r="G42" i="1"/>
  <c r="G25" i="1" s="1"/>
  <c r="A25" i="1" s="1"/>
  <c r="H41" i="1"/>
  <c r="I41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J52" i="1" l="1"/>
  <c r="J56" i="1"/>
  <c r="J60" i="1"/>
  <c r="J53" i="1"/>
  <c r="J57" i="1"/>
  <c r="J61" i="1"/>
  <c r="J64" i="1"/>
  <c r="J66" i="1"/>
  <c r="J68" i="1"/>
  <c r="J49" i="1"/>
  <c r="J54" i="1"/>
  <c r="J58" i="1"/>
  <c r="J62" i="1"/>
  <c r="J51" i="1"/>
  <c r="J55" i="1"/>
  <c r="J59" i="1"/>
  <c r="J63" i="1"/>
  <c r="J65" i="1"/>
  <c r="J67" i="1"/>
  <c r="J69" i="1"/>
  <c r="J72" i="1"/>
  <c r="J75" i="1"/>
  <c r="J70" i="1"/>
  <c r="J71" i="1"/>
  <c r="J73" i="1"/>
  <c r="J50" i="1"/>
  <c r="J76" i="1"/>
  <c r="J74" i="1"/>
  <c r="G26" i="1"/>
  <c r="A26" i="1"/>
  <c r="A23" i="1"/>
  <c r="G28" i="1"/>
  <c r="M472" i="12"/>
  <c r="M76" i="12"/>
  <c r="M531" i="12"/>
  <c r="M300" i="12"/>
  <c r="M34" i="12"/>
  <c r="M8" i="12"/>
  <c r="M167" i="12"/>
  <c r="M541" i="12"/>
  <c r="M276" i="12"/>
  <c r="M53" i="12"/>
  <c r="M550" i="12"/>
  <c r="M549" i="12" s="1"/>
  <c r="G531" i="12"/>
  <c r="M527" i="12"/>
  <c r="M526" i="12" s="1"/>
  <c r="M484" i="12"/>
  <c r="M483" i="12" s="1"/>
  <c r="G477" i="12"/>
  <c r="M431" i="12"/>
  <c r="M430" i="12" s="1"/>
  <c r="G389" i="12"/>
  <c r="M388" i="12"/>
  <c r="M387" i="12" s="1"/>
  <c r="G300" i="12"/>
  <c r="G296" i="12"/>
  <c r="M293" i="12"/>
  <c r="M292" i="12" s="1"/>
  <c r="G289" i="12"/>
  <c r="M288" i="12"/>
  <c r="M287" i="12" s="1"/>
  <c r="M212" i="12"/>
  <c r="M211" i="12" s="1"/>
  <c r="G67" i="12"/>
  <c r="G276" i="12"/>
  <c r="G167" i="12"/>
  <c r="G76" i="12"/>
  <c r="G8" i="12"/>
  <c r="M457" i="12"/>
  <c r="M454" i="12" s="1"/>
  <c r="M445" i="12"/>
  <c r="M443" i="12" s="1"/>
  <c r="M441" i="12"/>
  <c r="M438" i="12" s="1"/>
  <c r="I21" i="1"/>
  <c r="I39" i="1"/>
  <c r="I42" i="1" s="1"/>
  <c r="J41" i="1" s="1"/>
  <c r="J78" i="1" l="1"/>
  <c r="A24" i="1"/>
  <c r="G24" i="1"/>
  <c r="A27" i="1" s="1"/>
  <c r="J39" i="1"/>
  <c r="J42" i="1" s="1"/>
  <c r="J40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Vlastimil Tomášek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<sst xmlns="http://schemas.openxmlformats.org/spreadsheetml/2006/main" count="1920" uniqueCount="554">
  <si>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</si>
  <si>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</si>
  <si>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</si>
  <si>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</si>
  <si>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</si>
  <si>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</si>
  <si>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</si>
  <si>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</si>
  <si>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</si>
  <si>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</si>
  <si>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</si>
  <si>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</si>
  <si>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</si>
  <si>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</si>
  <si>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</si>
  <si>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</si>
  <si>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</si>
  <si>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</si>
  <si>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</si>
  <si>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</si>
  <si>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</si>
  <si>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</si>
  <si>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</si>
  <si>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</si>
  <si>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</si>
  <si>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</si>
  <si>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</si>
  <si>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</si>
  <si>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</si>
  <si>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</si>
  <si>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</si>
  <si>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</si>
  <si>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</si>
  <si>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</si>
  <si>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</si>
  <si>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</si>
  <si>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</si>
  <si>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</si>
  <si>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</si>
  <si>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</si>
  <si>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</si>
  <si>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</si>
  <si>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</si>
  <si>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</si>
  <si>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Sanace suterénu</t>
  </si>
  <si>
    <t>Objekt:</t>
  </si>
  <si>
    <t>Rozpočet:</t>
  </si>
  <si>
    <t>N2020.04</t>
  </si>
  <si>
    <t>ZUŠ Veveří 133 - sanace suterénu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</si>
  <si>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</si>
  <si>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</si>
  <si>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</si>
  <si>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</si>
  <si>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</si>
  <si>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</si>
  <si>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</si>
  <si>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</si>
  <si>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</si>
  <si>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</si>
  <si>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</si>
  <si>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</si>
  <si>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</si>
  <si>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</si>
  <si>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</si>
  <si>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</si>
  <si>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</si>
  <si>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</si>
  <si>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</si>
  <si>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</si>
  <si>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</si>
  <si>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</si>
  <si>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</si>
  <si>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</si>
  <si>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</si>
  <si>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</si>
  <si>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</si>
  <si>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</si>
  <si>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</si>
  <si>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</si>
  <si>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</si>
  <si>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</si>
  <si>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</si>
  <si>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</si>
  <si>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</si>
  <si>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</si>
  <si>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</si>
  <si>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728</t>
  </si>
  <si>
    <t>Vzduchotechnika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</si>
  <si>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</si>
  <si>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</si>
  <si>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</si>
  <si>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</si>
  <si>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</si>
  <si>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</si>
  <si>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</si>
  <si>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</si>
  <si>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776</t>
  </si>
  <si>
    <t>Podlahy povlakové</t>
  </si>
  <si>
    <t>781</t>
  </si>
  <si>
    <t>Obklady keramické</t>
  </si>
  <si>
    <t>782</t>
  </si>
  <si>
    <t>Konstrukce z přírodního kamene</t>
  </si>
  <si>
    <t>784</t>
  </si>
  <si>
    <t>Malby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</si>
  <si>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</si>
  <si>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</si>
  <si>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</si>
  <si>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</si>
  <si>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</si>
  <si>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</si>
  <si>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</si>
  <si>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</si>
  <si>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</si>
  <si>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</si>
  <si>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</si>
  <si>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</si>
  <si>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</si>
  <si>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</si>
  <si>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</si>
  <si>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</si>
  <si>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</si>
  <si>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</si>
  <si>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</si>
  <si>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</si>
  <si>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</si>
  <si>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</si>
  <si>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</si>
  <si>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</si>
  <si>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</si>
  <si>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</si>
  <si>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</si>
  <si>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</si>
  <si>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</si>
  <si>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</si>
  <si>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</si>
  <si>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</si>
  <si>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</si>
  <si>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</si>
  <si>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</si>
  <si>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dlažeb ze zámkové dlažby v kamenivu</t>
  </si>
  <si>
    <t>m2</t>
  </si>
  <si>
    <t>RTS 21/ I</t>
  </si>
  <si>
    <t>RTS 20/ II</t>
  </si>
  <si>
    <t>Práce</t>
  </si>
  <si>
    <t>POL1_</t>
  </si>
  <si>
    <t>zámková dlažba : (7,460+3,580+7,460+2,50)*0,3</t>
  </si>
  <si>
    <t>VV</t>
  </si>
  <si>
    <t>113107522R00</t>
  </si>
  <si>
    <t>Odstranění podkladu pl. 50 m2,kam.drcené tl.22 cm</t>
  </si>
  <si>
    <t>zámk.dlažba : (7,460+3,580+7,460+2,50)*0,3</t>
  </si>
  <si>
    <t>asf. chodník : 12,0*0,3</t>
  </si>
  <si>
    <t>113108308R00</t>
  </si>
  <si>
    <t>Odstranění asfaltové vrstvy pl. do 50 m2, tl. 8 cm</t>
  </si>
  <si>
    <t>12,0*0,3</t>
  </si>
  <si>
    <t>139601102R00</t>
  </si>
  <si>
    <t>Ruční výkop jam, rýh a šachet v hornině tř. 3</t>
  </si>
  <si>
    <t>m3</t>
  </si>
  <si>
    <t>174101102R00</t>
  </si>
  <si>
    <t>Zásyp ruční se zhutněním</t>
  </si>
  <si>
    <t>zámková dlažba : (7,460+3,580+7,460+2,50)*0,3*0,17</t>
  </si>
  <si>
    <t>asf. chodník : 12,0*0,3*0,12</t>
  </si>
  <si>
    <t>výkopek : 10,58</t>
  </si>
  <si>
    <t>281606113R00</t>
  </si>
  <si>
    <t>Beztlaková chem.injektáž zdiva cihlového tl. 60 cm</t>
  </si>
  <si>
    <t>m</t>
  </si>
  <si>
    <t>POP</t>
  </si>
  <si>
    <t>Injektážní prostredek na bázi silikonové mikroemulze ve forme krému s obsahem 80% aktivní</t>
  </si>
  <si>
    <t>látky. Tento injektážní prostredek je urcen i pro vysoký stupen vlhkostního zatížení a pro</t>
  </si>
  <si>
    <t>zdivo s vysokým procentem nasycení vodou (až do 95 %). Spotreba krému se pohybuje od</t>
  </si>
  <si>
    <t>1,6l – 2l/m2. Při aplikaci použít metodu beztlakové injektáže, kdy se vrty provádejí kolmo</t>
  </si>
  <si>
    <t>do zdiva v ložné spáre. Vzdálenost vyvrtaných otvoru se pohybuje mezi 10 až 12 cm.</t>
  </si>
  <si>
    <t>Hloubka vrtu se rovná tlouštce zdi minus 2 cm. Prumer vyvrtaných otvoru se pohybuje dle</t>
  </si>
  <si>
    <t>stupne zavlhnutí v rozmezí 12-18mm a otvory se 1x zcela naplní.</t>
  </si>
  <si>
    <t>Např: Remmers KIESOL C</t>
  </si>
  <si>
    <t>vnější sokl : 42,0*2</t>
  </si>
  <si>
    <t>anglické dvorky svisle : 13,50*2</t>
  </si>
  <si>
    <t>319211321RT1</t>
  </si>
  <si>
    <t>Těsnicí stěrka na svislé ploše tl. do 5 mm</t>
  </si>
  <si>
    <t>Např: Remmers WP DS Levell</t>
  </si>
  <si>
    <t xml:space="preserve">přes injektáže - 0,6 m : </t>
  </si>
  <si>
    <t>vnější sokl : 42,0*0,6</t>
  </si>
  <si>
    <t>anglické dvorky : 13,50*0,6</t>
  </si>
  <si>
    <t>319211322RT1</t>
  </si>
  <si>
    <t>Těsnicí stěrka na svislé ploše tl.do 10 mm</t>
  </si>
  <si>
    <t>anglické dvorky : (1,9+1,9+4,28)*2,55</t>
  </si>
  <si>
    <t>(1,9+1,9+4,15)*2,75</t>
  </si>
  <si>
    <t>(1,9+1,9+4,47)*2,95</t>
  </si>
  <si>
    <t>319211332RT1</t>
  </si>
  <si>
    <t>Fabion z malty v koutu podlahy r 50 mm</t>
  </si>
  <si>
    <t>Např: Remmers WP DS Levell, orientační spotřeba 2 kg/mb</t>
  </si>
  <si>
    <t>anglické dvorky : 1,9+1,9+4,28</t>
  </si>
  <si>
    <t>1,9+1,9+4,15</t>
  </si>
  <si>
    <t>1,9+1,9+4,47</t>
  </si>
  <si>
    <t>43032101AA</t>
  </si>
  <si>
    <t xml:space="preserve">Oprava schodiště hlavního vstupu </t>
  </si>
  <si>
    <t>kompl</t>
  </si>
  <si>
    <t>Vlastní</t>
  </si>
  <si>
    <t>Indiv</t>
  </si>
  <si>
    <t>Agregovaná položka</t>
  </si>
  <si>
    <t>POL2_</t>
  </si>
  <si>
    <t>1) očištění schodů otriskáním</t>
  </si>
  <si>
    <t>2) vyčištění vodorovných spár mezi schod. stupni</t>
  </si>
  <si>
    <t>3) reprofilace poškozených schodů (odštíplých hran ...)</t>
  </si>
  <si>
    <t>Oprava omítek přilehlé zídky je obsažena v oddílu "Úpravy povrchů".</t>
  </si>
  <si>
    <t>43032102AA</t>
  </si>
  <si>
    <t xml:space="preserve">Oprava schodiště bočního vstupu </t>
  </si>
  <si>
    <t>4) Vyplnění vodorovných a svislých spár mezi stupni izolační maltou pro zamezení zatékání.</t>
  </si>
  <si>
    <t>564231111R00</t>
  </si>
  <si>
    <t>Podklad ze štěrkopísku po zhutnění tloušťky 10 cm pod nový asf. kryt</t>
  </si>
  <si>
    <t>596215041R00</t>
  </si>
  <si>
    <t>Kladení zámkové dlažby tl. 8 cm do drtě tl. 5 cm</t>
  </si>
  <si>
    <t>(7,460+3,580+7,460+2,50)*0,3</t>
  </si>
  <si>
    <t>578143122R00</t>
  </si>
  <si>
    <t>Litý asfalt tl. 80 mm</t>
  </si>
  <si>
    <t>592451187R</t>
  </si>
  <si>
    <t xml:space="preserve">Dlažba betonová čtverec, 10x10x8 cm přírodní šedá </t>
  </si>
  <si>
    <t>SPCM</t>
  </si>
  <si>
    <t>Specifikace</t>
  </si>
  <si>
    <t>POL3_</t>
  </si>
  <si>
    <t>zámková dlažba : (7,460+3,580+7,460+2,50)*0,3*0,2</t>
  </si>
  <si>
    <t>601022122R00</t>
  </si>
  <si>
    <t>Omítka stropů sanační jádrová tl. 30 mm</t>
  </si>
  <si>
    <t>Např: Remmers SP Levell</t>
  </si>
  <si>
    <t>0.15 : 20,40*1,3*0,3</t>
  </si>
  <si>
    <t>0.17 : 17,80*1,3*0,3</t>
  </si>
  <si>
    <t>0.18 : 1,7*1,3</t>
  </si>
  <si>
    <t>0.19 : 1,7*1,3</t>
  </si>
  <si>
    <t>601022151R00</t>
  </si>
  <si>
    <t>Štuk na stropech sanační tl. 3 mm</t>
  </si>
  <si>
    <t>602011121R00</t>
  </si>
  <si>
    <t>Omítka stěn jádrová sanační tl. 30 mm</t>
  </si>
  <si>
    <t>0.15 : (25,70*2,5+4,9*0,5)*0,3</t>
  </si>
  <si>
    <t>602011124R00</t>
  </si>
  <si>
    <t>Sanační podhoz</t>
  </si>
  <si>
    <t>Síranovzdorný sananční podhoz</t>
  </si>
  <si>
    <t>Např: Remmers SP Prep, orientační spotřeba 4 kg/m2</t>
  </si>
  <si>
    <t>Vnější sokl : 8,5*(2,15+0,3)-3*0,75*0,45</t>
  </si>
  <si>
    <t>0,9*1,0+0,6*1,0+1,5*1,0+1,5*(1,0+1,7)/2</t>
  </si>
  <si>
    <t>7,46*(2,1+0,3)-0,75*0,45</t>
  </si>
  <si>
    <t>3,56*(2,4+2,00)/2-(0,75*0,45)</t>
  </si>
  <si>
    <t>7,46*(2,0+1,5)/2-0,75*0,45*2</t>
  </si>
  <si>
    <t>3,0*1,3+(0,5+0,7)*0,5</t>
  </si>
  <si>
    <t>13,5*2,6-(0,85*1,4)*6</t>
  </si>
  <si>
    <t>1,5*(0,2+1,7)/2</t>
  </si>
  <si>
    <t>0,2*1,8</t>
  </si>
  <si>
    <t>3,8*(1,7+0,3)</t>
  </si>
  <si>
    <t>Ostění oken : 0,45*0,75*7*0,15*3</t>
  </si>
  <si>
    <t>1,4*0,85*6*0,15*3</t>
  </si>
  <si>
    <t>vnitřní místnosti : 5,0*2,25</t>
  </si>
  <si>
    <t>5,0*2,25</t>
  </si>
  <si>
    <t>1,7*1,3</t>
  </si>
  <si>
    <t>22,80*2,50</t>
  </si>
  <si>
    <t>2,35*5,90</t>
  </si>
  <si>
    <t>1,6*11,50</t>
  </si>
  <si>
    <t>1,65*11,90</t>
  </si>
  <si>
    <t>602013123RT3</t>
  </si>
  <si>
    <t>Omítka stěn jádrová sanační tll. 30 mm</t>
  </si>
  <si>
    <t>Např: Remmers SP Top White</t>
  </si>
  <si>
    <t>Vnější sokl : 8,5*2,15-3*0,75*0,45</t>
  </si>
  <si>
    <t>7,46*2,1-0,75*0,45</t>
  </si>
  <si>
    <t>3,56*(2,1+1,70)/2-(0,75*0,45)</t>
  </si>
  <si>
    <t>7,46*(1,7+1,2)/2-0,75*0,45*2</t>
  </si>
  <si>
    <t>3,0*1,0+(0,5+0,7)*0,5</t>
  </si>
  <si>
    <t>0,2*1,5</t>
  </si>
  <si>
    <t>3,8*1,7</t>
  </si>
  <si>
    <t>1,60*11,50</t>
  </si>
  <si>
    <t>602015151R00</t>
  </si>
  <si>
    <t>Štuk na stěnách sanační ručně  tl. 3 mm</t>
  </si>
  <si>
    <t>0.15-30% : (25,70*2,5+4,9*0,5)*0,3</t>
  </si>
  <si>
    <t>Vnitřní místnosti : 22,80*2,50+5,0*2,25*2</t>
  </si>
  <si>
    <t>771101111R00AA</t>
  </si>
  <si>
    <t>Vyrovnání podkladů voděizolační maltou tl. 20 mm</t>
  </si>
  <si>
    <t>Podkladní vrstva pod sanační omítk, odolná síranům a negativnímu tlaku vody.</t>
  </si>
  <si>
    <t>Např: Weber.tec 934, orientační spotřeba 30 kg/m2 při tl. 2 cm</t>
  </si>
  <si>
    <t>611421221R00</t>
  </si>
  <si>
    <t>Oprava váp.omítek stropů do 10% plochy - hladkých</t>
  </si>
  <si>
    <t>Včetně pomocného pracovního lešení o výšce podlahy do 1900 mm a pro zatížení do 1,5 kPa.</t>
  </si>
  <si>
    <t>vnitřní místnosti : 38,70*1,3+38,20*1,3</t>
  </si>
  <si>
    <t>611421231R00</t>
  </si>
  <si>
    <t>Oprava váp.omítek stropů do 10% plochy - štukových</t>
  </si>
  <si>
    <t>611421321R00</t>
  </si>
  <si>
    <t>Oprava váp.omítek stropů do 30% plochy</t>
  </si>
  <si>
    <t>Vnitřní prostory - technické místnosti : 17,90*1,3</t>
  </si>
  <si>
    <t>10,0*1,3</t>
  </si>
  <si>
    <t>34,10*1,3</t>
  </si>
  <si>
    <t>10,90*1,3</t>
  </si>
  <si>
    <t>9,70*1,3</t>
  </si>
  <si>
    <t>2,1*1,3</t>
  </si>
  <si>
    <t>12,30*1,3</t>
  </si>
  <si>
    <t>27,40*1,3</t>
  </si>
  <si>
    <t>611421331R00</t>
  </si>
  <si>
    <t>Oprava váp.omítek stropů do 30% plochy - štukových</t>
  </si>
  <si>
    <t>612421637R00</t>
  </si>
  <si>
    <t xml:space="preserve">Omítka vnitřní zdiva - zabroušený štuk dle PD </t>
  </si>
  <si>
    <t>Použít štuk: KEIM univerzalputz fein, uvažovaná spotřeba 6 kg/m2</t>
  </si>
  <si>
    <t>Vnitřní prostory - technické místnosti : 18,20*2,4+1,0*0,80+0,5*2*2,0+0,9*0,4</t>
  </si>
  <si>
    <t>15,9*2,4+1,0*0,5*2+0,8*0,4</t>
  </si>
  <si>
    <t>18,9*2,4+10,2*2,4+0,8*0,4+1,0*0,5</t>
  </si>
  <si>
    <t>14,20*2,5+0,4*0,9+0,9*0,5</t>
  </si>
  <si>
    <t>11,50*3,4+4,5*1,3</t>
  </si>
  <si>
    <t>6,5*2,45+0,8*0,5+0,5*1,0</t>
  </si>
  <si>
    <t>12,9*2,45+0,45*2,70</t>
  </si>
  <si>
    <t>27,0*2,45+2*0,4*1,0+0,9*0,5</t>
  </si>
  <si>
    <t>612421221R00</t>
  </si>
  <si>
    <t>Oprava vápen.omítek stěn do 10 % pl. - hladkých</t>
  </si>
  <si>
    <t>vnitřní místnosti : 15,60*2,34+21,50*2,34</t>
  </si>
  <si>
    <t>612421231R00</t>
  </si>
  <si>
    <t>Oprava vápen.omítek stěn do 10 % pl. - štukových</t>
  </si>
  <si>
    <t>612441247R00</t>
  </si>
  <si>
    <t>Provedení tažené římsy</t>
  </si>
  <si>
    <t>622432112R00</t>
  </si>
  <si>
    <t xml:space="preserve">Omítky vnější stěn z umělého kamene v přírodní barvě drtí dekorativní střednězrné akrylátové </t>
  </si>
  <si>
    <t>622471317RS8</t>
  </si>
  <si>
    <t xml:space="preserve">Nátěr nebo nástřik stěn vnějších, složitost 1 - 2 hmota silikátová </t>
  </si>
  <si>
    <t>Penetrace + 2 x krycí nátěr.</t>
  </si>
  <si>
    <t>622471328RT2</t>
  </si>
  <si>
    <t>Nátěr stěn vnějších Antigraffiti, slož. 1 - 2 BEZBARVÝ</t>
  </si>
  <si>
    <t>Reverzibilní, vodou odstranitelný nátěr dvojnásobný.</t>
  </si>
  <si>
    <t>622481211RU1</t>
  </si>
  <si>
    <t>Montáž výztužné sítě(perlinky)do stěrky-vněj.stěny včetně výztužné sítě a stěrkového tmelu</t>
  </si>
  <si>
    <t>622903111R00</t>
  </si>
  <si>
    <t>Očištění zdí před opravou, ručně</t>
  </si>
  <si>
    <t>Včetně odstranění mechu, případně i jiných rostlin a jejich odklizení na vzdálenost do 20 m.</t>
  </si>
  <si>
    <t>622904112R00</t>
  </si>
  <si>
    <t>Očištění fasád tlakovou vodou složitost 1 - 2</t>
  </si>
  <si>
    <t>Anglické dvorky : 8,08*2,55+7,95*2,75+8,27*2,95</t>
  </si>
  <si>
    <t>632478125R00</t>
  </si>
  <si>
    <t>Reprofilace vodorovných betonových povrchů opravná cementová malta tl.do 20 mm</t>
  </si>
  <si>
    <t>Např.: Weberbat opravná hmota, orientační spotřeba 30 kg/m2 při tl. 20 mm</t>
  </si>
  <si>
    <t>betonové dno anglických dvorků : 1,9*4,28+1,9*4,150+1,9*4,470</t>
  </si>
  <si>
    <t>632479521R00</t>
  </si>
  <si>
    <t>Spojovací můstek na bet. podlahy</t>
  </si>
  <si>
    <t>Nařpř: SIKA Repair Modul</t>
  </si>
  <si>
    <t>Kotelna : 17,90+38,20</t>
  </si>
  <si>
    <t>632421AAA</t>
  </si>
  <si>
    <t>Samonivelační litá stěrka na bázi cementu, zušlechtěná epoxidovou pryskyřicí</t>
  </si>
  <si>
    <t>Např: SIKA Sikafloor 81 EpoCem</t>
  </si>
  <si>
    <t>63346100AA</t>
  </si>
  <si>
    <t>Sponkování mazanin v podlahách D+M</t>
  </si>
  <si>
    <t xml:space="preserve">m     </t>
  </si>
  <si>
    <t>919735112R00</t>
  </si>
  <si>
    <t>Řezání stávajícího živičného krytu tl. 5 - 10 cm</t>
  </si>
  <si>
    <t>938901101R00</t>
  </si>
  <si>
    <t xml:space="preserve">Očištění vod. bet. kcí </t>
  </si>
  <si>
    <t>941955002R00</t>
  </si>
  <si>
    <t>Lešení lehké pomocné, výška podlahy do 1,9 m</t>
  </si>
  <si>
    <t>Vnější sokl : (8,5+7,5)*1,0</t>
  </si>
  <si>
    <t>Anglické dvorky : (1,9+1,9+4,28+1,9+1,9+4,15+1,9+1,9+4,47)*1,5</t>
  </si>
  <si>
    <t>952901111R00</t>
  </si>
  <si>
    <t>Vyčištění budov o výšce podlaží do 4 m</t>
  </si>
  <si>
    <t>953001</t>
  </si>
  <si>
    <t>Demontáž a zpětná montáž nástěnek - 3 ks</t>
  </si>
  <si>
    <t>953002</t>
  </si>
  <si>
    <t>Demontáž a zpětná montáž poštovní schránky</t>
  </si>
  <si>
    <t>962031113R00</t>
  </si>
  <si>
    <t>Bourání příček z cihel pálených plných tl. 65 mm</t>
  </si>
  <si>
    <t>17,20*2,50</t>
  </si>
  <si>
    <t>962036112R00</t>
  </si>
  <si>
    <t>DMTZ SDK příčky, 1x kov.kce., 1x opláštěné 12,5 mm</t>
  </si>
  <si>
    <t>965048515R00</t>
  </si>
  <si>
    <t>Broušení betonových povrchů do tl. 5 mm</t>
  </si>
  <si>
    <t>17,90+38,20</t>
  </si>
  <si>
    <t>965048516R00</t>
  </si>
  <si>
    <t>Příplatek za každý další 1 mm broušení bet.povrchu</t>
  </si>
  <si>
    <t>Kotelna : 17,90*5+38,20*5</t>
  </si>
  <si>
    <t>970031160R00</t>
  </si>
  <si>
    <t>Vrtání jádrové do zdiva cihelného do D 160 mm</t>
  </si>
  <si>
    <t>0,6*2</t>
  </si>
  <si>
    <t>978011141R00</t>
  </si>
  <si>
    <t>Otlučení omítek vnitřních stropů do 30 %</t>
  </si>
  <si>
    <t>0.15 : 20,40*1,3</t>
  </si>
  <si>
    <t>0.17 : 17,80*1,3</t>
  </si>
  <si>
    <t>978011191R00</t>
  </si>
  <si>
    <t>Otlučení omítek vnitřních stropů do 100%</t>
  </si>
  <si>
    <t>978013141R00</t>
  </si>
  <si>
    <t>Otlučení omítek vnitřních stěn v rozsahu do 30 %</t>
  </si>
  <si>
    <t>0.15 : 25,70*2,5+4,9*0,5</t>
  </si>
  <si>
    <t>978013191R00</t>
  </si>
  <si>
    <t>Otlučení omítek vnitřních stěn v rozsahu do 100 %</t>
  </si>
  <si>
    <t>0.18 : 5,0*2,25</t>
  </si>
  <si>
    <t>0.19 : 5,0*2,25</t>
  </si>
  <si>
    <t>0.17 : 22,80*2,50</t>
  </si>
  <si>
    <t>11,50*0,85</t>
  </si>
  <si>
    <t>978015291R00</t>
  </si>
  <si>
    <t>Otlučení omítek vnějších MVC v složit.1-4 do 100 %</t>
  </si>
  <si>
    <t>978021191R00</t>
  </si>
  <si>
    <t>Otlučení cementových omítek do 100%</t>
  </si>
  <si>
    <t>978023411R00</t>
  </si>
  <si>
    <t>Vysekání a úprava spár zdiva cihelného mimo komín.</t>
  </si>
  <si>
    <t>11,50*1,6</t>
  </si>
  <si>
    <t>11,90*1,6</t>
  </si>
  <si>
    <t>978059531R00</t>
  </si>
  <si>
    <t>Odsekání vnitřních obkladů stěn nad 2 m2</t>
  </si>
  <si>
    <t>11,90*1,65</t>
  </si>
  <si>
    <t>999281105R00</t>
  </si>
  <si>
    <t>Přesun hmot pro opravy a údržbu do výšky 6 m</t>
  </si>
  <si>
    <t>t</t>
  </si>
  <si>
    <t>Přesun hmot</t>
  </si>
  <si>
    <t>POL7_</t>
  </si>
  <si>
    <t>711212002RT3</t>
  </si>
  <si>
    <t>Hydroizolační stěrka tl. 3 mm</t>
  </si>
  <si>
    <t>Např: Remmers WP sulfatex, orientační spotřeba 4 kg/m2</t>
  </si>
  <si>
    <t>11,50*0,5</t>
  </si>
  <si>
    <t>711212602RT3</t>
  </si>
  <si>
    <t>Těsnicí roh vnější, vnitřní do spoje podlaha-stěna</t>
  </si>
  <si>
    <t>kus</t>
  </si>
  <si>
    <t>11,90</t>
  </si>
  <si>
    <t>71121260AAA</t>
  </si>
  <si>
    <t>Těsnicí klín - do spoje sokl - chodník</t>
  </si>
  <si>
    <t>71121AAA</t>
  </si>
  <si>
    <t xml:space="preserve">Vazný můstek </t>
  </si>
  <si>
    <t>998711101R00</t>
  </si>
  <si>
    <t>Přesun hmot pro izolace proti vodě, výšky do 6 m</t>
  </si>
  <si>
    <t>728415112R00</t>
  </si>
  <si>
    <t>Montáž mřížky větrací nebo ventilační do 0,10 m2</t>
  </si>
  <si>
    <t>728614212R00</t>
  </si>
  <si>
    <t>Mtž ventilátoru axiál. nízkotl. potrub. do d 200mm včetně napojení do stávajícího komínového průduchu</t>
  </si>
  <si>
    <t>073881111R00AAA</t>
  </si>
  <si>
    <t xml:space="preserve">Vyčištění komín. průduchů </t>
  </si>
  <si>
    <t>728413851R00AAA</t>
  </si>
  <si>
    <t>Demontáž talířového ventilu kruhového včetně zapravení prostupů</t>
  </si>
  <si>
    <t>429148044R</t>
  </si>
  <si>
    <t>Ventilátor AXIÁLNÍ</t>
  </si>
  <si>
    <t>42972761R</t>
  </si>
  <si>
    <t>Mřížka kruhová KMM pr.160.30, do zdi</t>
  </si>
  <si>
    <t>998728101R00</t>
  </si>
  <si>
    <t>Přesun hmot pro vzduchotechniku, výšky do 6 m</t>
  </si>
  <si>
    <t>735151811R00</t>
  </si>
  <si>
    <t>Demontáž otopných těles panelových 1řadých,1500 mm</t>
  </si>
  <si>
    <t>735192921R00</t>
  </si>
  <si>
    <t>Zpětná montáž otop.těles panel.1řadých,1500 mm</t>
  </si>
  <si>
    <t>7351920RV</t>
  </si>
  <si>
    <t>Výměna ventilů dem. otopných těles</t>
  </si>
  <si>
    <t>7351919AAA</t>
  </si>
  <si>
    <t xml:space="preserve">Vypuštění a zpětné napuštění vody do otopného systému </t>
  </si>
  <si>
    <t>764817133RT2</t>
  </si>
  <si>
    <t>Oplechování zdí (atik) z lak.Pz plechu, rš 330 mm nalepení Enkolitem</t>
  </si>
  <si>
    <t>764430840R00</t>
  </si>
  <si>
    <t>Demontáž oplechování zdí,rš od 330 do 500 mm</t>
  </si>
  <si>
    <t>998764101R00</t>
  </si>
  <si>
    <t>Přesun hmot pro klempířské konstr., výšky do 6 m</t>
  </si>
  <si>
    <t>766664911R00AAA</t>
  </si>
  <si>
    <t>Vyřezání otvoru v dveřních křídlech a osazení větrací mřížky d+m</t>
  </si>
  <si>
    <t>767221R00AA</t>
  </si>
  <si>
    <t>Repase ocelového zábradlí hlavního vstupu (3x0,9 m)</t>
  </si>
  <si>
    <t>2) nátěr: 1x základ + 2xPU vrchní nátěr</t>
  </si>
  <si>
    <t>776101121R00</t>
  </si>
  <si>
    <t>Provedení penetrace podkladu pod.povlak.podlahy</t>
  </si>
  <si>
    <t>38,20</t>
  </si>
  <si>
    <t>776401800R00</t>
  </si>
  <si>
    <t>Demontáž soklíků nebo lišt, pryžových nebo z PVC</t>
  </si>
  <si>
    <t>34,20+29,20</t>
  </si>
  <si>
    <t>776421100R00</t>
  </si>
  <si>
    <t>Lepení podlahových soklíků z PVC a vinylu</t>
  </si>
  <si>
    <t>776421100RU1</t>
  </si>
  <si>
    <t>Lepení podlahových soklíků z PVC a vinylu včetně dodávky soklíku PVC</t>
  </si>
  <si>
    <t>29,20</t>
  </si>
  <si>
    <t>0</t>
  </si>
  <si>
    <t>776511810R00</t>
  </si>
  <si>
    <t>Odstranění PVC a koberců lepených bez podložky</t>
  </si>
  <si>
    <t>776521200RT1</t>
  </si>
  <si>
    <t>Lepení povlakových podlah z dílců PVC a CV (vinyl) pouze položení - materiál ve specifikaci</t>
  </si>
  <si>
    <t>28342454R</t>
  </si>
  <si>
    <t>Lišta soklová zásuvná PVC pro zasunutí krytiny</t>
  </si>
  <si>
    <t>34,20</t>
  </si>
  <si>
    <t>28412305R</t>
  </si>
  <si>
    <t>Podlahovina PVC v rolích, š. 2000 mm, homogenní, tl. 2 mm, protiskluzná, oblast komerční, průmyslová</t>
  </si>
  <si>
    <t>38,20*1,10</t>
  </si>
  <si>
    <t>998776201R00</t>
  </si>
  <si>
    <t>Přesun hmot pro podlahy povlakové, výšky do 6 m</t>
  </si>
  <si>
    <t>781475112RT6</t>
  </si>
  <si>
    <t>Obklad vnitřní stěn keramický, do tmele, 15x15 cm</t>
  </si>
  <si>
    <t>597623101R</t>
  </si>
  <si>
    <t>Obklad keramický 150x150 mm, pro interiér, barva bílá mat</t>
  </si>
  <si>
    <t>RTS 20/ I</t>
  </si>
  <si>
    <t>(11,90*1,65)*1,1</t>
  </si>
  <si>
    <t>78200AA</t>
  </si>
  <si>
    <t>Repase kamenného zhlaví zídky u schodiště hlavního vstupu  3x0,5 m</t>
  </si>
  <si>
    <t>2) Mechnické odstranění nesoudržných částí</t>
  </si>
  <si>
    <t>3) Reprofilace</t>
  </si>
  <si>
    <t>784191101R00</t>
  </si>
  <si>
    <t xml:space="preserve">Penetrace podkladu univerzální </t>
  </si>
  <si>
    <t>vnitřní prostory : 20,40*1,3</t>
  </si>
  <si>
    <t>1,7*1,3*2</t>
  </si>
  <si>
    <t>25,70*2,5+4,9*0,5</t>
  </si>
  <si>
    <t>17,80*1,3</t>
  </si>
  <si>
    <t>38,70*1,3+38,20*1,3</t>
  </si>
  <si>
    <t>15,60*2,34+21,50*2,34</t>
  </si>
  <si>
    <t>784165212R00</t>
  </si>
  <si>
    <t xml:space="preserve">Malby z malířských směsí, bělost 90%, dvojnásobné </t>
  </si>
  <si>
    <t>784011121R00</t>
  </si>
  <si>
    <t>Zabroušení štuku - dle PD</t>
  </si>
  <si>
    <t>Odkaz na mn. položky pořadí 27 : 355,28500</t>
  </si>
  <si>
    <t>6500AA</t>
  </si>
  <si>
    <t xml:space="preserve">Úpravy elektrorozvodů v suterénu </t>
  </si>
  <si>
    <t>Jedná se o uvolnění a zpětné uchycení stávajících rozvodů elektro (vedených lištách a úchytkami na povrchu).</t>
  </si>
  <si>
    <t>Včetně případné demontáže a zpětné montáže svítidel, vypínačů a pod. při realizaci oprav povrchů.</t>
  </si>
  <si>
    <t>979087213R00</t>
  </si>
  <si>
    <t>Nakládání vybour.hmot na dop.prostředky-komunikace</t>
  </si>
  <si>
    <t>Přesun suti</t>
  </si>
  <si>
    <t>POL8_</t>
  </si>
  <si>
    <t>979011221R00</t>
  </si>
  <si>
    <t>Svislá doprava suti a vybour. hmot za 1.PP nošením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</si>
  <si>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</si>
  <si>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</si>
  <si>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</si>
  <si>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</si>
  <si>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</si>
  <si>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</si>
  <si>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</si>
  <si>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</si>
  <si>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</si>
  <si>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</si>
  <si>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</si>
  <si>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979093111R00</t>
  </si>
  <si>
    <t>Uložení suti na skládku bez zhutnění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</si>
  <si>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</si>
  <si>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</si>
  <si>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</si>
  <si>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</si>
  <si>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</si>
  <si>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</si>
  <si>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</si>
  <si>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</si>
  <si>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</si>
  <si>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</si>
  <si>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</si>
  <si>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</si>
  <si>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</si>
  <si>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005R</t>
  </si>
  <si>
    <t>Celkový úklid ploch po provedení stavebních prací</t>
  </si>
  <si>
    <t>POL99_8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</si>
  <si>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</si>
  <si>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</si>
  <si>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</si>
  <si>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</si>
  <si>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</si>
  <si>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</si>
  <si>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</si>
  <si>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</si>
  <si>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</si>
  <si>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Dvouřadá vodorovná a svislá beztlaková injektáž.</t>
  </si>
  <si>
    <t>Izolační hmota odolná vůči sulfátům.</t>
  </si>
  <si>
    <t>Popis opravy:</t>
  </si>
  <si>
    <t>Hydrofilní sanační omítka</t>
  </si>
  <si>
    <t>Hydrofobní sanační omítka</t>
  </si>
  <si>
    <t>Nanesení vápenného štuku na ošištěné cihlené zdivo vč. vyplnění spár.</t>
  </si>
  <si>
    <t>Následné hrubé zabroušení.</t>
  </si>
  <si>
    <t>Paropropustná hydroizolační stěrka odolná vůči solím nanášená ve dvou vrstvách.</t>
  </si>
  <si>
    <t>Popis repase:</t>
  </si>
  <si>
    <t>1) očištění stávajících nátěrů chemicky a ocelovými kartáči.</t>
  </si>
  <si>
    <t>Úpravy a práce na elektroinstalaci spojené s opravou povrchů stěn a kleneb v suterénu v m.č. 0.06, 0.07, 0.09, 0.10, 0.11, 0.12 a 0.13.</t>
  </si>
  <si>
    <t>END</t>
  </si>
  <si>
    <t>1) Otryskání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</si>
</sst>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TS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2" t="s">
        <v>41</v>
      </c>
      <c r="B2" s="192"/>
      <c r="C2" s="192"/>
      <c r="D2" s="192"/>
      <c r="E2" s="192"/>
      <c r="F2" s="192"/>
      <c r="G2" s="19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1"/>
  <sheetViews>
    <sheetView showGridLines="0" topLeftCell="B58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5">
      <c r="A2" s="2"/>
      <c r="B2" s="77" t="s">
        <v>24</v>
      </c>
      <c r="C2" s="78"/>
      <c r="D2" s="79" t="s">
        <v>47</v>
      </c>
      <c r="E2" s="234" t="s">
        <v>48</v>
      </c>
      <c r="F2" s="235"/>
      <c r="G2" s="235"/>
      <c r="H2" s="235"/>
      <c r="I2" s="235"/>
      <c r="J2" s="236"/>
      <c r="O2" s="1"/>
    </row>
    <row r="3" spans="1:15" ht="27" customHeight="1" x14ac:dyDescent="0.25">
      <c r="A3" s="2"/>
      <c r="B3" s="80" t="s">
        <v>45</v>
      </c>
      <c r="C3" s="78"/>
      <c r="D3" s="81" t="s">
        <v>43</v>
      </c>
      <c r="E3" s="237" t="s">
        <v>44</v>
      </c>
      <c r="F3" s="238"/>
      <c r="G3" s="238"/>
      <c r="H3" s="238"/>
      <c r="I3" s="238"/>
      <c r="J3" s="239"/>
    </row>
    <row r="4" spans="1:15" ht="23.25" customHeight="1" x14ac:dyDescent="0.25">
      <c r="A4" s="76">
        <v>1982</v>
      </c>
      <c r="B4" s="82" t="s">
        <v>46</v>
      </c>
      <c r="C4" s="83"/>
      <c r="D4" s="84" t="s">
        <v>43</v>
      </c>
      <c r="E4" s="217" t="s">
        <v>44</v>
      </c>
      <c r="F4" s="218"/>
      <c r="G4" s="218"/>
      <c r="H4" s="218"/>
      <c r="I4" s="218"/>
      <c r="J4" s="219"/>
    </row>
    <row r="5" spans="1:15" ht="24" customHeight="1" x14ac:dyDescent="0.25">
      <c r="A5" s="2"/>
      <c r="B5" s="31" t="s">
        <v>23</v>
      </c>
      <c r="D5" s="222"/>
      <c r="E5" s="223"/>
      <c r="F5" s="223"/>
      <c r="G5" s="22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24"/>
      <c r="E6" s="225"/>
      <c r="F6" s="225"/>
      <c r="G6" s="225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41"/>
      <c r="E11" s="241"/>
      <c r="F11" s="241"/>
      <c r="G11" s="241"/>
      <c r="H11" s="18" t="s">
        <v>42</v>
      </c>
      <c r="I11" s="86"/>
      <c r="J11" s="8"/>
    </row>
    <row r="12" spans="1:15" ht="15.75" customHeight="1" x14ac:dyDescent="0.25">
      <c r="A12" s="2"/>
      <c r="B12" s="28"/>
      <c r="C12" s="55"/>
      <c r="D12" s="216"/>
      <c r="E12" s="216"/>
      <c r="F12" s="216"/>
      <c r="G12" s="216"/>
      <c r="H12" s="18" t="s">
        <v>36</v>
      </c>
      <c r="I12" s="86"/>
      <c r="J12" s="8"/>
    </row>
    <row r="13" spans="1:15" ht="15.75" customHeight="1" x14ac:dyDescent="0.25">
      <c r="A13" s="2"/>
      <c r="B13" s="29"/>
      <c r="C13" s="56"/>
      <c r="D13" s="85"/>
      <c r="E13" s="220"/>
      <c r="F13" s="221"/>
      <c r="G13" s="221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5">
      <c r="A16" s="139" t="s">
        <v>26</v>
      </c>
      <c r="B16" s="38" t="s">
        <v>26</v>
      </c>
      <c r="C16" s="62"/>
      <c r="D16" s="63"/>
      <c r="E16" s="205"/>
      <c r="F16" s="206"/>
      <c r="G16" s="205"/>
      <c r="H16" s="206"/>
      <c r="I16" s="205">
        <f>SUMIF(F49:F77,A16,I49:I77)+SUMIF(F49:F77,"PSU",I49:I77)</f>
        <v>0</v>
      </c>
      <c r="J16" s="207"/>
    </row>
    <row r="17" spans="1:10" ht="23.25" customHeight="1" x14ac:dyDescent="0.25">
      <c r="A17" s="139" t="s">
        <v>27</v>
      </c>
      <c r="B17" s="38" t="s">
        <v>27</v>
      </c>
      <c r="C17" s="62"/>
      <c r="D17" s="63"/>
      <c r="E17" s="205"/>
      <c r="F17" s="206"/>
      <c r="G17" s="205"/>
      <c r="H17" s="206"/>
      <c r="I17" s="205">
        <f>SUMIF(F49:F77,A17,I49:I77)</f>
        <v>0</v>
      </c>
      <c r="J17" s="207"/>
    </row>
    <row r="18" spans="1:10" ht="23.25" customHeight="1" x14ac:dyDescent="0.25">
      <c r="A18" s="139" t="s">
        <v>28</v>
      </c>
      <c r="B18" s="38" t="s">
        <v>28</v>
      </c>
      <c r="C18" s="62"/>
      <c r="D18" s="63"/>
      <c r="E18" s="205"/>
      <c r="F18" s="206"/>
      <c r="G18" s="205"/>
      <c r="H18" s="206"/>
      <c r="I18" s="205">
        <f>SUMIF(F49:F77,A18,I49:I77)</f>
        <v>0</v>
      </c>
      <c r="J18" s="207"/>
    </row>
    <row r="19" spans="1:10" ht="23.25" customHeight="1" x14ac:dyDescent="0.25">
      <c r="A19" s="139" t="s">
        <v>109</v>
      </c>
      <c r="B19" s="38" t="s">
        <v>29</v>
      </c>
      <c r="C19" s="62"/>
      <c r="D19" s="63"/>
      <c r="E19" s="205"/>
      <c r="F19" s="206"/>
      <c r="G19" s="205"/>
      <c r="H19" s="206"/>
      <c r="I19" s="205">
        <f>SUMIF(F49:F77,A19,I49:I77)</f>
        <v>0</v>
      </c>
      <c r="J19" s="207"/>
    </row>
    <row r="20" spans="1:10" ht="23.25" customHeight="1" x14ac:dyDescent="0.25">
      <c r="A20" s="139" t="s">
        <v>110</v>
      </c>
      <c r="B20" s="38" t="s">
        <v>30</v>
      </c>
      <c r="C20" s="62"/>
      <c r="D20" s="63"/>
      <c r="E20" s="205"/>
      <c r="F20" s="206"/>
      <c r="G20" s="205"/>
      <c r="H20" s="206"/>
      <c r="I20" s="205">
        <f>SUMIF(F49:F77,A20,I49:I77)</f>
        <v>0</v>
      </c>
      <c r="J20" s="207"/>
    </row>
    <row r="21" spans="1:10" ht="23.25" customHeight="1" x14ac:dyDescent="0.25">
      <c r="A21" s="2"/>
      <c r="B21" s="48" t="s">
        <v>31</v>
      </c>
      <c r="C21" s="64"/>
      <c r="D21" s="65"/>
      <c r="E21" s="208"/>
      <c r="F21" s="244"/>
      <c r="G21" s="208"/>
      <c r="H21" s="244"/>
      <c r="I21" s="208">
        <f>SUM(I16:J20)</f>
        <v>0</v>
      </c>
      <c r="J21" s="209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1">
        <f>A23</f>
        <v>0</v>
      </c>
      <c r="H24" s="202"/>
      <c r="I24" s="202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3">
      <c r="A28" s="2"/>
      <c r="B28" s="113" t="s">
        <v>25</v>
      </c>
      <c r="C28" s="114"/>
      <c r="D28" s="114"/>
      <c r="E28" s="115"/>
      <c r="F28" s="116"/>
      <c r="G28" s="211">
        <f>ZakladDPHSniVypocet+ZakladDPHZaklVypocet</f>
        <v>0</v>
      </c>
      <c r="H28" s="211"/>
      <c r="I28" s="211"/>
      <c r="J28" s="11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3" t="s">
        <v>37</v>
      </c>
      <c r="C29" s="118"/>
      <c r="D29" s="118"/>
      <c r="E29" s="118"/>
      <c r="F29" s="119"/>
      <c r="G29" s="210">
        <f>A27</f>
        <v>0</v>
      </c>
      <c r="H29" s="210"/>
      <c r="I29" s="210"/>
      <c r="J29" s="120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5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5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5">
      <c r="A39" s="89">
        <v>1</v>
      </c>
      <c r="B39" s="99" t="s">
        <v>49</v>
      </c>
      <c r="C39" s="195"/>
      <c r="D39" s="195"/>
      <c r="E39" s="195"/>
      <c r="F39" s="100">
        <f>'01 01 Pol'!AE555</f>
        <v>0</v>
      </c>
      <c r="G39" s="101">
        <f>'01 01 Pol'!AF555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5">
      <c r="A40" s="89">
        <v>2</v>
      </c>
      <c r="B40" s="104" t="s">
        <v>43</v>
      </c>
      <c r="C40" s="196" t="s">
        <v>44</v>
      </c>
      <c r="D40" s="196"/>
      <c r="E40" s="196"/>
      <c r="F40" s="105">
        <f>'01 01 Pol'!AE555</f>
        <v>0</v>
      </c>
      <c r="G40" s="106">
        <f>'01 01 Pol'!AF555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5">
      <c r="A41" s="89">
        <v>3</v>
      </c>
      <c r="B41" s="108" t="s">
        <v>43</v>
      </c>
      <c r="C41" s="195" t="s">
        <v>44</v>
      </c>
      <c r="D41" s="195"/>
      <c r="E41" s="195"/>
      <c r="F41" s="109">
        <f>'01 01 Pol'!AE555</f>
        <v>0</v>
      </c>
      <c r="G41" s="102">
        <f>'01 01 Pol'!AF555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5">
      <c r="A42" s="89"/>
      <c r="B42" s="197" t="s">
        <v>50</v>
      </c>
      <c r="C42" s="198"/>
      <c r="D42" s="198"/>
      <c r="E42" s="199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6" x14ac:dyDescent="0.3">
      <c r="B46" s="121" t="s">
        <v>52</v>
      </c>
    </row>
    <row r="48" spans="1:10" ht="25.5" customHeight="1" x14ac:dyDescent="0.25">
      <c r="A48" s="123"/>
      <c r="B48" s="126" t="s">
        <v>18</v>
      </c>
      <c r="C48" s="126" t="s">
        <v>6</v>
      </c>
      <c r="D48" s="127"/>
      <c r="E48" s="127"/>
      <c r="F48" s="128" t="s">
        <v>53</v>
      </c>
      <c r="G48" s="128"/>
      <c r="H48" s="128"/>
      <c r="I48" s="128" t="s">
        <v>31</v>
      </c>
      <c r="J48" s="128" t="s">
        <v>0</v>
      </c>
    </row>
    <row r="49" spans="1:10" ht="36.75" customHeight="1" x14ac:dyDescent="0.25">
      <c r="A49" s="124"/>
      <c r="B49" s="129" t="s">
        <v>54</v>
      </c>
      <c r="C49" s="193" t="s">
        <v>55</v>
      </c>
      <c r="D49" s="194"/>
      <c r="E49" s="194"/>
      <c r="F49" s="135" t="s">
        <v>26</v>
      </c>
      <c r="G49" s="136"/>
      <c r="H49" s="136"/>
      <c r="I49" s="136">
        <f>'01 01 Pol'!G8</f>
        <v>0</v>
      </c>
      <c r="J49" s="133" t="str">
        <f>IF(I78=0,"",I49/I78*100)</f>
        <v/>
      </c>
    </row>
    <row r="50" spans="1:10" ht="36.75" customHeight="1" x14ac:dyDescent="0.25">
      <c r="A50" s="124"/>
      <c r="B50" s="129" t="s">
        <v>56</v>
      </c>
      <c r="C50" s="193" t="s">
        <v>57</v>
      </c>
      <c r="D50" s="194"/>
      <c r="E50" s="194"/>
      <c r="F50" s="135" t="s">
        <v>26</v>
      </c>
      <c r="G50" s="136"/>
      <c r="H50" s="136"/>
      <c r="I50" s="136">
        <f>'01 01 Pol'!G21</f>
        <v>0</v>
      </c>
      <c r="J50" s="133" t="str">
        <f>IF(I78=0,"",I50/I78*100)</f>
        <v/>
      </c>
    </row>
    <row r="51" spans="1:10" ht="36.75" customHeight="1" x14ac:dyDescent="0.25">
      <c r="A51" s="124"/>
      <c r="B51" s="129" t="s">
        <v>58</v>
      </c>
      <c r="C51" s="193" t="s">
        <v>59</v>
      </c>
      <c r="D51" s="194"/>
      <c r="E51" s="194"/>
      <c r="F51" s="135" t="s">
        <v>26</v>
      </c>
      <c r="G51" s="136"/>
      <c r="H51" s="136"/>
      <c r="I51" s="136">
        <f>'01 01 Pol'!G34</f>
        <v>0</v>
      </c>
      <c r="J51" s="133" t="str">
        <f>IF(I78=0,"",I51/I78*100)</f>
        <v/>
      </c>
    </row>
    <row r="52" spans="1:10" ht="36.75" customHeight="1" x14ac:dyDescent="0.25">
      <c r="A52" s="124"/>
      <c r="B52" s="129" t="s">
        <v>60</v>
      </c>
      <c r="C52" s="193" t="s">
        <v>61</v>
      </c>
      <c r="D52" s="194"/>
      <c r="E52" s="194"/>
      <c r="F52" s="135" t="s">
        <v>26</v>
      </c>
      <c r="G52" s="136"/>
      <c r="H52" s="136"/>
      <c r="I52" s="136">
        <f>'01 01 Pol'!G53</f>
        <v>0</v>
      </c>
      <c r="J52" s="133" t="str">
        <f>IF(I78=0,"",I52/I78*100)</f>
        <v/>
      </c>
    </row>
    <row r="53" spans="1:10" ht="36.75" customHeight="1" x14ac:dyDescent="0.25">
      <c r="A53" s="124"/>
      <c r="B53" s="129" t="s">
        <v>62</v>
      </c>
      <c r="C53" s="193" t="s">
        <v>63</v>
      </c>
      <c r="D53" s="194"/>
      <c r="E53" s="194"/>
      <c r="F53" s="135" t="s">
        <v>26</v>
      </c>
      <c r="G53" s="136"/>
      <c r="H53" s="136"/>
      <c r="I53" s="136">
        <f>'01 01 Pol'!G67</f>
        <v>0</v>
      </c>
      <c r="J53" s="133" t="str">
        <f>IF(I78=0,"",I53/I78*100)</f>
        <v/>
      </c>
    </row>
    <row r="54" spans="1:10" ht="36.75" customHeight="1" x14ac:dyDescent="0.25">
      <c r="A54" s="124"/>
      <c r="B54" s="129" t="s">
        <v>64</v>
      </c>
      <c r="C54" s="193" t="s">
        <v>65</v>
      </c>
      <c r="D54" s="194"/>
      <c r="E54" s="194"/>
      <c r="F54" s="135" t="s">
        <v>26</v>
      </c>
      <c r="G54" s="136"/>
      <c r="H54" s="136"/>
      <c r="I54" s="136">
        <f>'01 01 Pol'!G76</f>
        <v>0</v>
      </c>
      <c r="J54" s="133" t="str">
        <f>IF(I78=0,"",I54/I78*100)</f>
        <v/>
      </c>
    </row>
    <row r="55" spans="1:10" ht="36.75" customHeight="1" x14ac:dyDescent="0.25">
      <c r="A55" s="124"/>
      <c r="B55" s="129" t="s">
        <v>66</v>
      </c>
      <c r="C55" s="193" t="s">
        <v>67</v>
      </c>
      <c r="D55" s="194"/>
      <c r="E55" s="194"/>
      <c r="F55" s="135" t="s">
        <v>26</v>
      </c>
      <c r="G55" s="136"/>
      <c r="H55" s="136"/>
      <c r="I55" s="136">
        <f>'01 01 Pol'!G167</f>
        <v>0</v>
      </c>
      <c r="J55" s="133" t="str">
        <f>IF(I78=0,"",I55/I78*100)</f>
        <v/>
      </c>
    </row>
    <row r="56" spans="1:10" ht="36.75" customHeight="1" x14ac:dyDescent="0.25">
      <c r="A56" s="124"/>
      <c r="B56" s="129" t="s">
        <v>68</v>
      </c>
      <c r="C56" s="193" t="s">
        <v>69</v>
      </c>
      <c r="D56" s="194"/>
      <c r="E56" s="194"/>
      <c r="F56" s="135" t="s">
        <v>26</v>
      </c>
      <c r="G56" s="136"/>
      <c r="H56" s="136"/>
      <c r="I56" s="136">
        <f>'01 01 Pol'!G211</f>
        <v>0</v>
      </c>
      <c r="J56" s="133" t="str">
        <f>IF(I78=0,"",I56/I78*100)</f>
        <v/>
      </c>
    </row>
    <row r="57" spans="1:10" ht="36.75" customHeight="1" x14ac:dyDescent="0.25">
      <c r="A57" s="124"/>
      <c r="B57" s="129" t="s">
        <v>70</v>
      </c>
      <c r="C57" s="193" t="s">
        <v>71</v>
      </c>
      <c r="D57" s="194"/>
      <c r="E57" s="194"/>
      <c r="F57" s="135" t="s">
        <v>26</v>
      </c>
      <c r="G57" s="136"/>
      <c r="H57" s="136"/>
      <c r="I57" s="136">
        <f>'01 01 Pol'!G276</f>
        <v>0</v>
      </c>
      <c r="J57" s="133" t="str">
        <f>IF(I78=0,"",I57/I78*100)</f>
        <v/>
      </c>
    </row>
    <row r="58" spans="1:10" ht="36.75" customHeight="1" x14ac:dyDescent="0.25">
      <c r="A58" s="124"/>
      <c r="B58" s="129" t="s">
        <v>72</v>
      </c>
      <c r="C58" s="193" t="s">
        <v>73</v>
      </c>
      <c r="D58" s="194"/>
      <c r="E58" s="194"/>
      <c r="F58" s="135" t="s">
        <v>26</v>
      </c>
      <c r="G58" s="136"/>
      <c r="H58" s="136"/>
      <c r="I58" s="136">
        <f>'01 01 Pol'!G287</f>
        <v>0</v>
      </c>
      <c r="J58" s="133" t="str">
        <f>IF(I78=0,"",I58/I78*100)</f>
        <v/>
      </c>
    </row>
    <row r="59" spans="1:10" ht="36.75" customHeight="1" x14ac:dyDescent="0.25">
      <c r="A59" s="124"/>
      <c r="B59" s="129" t="s">
        <v>74</v>
      </c>
      <c r="C59" s="193" t="s">
        <v>75</v>
      </c>
      <c r="D59" s="194"/>
      <c r="E59" s="194"/>
      <c r="F59" s="135" t="s">
        <v>26</v>
      </c>
      <c r="G59" s="136"/>
      <c r="H59" s="136"/>
      <c r="I59" s="136">
        <f>'01 01 Pol'!G289</f>
        <v>0</v>
      </c>
      <c r="J59" s="133" t="str">
        <f>IF(I78=0,"",I59/I78*100)</f>
        <v/>
      </c>
    </row>
    <row r="60" spans="1:10" ht="36.75" customHeight="1" x14ac:dyDescent="0.25">
      <c r="A60" s="124"/>
      <c r="B60" s="129" t="s">
        <v>76</v>
      </c>
      <c r="C60" s="193" t="s">
        <v>77</v>
      </c>
      <c r="D60" s="194"/>
      <c r="E60" s="194"/>
      <c r="F60" s="135" t="s">
        <v>26</v>
      </c>
      <c r="G60" s="136"/>
      <c r="H60" s="136"/>
      <c r="I60" s="136">
        <f>'01 01 Pol'!G292</f>
        <v>0</v>
      </c>
      <c r="J60" s="133" t="str">
        <f>IF(I78=0,"",I60/I78*100)</f>
        <v/>
      </c>
    </row>
    <row r="61" spans="1:10" ht="36.75" customHeight="1" x14ac:dyDescent="0.25">
      <c r="A61" s="124"/>
      <c r="B61" s="129" t="s">
        <v>78</v>
      </c>
      <c r="C61" s="193" t="s">
        <v>79</v>
      </c>
      <c r="D61" s="194"/>
      <c r="E61" s="194"/>
      <c r="F61" s="135" t="s">
        <v>26</v>
      </c>
      <c r="G61" s="136"/>
      <c r="H61" s="136"/>
      <c r="I61" s="136">
        <f>'01 01 Pol'!G296</f>
        <v>0</v>
      </c>
      <c r="J61" s="133" t="str">
        <f>IF(I78=0,"",I61/I78*100)</f>
        <v/>
      </c>
    </row>
    <row r="62" spans="1:10" ht="36.75" customHeight="1" x14ac:dyDescent="0.25">
      <c r="A62" s="124"/>
      <c r="B62" s="129" t="s">
        <v>80</v>
      </c>
      <c r="C62" s="193" t="s">
        <v>81</v>
      </c>
      <c r="D62" s="194"/>
      <c r="E62" s="194"/>
      <c r="F62" s="135" t="s">
        <v>26</v>
      </c>
      <c r="G62" s="136"/>
      <c r="H62" s="136"/>
      <c r="I62" s="136">
        <f>'01 01 Pol'!G300</f>
        <v>0</v>
      </c>
      <c r="J62" s="133" t="str">
        <f>IF(I78=0,"",I62/I78*100)</f>
        <v/>
      </c>
    </row>
    <row r="63" spans="1:10" ht="36.75" customHeight="1" x14ac:dyDescent="0.25">
      <c r="A63" s="124"/>
      <c r="B63" s="129" t="s">
        <v>82</v>
      </c>
      <c r="C63" s="193" t="s">
        <v>83</v>
      </c>
      <c r="D63" s="194"/>
      <c r="E63" s="194"/>
      <c r="F63" s="135" t="s">
        <v>26</v>
      </c>
      <c r="G63" s="136"/>
      <c r="H63" s="136"/>
      <c r="I63" s="136">
        <f>'01 01 Pol'!G387</f>
        <v>0</v>
      </c>
      <c r="J63" s="133" t="str">
        <f>IF(I78=0,"",I63/I78*100)</f>
        <v/>
      </c>
    </row>
    <row r="64" spans="1:10" ht="36.75" customHeight="1" x14ac:dyDescent="0.25">
      <c r="A64" s="124"/>
      <c r="B64" s="129" t="s">
        <v>84</v>
      </c>
      <c r="C64" s="193" t="s">
        <v>85</v>
      </c>
      <c r="D64" s="194"/>
      <c r="E64" s="194"/>
      <c r="F64" s="135" t="s">
        <v>27</v>
      </c>
      <c r="G64" s="136"/>
      <c r="H64" s="136"/>
      <c r="I64" s="136">
        <f>'01 01 Pol'!G389</f>
        <v>0</v>
      </c>
      <c r="J64" s="133" t="str">
        <f>IF(I78=0,"",I64/I78*100)</f>
        <v/>
      </c>
    </row>
    <row r="65" spans="1:10" ht="36.75" customHeight="1" x14ac:dyDescent="0.25">
      <c r="A65" s="124"/>
      <c r="B65" s="129" t="s">
        <v>86</v>
      </c>
      <c r="C65" s="193" t="s">
        <v>87</v>
      </c>
      <c r="D65" s="194"/>
      <c r="E65" s="194"/>
      <c r="F65" s="135" t="s">
        <v>27</v>
      </c>
      <c r="G65" s="136"/>
      <c r="H65" s="136"/>
      <c r="I65" s="136">
        <f>'01 01 Pol'!G430</f>
        <v>0</v>
      </c>
      <c r="J65" s="133" t="str">
        <f>IF(I78=0,"",I65/I78*100)</f>
        <v/>
      </c>
    </row>
    <row r="66" spans="1:10" ht="36.75" customHeight="1" x14ac:dyDescent="0.25">
      <c r="A66" s="124"/>
      <c r="B66" s="129" t="s">
        <v>88</v>
      </c>
      <c r="C66" s="193" t="s">
        <v>89</v>
      </c>
      <c r="D66" s="194"/>
      <c r="E66" s="194"/>
      <c r="F66" s="135" t="s">
        <v>27</v>
      </c>
      <c r="G66" s="136"/>
      <c r="H66" s="136"/>
      <c r="I66" s="136">
        <f>'01 01 Pol'!G438</f>
        <v>0</v>
      </c>
      <c r="J66" s="133" t="str">
        <f>IF(I78=0,"",I66/I78*100)</f>
        <v/>
      </c>
    </row>
    <row r="67" spans="1:10" ht="36.75" customHeight="1" x14ac:dyDescent="0.25">
      <c r="A67" s="124"/>
      <c r="B67" s="129" t="s">
        <v>90</v>
      </c>
      <c r="C67" s="193" t="s">
        <v>91</v>
      </c>
      <c r="D67" s="194"/>
      <c r="E67" s="194"/>
      <c r="F67" s="135" t="s">
        <v>27</v>
      </c>
      <c r="G67" s="136"/>
      <c r="H67" s="136"/>
      <c r="I67" s="136">
        <f>'01 01 Pol'!G443</f>
        <v>0</v>
      </c>
      <c r="J67" s="133" t="str">
        <f>IF(I78=0,"",I67/I78*100)</f>
        <v/>
      </c>
    </row>
    <row r="68" spans="1:10" ht="36.75" customHeight="1" x14ac:dyDescent="0.25">
      <c r="A68" s="124"/>
      <c r="B68" s="129" t="s">
        <v>92</v>
      </c>
      <c r="C68" s="193" t="s">
        <v>93</v>
      </c>
      <c r="D68" s="194"/>
      <c r="E68" s="194"/>
      <c r="F68" s="135" t="s">
        <v>27</v>
      </c>
      <c r="G68" s="136"/>
      <c r="H68" s="136"/>
      <c r="I68" s="136">
        <f>'01 01 Pol'!G447</f>
        <v>0</v>
      </c>
      <c r="J68" s="133" t="str">
        <f>IF(I78=0,"",I68/I78*100)</f>
        <v/>
      </c>
    </row>
    <row r="69" spans="1:10" ht="36.75" customHeight="1" x14ac:dyDescent="0.25">
      <c r="A69" s="124"/>
      <c r="B69" s="129" t="s">
        <v>94</v>
      </c>
      <c r="C69" s="193" t="s">
        <v>95</v>
      </c>
      <c r="D69" s="194"/>
      <c r="E69" s="194"/>
      <c r="F69" s="135" t="s">
        <v>27</v>
      </c>
      <c r="G69" s="136"/>
      <c r="H69" s="136"/>
      <c r="I69" s="136">
        <f>'01 01 Pol'!G449</f>
        <v>0</v>
      </c>
      <c r="J69" s="133" t="str">
        <f>IF(I78=0,"",I69/I78*100)</f>
        <v/>
      </c>
    </row>
    <row r="70" spans="1:10" ht="36.75" customHeight="1" x14ac:dyDescent="0.25">
      <c r="A70" s="124"/>
      <c r="B70" s="129" t="s">
        <v>96</v>
      </c>
      <c r="C70" s="193" t="s">
        <v>97</v>
      </c>
      <c r="D70" s="194"/>
      <c r="E70" s="194"/>
      <c r="F70" s="135" t="s">
        <v>27</v>
      </c>
      <c r="G70" s="136"/>
      <c r="H70" s="136"/>
      <c r="I70" s="136">
        <f>'01 01 Pol'!G454</f>
        <v>0</v>
      </c>
      <c r="J70" s="133" t="str">
        <f>IF(I78=0,"",I70/I78*100)</f>
        <v/>
      </c>
    </row>
    <row r="71" spans="1:10" ht="36.75" customHeight="1" x14ac:dyDescent="0.25">
      <c r="A71" s="124"/>
      <c r="B71" s="129" t="s">
        <v>98</v>
      </c>
      <c r="C71" s="193" t="s">
        <v>99</v>
      </c>
      <c r="D71" s="194"/>
      <c r="E71" s="194"/>
      <c r="F71" s="135" t="s">
        <v>27</v>
      </c>
      <c r="G71" s="136"/>
      <c r="H71" s="136"/>
      <c r="I71" s="136">
        <f>'01 01 Pol'!G472</f>
        <v>0</v>
      </c>
      <c r="J71" s="133" t="str">
        <f>IF(I78=0,"",I71/I78*100)</f>
        <v/>
      </c>
    </row>
    <row r="72" spans="1:10" ht="36.75" customHeight="1" x14ac:dyDescent="0.25">
      <c r="A72" s="124"/>
      <c r="B72" s="129" t="s">
        <v>100</v>
      </c>
      <c r="C72" s="193" t="s">
        <v>101</v>
      </c>
      <c r="D72" s="194"/>
      <c r="E72" s="194"/>
      <c r="F72" s="135" t="s">
        <v>27</v>
      </c>
      <c r="G72" s="136"/>
      <c r="H72" s="136"/>
      <c r="I72" s="136">
        <f>'01 01 Pol'!G477</f>
        <v>0</v>
      </c>
      <c r="J72" s="133" t="str">
        <f>IF(I78=0,"",I72/I78*100)</f>
        <v/>
      </c>
    </row>
    <row r="73" spans="1:10" ht="36.75" customHeight="1" x14ac:dyDescent="0.25">
      <c r="A73" s="124"/>
      <c r="B73" s="129" t="s">
        <v>102</v>
      </c>
      <c r="C73" s="193" t="s">
        <v>103</v>
      </c>
      <c r="D73" s="194"/>
      <c r="E73" s="194"/>
      <c r="F73" s="135" t="s">
        <v>27</v>
      </c>
      <c r="G73" s="136"/>
      <c r="H73" s="136"/>
      <c r="I73" s="136">
        <f>'01 01 Pol'!G483</f>
        <v>0</v>
      </c>
      <c r="J73" s="133" t="str">
        <f>IF(I78=0,"",I73/I78*100)</f>
        <v/>
      </c>
    </row>
    <row r="74" spans="1:10" ht="36.75" customHeight="1" x14ac:dyDescent="0.25">
      <c r="A74" s="124"/>
      <c r="B74" s="129" t="s">
        <v>104</v>
      </c>
      <c r="C74" s="193" t="s">
        <v>105</v>
      </c>
      <c r="D74" s="194"/>
      <c r="E74" s="194"/>
      <c r="F74" s="135" t="s">
        <v>28</v>
      </c>
      <c r="G74" s="136"/>
      <c r="H74" s="136"/>
      <c r="I74" s="136">
        <f>'01 01 Pol'!G526</f>
        <v>0</v>
      </c>
      <c r="J74" s="133" t="str">
        <f>IF(I78=0,"",I74/I78*100)</f>
        <v/>
      </c>
    </row>
    <row r="75" spans="1:10" ht="36.75" customHeight="1" x14ac:dyDescent="0.25">
      <c r="A75" s="124"/>
      <c r="B75" s="129" t="s">
        <v>106</v>
      </c>
      <c r="C75" s="193" t="s">
        <v>107</v>
      </c>
      <c r="D75" s="194"/>
      <c r="E75" s="194"/>
      <c r="F75" s="135" t="s">
        <v>108</v>
      </c>
      <c r="G75" s="136"/>
      <c r="H75" s="136"/>
      <c r="I75" s="136">
        <f>'01 01 Pol'!G531</f>
        <v>0</v>
      </c>
      <c r="J75" s="133" t="str">
        <f>IF(I78=0,"",I75/I78*100)</f>
        <v/>
      </c>
    </row>
    <row r="76" spans="1:10" ht="36.75" customHeight="1" x14ac:dyDescent="0.25">
      <c r="A76" s="124"/>
      <c r="B76" s="129" t="s">
        <v>109</v>
      </c>
      <c r="C76" s="193" t="s">
        <v>29</v>
      </c>
      <c r="D76" s="194"/>
      <c r="E76" s="194"/>
      <c r="F76" s="135" t="s">
        <v>109</v>
      </c>
      <c r="G76" s="136"/>
      <c r="H76" s="136"/>
      <c r="I76" s="136">
        <f>'01 01 Pol'!G541</f>
        <v>0</v>
      </c>
      <c r="J76" s="133" t="str">
        <f>IF(I78=0,"",I76/I78*100)</f>
        <v/>
      </c>
    </row>
    <row r="77" spans="1:10" ht="36.75" customHeight="1" x14ac:dyDescent="0.25">
      <c r="A77" s="124"/>
      <c r="B77" s="129" t="s">
        <v>110</v>
      </c>
      <c r="C77" s="193" t="s">
        <v>30</v>
      </c>
      <c r="D77" s="194"/>
      <c r="E77" s="194"/>
      <c r="F77" s="135" t="s">
        <v>110</v>
      </c>
      <c r="G77" s="136"/>
      <c r="H77" s="136"/>
      <c r="I77" s="136">
        <f>'01 01 Pol'!G549</f>
        <v>0</v>
      </c>
      <c r="J77" s="133" t="str">
        <f>IF(I78=0,"",I77/I78*100)</f>
        <v/>
      </c>
    </row>
    <row r="78" spans="1:10" ht="25.5" customHeight="1" x14ac:dyDescent="0.25">
      <c r="A78" s="125"/>
      <c r="B78" s="130" t="s">
        <v>1</v>
      </c>
      <c r="C78" s="131"/>
      <c r="D78" s="132"/>
      <c r="E78" s="132"/>
      <c r="F78" s="137"/>
      <c r="G78" s="138"/>
      <c r="H78" s="138"/>
      <c r="I78" s="138">
        <f>SUM(I49:I77)</f>
        <v>0</v>
      </c>
      <c r="J78" s="134">
        <f>SUM(J49:J77)</f>
        <v>0</v>
      </c>
    </row>
    <row r="79" spans="1:10" x14ac:dyDescent="0.25">
      <c r="F79" s="87"/>
      <c r="G79" s="87"/>
      <c r="H79" s="87"/>
      <c r="I79" s="87"/>
      <c r="J79" s="88"/>
    </row>
    <row r="80" spans="1:10" x14ac:dyDescent="0.25">
      <c r="F80" s="87"/>
      <c r="G80" s="87"/>
      <c r="H80" s="87"/>
      <c r="I80" s="87"/>
      <c r="J80" s="88"/>
    </row>
    <row r="81" spans="6:10" x14ac:dyDescent="0.25">
      <c r="F81" s="87"/>
      <c r="G81" s="87"/>
      <c r="H81" s="87"/>
      <c r="I81" s="87"/>
      <c r="J81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5:E75"/>
    <mergeCell ref="C76:E76"/>
    <mergeCell ref="C77:E77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5" t="s">
        <v>7</v>
      </c>
      <c r="B1" s="245"/>
      <c r="C1" s="246"/>
      <c r="D1" s="245"/>
      <c r="E1" s="245"/>
      <c r="F1" s="245"/>
      <c r="G1" s="245"/>
    </row>
    <row r="2" spans="1:7" ht="24.9" customHeight="1" x14ac:dyDescent="0.25">
      <c r="A2" s="50" t="s">
        <v>8</v>
      </c>
      <c r="B2" s="49"/>
      <c r="C2" s="247"/>
      <c r="D2" s="247"/>
      <c r="E2" s="247"/>
      <c r="F2" s="247"/>
      <c r="G2" s="248"/>
    </row>
    <row r="3" spans="1:7" ht="24.9" customHeight="1" x14ac:dyDescent="0.25">
      <c r="A3" s="50" t="s">
        <v>9</v>
      </c>
      <c r="B3" s="49"/>
      <c r="C3" s="247"/>
      <c r="D3" s="247"/>
      <c r="E3" s="247"/>
      <c r="F3" s="247"/>
      <c r="G3" s="248"/>
    </row>
    <row r="4" spans="1:7" ht="24.9" customHeight="1" x14ac:dyDescent="0.25">
      <c r="A4" s="50" t="s">
        <v>10</v>
      </c>
      <c r="B4" s="49"/>
      <c r="C4" s="247"/>
      <c r="D4" s="247"/>
      <c r="E4" s="247"/>
      <c r="F4" s="247"/>
      <c r="G4" s="248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473" activePane="bottomLeft" state="frozen"/>
      <selection pane="bottomLeft" activeCell="C478" sqref="C478"/>
    </sheetView>
  </sheetViews>
  <sheetFormatPr defaultRowHeight="13.2" outlineLevelRow="1" x14ac:dyDescent="0.25"/>
  <cols>
    <col min="1" max="1" width="3.44140625" customWidth="1"/>
    <col min="2" max="2" width="12.5546875" style="122" customWidth="1"/>
    <col min="3" max="3" width="38.33203125" style="12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53" t="s">
        <v>7</v>
      </c>
      <c r="B1" s="253"/>
      <c r="C1" s="253"/>
      <c r="D1" s="253"/>
      <c r="E1" s="253"/>
      <c r="F1" s="253"/>
      <c r="G1" s="253"/>
      <c r="AG1" t="s">
        <v>111</v>
      </c>
    </row>
    <row r="2" spans="1:60" ht="24.9" customHeight="1" x14ac:dyDescent="0.25">
      <c r="A2" s="140" t="s">
        <v>8</v>
      </c>
      <c r="B2" s="49" t="s">
        <v>47</v>
      </c>
      <c r="C2" s="254" t="s">
        <v>48</v>
      </c>
      <c r="D2" s="255"/>
      <c r="E2" s="255"/>
      <c r="F2" s="255"/>
      <c r="G2" s="256"/>
      <c r="AG2" t="s">
        <v>112</v>
      </c>
    </row>
    <row r="3" spans="1:60" ht="24.9" customHeight="1" x14ac:dyDescent="0.25">
      <c r="A3" s="140" t="s">
        <v>9</v>
      </c>
      <c r="B3" s="49" t="s">
        <v>43</v>
      </c>
      <c r="C3" s="254" t="s">
        <v>44</v>
      </c>
      <c r="D3" s="255"/>
      <c r="E3" s="255"/>
      <c r="F3" s="255"/>
      <c r="G3" s="256"/>
      <c r="AC3" s="122" t="s">
        <v>112</v>
      </c>
      <c r="AG3" t="s">
        <v>113</v>
      </c>
    </row>
    <row r="4" spans="1:60" ht="24.9" customHeight="1" x14ac:dyDescent="0.25">
      <c r="A4" s="141" t="s">
        <v>10</v>
      </c>
      <c r="B4" s="142" t="s">
        <v>43</v>
      </c>
      <c r="C4" s="257" t="s">
        <v>44</v>
      </c>
      <c r="D4" s="258"/>
      <c r="E4" s="258"/>
      <c r="F4" s="258"/>
      <c r="G4" s="259"/>
      <c r="AG4" t="s">
        <v>114</v>
      </c>
    </row>
    <row r="5" spans="1:60" x14ac:dyDescent="0.25">
      <c r="D5" s="10"/>
    </row>
    <row r="6" spans="1:60" ht="39.6" x14ac:dyDescent="0.25">
      <c r="A6" s="144" t="s">
        <v>115</v>
      </c>
      <c r="B6" s="146" t="s">
        <v>116</v>
      </c>
      <c r="C6" s="146" t="s">
        <v>117</v>
      </c>
      <c r="D6" s="145" t="s">
        <v>118</v>
      </c>
      <c r="E6" s="144" t="s">
        <v>119</v>
      </c>
      <c r="F6" s="143" t="s">
        <v>120</v>
      </c>
      <c r="G6" s="144" t="s">
        <v>31</v>
      </c>
      <c r="H6" s="147" t="s">
        <v>32</v>
      </c>
      <c r="I6" s="147" t="s">
        <v>121</v>
      </c>
      <c r="J6" s="147" t="s">
        <v>33</v>
      </c>
      <c r="K6" s="147" t="s">
        <v>122</v>
      </c>
      <c r="L6" s="147" t="s">
        <v>123</v>
      </c>
      <c r="M6" s="147" t="s">
        <v>124</v>
      </c>
      <c r="N6" s="147" t="s">
        <v>125</v>
      </c>
      <c r="O6" s="147" t="s">
        <v>126</v>
      </c>
      <c r="P6" s="147" t="s">
        <v>127</v>
      </c>
      <c r="Q6" s="147" t="s">
        <v>128</v>
      </c>
      <c r="R6" s="147" t="s">
        <v>129</v>
      </c>
      <c r="S6" s="147" t="s">
        <v>130</v>
      </c>
      <c r="T6" s="147" t="s">
        <v>131</v>
      </c>
      <c r="U6" s="147" t="s">
        <v>132</v>
      </c>
      <c r="V6" s="147" t="s">
        <v>133</v>
      </c>
      <c r="W6" s="147" t="s">
        <v>134</v>
      </c>
      <c r="X6" s="147" t="s">
        <v>135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63" t="s">
        <v>136</v>
      </c>
      <c r="B8" s="164" t="s">
        <v>54</v>
      </c>
      <c r="C8" s="184" t="s">
        <v>55</v>
      </c>
      <c r="D8" s="165"/>
      <c r="E8" s="166"/>
      <c r="F8" s="167"/>
      <c r="G8" s="168">
        <f>SUMIF(AG9:AG20,"&lt;&gt;NOR",G9:G20)</f>
        <v>0</v>
      </c>
      <c r="H8" s="162"/>
      <c r="I8" s="162">
        <f>SUM(I9:I20)</f>
        <v>0</v>
      </c>
      <c r="J8" s="162"/>
      <c r="K8" s="162">
        <f>SUM(K9:K20)</f>
        <v>0</v>
      </c>
      <c r="L8" s="162"/>
      <c r="M8" s="162">
        <f>SUM(M9:M20)</f>
        <v>0</v>
      </c>
      <c r="N8" s="162"/>
      <c r="O8" s="162">
        <f>SUM(O9:O20)</f>
        <v>0</v>
      </c>
      <c r="P8" s="162"/>
      <c r="Q8" s="162">
        <f>SUM(Q9:Q20)</f>
        <v>6.84</v>
      </c>
      <c r="R8" s="162"/>
      <c r="S8" s="162"/>
      <c r="T8" s="162"/>
      <c r="U8" s="162"/>
      <c r="V8" s="162">
        <f>SUM(V9:V20)</f>
        <v>60.410000000000004</v>
      </c>
      <c r="W8" s="162"/>
      <c r="X8" s="162"/>
      <c r="AG8" t="s">
        <v>137</v>
      </c>
    </row>
    <row r="9" spans="1:60" outlineLevel="1" x14ac:dyDescent="0.25">
      <c r="A9" s="169">
        <v>1</v>
      </c>
      <c r="B9" s="170" t="s">
        <v>138</v>
      </c>
      <c r="C9" s="185" t="s">
        <v>139</v>
      </c>
      <c r="D9" s="171" t="s">
        <v>140</v>
      </c>
      <c r="E9" s="172">
        <v>6.3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0.22500000000000001</v>
      </c>
      <c r="Q9" s="158">
        <f>ROUND(E9*P9,2)</f>
        <v>1.42</v>
      </c>
      <c r="R9" s="158"/>
      <c r="S9" s="158" t="s">
        <v>141</v>
      </c>
      <c r="T9" s="158" t="s">
        <v>142</v>
      </c>
      <c r="U9" s="158">
        <v>0.14199999999999999</v>
      </c>
      <c r="V9" s="158">
        <f>ROUND(E9*U9,2)</f>
        <v>0.89</v>
      </c>
      <c r="W9" s="158"/>
      <c r="X9" s="158" t="s">
        <v>143</v>
      </c>
      <c r="Y9" s="148"/>
      <c r="Z9" s="148"/>
      <c r="AA9" s="148"/>
      <c r="AB9" s="148"/>
      <c r="AC9" s="148"/>
      <c r="AD9" s="148"/>
      <c r="AE9" s="148"/>
      <c r="AF9" s="148"/>
      <c r="AG9" s="148" t="s">
        <v>144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55"/>
      <c r="B10" s="156"/>
      <c r="C10" s="186" t="s">
        <v>145</v>
      </c>
      <c r="D10" s="160"/>
      <c r="E10" s="161">
        <v>6.3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146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69">
        <v>2</v>
      </c>
      <c r="B11" s="170" t="s">
        <v>147</v>
      </c>
      <c r="C11" s="185" t="s">
        <v>148</v>
      </c>
      <c r="D11" s="171" t="s">
        <v>140</v>
      </c>
      <c r="E11" s="172">
        <v>9.9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0</v>
      </c>
      <c r="O11" s="158">
        <f>ROUND(E11*N11,2)</f>
        <v>0</v>
      </c>
      <c r="P11" s="158">
        <v>0.48399999999999999</v>
      </c>
      <c r="Q11" s="158">
        <f>ROUND(E11*P11,2)</f>
        <v>4.79</v>
      </c>
      <c r="R11" s="158"/>
      <c r="S11" s="158" t="s">
        <v>141</v>
      </c>
      <c r="T11" s="158" t="s">
        <v>142</v>
      </c>
      <c r="U11" s="158">
        <v>0.72140000000000004</v>
      </c>
      <c r="V11" s="158">
        <f>ROUND(E11*U11,2)</f>
        <v>7.14</v>
      </c>
      <c r="W11" s="158"/>
      <c r="X11" s="158" t="s">
        <v>143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144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55"/>
      <c r="B12" s="156"/>
      <c r="C12" s="186" t="s">
        <v>149</v>
      </c>
      <c r="D12" s="160"/>
      <c r="E12" s="161">
        <v>6.3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146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55"/>
      <c r="B13" s="156"/>
      <c r="C13" s="186" t="s">
        <v>150</v>
      </c>
      <c r="D13" s="160"/>
      <c r="E13" s="161">
        <v>3.6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146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69">
        <v>3</v>
      </c>
      <c r="B14" s="170" t="s">
        <v>151</v>
      </c>
      <c r="C14" s="185" t="s">
        <v>152</v>
      </c>
      <c r="D14" s="171" t="s">
        <v>140</v>
      </c>
      <c r="E14" s="172">
        <v>3.6</v>
      </c>
      <c r="F14" s="173"/>
      <c r="G14" s="174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8">
        <v>0</v>
      </c>
      <c r="O14" s="158">
        <f>ROUND(E14*N14,2)</f>
        <v>0</v>
      </c>
      <c r="P14" s="158">
        <v>0.17599999999999999</v>
      </c>
      <c r="Q14" s="158">
        <f>ROUND(E14*P14,2)</f>
        <v>0.63</v>
      </c>
      <c r="R14" s="158"/>
      <c r="S14" s="158" t="s">
        <v>141</v>
      </c>
      <c r="T14" s="158" t="s">
        <v>142</v>
      </c>
      <c r="U14" s="158">
        <v>0.30499999999999999</v>
      </c>
      <c r="V14" s="158">
        <f>ROUND(E14*U14,2)</f>
        <v>1.1000000000000001</v>
      </c>
      <c r="W14" s="158"/>
      <c r="X14" s="158" t="s">
        <v>143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144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55"/>
      <c r="B15" s="156"/>
      <c r="C15" s="186" t="s">
        <v>153</v>
      </c>
      <c r="D15" s="160"/>
      <c r="E15" s="161">
        <v>3.6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146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75">
        <v>4</v>
      </c>
      <c r="B16" s="176" t="s">
        <v>154</v>
      </c>
      <c r="C16" s="187" t="s">
        <v>155</v>
      </c>
      <c r="D16" s="177" t="s">
        <v>156</v>
      </c>
      <c r="E16" s="178">
        <v>10.58</v>
      </c>
      <c r="F16" s="179"/>
      <c r="G16" s="180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8">
        <v>0</v>
      </c>
      <c r="O16" s="158">
        <f>ROUND(E16*N16,2)</f>
        <v>0</v>
      </c>
      <c r="P16" s="158">
        <v>0</v>
      </c>
      <c r="Q16" s="158">
        <f>ROUND(E16*P16,2)</f>
        <v>0</v>
      </c>
      <c r="R16" s="158"/>
      <c r="S16" s="158" t="s">
        <v>141</v>
      </c>
      <c r="T16" s="158" t="s">
        <v>142</v>
      </c>
      <c r="U16" s="158">
        <v>3.5329999999999999</v>
      </c>
      <c r="V16" s="158">
        <f>ROUND(E16*U16,2)</f>
        <v>37.380000000000003</v>
      </c>
      <c r="W16" s="158"/>
      <c r="X16" s="158" t="s">
        <v>143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144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69">
        <v>5</v>
      </c>
      <c r="B17" s="170" t="s">
        <v>157</v>
      </c>
      <c r="C17" s="185" t="s">
        <v>158</v>
      </c>
      <c r="D17" s="171" t="s">
        <v>156</v>
      </c>
      <c r="E17" s="172">
        <v>12.083</v>
      </c>
      <c r="F17" s="173"/>
      <c r="G17" s="174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58"/>
      <c r="S17" s="158" t="s">
        <v>141</v>
      </c>
      <c r="T17" s="158" t="s">
        <v>142</v>
      </c>
      <c r="U17" s="158">
        <v>1.1499999999999999</v>
      </c>
      <c r="V17" s="158">
        <f>ROUND(E17*U17,2)</f>
        <v>13.9</v>
      </c>
      <c r="W17" s="158"/>
      <c r="X17" s="158" t="s">
        <v>143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144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55"/>
      <c r="B18" s="156"/>
      <c r="C18" s="186" t="s">
        <v>159</v>
      </c>
      <c r="D18" s="160"/>
      <c r="E18" s="161">
        <v>1.071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146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55"/>
      <c r="B19" s="156"/>
      <c r="C19" s="186" t="s">
        <v>160</v>
      </c>
      <c r="D19" s="160"/>
      <c r="E19" s="161">
        <v>0.432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146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55"/>
      <c r="B20" s="156"/>
      <c r="C20" s="186" t="s">
        <v>161</v>
      </c>
      <c r="D20" s="160"/>
      <c r="E20" s="161">
        <v>10.58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146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5">
      <c r="A21" s="163" t="s">
        <v>136</v>
      </c>
      <c r="B21" s="164" t="s">
        <v>56</v>
      </c>
      <c r="C21" s="184" t="s">
        <v>57</v>
      </c>
      <c r="D21" s="165"/>
      <c r="E21" s="166"/>
      <c r="F21" s="167"/>
      <c r="G21" s="168">
        <f>SUMIF(AG22:AG33,"&lt;&gt;NOR",G22:G33)</f>
        <v>0</v>
      </c>
      <c r="H21" s="162"/>
      <c r="I21" s="162">
        <f>SUM(I22:I33)</f>
        <v>0</v>
      </c>
      <c r="J21" s="162"/>
      <c r="K21" s="162">
        <f>SUM(K22:K33)</f>
        <v>0</v>
      </c>
      <c r="L21" s="162"/>
      <c r="M21" s="162">
        <f>SUM(M22:M33)</f>
        <v>0</v>
      </c>
      <c r="N21" s="162"/>
      <c r="O21" s="162">
        <f>SUM(O22:O33)</f>
        <v>1.54</v>
      </c>
      <c r="P21" s="162"/>
      <c r="Q21" s="162">
        <f>SUM(Q22:Q33)</f>
        <v>0</v>
      </c>
      <c r="R21" s="162"/>
      <c r="S21" s="162"/>
      <c r="T21" s="162"/>
      <c r="U21" s="162"/>
      <c r="V21" s="162">
        <f>SUM(V22:V33)</f>
        <v>459.54</v>
      </c>
      <c r="W21" s="162"/>
      <c r="X21" s="162"/>
      <c r="AG21" t="s">
        <v>137</v>
      </c>
    </row>
    <row r="22" spans="1:60" outlineLevel="1" x14ac:dyDescent="0.25">
      <c r="A22" s="169">
        <v>6</v>
      </c>
      <c r="B22" s="170" t="s">
        <v>162</v>
      </c>
      <c r="C22" s="185" t="s">
        <v>163</v>
      </c>
      <c r="D22" s="171" t="s">
        <v>164</v>
      </c>
      <c r="E22" s="172">
        <v>111</v>
      </c>
      <c r="F22" s="173"/>
      <c r="G22" s="174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8">
        <v>1.387E-2</v>
      </c>
      <c r="O22" s="158">
        <f>ROUND(E22*N22,2)</f>
        <v>1.54</v>
      </c>
      <c r="P22" s="158">
        <v>0</v>
      </c>
      <c r="Q22" s="158">
        <f>ROUND(E22*P22,2)</f>
        <v>0</v>
      </c>
      <c r="R22" s="158"/>
      <c r="S22" s="158" t="s">
        <v>141</v>
      </c>
      <c r="T22" s="158" t="s">
        <v>142</v>
      </c>
      <c r="U22" s="158">
        <v>4.1399999999999997</v>
      </c>
      <c r="V22" s="158">
        <f>ROUND(E22*U22,2)</f>
        <v>459.54</v>
      </c>
      <c r="W22" s="158"/>
      <c r="X22" s="158" t="s">
        <v>143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144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55"/>
      <c r="B23" s="156"/>
      <c r="C23" s="249" t="s">
        <v>541</v>
      </c>
      <c r="D23" s="250"/>
      <c r="E23" s="250"/>
      <c r="F23" s="250"/>
      <c r="G23" s="250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165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55"/>
      <c r="B24" s="156"/>
      <c r="C24" s="251" t="s">
        <v>166</v>
      </c>
      <c r="D24" s="252"/>
      <c r="E24" s="252"/>
      <c r="F24" s="252"/>
      <c r="G24" s="252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165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55"/>
      <c r="B25" s="156"/>
      <c r="C25" s="251" t="s">
        <v>167</v>
      </c>
      <c r="D25" s="252"/>
      <c r="E25" s="252"/>
      <c r="F25" s="252"/>
      <c r="G25" s="252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165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55"/>
      <c r="B26" s="156"/>
      <c r="C26" s="251" t="s">
        <v>168</v>
      </c>
      <c r="D26" s="252"/>
      <c r="E26" s="252"/>
      <c r="F26" s="252"/>
      <c r="G26" s="252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165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55"/>
      <c r="B27" s="156"/>
      <c r="C27" s="251" t="s">
        <v>169</v>
      </c>
      <c r="D27" s="252"/>
      <c r="E27" s="252"/>
      <c r="F27" s="252"/>
      <c r="G27" s="252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165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55"/>
      <c r="B28" s="156"/>
      <c r="C28" s="251" t="s">
        <v>170</v>
      </c>
      <c r="D28" s="252"/>
      <c r="E28" s="252"/>
      <c r="F28" s="252"/>
      <c r="G28" s="252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165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55"/>
      <c r="B29" s="156"/>
      <c r="C29" s="251" t="s">
        <v>171</v>
      </c>
      <c r="D29" s="252"/>
      <c r="E29" s="252"/>
      <c r="F29" s="252"/>
      <c r="G29" s="252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165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55"/>
      <c r="B30" s="156"/>
      <c r="C30" s="251" t="s">
        <v>172</v>
      </c>
      <c r="D30" s="252"/>
      <c r="E30" s="252"/>
      <c r="F30" s="252"/>
      <c r="G30" s="252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165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55"/>
      <c r="B31" s="156"/>
      <c r="C31" s="251" t="s">
        <v>173</v>
      </c>
      <c r="D31" s="252"/>
      <c r="E31" s="252"/>
      <c r="F31" s="252"/>
      <c r="G31" s="252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165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55"/>
      <c r="B32" s="156"/>
      <c r="C32" s="186" t="s">
        <v>174</v>
      </c>
      <c r="D32" s="160"/>
      <c r="E32" s="161">
        <v>84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146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55"/>
      <c r="B33" s="156"/>
      <c r="C33" s="186" t="s">
        <v>175</v>
      </c>
      <c r="D33" s="160"/>
      <c r="E33" s="161">
        <v>27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146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5">
      <c r="A34" s="163" t="s">
        <v>136</v>
      </c>
      <c r="B34" s="164" t="s">
        <v>58</v>
      </c>
      <c r="C34" s="184" t="s">
        <v>59</v>
      </c>
      <c r="D34" s="165"/>
      <c r="E34" s="166"/>
      <c r="F34" s="167"/>
      <c r="G34" s="168">
        <f>SUMIF(AG35:AG52,"&lt;&gt;NOR",G35:G52)</f>
        <v>0</v>
      </c>
      <c r="H34" s="162"/>
      <c r="I34" s="162">
        <f>SUM(I35:I52)</f>
        <v>0</v>
      </c>
      <c r="J34" s="162"/>
      <c r="K34" s="162">
        <f>SUM(K35:K52)</f>
        <v>0</v>
      </c>
      <c r="L34" s="162"/>
      <c r="M34" s="162">
        <f>SUM(M35:M52)</f>
        <v>0</v>
      </c>
      <c r="N34" s="162"/>
      <c r="O34" s="162">
        <f>SUM(O35:O52)</f>
        <v>1.61</v>
      </c>
      <c r="P34" s="162"/>
      <c r="Q34" s="162">
        <f>SUM(Q35:Q52)</f>
        <v>0</v>
      </c>
      <c r="R34" s="162"/>
      <c r="S34" s="162"/>
      <c r="T34" s="162"/>
      <c r="U34" s="162"/>
      <c r="V34" s="162">
        <f>SUM(V35:V52)</f>
        <v>32.869999999999997</v>
      </c>
      <c r="W34" s="162"/>
      <c r="X34" s="162"/>
      <c r="AG34" t="s">
        <v>137</v>
      </c>
    </row>
    <row r="35" spans="1:60" outlineLevel="1" x14ac:dyDescent="0.25">
      <c r="A35" s="169">
        <v>7</v>
      </c>
      <c r="B35" s="170" t="s">
        <v>176</v>
      </c>
      <c r="C35" s="185" t="s">
        <v>177</v>
      </c>
      <c r="D35" s="171" t="s">
        <v>140</v>
      </c>
      <c r="E35" s="172">
        <v>33.299999999999997</v>
      </c>
      <c r="F35" s="173"/>
      <c r="G35" s="174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8">
        <v>9.4500000000000001E-3</v>
      </c>
      <c r="O35" s="158">
        <f>ROUND(E35*N35,2)</f>
        <v>0.31</v>
      </c>
      <c r="P35" s="158">
        <v>0</v>
      </c>
      <c r="Q35" s="158">
        <f>ROUND(E35*P35,2)</f>
        <v>0</v>
      </c>
      <c r="R35" s="158"/>
      <c r="S35" s="158" t="s">
        <v>141</v>
      </c>
      <c r="T35" s="158" t="s">
        <v>142</v>
      </c>
      <c r="U35" s="158">
        <v>0.25</v>
      </c>
      <c r="V35" s="158">
        <f>ROUND(E35*U35,2)</f>
        <v>8.33</v>
      </c>
      <c r="W35" s="158"/>
      <c r="X35" s="158" t="s">
        <v>143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144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5">
      <c r="A36" s="155"/>
      <c r="B36" s="156"/>
      <c r="C36" s="249" t="s">
        <v>542</v>
      </c>
      <c r="D36" s="250"/>
      <c r="E36" s="250"/>
      <c r="F36" s="250"/>
      <c r="G36" s="250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165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55"/>
      <c r="B37" s="156"/>
      <c r="C37" s="251" t="s">
        <v>178</v>
      </c>
      <c r="D37" s="252"/>
      <c r="E37" s="252"/>
      <c r="F37" s="252"/>
      <c r="G37" s="252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165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155"/>
      <c r="B38" s="156"/>
      <c r="C38" s="186" t="s">
        <v>179</v>
      </c>
      <c r="D38" s="160"/>
      <c r="E38" s="161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146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55"/>
      <c r="B39" s="156"/>
      <c r="C39" s="186" t="s">
        <v>180</v>
      </c>
      <c r="D39" s="160"/>
      <c r="E39" s="161">
        <v>25.2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146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55"/>
      <c r="B40" s="156"/>
      <c r="C40" s="186" t="s">
        <v>181</v>
      </c>
      <c r="D40" s="160"/>
      <c r="E40" s="161">
        <v>8.1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146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69">
        <v>8</v>
      </c>
      <c r="B41" s="170" t="s">
        <v>182</v>
      </c>
      <c r="C41" s="185" t="s">
        <v>183</v>
      </c>
      <c r="D41" s="171" t="s">
        <v>140</v>
      </c>
      <c r="E41" s="172">
        <v>66.863</v>
      </c>
      <c r="F41" s="173"/>
      <c r="G41" s="174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8">
        <v>1.89E-2</v>
      </c>
      <c r="O41" s="158">
        <f>ROUND(E41*N41,2)</f>
        <v>1.26</v>
      </c>
      <c r="P41" s="158">
        <v>0</v>
      </c>
      <c r="Q41" s="158">
        <f>ROUND(E41*P41,2)</f>
        <v>0</v>
      </c>
      <c r="R41" s="158"/>
      <c r="S41" s="158" t="s">
        <v>141</v>
      </c>
      <c r="T41" s="158" t="s">
        <v>142</v>
      </c>
      <c r="U41" s="158">
        <v>0.28999999999999998</v>
      </c>
      <c r="V41" s="158">
        <f>ROUND(E41*U41,2)</f>
        <v>19.39</v>
      </c>
      <c r="W41" s="158"/>
      <c r="X41" s="158" t="s">
        <v>143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144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5">
      <c r="A42" s="155"/>
      <c r="B42" s="156"/>
      <c r="C42" s="249" t="s">
        <v>542</v>
      </c>
      <c r="D42" s="250"/>
      <c r="E42" s="250"/>
      <c r="F42" s="250"/>
      <c r="G42" s="250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165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5">
      <c r="A43" s="155"/>
      <c r="B43" s="156"/>
      <c r="C43" s="251" t="s">
        <v>178</v>
      </c>
      <c r="D43" s="252"/>
      <c r="E43" s="252"/>
      <c r="F43" s="252"/>
      <c r="G43" s="252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8"/>
      <c r="Z43" s="148"/>
      <c r="AA43" s="148"/>
      <c r="AB43" s="148"/>
      <c r="AC43" s="148"/>
      <c r="AD43" s="148"/>
      <c r="AE43" s="148"/>
      <c r="AF43" s="148"/>
      <c r="AG43" s="148" t="s">
        <v>165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5">
      <c r="A44" s="155"/>
      <c r="B44" s="156"/>
      <c r="C44" s="186" t="s">
        <v>184</v>
      </c>
      <c r="D44" s="160"/>
      <c r="E44" s="161">
        <v>20.603999999999999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146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5">
      <c r="A45" s="155"/>
      <c r="B45" s="156"/>
      <c r="C45" s="186" t="s">
        <v>185</v>
      </c>
      <c r="D45" s="160"/>
      <c r="E45" s="161">
        <v>21.862500000000001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146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5">
      <c r="A46" s="155"/>
      <c r="B46" s="156"/>
      <c r="C46" s="186" t="s">
        <v>186</v>
      </c>
      <c r="D46" s="160"/>
      <c r="E46" s="161">
        <v>24.3965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146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5">
      <c r="A47" s="169">
        <v>9</v>
      </c>
      <c r="B47" s="170" t="s">
        <v>187</v>
      </c>
      <c r="C47" s="185" t="s">
        <v>188</v>
      </c>
      <c r="D47" s="171" t="s">
        <v>164</v>
      </c>
      <c r="E47" s="172">
        <v>24.3</v>
      </c>
      <c r="F47" s="173"/>
      <c r="G47" s="174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8">
        <v>1.4499999999999999E-3</v>
      </c>
      <c r="O47" s="158">
        <f>ROUND(E47*N47,2)</f>
        <v>0.04</v>
      </c>
      <c r="P47" s="158">
        <v>0</v>
      </c>
      <c r="Q47" s="158">
        <f>ROUND(E47*P47,2)</f>
        <v>0</v>
      </c>
      <c r="R47" s="158"/>
      <c r="S47" s="158" t="s">
        <v>141</v>
      </c>
      <c r="T47" s="158" t="s">
        <v>142</v>
      </c>
      <c r="U47" s="158">
        <v>0.21199999999999999</v>
      </c>
      <c r="V47" s="158">
        <f>ROUND(E47*U47,2)</f>
        <v>5.15</v>
      </c>
      <c r="W47" s="158"/>
      <c r="X47" s="158" t="s">
        <v>143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144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5">
      <c r="A48" s="155"/>
      <c r="B48" s="156"/>
      <c r="C48" s="249" t="s">
        <v>542</v>
      </c>
      <c r="D48" s="250"/>
      <c r="E48" s="250"/>
      <c r="F48" s="250"/>
      <c r="G48" s="250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165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5">
      <c r="A49" s="155"/>
      <c r="B49" s="156"/>
      <c r="C49" s="251" t="s">
        <v>189</v>
      </c>
      <c r="D49" s="252"/>
      <c r="E49" s="252"/>
      <c r="F49" s="252"/>
      <c r="G49" s="252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165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55"/>
      <c r="B50" s="156"/>
      <c r="C50" s="186" t="s">
        <v>190</v>
      </c>
      <c r="D50" s="160"/>
      <c r="E50" s="161">
        <v>8.08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146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5">
      <c r="A51" s="155"/>
      <c r="B51" s="156"/>
      <c r="C51" s="186" t="s">
        <v>191</v>
      </c>
      <c r="D51" s="160"/>
      <c r="E51" s="161">
        <v>7.95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146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5">
      <c r="A52" s="155"/>
      <c r="B52" s="156"/>
      <c r="C52" s="186" t="s">
        <v>192</v>
      </c>
      <c r="D52" s="160"/>
      <c r="E52" s="161">
        <v>8.27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146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x14ac:dyDescent="0.25">
      <c r="A53" s="163" t="s">
        <v>136</v>
      </c>
      <c r="B53" s="164" t="s">
        <v>60</v>
      </c>
      <c r="C53" s="184" t="s">
        <v>61</v>
      </c>
      <c r="D53" s="165"/>
      <c r="E53" s="166"/>
      <c r="F53" s="167"/>
      <c r="G53" s="168">
        <f>SUMIF(AG54:AG66,"&lt;&gt;NOR",G54:G66)</f>
        <v>0</v>
      </c>
      <c r="H53" s="162"/>
      <c r="I53" s="162">
        <f>SUM(I54:I66)</f>
        <v>0</v>
      </c>
      <c r="J53" s="162"/>
      <c r="K53" s="162">
        <f>SUM(K54:K66)</f>
        <v>0</v>
      </c>
      <c r="L53" s="162"/>
      <c r="M53" s="162">
        <f>SUM(M54:M66)</f>
        <v>0</v>
      </c>
      <c r="N53" s="162"/>
      <c r="O53" s="162">
        <f>SUM(O54:O66)</f>
        <v>5.0599999999999996</v>
      </c>
      <c r="P53" s="162"/>
      <c r="Q53" s="162">
        <f>SUM(Q54:Q66)</f>
        <v>0</v>
      </c>
      <c r="R53" s="162"/>
      <c r="S53" s="162"/>
      <c r="T53" s="162"/>
      <c r="U53" s="162"/>
      <c r="V53" s="162">
        <f>SUM(V54:V66)</f>
        <v>7.36</v>
      </c>
      <c r="W53" s="162"/>
      <c r="X53" s="162"/>
      <c r="AG53" t="s">
        <v>137</v>
      </c>
    </row>
    <row r="54" spans="1:60" outlineLevel="1" x14ac:dyDescent="0.25">
      <c r="A54" s="169">
        <v>10</v>
      </c>
      <c r="B54" s="170" t="s">
        <v>193</v>
      </c>
      <c r="C54" s="185" t="s">
        <v>194</v>
      </c>
      <c r="D54" s="171" t="s">
        <v>195</v>
      </c>
      <c r="E54" s="172">
        <v>1</v>
      </c>
      <c r="F54" s="173"/>
      <c r="G54" s="174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8">
        <v>2.52508</v>
      </c>
      <c r="O54" s="158">
        <f>ROUND(E54*N54,2)</f>
        <v>2.5299999999999998</v>
      </c>
      <c r="P54" s="158">
        <v>0</v>
      </c>
      <c r="Q54" s="158">
        <f>ROUND(E54*P54,2)</f>
        <v>0</v>
      </c>
      <c r="R54" s="158"/>
      <c r="S54" s="158" t="s">
        <v>196</v>
      </c>
      <c r="T54" s="158" t="s">
        <v>197</v>
      </c>
      <c r="U54" s="158">
        <v>3.6749999999999998</v>
      </c>
      <c r="V54" s="158">
        <f>ROUND(E54*U54,2)</f>
        <v>3.68</v>
      </c>
      <c r="W54" s="158"/>
      <c r="X54" s="158" t="s">
        <v>198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199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5">
      <c r="A55" s="155"/>
      <c r="B55" s="156"/>
      <c r="C55" s="249" t="s">
        <v>543</v>
      </c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8"/>
      <c r="Z55" s="148"/>
      <c r="AA55" s="148"/>
      <c r="AB55" s="148"/>
      <c r="AC55" s="148"/>
      <c r="AD55" s="148"/>
      <c r="AE55" s="148"/>
      <c r="AF55" s="148"/>
      <c r="AG55" s="148" t="s">
        <v>165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5">
      <c r="A56" s="155"/>
      <c r="B56" s="156"/>
      <c r="C56" s="251" t="s">
        <v>200</v>
      </c>
      <c r="D56" s="252"/>
      <c r="E56" s="252"/>
      <c r="F56" s="252"/>
      <c r="G56" s="252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8"/>
      <c r="Z56" s="148"/>
      <c r="AA56" s="148"/>
      <c r="AB56" s="148"/>
      <c r="AC56" s="148"/>
      <c r="AD56" s="148"/>
      <c r="AE56" s="148"/>
      <c r="AF56" s="148"/>
      <c r="AG56" s="148" t="s">
        <v>165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5">
      <c r="A57" s="155"/>
      <c r="B57" s="156"/>
      <c r="C57" s="251" t="s">
        <v>201</v>
      </c>
      <c r="D57" s="252"/>
      <c r="E57" s="252"/>
      <c r="F57" s="252"/>
      <c r="G57" s="252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8"/>
      <c r="Z57" s="148"/>
      <c r="AA57" s="148"/>
      <c r="AB57" s="148"/>
      <c r="AC57" s="148"/>
      <c r="AD57" s="148"/>
      <c r="AE57" s="148"/>
      <c r="AF57" s="148"/>
      <c r="AG57" s="148" t="s">
        <v>165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155"/>
      <c r="B58" s="156"/>
      <c r="C58" s="251" t="s">
        <v>202</v>
      </c>
      <c r="D58" s="252"/>
      <c r="E58" s="252"/>
      <c r="F58" s="252"/>
      <c r="G58" s="252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165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5">
      <c r="A59" s="155"/>
      <c r="B59" s="156"/>
      <c r="C59" s="251" t="s">
        <v>206</v>
      </c>
      <c r="D59" s="252"/>
      <c r="E59" s="252"/>
      <c r="F59" s="252"/>
      <c r="G59" s="252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165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5">
      <c r="A60" s="155"/>
      <c r="B60" s="156"/>
      <c r="C60" s="251" t="s">
        <v>203</v>
      </c>
      <c r="D60" s="252"/>
      <c r="E60" s="252"/>
      <c r="F60" s="252"/>
      <c r="G60" s="252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165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5">
      <c r="A61" s="169">
        <v>11</v>
      </c>
      <c r="B61" s="170" t="s">
        <v>204</v>
      </c>
      <c r="C61" s="185" t="s">
        <v>205</v>
      </c>
      <c r="D61" s="171" t="s">
        <v>195</v>
      </c>
      <c r="E61" s="172">
        <v>1</v>
      </c>
      <c r="F61" s="173"/>
      <c r="G61" s="174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8">
        <v>2.52508</v>
      </c>
      <c r="O61" s="158">
        <f>ROUND(E61*N61,2)</f>
        <v>2.5299999999999998</v>
      </c>
      <c r="P61" s="158">
        <v>0</v>
      </c>
      <c r="Q61" s="158">
        <f>ROUND(E61*P61,2)</f>
        <v>0</v>
      </c>
      <c r="R61" s="158"/>
      <c r="S61" s="158" t="s">
        <v>196</v>
      </c>
      <c r="T61" s="158" t="s">
        <v>197</v>
      </c>
      <c r="U61" s="158">
        <v>3.6749999999999998</v>
      </c>
      <c r="V61" s="158">
        <f>ROUND(E61*U61,2)</f>
        <v>3.68</v>
      </c>
      <c r="W61" s="158"/>
      <c r="X61" s="158" t="s">
        <v>198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199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5">
      <c r="A62" s="155"/>
      <c r="B62" s="156"/>
      <c r="C62" s="249" t="s">
        <v>543</v>
      </c>
      <c r="D62" s="250"/>
      <c r="E62" s="250"/>
      <c r="F62" s="250"/>
      <c r="G62" s="250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165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5">
      <c r="A63" s="155"/>
      <c r="B63" s="156"/>
      <c r="C63" s="251" t="s">
        <v>200</v>
      </c>
      <c r="D63" s="252"/>
      <c r="E63" s="252"/>
      <c r="F63" s="252"/>
      <c r="G63" s="252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165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5">
      <c r="A64" s="155"/>
      <c r="B64" s="156"/>
      <c r="C64" s="251" t="s">
        <v>201</v>
      </c>
      <c r="D64" s="252"/>
      <c r="E64" s="252"/>
      <c r="F64" s="252"/>
      <c r="G64" s="252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165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5">
      <c r="A65" s="155"/>
      <c r="B65" s="156"/>
      <c r="C65" s="251" t="s">
        <v>202</v>
      </c>
      <c r="D65" s="252"/>
      <c r="E65" s="252"/>
      <c r="F65" s="252"/>
      <c r="G65" s="252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165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5">
      <c r="A66" s="155"/>
      <c r="B66" s="156"/>
      <c r="C66" s="251" t="s">
        <v>206</v>
      </c>
      <c r="D66" s="252"/>
      <c r="E66" s="252"/>
      <c r="F66" s="252"/>
      <c r="G66" s="252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165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x14ac:dyDescent="0.25">
      <c r="A67" s="163" t="s">
        <v>136</v>
      </c>
      <c r="B67" s="164" t="s">
        <v>62</v>
      </c>
      <c r="C67" s="184" t="s">
        <v>63</v>
      </c>
      <c r="D67" s="165"/>
      <c r="E67" s="166"/>
      <c r="F67" s="167"/>
      <c r="G67" s="168">
        <f>SUMIF(AG68:AG75,"&lt;&gt;NOR",G68:G75)</f>
        <v>0</v>
      </c>
      <c r="H67" s="162"/>
      <c r="I67" s="162">
        <f>SUM(I68:I75)</f>
        <v>0</v>
      </c>
      <c r="J67" s="162"/>
      <c r="K67" s="162">
        <f>SUM(K68:K75)</f>
        <v>0</v>
      </c>
      <c r="L67" s="162"/>
      <c r="M67" s="162">
        <f>SUM(M68:M75)</f>
        <v>0</v>
      </c>
      <c r="N67" s="162"/>
      <c r="O67" s="162">
        <f>SUM(O68:O75)</f>
        <v>1.93</v>
      </c>
      <c r="P67" s="162"/>
      <c r="Q67" s="162">
        <f>SUM(Q68:Q75)</f>
        <v>0</v>
      </c>
      <c r="R67" s="162"/>
      <c r="S67" s="162"/>
      <c r="T67" s="162"/>
      <c r="U67" s="162"/>
      <c r="V67" s="162">
        <f>SUM(V68:V75)</f>
        <v>3.9799999999999995</v>
      </c>
      <c r="W67" s="162"/>
      <c r="X67" s="162"/>
      <c r="AG67" t="s">
        <v>137</v>
      </c>
    </row>
    <row r="68" spans="1:60" ht="20.399999999999999" outlineLevel="1" x14ac:dyDescent="0.25">
      <c r="A68" s="169">
        <v>12</v>
      </c>
      <c r="B68" s="170" t="s">
        <v>207</v>
      </c>
      <c r="C68" s="185" t="s">
        <v>208</v>
      </c>
      <c r="D68" s="171" t="s">
        <v>140</v>
      </c>
      <c r="E68" s="172">
        <v>3.6</v>
      </c>
      <c r="F68" s="173"/>
      <c r="G68" s="174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8">
        <v>0.2024</v>
      </c>
      <c r="O68" s="158">
        <f>ROUND(E68*N68,2)</f>
        <v>0.73</v>
      </c>
      <c r="P68" s="158">
        <v>0</v>
      </c>
      <c r="Q68" s="158">
        <f>ROUND(E68*P68,2)</f>
        <v>0</v>
      </c>
      <c r="R68" s="158"/>
      <c r="S68" s="158" t="s">
        <v>141</v>
      </c>
      <c r="T68" s="158" t="s">
        <v>142</v>
      </c>
      <c r="U68" s="158">
        <v>2.5999999999999999E-2</v>
      </c>
      <c r="V68" s="158">
        <f>ROUND(E68*U68,2)</f>
        <v>0.09</v>
      </c>
      <c r="W68" s="158"/>
      <c r="X68" s="158" t="s">
        <v>143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144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5">
      <c r="A69" s="155"/>
      <c r="B69" s="156"/>
      <c r="C69" s="186" t="s">
        <v>153</v>
      </c>
      <c r="D69" s="160"/>
      <c r="E69" s="161">
        <v>3.6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146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5">
      <c r="A70" s="169">
        <v>13</v>
      </c>
      <c r="B70" s="170" t="s">
        <v>209</v>
      </c>
      <c r="C70" s="185" t="s">
        <v>210</v>
      </c>
      <c r="D70" s="171" t="s">
        <v>140</v>
      </c>
      <c r="E70" s="172">
        <v>6.3</v>
      </c>
      <c r="F70" s="173"/>
      <c r="G70" s="174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8">
        <v>9.2799999999999994E-2</v>
      </c>
      <c r="O70" s="158">
        <f>ROUND(E70*N70,2)</f>
        <v>0.57999999999999996</v>
      </c>
      <c r="P70" s="158">
        <v>0</v>
      </c>
      <c r="Q70" s="158">
        <f>ROUND(E70*P70,2)</f>
        <v>0</v>
      </c>
      <c r="R70" s="158"/>
      <c r="S70" s="158" t="s">
        <v>141</v>
      </c>
      <c r="T70" s="158" t="s">
        <v>142</v>
      </c>
      <c r="U70" s="158">
        <v>0.47799999999999998</v>
      </c>
      <c r="V70" s="158">
        <f>ROUND(E70*U70,2)</f>
        <v>3.01</v>
      </c>
      <c r="W70" s="158"/>
      <c r="X70" s="158" t="s">
        <v>143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144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5">
      <c r="A71" s="155"/>
      <c r="B71" s="156"/>
      <c r="C71" s="186" t="s">
        <v>211</v>
      </c>
      <c r="D71" s="160"/>
      <c r="E71" s="161">
        <v>6.3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 t="s">
        <v>146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5">
      <c r="A72" s="169">
        <v>14</v>
      </c>
      <c r="B72" s="170" t="s">
        <v>212</v>
      </c>
      <c r="C72" s="185" t="s">
        <v>213</v>
      </c>
      <c r="D72" s="171" t="s">
        <v>140</v>
      </c>
      <c r="E72" s="172">
        <v>3.6</v>
      </c>
      <c r="F72" s="173"/>
      <c r="G72" s="174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8">
        <v>0.11021</v>
      </c>
      <c r="O72" s="158">
        <f>ROUND(E72*N72,2)</f>
        <v>0.4</v>
      </c>
      <c r="P72" s="158">
        <v>0</v>
      </c>
      <c r="Q72" s="158">
        <f>ROUND(E72*P72,2)</f>
        <v>0</v>
      </c>
      <c r="R72" s="158"/>
      <c r="S72" s="158" t="s">
        <v>196</v>
      </c>
      <c r="T72" s="158" t="s">
        <v>142</v>
      </c>
      <c r="U72" s="158">
        <v>0.245</v>
      </c>
      <c r="V72" s="158">
        <f>ROUND(E72*U72,2)</f>
        <v>0.88</v>
      </c>
      <c r="W72" s="158"/>
      <c r="X72" s="158" t="s">
        <v>198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199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5">
      <c r="A73" s="155"/>
      <c r="B73" s="156"/>
      <c r="C73" s="186" t="s">
        <v>153</v>
      </c>
      <c r="D73" s="160"/>
      <c r="E73" s="161">
        <v>3.6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8"/>
      <c r="Z73" s="148"/>
      <c r="AA73" s="148"/>
      <c r="AB73" s="148"/>
      <c r="AC73" s="148"/>
      <c r="AD73" s="148"/>
      <c r="AE73" s="148"/>
      <c r="AF73" s="148"/>
      <c r="AG73" s="148" t="s">
        <v>146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5">
      <c r="A74" s="169">
        <v>15</v>
      </c>
      <c r="B74" s="170" t="s">
        <v>214</v>
      </c>
      <c r="C74" s="185" t="s">
        <v>215</v>
      </c>
      <c r="D74" s="171" t="s">
        <v>140</v>
      </c>
      <c r="E74" s="172">
        <v>1.26</v>
      </c>
      <c r="F74" s="173"/>
      <c r="G74" s="174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8">
        <v>0.17297999999999999</v>
      </c>
      <c r="O74" s="158">
        <f>ROUND(E74*N74,2)</f>
        <v>0.22</v>
      </c>
      <c r="P74" s="158">
        <v>0</v>
      </c>
      <c r="Q74" s="158">
        <f>ROUND(E74*P74,2)</f>
        <v>0</v>
      </c>
      <c r="R74" s="158" t="s">
        <v>216</v>
      </c>
      <c r="S74" s="158" t="s">
        <v>141</v>
      </c>
      <c r="T74" s="158" t="s">
        <v>142</v>
      </c>
      <c r="U74" s="158">
        <v>0</v>
      </c>
      <c r="V74" s="158">
        <f>ROUND(E74*U74,2)</f>
        <v>0</v>
      </c>
      <c r="W74" s="158"/>
      <c r="X74" s="158" t="s">
        <v>217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218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5">
      <c r="A75" s="155"/>
      <c r="B75" s="156"/>
      <c r="C75" s="186" t="s">
        <v>219</v>
      </c>
      <c r="D75" s="160"/>
      <c r="E75" s="161">
        <v>1.26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8"/>
      <c r="Z75" s="148"/>
      <c r="AA75" s="148"/>
      <c r="AB75" s="148"/>
      <c r="AC75" s="148"/>
      <c r="AD75" s="148"/>
      <c r="AE75" s="148"/>
      <c r="AF75" s="148"/>
      <c r="AG75" s="148" t="s">
        <v>146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5">
      <c r="A76" s="163" t="s">
        <v>136</v>
      </c>
      <c r="B76" s="164" t="s">
        <v>64</v>
      </c>
      <c r="C76" s="184" t="s">
        <v>65</v>
      </c>
      <c r="D76" s="165"/>
      <c r="E76" s="166"/>
      <c r="F76" s="167"/>
      <c r="G76" s="168">
        <f>SUMIF(AG77:AG166,"&lt;&gt;NOR",G77:G166)</f>
        <v>0</v>
      </c>
      <c r="H76" s="162"/>
      <c r="I76" s="162">
        <f>SUM(I77:I166)</f>
        <v>0</v>
      </c>
      <c r="J76" s="162"/>
      <c r="K76" s="162">
        <f>SUM(K77:K166)</f>
        <v>0</v>
      </c>
      <c r="L76" s="162"/>
      <c r="M76" s="162">
        <f>SUM(M77:M166)</f>
        <v>0</v>
      </c>
      <c r="N76" s="162"/>
      <c r="O76" s="162">
        <f>SUM(O77:O166)</f>
        <v>16.940000000000001</v>
      </c>
      <c r="P76" s="162"/>
      <c r="Q76" s="162">
        <f>SUM(Q77:Q166)</f>
        <v>0</v>
      </c>
      <c r="R76" s="162"/>
      <c r="S76" s="162"/>
      <c r="T76" s="162"/>
      <c r="U76" s="162"/>
      <c r="V76" s="162">
        <f>SUM(V77:V166)</f>
        <v>381.97</v>
      </c>
      <c r="W76" s="162"/>
      <c r="X76" s="162"/>
      <c r="AG76" t="s">
        <v>137</v>
      </c>
    </row>
    <row r="77" spans="1:60" outlineLevel="1" x14ac:dyDescent="0.25">
      <c r="A77" s="169">
        <v>16</v>
      </c>
      <c r="B77" s="170" t="s">
        <v>220</v>
      </c>
      <c r="C77" s="185" t="s">
        <v>221</v>
      </c>
      <c r="D77" s="171" t="s">
        <v>140</v>
      </c>
      <c r="E77" s="172">
        <v>19.318000000000001</v>
      </c>
      <c r="F77" s="173"/>
      <c r="G77" s="174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8">
        <v>2.2939999999999999E-2</v>
      </c>
      <c r="O77" s="158">
        <f>ROUND(E77*N77,2)</f>
        <v>0.44</v>
      </c>
      <c r="P77" s="158">
        <v>0</v>
      </c>
      <c r="Q77" s="158">
        <f>ROUND(E77*P77,2)</f>
        <v>0</v>
      </c>
      <c r="R77" s="158"/>
      <c r="S77" s="158" t="s">
        <v>141</v>
      </c>
      <c r="T77" s="158" t="s">
        <v>197</v>
      </c>
      <c r="U77" s="158">
        <v>0.48932999999999999</v>
      </c>
      <c r="V77" s="158">
        <f>ROUND(E77*U77,2)</f>
        <v>9.4499999999999993</v>
      </c>
      <c r="W77" s="158"/>
      <c r="X77" s="158" t="s">
        <v>143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144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5">
      <c r="A78" s="155"/>
      <c r="B78" s="156"/>
      <c r="C78" s="249" t="s">
        <v>544</v>
      </c>
      <c r="D78" s="250"/>
      <c r="E78" s="250"/>
      <c r="F78" s="250"/>
      <c r="G78" s="250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165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5">
      <c r="A79" s="155"/>
      <c r="B79" s="156"/>
      <c r="C79" s="251" t="s">
        <v>222</v>
      </c>
      <c r="D79" s="252"/>
      <c r="E79" s="252"/>
      <c r="F79" s="252"/>
      <c r="G79" s="252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8"/>
      <c r="Z79" s="148"/>
      <c r="AA79" s="148"/>
      <c r="AB79" s="148"/>
      <c r="AC79" s="148"/>
      <c r="AD79" s="148"/>
      <c r="AE79" s="148"/>
      <c r="AF79" s="148"/>
      <c r="AG79" s="148" t="s">
        <v>165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5">
      <c r="A80" s="155"/>
      <c r="B80" s="156"/>
      <c r="C80" s="186" t="s">
        <v>223</v>
      </c>
      <c r="D80" s="160"/>
      <c r="E80" s="161">
        <v>7.9560000000000004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8"/>
      <c r="Z80" s="148"/>
      <c r="AA80" s="148"/>
      <c r="AB80" s="148"/>
      <c r="AC80" s="148"/>
      <c r="AD80" s="148"/>
      <c r="AE80" s="148"/>
      <c r="AF80" s="148"/>
      <c r="AG80" s="148" t="s">
        <v>146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5">
      <c r="A81" s="155"/>
      <c r="B81" s="156"/>
      <c r="C81" s="186" t="s">
        <v>224</v>
      </c>
      <c r="D81" s="160"/>
      <c r="E81" s="161">
        <v>6.9420000000000002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146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5">
      <c r="A82" s="155"/>
      <c r="B82" s="156"/>
      <c r="C82" s="186" t="s">
        <v>225</v>
      </c>
      <c r="D82" s="160"/>
      <c r="E82" s="161">
        <v>2.21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146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5">
      <c r="A83" s="155"/>
      <c r="B83" s="156"/>
      <c r="C83" s="186" t="s">
        <v>226</v>
      </c>
      <c r="D83" s="160"/>
      <c r="E83" s="161">
        <v>2.21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8"/>
      <c r="Z83" s="148"/>
      <c r="AA83" s="148"/>
      <c r="AB83" s="148"/>
      <c r="AC83" s="148"/>
      <c r="AD83" s="148"/>
      <c r="AE83" s="148"/>
      <c r="AF83" s="148"/>
      <c r="AG83" s="148" t="s">
        <v>146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5">
      <c r="A84" s="169">
        <v>17</v>
      </c>
      <c r="B84" s="170" t="s">
        <v>227</v>
      </c>
      <c r="C84" s="185" t="s">
        <v>228</v>
      </c>
      <c r="D84" s="171" t="s">
        <v>140</v>
      </c>
      <c r="E84" s="172">
        <v>19.318000000000001</v>
      </c>
      <c r="F84" s="173"/>
      <c r="G84" s="174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8">
        <v>3.5999999999999999E-3</v>
      </c>
      <c r="O84" s="158">
        <f>ROUND(E84*N84,2)</f>
        <v>7.0000000000000007E-2</v>
      </c>
      <c r="P84" s="158">
        <v>0</v>
      </c>
      <c r="Q84" s="158">
        <f>ROUND(E84*P84,2)</f>
        <v>0</v>
      </c>
      <c r="R84" s="158"/>
      <c r="S84" s="158" t="s">
        <v>141</v>
      </c>
      <c r="T84" s="158" t="s">
        <v>142</v>
      </c>
      <c r="U84" s="158">
        <v>0.36</v>
      </c>
      <c r="V84" s="158">
        <f>ROUND(E84*U84,2)</f>
        <v>6.95</v>
      </c>
      <c r="W84" s="158"/>
      <c r="X84" s="158" t="s">
        <v>143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144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5">
      <c r="A85" s="155"/>
      <c r="B85" s="156"/>
      <c r="C85" s="186" t="s">
        <v>223</v>
      </c>
      <c r="D85" s="160"/>
      <c r="E85" s="161">
        <v>7.9560000000000004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8"/>
      <c r="Z85" s="148"/>
      <c r="AA85" s="148"/>
      <c r="AB85" s="148"/>
      <c r="AC85" s="148"/>
      <c r="AD85" s="148"/>
      <c r="AE85" s="148"/>
      <c r="AF85" s="148"/>
      <c r="AG85" s="148" t="s">
        <v>146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5">
      <c r="A86" s="155"/>
      <c r="B86" s="156"/>
      <c r="C86" s="186" t="s">
        <v>224</v>
      </c>
      <c r="D86" s="160"/>
      <c r="E86" s="161">
        <v>6.9420000000000002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8"/>
      <c r="Z86" s="148"/>
      <c r="AA86" s="148"/>
      <c r="AB86" s="148"/>
      <c r="AC86" s="148"/>
      <c r="AD86" s="148"/>
      <c r="AE86" s="148"/>
      <c r="AF86" s="148"/>
      <c r="AG86" s="148" t="s">
        <v>146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5">
      <c r="A87" s="155"/>
      <c r="B87" s="156"/>
      <c r="C87" s="186" t="s">
        <v>225</v>
      </c>
      <c r="D87" s="160"/>
      <c r="E87" s="161">
        <v>2.21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146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5">
      <c r="A88" s="155"/>
      <c r="B88" s="156"/>
      <c r="C88" s="186" t="s">
        <v>226</v>
      </c>
      <c r="D88" s="160"/>
      <c r="E88" s="161">
        <v>2.21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8"/>
      <c r="Z88" s="148"/>
      <c r="AA88" s="148"/>
      <c r="AB88" s="148"/>
      <c r="AC88" s="148"/>
      <c r="AD88" s="148"/>
      <c r="AE88" s="148"/>
      <c r="AF88" s="148"/>
      <c r="AG88" s="148" t="s">
        <v>146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5">
      <c r="A89" s="169">
        <v>18</v>
      </c>
      <c r="B89" s="170" t="s">
        <v>229</v>
      </c>
      <c r="C89" s="185" t="s">
        <v>230</v>
      </c>
      <c r="D89" s="171" t="s">
        <v>140</v>
      </c>
      <c r="E89" s="172">
        <v>20.010000000000002</v>
      </c>
      <c r="F89" s="173"/>
      <c r="G89" s="174">
        <f>ROUND(E89*F89,2)</f>
        <v>0</v>
      </c>
      <c r="H89" s="159"/>
      <c r="I89" s="158">
        <f>ROUND(E89*H89,2)</f>
        <v>0</v>
      </c>
      <c r="J89" s="159"/>
      <c r="K89" s="158">
        <f>ROUND(E89*J89,2)</f>
        <v>0</v>
      </c>
      <c r="L89" s="158">
        <v>21</v>
      </c>
      <c r="M89" s="158">
        <f>G89*(1+L89/100)</f>
        <v>0</v>
      </c>
      <c r="N89" s="158">
        <v>2.5999999999999999E-2</v>
      </c>
      <c r="O89" s="158">
        <f>ROUND(E89*N89,2)</f>
        <v>0.52</v>
      </c>
      <c r="P89" s="158">
        <v>0</v>
      </c>
      <c r="Q89" s="158">
        <f>ROUND(E89*P89,2)</f>
        <v>0</v>
      </c>
      <c r="R89" s="158"/>
      <c r="S89" s="158" t="s">
        <v>141</v>
      </c>
      <c r="T89" s="158" t="s">
        <v>142</v>
      </c>
      <c r="U89" s="158">
        <v>0.48</v>
      </c>
      <c r="V89" s="158">
        <f>ROUND(E89*U89,2)</f>
        <v>9.6</v>
      </c>
      <c r="W89" s="158"/>
      <c r="X89" s="158" t="s">
        <v>143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144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5">
      <c r="A90" s="155"/>
      <c r="B90" s="156"/>
      <c r="C90" s="249" t="s">
        <v>544</v>
      </c>
      <c r="D90" s="250"/>
      <c r="E90" s="250"/>
      <c r="F90" s="250"/>
      <c r="G90" s="250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8"/>
      <c r="Z90" s="148"/>
      <c r="AA90" s="148"/>
      <c r="AB90" s="148"/>
      <c r="AC90" s="148"/>
      <c r="AD90" s="148"/>
      <c r="AE90" s="148"/>
      <c r="AF90" s="148"/>
      <c r="AG90" s="148" t="s">
        <v>165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5">
      <c r="A91" s="155"/>
      <c r="B91" s="156"/>
      <c r="C91" s="251" t="s">
        <v>222</v>
      </c>
      <c r="D91" s="252"/>
      <c r="E91" s="252"/>
      <c r="F91" s="252"/>
      <c r="G91" s="252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8"/>
      <c r="Z91" s="148"/>
      <c r="AA91" s="148"/>
      <c r="AB91" s="148"/>
      <c r="AC91" s="148"/>
      <c r="AD91" s="148"/>
      <c r="AE91" s="148"/>
      <c r="AF91" s="148"/>
      <c r="AG91" s="148" t="s">
        <v>165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5">
      <c r="A92" s="155"/>
      <c r="B92" s="156"/>
      <c r="C92" s="186" t="s">
        <v>231</v>
      </c>
      <c r="D92" s="160"/>
      <c r="E92" s="161">
        <v>20.010000000000002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 t="s">
        <v>146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5">
      <c r="A93" s="169">
        <v>19</v>
      </c>
      <c r="B93" s="170" t="s">
        <v>232</v>
      </c>
      <c r="C93" s="185" t="s">
        <v>233</v>
      </c>
      <c r="D93" s="171" t="s">
        <v>140</v>
      </c>
      <c r="E93" s="172">
        <v>244.21961999999999</v>
      </c>
      <c r="F93" s="173"/>
      <c r="G93" s="174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21</v>
      </c>
      <c r="M93" s="158">
        <f>G93*(1+L93/100)</f>
        <v>0</v>
      </c>
      <c r="N93" s="158">
        <v>1.7330000000000002E-2</v>
      </c>
      <c r="O93" s="158">
        <f>ROUND(E93*N93,2)</f>
        <v>4.2300000000000004</v>
      </c>
      <c r="P93" s="158">
        <v>0</v>
      </c>
      <c r="Q93" s="158">
        <f>ROUND(E93*P93,2)</f>
        <v>0</v>
      </c>
      <c r="R93" s="158"/>
      <c r="S93" s="158" t="s">
        <v>141</v>
      </c>
      <c r="T93" s="158" t="s">
        <v>142</v>
      </c>
      <c r="U93" s="158">
        <v>0.39</v>
      </c>
      <c r="V93" s="158">
        <f>ROUND(E93*U93,2)</f>
        <v>95.25</v>
      </c>
      <c r="W93" s="158"/>
      <c r="X93" s="158" t="s">
        <v>143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144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5">
      <c r="A94" s="155"/>
      <c r="B94" s="156"/>
      <c r="C94" s="249" t="s">
        <v>234</v>
      </c>
      <c r="D94" s="250"/>
      <c r="E94" s="250"/>
      <c r="F94" s="250"/>
      <c r="G94" s="250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8"/>
      <c r="Z94" s="148"/>
      <c r="AA94" s="148"/>
      <c r="AB94" s="148"/>
      <c r="AC94" s="148"/>
      <c r="AD94" s="148"/>
      <c r="AE94" s="148"/>
      <c r="AF94" s="148"/>
      <c r="AG94" s="148" t="s">
        <v>165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5">
      <c r="A95" s="155"/>
      <c r="B95" s="156"/>
      <c r="C95" s="251" t="s">
        <v>235</v>
      </c>
      <c r="D95" s="252"/>
      <c r="E95" s="252"/>
      <c r="F95" s="252"/>
      <c r="G95" s="252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 t="s">
        <v>165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5">
      <c r="A96" s="155"/>
      <c r="B96" s="156"/>
      <c r="C96" s="186" t="s">
        <v>236</v>
      </c>
      <c r="D96" s="160"/>
      <c r="E96" s="161">
        <v>19.8125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146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5">
      <c r="A97" s="155"/>
      <c r="B97" s="156"/>
      <c r="C97" s="186" t="s">
        <v>237</v>
      </c>
      <c r="D97" s="160"/>
      <c r="E97" s="161">
        <v>5.0250000000000004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8"/>
      <c r="Z97" s="148"/>
      <c r="AA97" s="148"/>
      <c r="AB97" s="148"/>
      <c r="AC97" s="148"/>
      <c r="AD97" s="148"/>
      <c r="AE97" s="148"/>
      <c r="AF97" s="148"/>
      <c r="AG97" s="148" t="s">
        <v>146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5">
      <c r="A98" s="155"/>
      <c r="B98" s="156"/>
      <c r="C98" s="186" t="s">
        <v>238</v>
      </c>
      <c r="D98" s="160"/>
      <c r="E98" s="161">
        <v>17.566500000000001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146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5">
      <c r="A99" s="155"/>
      <c r="B99" s="156"/>
      <c r="C99" s="186" t="s">
        <v>239</v>
      </c>
      <c r="D99" s="160"/>
      <c r="E99" s="161">
        <v>7.4945000000000004</v>
      </c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8"/>
      <c r="Z99" s="148"/>
      <c r="AA99" s="148"/>
      <c r="AB99" s="148"/>
      <c r="AC99" s="148"/>
      <c r="AD99" s="148"/>
      <c r="AE99" s="148"/>
      <c r="AF99" s="148"/>
      <c r="AG99" s="148" t="s">
        <v>146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5">
      <c r="A100" s="155"/>
      <c r="B100" s="156"/>
      <c r="C100" s="186" t="s">
        <v>240</v>
      </c>
      <c r="D100" s="160"/>
      <c r="E100" s="161">
        <v>12.38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146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5">
      <c r="A101" s="155"/>
      <c r="B101" s="156"/>
      <c r="C101" s="186" t="s">
        <v>241</v>
      </c>
      <c r="D101" s="160"/>
      <c r="E101" s="161">
        <v>4.5</v>
      </c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146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5">
      <c r="A102" s="155"/>
      <c r="B102" s="156"/>
      <c r="C102" s="186" t="s">
        <v>242</v>
      </c>
      <c r="D102" s="160"/>
      <c r="E102" s="161">
        <v>27.96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146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5">
      <c r="A103" s="155"/>
      <c r="B103" s="156"/>
      <c r="C103" s="186" t="s">
        <v>243</v>
      </c>
      <c r="D103" s="160"/>
      <c r="E103" s="161">
        <v>1.425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146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5">
      <c r="A104" s="155"/>
      <c r="B104" s="156"/>
      <c r="C104" s="186" t="s">
        <v>244</v>
      </c>
      <c r="D104" s="160"/>
      <c r="E104" s="161">
        <v>0.36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146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5">
      <c r="A105" s="155"/>
      <c r="B105" s="156"/>
      <c r="C105" s="186" t="s">
        <v>245</v>
      </c>
      <c r="D105" s="160"/>
      <c r="E105" s="161">
        <v>7.6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146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5">
      <c r="A106" s="155"/>
      <c r="B106" s="156"/>
      <c r="C106" s="186" t="s">
        <v>246</v>
      </c>
      <c r="D106" s="160"/>
      <c r="E106" s="161">
        <v>1.0631299999999999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146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5">
      <c r="A107" s="155"/>
      <c r="B107" s="156"/>
      <c r="C107" s="186" t="s">
        <v>247</v>
      </c>
      <c r="D107" s="160"/>
      <c r="E107" s="161">
        <v>3.2130000000000001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146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5">
      <c r="A108" s="155"/>
      <c r="B108" s="156"/>
      <c r="C108" s="186" t="s">
        <v>248</v>
      </c>
      <c r="D108" s="160"/>
      <c r="E108" s="161">
        <v>11.25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146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5">
      <c r="A109" s="155"/>
      <c r="B109" s="156"/>
      <c r="C109" s="186" t="s">
        <v>249</v>
      </c>
      <c r="D109" s="160"/>
      <c r="E109" s="161">
        <v>11.25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146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5">
      <c r="A110" s="155"/>
      <c r="B110" s="156"/>
      <c r="C110" s="186" t="s">
        <v>250</v>
      </c>
      <c r="D110" s="160"/>
      <c r="E110" s="161">
        <v>2.21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146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5">
      <c r="A111" s="155"/>
      <c r="B111" s="156"/>
      <c r="C111" s="186" t="s">
        <v>250</v>
      </c>
      <c r="D111" s="160"/>
      <c r="E111" s="161">
        <v>2.21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146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5">
      <c r="A112" s="155"/>
      <c r="B112" s="156"/>
      <c r="C112" s="186" t="s">
        <v>251</v>
      </c>
      <c r="D112" s="160"/>
      <c r="E112" s="161">
        <v>57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146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5">
      <c r="A113" s="155"/>
      <c r="B113" s="156"/>
      <c r="C113" s="186" t="s">
        <v>252</v>
      </c>
      <c r="D113" s="160"/>
      <c r="E113" s="161">
        <v>13.865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146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5">
      <c r="A114" s="155"/>
      <c r="B114" s="156"/>
      <c r="C114" s="186" t="s">
        <v>253</v>
      </c>
      <c r="D114" s="160"/>
      <c r="E114" s="161">
        <v>18.399999999999999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146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5">
      <c r="A115" s="155"/>
      <c r="B115" s="156"/>
      <c r="C115" s="186" t="s">
        <v>254</v>
      </c>
      <c r="D115" s="160"/>
      <c r="E115" s="161">
        <v>19.635000000000002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146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5">
      <c r="A116" s="169">
        <v>20</v>
      </c>
      <c r="B116" s="170" t="s">
        <v>255</v>
      </c>
      <c r="C116" s="185" t="s">
        <v>256</v>
      </c>
      <c r="D116" s="171" t="s">
        <v>140</v>
      </c>
      <c r="E116" s="172">
        <v>234.02562</v>
      </c>
      <c r="F116" s="173"/>
      <c r="G116" s="174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8">
        <v>4.7239999999999997E-2</v>
      </c>
      <c r="O116" s="158">
        <f>ROUND(E116*N116,2)</f>
        <v>11.06</v>
      </c>
      <c r="P116" s="158">
        <v>0</v>
      </c>
      <c r="Q116" s="158">
        <f>ROUND(E116*P116,2)</f>
        <v>0</v>
      </c>
      <c r="R116" s="158"/>
      <c r="S116" s="158" t="s">
        <v>141</v>
      </c>
      <c r="T116" s="158" t="s">
        <v>142</v>
      </c>
      <c r="U116" s="158">
        <v>0.60399999999999998</v>
      </c>
      <c r="V116" s="158">
        <f>ROUND(E116*U116,2)</f>
        <v>141.35</v>
      </c>
      <c r="W116" s="158"/>
      <c r="X116" s="158" t="s">
        <v>143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144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5">
      <c r="A117" s="155"/>
      <c r="B117" s="156"/>
      <c r="C117" s="249" t="s">
        <v>545</v>
      </c>
      <c r="D117" s="250"/>
      <c r="E117" s="250"/>
      <c r="F117" s="250"/>
      <c r="G117" s="250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165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5">
      <c r="A118" s="155"/>
      <c r="B118" s="156"/>
      <c r="C118" s="251" t="s">
        <v>257</v>
      </c>
      <c r="D118" s="252"/>
      <c r="E118" s="252"/>
      <c r="F118" s="252"/>
      <c r="G118" s="252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165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5">
      <c r="A119" s="155"/>
      <c r="B119" s="156"/>
      <c r="C119" s="186" t="s">
        <v>258</v>
      </c>
      <c r="D119" s="160"/>
      <c r="E119" s="161">
        <v>17.262499999999999</v>
      </c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146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5">
      <c r="A120" s="155"/>
      <c r="B120" s="156"/>
      <c r="C120" s="186" t="s">
        <v>237</v>
      </c>
      <c r="D120" s="160"/>
      <c r="E120" s="161">
        <v>5.0250000000000004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146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5">
      <c r="A121" s="155"/>
      <c r="B121" s="156"/>
      <c r="C121" s="186" t="s">
        <v>259</v>
      </c>
      <c r="D121" s="160"/>
      <c r="E121" s="161">
        <v>15.3285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146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5">
      <c r="A122" s="155"/>
      <c r="B122" s="156"/>
      <c r="C122" s="186" t="s">
        <v>260</v>
      </c>
      <c r="D122" s="160"/>
      <c r="E122" s="161">
        <v>6.4264999999999999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146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5">
      <c r="A123" s="155"/>
      <c r="B123" s="156"/>
      <c r="C123" s="186" t="s">
        <v>261</v>
      </c>
      <c r="D123" s="160"/>
      <c r="E123" s="161">
        <v>10.141999999999999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146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5">
      <c r="A124" s="155"/>
      <c r="B124" s="156"/>
      <c r="C124" s="186" t="s">
        <v>262</v>
      </c>
      <c r="D124" s="160"/>
      <c r="E124" s="161">
        <v>3.6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146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5">
      <c r="A125" s="155"/>
      <c r="B125" s="156"/>
      <c r="C125" s="186" t="s">
        <v>242</v>
      </c>
      <c r="D125" s="160"/>
      <c r="E125" s="161">
        <v>27.96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146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5">
      <c r="A126" s="155"/>
      <c r="B126" s="156"/>
      <c r="C126" s="186" t="s">
        <v>243</v>
      </c>
      <c r="D126" s="160"/>
      <c r="E126" s="161">
        <v>1.425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146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5">
      <c r="A127" s="155"/>
      <c r="B127" s="156"/>
      <c r="C127" s="186" t="s">
        <v>263</v>
      </c>
      <c r="D127" s="160"/>
      <c r="E127" s="161">
        <v>0.3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146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5">
      <c r="A128" s="155"/>
      <c r="B128" s="156"/>
      <c r="C128" s="186" t="s">
        <v>264</v>
      </c>
      <c r="D128" s="160"/>
      <c r="E128" s="161">
        <v>6.46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146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5">
      <c r="A129" s="155"/>
      <c r="B129" s="156"/>
      <c r="C129" s="186" t="s">
        <v>246</v>
      </c>
      <c r="D129" s="160"/>
      <c r="E129" s="161">
        <v>1.0631299999999999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146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5">
      <c r="A130" s="155"/>
      <c r="B130" s="156"/>
      <c r="C130" s="186" t="s">
        <v>247</v>
      </c>
      <c r="D130" s="160"/>
      <c r="E130" s="161">
        <v>3.2130000000000001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146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5">
      <c r="A131" s="155"/>
      <c r="B131" s="156"/>
      <c r="C131" s="186" t="s">
        <v>248</v>
      </c>
      <c r="D131" s="160"/>
      <c r="E131" s="161">
        <v>11.25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146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5">
      <c r="A132" s="155"/>
      <c r="B132" s="156"/>
      <c r="C132" s="186" t="s">
        <v>249</v>
      </c>
      <c r="D132" s="160"/>
      <c r="E132" s="161">
        <v>11.25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146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5">
      <c r="A133" s="155"/>
      <c r="B133" s="156"/>
      <c r="C133" s="186" t="s">
        <v>250</v>
      </c>
      <c r="D133" s="160"/>
      <c r="E133" s="161">
        <v>2.21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146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5">
      <c r="A134" s="155"/>
      <c r="B134" s="156"/>
      <c r="C134" s="186" t="s">
        <v>250</v>
      </c>
      <c r="D134" s="160"/>
      <c r="E134" s="161">
        <v>2.21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146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5">
      <c r="A135" s="155"/>
      <c r="B135" s="156"/>
      <c r="C135" s="186" t="s">
        <v>251</v>
      </c>
      <c r="D135" s="160"/>
      <c r="E135" s="161">
        <v>57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146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5">
      <c r="A136" s="155"/>
      <c r="B136" s="156"/>
      <c r="C136" s="186" t="s">
        <v>252</v>
      </c>
      <c r="D136" s="160"/>
      <c r="E136" s="161">
        <v>13.865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146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5">
      <c r="A137" s="155"/>
      <c r="B137" s="156"/>
      <c r="C137" s="186" t="s">
        <v>265</v>
      </c>
      <c r="D137" s="160"/>
      <c r="E137" s="161">
        <v>18.399999999999999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146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5">
      <c r="A138" s="155"/>
      <c r="B138" s="156"/>
      <c r="C138" s="186" t="s">
        <v>254</v>
      </c>
      <c r="D138" s="160"/>
      <c r="E138" s="161">
        <v>19.635000000000002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146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5">
      <c r="A139" s="169">
        <v>21</v>
      </c>
      <c r="B139" s="170" t="s">
        <v>266</v>
      </c>
      <c r="C139" s="185" t="s">
        <v>267</v>
      </c>
      <c r="D139" s="171" t="s">
        <v>140</v>
      </c>
      <c r="E139" s="172">
        <v>131.77500000000001</v>
      </c>
      <c r="F139" s="173"/>
      <c r="G139" s="174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8">
        <v>4.7299999999999998E-3</v>
      </c>
      <c r="O139" s="158">
        <f>ROUND(E139*N139,2)</f>
        <v>0.62</v>
      </c>
      <c r="P139" s="158">
        <v>0</v>
      </c>
      <c r="Q139" s="158">
        <f>ROUND(E139*P139,2)</f>
        <v>0</v>
      </c>
      <c r="R139" s="158"/>
      <c r="S139" s="158" t="s">
        <v>141</v>
      </c>
      <c r="T139" s="158" t="s">
        <v>142</v>
      </c>
      <c r="U139" s="158">
        <v>0.28499999999999998</v>
      </c>
      <c r="V139" s="158">
        <f>ROUND(E139*U139,2)</f>
        <v>37.56</v>
      </c>
      <c r="W139" s="158"/>
      <c r="X139" s="158" t="s">
        <v>143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144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5">
      <c r="A140" s="155"/>
      <c r="B140" s="156"/>
      <c r="C140" s="186" t="s">
        <v>268</v>
      </c>
      <c r="D140" s="160"/>
      <c r="E140" s="161">
        <v>20.010000000000002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146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5">
      <c r="A141" s="155"/>
      <c r="B141" s="156"/>
      <c r="C141" s="186" t="s">
        <v>269</v>
      </c>
      <c r="D141" s="160"/>
      <c r="E141" s="161">
        <v>79.5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146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5">
      <c r="A142" s="155"/>
      <c r="B142" s="156"/>
      <c r="C142" s="186" t="s">
        <v>252</v>
      </c>
      <c r="D142" s="160"/>
      <c r="E142" s="161">
        <v>13.865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146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5">
      <c r="A143" s="155"/>
      <c r="B143" s="156"/>
      <c r="C143" s="186" t="s">
        <v>265</v>
      </c>
      <c r="D143" s="160"/>
      <c r="E143" s="161">
        <v>18.399999999999999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146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5">
      <c r="A144" s="169">
        <v>22</v>
      </c>
      <c r="B144" s="170" t="s">
        <v>270</v>
      </c>
      <c r="C144" s="185" t="s">
        <v>271</v>
      </c>
      <c r="D144" s="171" t="s">
        <v>140</v>
      </c>
      <c r="E144" s="172">
        <v>244.21961999999999</v>
      </c>
      <c r="F144" s="173"/>
      <c r="G144" s="174">
        <f>ROUND(E144*F144,2)</f>
        <v>0</v>
      </c>
      <c r="H144" s="159"/>
      <c r="I144" s="158">
        <f>ROUND(E144*H144,2)</f>
        <v>0</v>
      </c>
      <c r="J144" s="159"/>
      <c r="K144" s="158">
        <f>ROUND(E144*J144,2)</f>
        <v>0</v>
      </c>
      <c r="L144" s="158">
        <v>21</v>
      </c>
      <c r="M144" s="158">
        <f>G144*(1+L144/100)</f>
        <v>0</v>
      </c>
      <c r="N144" s="158">
        <v>0</v>
      </c>
      <c r="O144" s="158">
        <f>ROUND(E144*N144,2)</f>
        <v>0</v>
      </c>
      <c r="P144" s="158">
        <v>0</v>
      </c>
      <c r="Q144" s="158">
        <f>ROUND(E144*P144,2)</f>
        <v>0</v>
      </c>
      <c r="R144" s="158"/>
      <c r="S144" s="158" t="s">
        <v>196</v>
      </c>
      <c r="T144" s="158" t="s">
        <v>142</v>
      </c>
      <c r="U144" s="158">
        <v>0.33500000000000002</v>
      </c>
      <c r="V144" s="158">
        <f>ROUND(E144*U144,2)</f>
        <v>81.81</v>
      </c>
      <c r="W144" s="158"/>
      <c r="X144" s="158" t="s">
        <v>198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199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5">
      <c r="A145" s="155"/>
      <c r="B145" s="156"/>
      <c r="C145" s="249" t="s">
        <v>272</v>
      </c>
      <c r="D145" s="250"/>
      <c r="E145" s="250"/>
      <c r="F145" s="250"/>
      <c r="G145" s="250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165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5">
      <c r="A146" s="155"/>
      <c r="B146" s="156"/>
      <c r="C146" s="251" t="s">
        <v>273</v>
      </c>
      <c r="D146" s="252"/>
      <c r="E146" s="252"/>
      <c r="F146" s="252"/>
      <c r="G146" s="252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165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5">
      <c r="A147" s="155"/>
      <c r="B147" s="156"/>
      <c r="C147" s="186" t="s">
        <v>236</v>
      </c>
      <c r="D147" s="160"/>
      <c r="E147" s="161">
        <v>19.8125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146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5">
      <c r="A148" s="155"/>
      <c r="B148" s="156"/>
      <c r="C148" s="186" t="s">
        <v>237</v>
      </c>
      <c r="D148" s="160"/>
      <c r="E148" s="161">
        <v>5.0250000000000004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146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5">
      <c r="A149" s="155"/>
      <c r="B149" s="156"/>
      <c r="C149" s="186" t="s">
        <v>238</v>
      </c>
      <c r="D149" s="160"/>
      <c r="E149" s="161">
        <v>17.566500000000001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146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5">
      <c r="A150" s="155"/>
      <c r="B150" s="156"/>
      <c r="C150" s="186" t="s">
        <v>239</v>
      </c>
      <c r="D150" s="160"/>
      <c r="E150" s="161">
        <v>7.4945000000000004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146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5">
      <c r="A151" s="155"/>
      <c r="B151" s="156"/>
      <c r="C151" s="186" t="s">
        <v>240</v>
      </c>
      <c r="D151" s="160"/>
      <c r="E151" s="161">
        <v>12.38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146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5">
      <c r="A152" s="155"/>
      <c r="B152" s="156"/>
      <c r="C152" s="186" t="s">
        <v>241</v>
      </c>
      <c r="D152" s="160"/>
      <c r="E152" s="161">
        <v>4.5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146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5">
      <c r="A153" s="155"/>
      <c r="B153" s="156"/>
      <c r="C153" s="186" t="s">
        <v>242</v>
      </c>
      <c r="D153" s="160"/>
      <c r="E153" s="161">
        <v>27.96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146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5">
      <c r="A154" s="155"/>
      <c r="B154" s="156"/>
      <c r="C154" s="186" t="s">
        <v>243</v>
      </c>
      <c r="D154" s="160"/>
      <c r="E154" s="161">
        <v>1.425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146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5">
      <c r="A155" s="155"/>
      <c r="B155" s="156"/>
      <c r="C155" s="186" t="s">
        <v>244</v>
      </c>
      <c r="D155" s="160"/>
      <c r="E155" s="161">
        <v>0.36</v>
      </c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146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5">
      <c r="A156" s="155"/>
      <c r="B156" s="156"/>
      <c r="C156" s="186" t="s">
        <v>245</v>
      </c>
      <c r="D156" s="160"/>
      <c r="E156" s="161">
        <v>7.6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146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5">
      <c r="A157" s="155"/>
      <c r="B157" s="156"/>
      <c r="C157" s="186" t="s">
        <v>246</v>
      </c>
      <c r="D157" s="160"/>
      <c r="E157" s="161">
        <v>1.0631299999999999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146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5">
      <c r="A158" s="155"/>
      <c r="B158" s="156"/>
      <c r="C158" s="186" t="s">
        <v>247</v>
      </c>
      <c r="D158" s="160"/>
      <c r="E158" s="161">
        <v>3.2130000000000001</v>
      </c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146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5">
      <c r="A159" s="155"/>
      <c r="B159" s="156"/>
      <c r="C159" s="186" t="s">
        <v>248</v>
      </c>
      <c r="D159" s="160"/>
      <c r="E159" s="161">
        <v>11.25</v>
      </c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146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5">
      <c r="A160" s="155"/>
      <c r="B160" s="156"/>
      <c r="C160" s="186" t="s">
        <v>249</v>
      </c>
      <c r="D160" s="160"/>
      <c r="E160" s="161">
        <v>11.25</v>
      </c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146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5">
      <c r="A161" s="155"/>
      <c r="B161" s="156"/>
      <c r="C161" s="186" t="s">
        <v>250</v>
      </c>
      <c r="D161" s="160"/>
      <c r="E161" s="161">
        <v>2.21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146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5">
      <c r="A162" s="155"/>
      <c r="B162" s="156"/>
      <c r="C162" s="186" t="s">
        <v>250</v>
      </c>
      <c r="D162" s="160"/>
      <c r="E162" s="161">
        <v>2.21</v>
      </c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146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5">
      <c r="A163" s="155"/>
      <c r="B163" s="156"/>
      <c r="C163" s="186" t="s">
        <v>251</v>
      </c>
      <c r="D163" s="160"/>
      <c r="E163" s="161">
        <v>57</v>
      </c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146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5">
      <c r="A164" s="155"/>
      <c r="B164" s="156"/>
      <c r="C164" s="186" t="s">
        <v>252</v>
      </c>
      <c r="D164" s="160"/>
      <c r="E164" s="161">
        <v>13.865</v>
      </c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146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5">
      <c r="A165" s="155"/>
      <c r="B165" s="156"/>
      <c r="C165" s="186" t="s">
        <v>253</v>
      </c>
      <c r="D165" s="160"/>
      <c r="E165" s="161">
        <v>18.399999999999999</v>
      </c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146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5">
      <c r="A166" s="155"/>
      <c r="B166" s="156"/>
      <c r="C166" s="186" t="s">
        <v>254</v>
      </c>
      <c r="D166" s="160"/>
      <c r="E166" s="161">
        <v>19.635000000000002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146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x14ac:dyDescent="0.25">
      <c r="A167" s="163" t="s">
        <v>136</v>
      </c>
      <c r="B167" s="164" t="s">
        <v>66</v>
      </c>
      <c r="C167" s="184" t="s">
        <v>67</v>
      </c>
      <c r="D167" s="165"/>
      <c r="E167" s="166"/>
      <c r="F167" s="167"/>
      <c r="G167" s="168">
        <f>SUMIF(AG168:AG210,"&lt;&gt;NOR",G168:G210)</f>
        <v>0</v>
      </c>
      <c r="H167" s="162"/>
      <c r="I167" s="162">
        <f>SUM(I168:I210)</f>
        <v>0</v>
      </c>
      <c r="J167" s="162"/>
      <c r="K167" s="162">
        <f>SUM(K168:K210)</f>
        <v>0</v>
      </c>
      <c r="L167" s="162"/>
      <c r="M167" s="162">
        <f>SUM(M168:M210)</f>
        <v>0</v>
      </c>
      <c r="N167" s="162"/>
      <c r="O167" s="162">
        <f>SUM(O168:O210)</f>
        <v>26.7</v>
      </c>
      <c r="P167" s="162"/>
      <c r="Q167" s="162">
        <f>SUM(Q168:Q210)</f>
        <v>0</v>
      </c>
      <c r="R167" s="162"/>
      <c r="S167" s="162"/>
      <c r="T167" s="162"/>
      <c r="U167" s="162"/>
      <c r="V167" s="162">
        <f>SUM(V168:V210)</f>
        <v>508.88</v>
      </c>
      <c r="W167" s="162"/>
      <c r="X167" s="162"/>
      <c r="AG167" t="s">
        <v>137</v>
      </c>
    </row>
    <row r="168" spans="1:60" outlineLevel="1" x14ac:dyDescent="0.25">
      <c r="A168" s="169">
        <v>23</v>
      </c>
      <c r="B168" s="170" t="s">
        <v>274</v>
      </c>
      <c r="C168" s="185" t="s">
        <v>275</v>
      </c>
      <c r="D168" s="171" t="s">
        <v>140</v>
      </c>
      <c r="E168" s="172">
        <v>99.97</v>
      </c>
      <c r="F168" s="173"/>
      <c r="G168" s="174">
        <f>ROUND(E168*F168,2)</f>
        <v>0</v>
      </c>
      <c r="H168" s="159"/>
      <c r="I168" s="158">
        <f>ROUND(E168*H168,2)</f>
        <v>0</v>
      </c>
      <c r="J168" s="159"/>
      <c r="K168" s="158">
        <f>ROUND(E168*J168,2)</f>
        <v>0</v>
      </c>
      <c r="L168" s="158">
        <v>21</v>
      </c>
      <c r="M168" s="158">
        <f>G168*(1+L168/100)</f>
        <v>0</v>
      </c>
      <c r="N168" s="158">
        <v>5.7400000000000003E-3</v>
      </c>
      <c r="O168" s="158">
        <f>ROUND(E168*N168,2)</f>
        <v>0.56999999999999995</v>
      </c>
      <c r="P168" s="158">
        <v>0</v>
      </c>
      <c r="Q168" s="158">
        <f>ROUND(E168*P168,2)</f>
        <v>0</v>
      </c>
      <c r="R168" s="158"/>
      <c r="S168" s="158" t="s">
        <v>141</v>
      </c>
      <c r="T168" s="158" t="s">
        <v>142</v>
      </c>
      <c r="U168" s="158">
        <v>0.18984999999999999</v>
      </c>
      <c r="V168" s="158">
        <f>ROUND(E168*U168,2)</f>
        <v>18.98</v>
      </c>
      <c r="W168" s="158"/>
      <c r="X168" s="158" t="s">
        <v>143</v>
      </c>
      <c r="Y168" s="148"/>
      <c r="Z168" s="148"/>
      <c r="AA168" s="148"/>
      <c r="AB168" s="148"/>
      <c r="AC168" s="148"/>
      <c r="AD168" s="148"/>
      <c r="AE168" s="148"/>
      <c r="AF168" s="148"/>
      <c r="AG168" s="148" t="s">
        <v>144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5">
      <c r="A169" s="155"/>
      <c r="B169" s="156"/>
      <c r="C169" s="249" t="s">
        <v>276</v>
      </c>
      <c r="D169" s="250"/>
      <c r="E169" s="250"/>
      <c r="F169" s="250"/>
      <c r="G169" s="250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165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5">
      <c r="A170" s="155"/>
      <c r="B170" s="156"/>
      <c r="C170" s="186" t="s">
        <v>277</v>
      </c>
      <c r="D170" s="160"/>
      <c r="E170" s="161">
        <v>99.97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146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5">
      <c r="A171" s="169">
        <v>24</v>
      </c>
      <c r="B171" s="170" t="s">
        <v>278</v>
      </c>
      <c r="C171" s="185" t="s">
        <v>279</v>
      </c>
      <c r="D171" s="171" t="s">
        <v>140</v>
      </c>
      <c r="E171" s="172">
        <v>99.97</v>
      </c>
      <c r="F171" s="173"/>
      <c r="G171" s="174">
        <f>ROUND(E171*F171,2)</f>
        <v>0</v>
      </c>
      <c r="H171" s="159"/>
      <c r="I171" s="158">
        <f>ROUND(E171*H171,2)</f>
        <v>0</v>
      </c>
      <c r="J171" s="159"/>
      <c r="K171" s="158">
        <f>ROUND(E171*J171,2)</f>
        <v>0</v>
      </c>
      <c r="L171" s="158">
        <v>21</v>
      </c>
      <c r="M171" s="158">
        <f>G171*(1+L171/100)</f>
        <v>0</v>
      </c>
      <c r="N171" s="158">
        <v>6.0899999999999999E-3</v>
      </c>
      <c r="O171" s="158">
        <f>ROUND(E171*N171,2)</f>
        <v>0.61</v>
      </c>
      <c r="P171" s="158">
        <v>0</v>
      </c>
      <c r="Q171" s="158">
        <f>ROUND(E171*P171,2)</f>
        <v>0</v>
      </c>
      <c r="R171" s="158"/>
      <c r="S171" s="158" t="s">
        <v>141</v>
      </c>
      <c r="T171" s="158" t="s">
        <v>142</v>
      </c>
      <c r="U171" s="158">
        <v>0.19273999999999999</v>
      </c>
      <c r="V171" s="158">
        <f>ROUND(E171*U171,2)</f>
        <v>19.27</v>
      </c>
      <c r="W171" s="158"/>
      <c r="X171" s="158" t="s">
        <v>143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144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5">
      <c r="A172" s="155"/>
      <c r="B172" s="156"/>
      <c r="C172" s="249" t="s">
        <v>276</v>
      </c>
      <c r="D172" s="250"/>
      <c r="E172" s="250"/>
      <c r="F172" s="250"/>
      <c r="G172" s="250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165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5">
      <c r="A173" s="155"/>
      <c r="B173" s="156"/>
      <c r="C173" s="186" t="s">
        <v>277</v>
      </c>
      <c r="D173" s="160"/>
      <c r="E173" s="161">
        <v>99.97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146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5">
      <c r="A174" s="169">
        <v>25</v>
      </c>
      <c r="B174" s="170" t="s">
        <v>280</v>
      </c>
      <c r="C174" s="185" t="s">
        <v>281</v>
      </c>
      <c r="D174" s="171" t="s">
        <v>140</v>
      </c>
      <c r="E174" s="172">
        <v>161.72</v>
      </c>
      <c r="F174" s="173"/>
      <c r="G174" s="174">
        <f>ROUND(E174*F174,2)</f>
        <v>0</v>
      </c>
      <c r="H174" s="159"/>
      <c r="I174" s="158">
        <f>ROUND(E174*H174,2)</f>
        <v>0</v>
      </c>
      <c r="J174" s="159"/>
      <c r="K174" s="158">
        <f>ROUND(E174*J174,2)</f>
        <v>0</v>
      </c>
      <c r="L174" s="158">
        <v>21</v>
      </c>
      <c r="M174" s="158">
        <f>G174*(1+L174/100)</f>
        <v>0</v>
      </c>
      <c r="N174" s="158">
        <v>1.5879999999999998E-2</v>
      </c>
      <c r="O174" s="158">
        <f>ROUND(E174*N174,2)</f>
        <v>2.57</v>
      </c>
      <c r="P174" s="158">
        <v>0</v>
      </c>
      <c r="Q174" s="158">
        <f>ROUND(E174*P174,2)</f>
        <v>0</v>
      </c>
      <c r="R174" s="158"/>
      <c r="S174" s="158" t="s">
        <v>141</v>
      </c>
      <c r="T174" s="158" t="s">
        <v>142</v>
      </c>
      <c r="U174" s="158">
        <v>0.33605000000000002</v>
      </c>
      <c r="V174" s="158">
        <f>ROUND(E174*U174,2)</f>
        <v>54.35</v>
      </c>
      <c r="W174" s="158"/>
      <c r="X174" s="158" t="s">
        <v>143</v>
      </c>
      <c r="Y174" s="148"/>
      <c r="Z174" s="148"/>
      <c r="AA174" s="148"/>
      <c r="AB174" s="148"/>
      <c r="AC174" s="148"/>
      <c r="AD174" s="148"/>
      <c r="AE174" s="148"/>
      <c r="AF174" s="148"/>
      <c r="AG174" s="148" t="s">
        <v>144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5">
      <c r="A175" s="155"/>
      <c r="B175" s="156"/>
      <c r="C175" s="249" t="s">
        <v>276</v>
      </c>
      <c r="D175" s="250"/>
      <c r="E175" s="250"/>
      <c r="F175" s="250"/>
      <c r="G175" s="250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165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5">
      <c r="A176" s="155"/>
      <c r="B176" s="156"/>
      <c r="C176" s="186" t="s">
        <v>282</v>
      </c>
      <c r="D176" s="160"/>
      <c r="E176" s="161">
        <v>23.27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146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5">
      <c r="A177" s="155"/>
      <c r="B177" s="156"/>
      <c r="C177" s="186" t="s">
        <v>283</v>
      </c>
      <c r="D177" s="160"/>
      <c r="E177" s="161">
        <v>13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146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5">
      <c r="A178" s="155"/>
      <c r="B178" s="156"/>
      <c r="C178" s="186" t="s">
        <v>284</v>
      </c>
      <c r="D178" s="160"/>
      <c r="E178" s="161">
        <v>44.33</v>
      </c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146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5">
      <c r="A179" s="155"/>
      <c r="B179" s="156"/>
      <c r="C179" s="186" t="s">
        <v>285</v>
      </c>
      <c r="D179" s="160"/>
      <c r="E179" s="161">
        <v>14.17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146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5">
      <c r="A180" s="155"/>
      <c r="B180" s="156"/>
      <c r="C180" s="186" t="s">
        <v>286</v>
      </c>
      <c r="D180" s="160"/>
      <c r="E180" s="161">
        <v>12.61</v>
      </c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146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5">
      <c r="A181" s="155"/>
      <c r="B181" s="156"/>
      <c r="C181" s="186" t="s">
        <v>287</v>
      </c>
      <c r="D181" s="160"/>
      <c r="E181" s="161">
        <v>2.73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146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5">
      <c r="A182" s="155"/>
      <c r="B182" s="156"/>
      <c r="C182" s="186" t="s">
        <v>288</v>
      </c>
      <c r="D182" s="160"/>
      <c r="E182" s="161">
        <v>15.99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146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5">
      <c r="A183" s="155"/>
      <c r="B183" s="156"/>
      <c r="C183" s="186" t="s">
        <v>289</v>
      </c>
      <c r="D183" s="160"/>
      <c r="E183" s="161">
        <v>35.619999999999997</v>
      </c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146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5">
      <c r="A184" s="169">
        <v>26</v>
      </c>
      <c r="B184" s="170" t="s">
        <v>290</v>
      </c>
      <c r="C184" s="185" t="s">
        <v>291</v>
      </c>
      <c r="D184" s="171" t="s">
        <v>140</v>
      </c>
      <c r="E184" s="172">
        <v>161.72</v>
      </c>
      <c r="F184" s="173"/>
      <c r="G184" s="174">
        <f>ROUND(E184*F184,2)</f>
        <v>0</v>
      </c>
      <c r="H184" s="159"/>
      <c r="I184" s="158">
        <f>ROUND(E184*H184,2)</f>
        <v>0</v>
      </c>
      <c r="J184" s="159"/>
      <c r="K184" s="158">
        <f>ROUND(E184*J184,2)</f>
        <v>0</v>
      </c>
      <c r="L184" s="158">
        <v>21</v>
      </c>
      <c r="M184" s="158">
        <f>G184*(1+L184/100)</f>
        <v>0</v>
      </c>
      <c r="N184" s="158">
        <v>1.7680000000000001E-2</v>
      </c>
      <c r="O184" s="158">
        <f>ROUND(E184*N184,2)</f>
        <v>2.86</v>
      </c>
      <c r="P184" s="158">
        <v>0</v>
      </c>
      <c r="Q184" s="158">
        <f>ROUND(E184*P184,2)</f>
        <v>0</v>
      </c>
      <c r="R184" s="158"/>
      <c r="S184" s="158" t="s">
        <v>141</v>
      </c>
      <c r="T184" s="158" t="s">
        <v>142</v>
      </c>
      <c r="U184" s="158">
        <v>0.38716</v>
      </c>
      <c r="V184" s="158">
        <f>ROUND(E184*U184,2)</f>
        <v>62.61</v>
      </c>
      <c r="W184" s="158"/>
      <c r="X184" s="158" t="s">
        <v>143</v>
      </c>
      <c r="Y184" s="148"/>
      <c r="Z184" s="148"/>
      <c r="AA184" s="148"/>
      <c r="AB184" s="148"/>
      <c r="AC184" s="148"/>
      <c r="AD184" s="148"/>
      <c r="AE184" s="148"/>
      <c r="AF184" s="148"/>
      <c r="AG184" s="148" t="s">
        <v>144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5">
      <c r="A185" s="155"/>
      <c r="B185" s="156"/>
      <c r="C185" s="249" t="s">
        <v>276</v>
      </c>
      <c r="D185" s="250"/>
      <c r="E185" s="250"/>
      <c r="F185" s="250"/>
      <c r="G185" s="250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165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5">
      <c r="A186" s="155"/>
      <c r="B186" s="156"/>
      <c r="C186" s="186" t="s">
        <v>282</v>
      </c>
      <c r="D186" s="160"/>
      <c r="E186" s="161">
        <v>23.27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146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5">
      <c r="A187" s="155"/>
      <c r="B187" s="156"/>
      <c r="C187" s="186" t="s">
        <v>283</v>
      </c>
      <c r="D187" s="160"/>
      <c r="E187" s="161">
        <v>13</v>
      </c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146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5">
      <c r="A188" s="155"/>
      <c r="B188" s="156"/>
      <c r="C188" s="186" t="s">
        <v>284</v>
      </c>
      <c r="D188" s="160"/>
      <c r="E188" s="161">
        <v>44.33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146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5">
      <c r="A189" s="155"/>
      <c r="B189" s="156"/>
      <c r="C189" s="186" t="s">
        <v>285</v>
      </c>
      <c r="D189" s="160"/>
      <c r="E189" s="161">
        <v>14.17</v>
      </c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146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5">
      <c r="A190" s="155"/>
      <c r="B190" s="156"/>
      <c r="C190" s="186" t="s">
        <v>286</v>
      </c>
      <c r="D190" s="160"/>
      <c r="E190" s="161">
        <v>12.61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146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5">
      <c r="A191" s="155"/>
      <c r="B191" s="156"/>
      <c r="C191" s="186" t="s">
        <v>287</v>
      </c>
      <c r="D191" s="160"/>
      <c r="E191" s="161">
        <v>2.73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146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5">
      <c r="A192" s="155"/>
      <c r="B192" s="156"/>
      <c r="C192" s="186" t="s">
        <v>288</v>
      </c>
      <c r="D192" s="160"/>
      <c r="E192" s="161">
        <v>15.99</v>
      </c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146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5">
      <c r="A193" s="155"/>
      <c r="B193" s="156"/>
      <c r="C193" s="186" t="s">
        <v>289</v>
      </c>
      <c r="D193" s="160"/>
      <c r="E193" s="161">
        <v>35.619999999999997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146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5">
      <c r="A194" s="169">
        <v>27</v>
      </c>
      <c r="B194" s="170" t="s">
        <v>292</v>
      </c>
      <c r="C194" s="185" t="s">
        <v>293</v>
      </c>
      <c r="D194" s="171" t="s">
        <v>140</v>
      </c>
      <c r="E194" s="172">
        <v>355.28500000000003</v>
      </c>
      <c r="F194" s="173"/>
      <c r="G194" s="174">
        <f>ROUND(E194*F194,2)</f>
        <v>0</v>
      </c>
      <c r="H194" s="159"/>
      <c r="I194" s="158">
        <f>ROUND(E194*H194,2)</f>
        <v>0</v>
      </c>
      <c r="J194" s="159"/>
      <c r="K194" s="158">
        <f>ROUND(E194*J194,2)</f>
        <v>0</v>
      </c>
      <c r="L194" s="158">
        <v>21</v>
      </c>
      <c r="M194" s="158">
        <f>G194*(1+L194/100)</f>
        <v>0</v>
      </c>
      <c r="N194" s="158">
        <v>4.7660000000000001E-2</v>
      </c>
      <c r="O194" s="158">
        <f>ROUND(E194*N194,2)</f>
        <v>16.93</v>
      </c>
      <c r="P194" s="158">
        <v>0</v>
      </c>
      <c r="Q194" s="158">
        <f>ROUND(E194*P194,2)</f>
        <v>0</v>
      </c>
      <c r="R194" s="158"/>
      <c r="S194" s="158" t="s">
        <v>141</v>
      </c>
      <c r="T194" s="158" t="s">
        <v>142</v>
      </c>
      <c r="U194" s="158">
        <v>0.84</v>
      </c>
      <c r="V194" s="158">
        <f>ROUND(E194*U194,2)</f>
        <v>298.44</v>
      </c>
      <c r="W194" s="158"/>
      <c r="X194" s="158" t="s">
        <v>143</v>
      </c>
      <c r="Y194" s="148"/>
      <c r="Z194" s="148"/>
      <c r="AA194" s="148"/>
      <c r="AB194" s="148"/>
      <c r="AC194" s="148"/>
      <c r="AD194" s="148"/>
      <c r="AE194" s="148"/>
      <c r="AF194" s="148"/>
      <c r="AG194" s="148" t="s">
        <v>144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5">
      <c r="A195" s="155"/>
      <c r="B195" s="156"/>
      <c r="C195" s="249" t="s">
        <v>546</v>
      </c>
      <c r="D195" s="250"/>
      <c r="E195" s="250"/>
      <c r="F195" s="250"/>
      <c r="G195" s="250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165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5">
      <c r="A196" s="155"/>
      <c r="B196" s="156"/>
      <c r="C196" s="251" t="s">
        <v>547</v>
      </c>
      <c r="D196" s="252"/>
      <c r="E196" s="252"/>
      <c r="F196" s="252"/>
      <c r="G196" s="252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165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5">
      <c r="A197" s="155"/>
      <c r="B197" s="156"/>
      <c r="C197" s="251" t="s">
        <v>294</v>
      </c>
      <c r="D197" s="252"/>
      <c r="E197" s="252"/>
      <c r="F197" s="252"/>
      <c r="G197" s="252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165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ht="20.399999999999999" outlineLevel="1" x14ac:dyDescent="0.25">
      <c r="A198" s="155"/>
      <c r="B198" s="156"/>
      <c r="C198" s="186" t="s">
        <v>295</v>
      </c>
      <c r="D198" s="160"/>
      <c r="E198" s="161">
        <v>46.84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146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5">
      <c r="A199" s="155"/>
      <c r="B199" s="156"/>
      <c r="C199" s="186" t="s">
        <v>296</v>
      </c>
      <c r="D199" s="160"/>
      <c r="E199" s="161">
        <v>39.479999999999997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146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5">
      <c r="A200" s="155"/>
      <c r="B200" s="156"/>
      <c r="C200" s="186" t="s">
        <v>297</v>
      </c>
      <c r="D200" s="160"/>
      <c r="E200" s="161">
        <v>70.66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146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5">
      <c r="A201" s="155"/>
      <c r="B201" s="156"/>
      <c r="C201" s="186" t="s">
        <v>298</v>
      </c>
      <c r="D201" s="160"/>
      <c r="E201" s="161">
        <v>36.31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146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5">
      <c r="A202" s="155"/>
      <c r="B202" s="156"/>
      <c r="C202" s="186" t="s">
        <v>299</v>
      </c>
      <c r="D202" s="160"/>
      <c r="E202" s="161">
        <v>44.95</v>
      </c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146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5">
      <c r="A203" s="155"/>
      <c r="B203" s="156"/>
      <c r="C203" s="186" t="s">
        <v>300</v>
      </c>
      <c r="D203" s="160"/>
      <c r="E203" s="161">
        <v>16.824999999999999</v>
      </c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146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5">
      <c r="A204" s="155"/>
      <c r="B204" s="156"/>
      <c r="C204" s="186" t="s">
        <v>301</v>
      </c>
      <c r="D204" s="160"/>
      <c r="E204" s="161">
        <v>32.82</v>
      </c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146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5">
      <c r="A205" s="155"/>
      <c r="B205" s="156"/>
      <c r="C205" s="186" t="s">
        <v>302</v>
      </c>
      <c r="D205" s="160"/>
      <c r="E205" s="161">
        <v>67.400000000000006</v>
      </c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146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5">
      <c r="A206" s="169">
        <v>28</v>
      </c>
      <c r="B206" s="170" t="s">
        <v>303</v>
      </c>
      <c r="C206" s="185" t="s">
        <v>304</v>
      </c>
      <c r="D206" s="171" t="s">
        <v>140</v>
      </c>
      <c r="E206" s="172">
        <v>86.813999999999993</v>
      </c>
      <c r="F206" s="173"/>
      <c r="G206" s="174">
        <f>ROUND(E206*F206,2)</f>
        <v>0</v>
      </c>
      <c r="H206" s="159"/>
      <c r="I206" s="158">
        <f>ROUND(E206*H206,2)</f>
        <v>0</v>
      </c>
      <c r="J206" s="159"/>
      <c r="K206" s="158">
        <f>ROUND(E206*J206,2)</f>
        <v>0</v>
      </c>
      <c r="L206" s="158">
        <v>21</v>
      </c>
      <c r="M206" s="158">
        <f>G206*(1+L206/100)</f>
        <v>0</v>
      </c>
      <c r="N206" s="158">
        <v>5.3400000000000001E-3</v>
      </c>
      <c r="O206" s="158">
        <f>ROUND(E206*N206,2)</f>
        <v>0.46</v>
      </c>
      <c r="P206" s="158">
        <v>0</v>
      </c>
      <c r="Q206" s="158">
        <f>ROUND(E206*P206,2)</f>
        <v>0</v>
      </c>
      <c r="R206" s="158"/>
      <c r="S206" s="158" t="s">
        <v>141</v>
      </c>
      <c r="T206" s="158" t="s">
        <v>142</v>
      </c>
      <c r="U206" s="158">
        <v>0.10854999999999999</v>
      </c>
      <c r="V206" s="158">
        <f>ROUND(E206*U206,2)</f>
        <v>9.42</v>
      </c>
      <c r="W206" s="158"/>
      <c r="X206" s="158" t="s">
        <v>143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144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5">
      <c r="A207" s="155"/>
      <c r="B207" s="156"/>
      <c r="C207" s="186" t="s">
        <v>305</v>
      </c>
      <c r="D207" s="160"/>
      <c r="E207" s="161">
        <v>86.813999999999993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146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5">
      <c r="A208" s="169">
        <v>29</v>
      </c>
      <c r="B208" s="170" t="s">
        <v>306</v>
      </c>
      <c r="C208" s="185" t="s">
        <v>307</v>
      </c>
      <c r="D208" s="171" t="s">
        <v>140</v>
      </c>
      <c r="E208" s="172">
        <v>86.813999999999993</v>
      </c>
      <c r="F208" s="173"/>
      <c r="G208" s="174">
        <f>ROUND(E208*F208,2)</f>
        <v>0</v>
      </c>
      <c r="H208" s="159"/>
      <c r="I208" s="158">
        <f>ROUND(E208*H208,2)</f>
        <v>0</v>
      </c>
      <c r="J208" s="159"/>
      <c r="K208" s="158">
        <f>ROUND(E208*J208,2)</f>
        <v>0</v>
      </c>
      <c r="L208" s="158">
        <v>21</v>
      </c>
      <c r="M208" s="158">
        <f>G208*(1+L208/100)</f>
        <v>0</v>
      </c>
      <c r="N208" s="158">
        <v>5.4299999999999999E-3</v>
      </c>
      <c r="O208" s="158">
        <f>ROUND(E208*N208,2)</f>
        <v>0.47</v>
      </c>
      <c r="P208" s="158">
        <v>0</v>
      </c>
      <c r="Q208" s="158">
        <f>ROUND(E208*P208,2)</f>
        <v>0</v>
      </c>
      <c r="R208" s="158"/>
      <c r="S208" s="158" t="s">
        <v>141</v>
      </c>
      <c r="T208" s="158" t="s">
        <v>142</v>
      </c>
      <c r="U208" s="158">
        <v>0.16941999999999999</v>
      </c>
      <c r="V208" s="158">
        <f>ROUND(E208*U208,2)</f>
        <v>14.71</v>
      </c>
      <c r="W208" s="158"/>
      <c r="X208" s="158" t="s">
        <v>143</v>
      </c>
      <c r="Y208" s="148"/>
      <c r="Z208" s="148"/>
      <c r="AA208" s="148"/>
      <c r="AB208" s="148"/>
      <c r="AC208" s="148"/>
      <c r="AD208" s="148"/>
      <c r="AE208" s="148"/>
      <c r="AF208" s="148"/>
      <c r="AG208" s="148" t="s">
        <v>144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5">
      <c r="A209" s="155"/>
      <c r="B209" s="156"/>
      <c r="C209" s="186" t="s">
        <v>305</v>
      </c>
      <c r="D209" s="160"/>
      <c r="E209" s="161">
        <v>86.813999999999993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146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5">
      <c r="A210" s="175">
        <v>30</v>
      </c>
      <c r="B210" s="176" t="s">
        <v>308</v>
      </c>
      <c r="C210" s="187" t="s">
        <v>309</v>
      </c>
      <c r="D210" s="177" t="s">
        <v>164</v>
      </c>
      <c r="E210" s="178">
        <v>52</v>
      </c>
      <c r="F210" s="179"/>
      <c r="G210" s="180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21</v>
      </c>
      <c r="M210" s="158">
        <f>G210*(1+L210/100)</f>
        <v>0</v>
      </c>
      <c r="N210" s="158">
        <v>4.2860000000000002E-2</v>
      </c>
      <c r="O210" s="158">
        <f>ROUND(E210*N210,2)</f>
        <v>2.23</v>
      </c>
      <c r="P210" s="158">
        <v>0</v>
      </c>
      <c r="Q210" s="158">
        <f>ROUND(E210*P210,2)</f>
        <v>0</v>
      </c>
      <c r="R210" s="158"/>
      <c r="S210" s="158" t="s">
        <v>196</v>
      </c>
      <c r="T210" s="158" t="s">
        <v>142</v>
      </c>
      <c r="U210" s="158">
        <v>0.59799999999999998</v>
      </c>
      <c r="V210" s="158">
        <f>ROUND(E210*U210,2)</f>
        <v>31.1</v>
      </c>
      <c r="W210" s="158"/>
      <c r="X210" s="158" t="s">
        <v>198</v>
      </c>
      <c r="Y210" s="148"/>
      <c r="Z210" s="148"/>
      <c r="AA210" s="148"/>
      <c r="AB210" s="148"/>
      <c r="AC210" s="148"/>
      <c r="AD210" s="148"/>
      <c r="AE210" s="148"/>
      <c r="AF210" s="148"/>
      <c r="AG210" s="148" t="s">
        <v>199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x14ac:dyDescent="0.25">
      <c r="A211" s="163" t="s">
        <v>136</v>
      </c>
      <c r="B211" s="164" t="s">
        <v>68</v>
      </c>
      <c r="C211" s="184" t="s">
        <v>69</v>
      </c>
      <c r="D211" s="165"/>
      <c r="E211" s="166"/>
      <c r="F211" s="167"/>
      <c r="G211" s="168">
        <f>SUMIF(AG212:AG275,"&lt;&gt;NOR",G212:G275)</f>
        <v>0</v>
      </c>
      <c r="H211" s="162"/>
      <c r="I211" s="162">
        <f>SUM(I212:I275)</f>
        <v>0</v>
      </c>
      <c r="J211" s="162"/>
      <c r="K211" s="162">
        <f>SUM(K212:K275)</f>
        <v>0</v>
      </c>
      <c r="L211" s="162"/>
      <c r="M211" s="162">
        <f>SUM(M212:M275)</f>
        <v>0</v>
      </c>
      <c r="N211" s="162"/>
      <c r="O211" s="162">
        <f>SUM(O212:O275)</f>
        <v>0.83000000000000007</v>
      </c>
      <c r="P211" s="162"/>
      <c r="Q211" s="162">
        <f>SUM(Q212:Q275)</f>
        <v>0</v>
      </c>
      <c r="R211" s="162"/>
      <c r="S211" s="162"/>
      <c r="T211" s="162"/>
      <c r="U211" s="162"/>
      <c r="V211" s="162">
        <f>SUM(V212:V275)</f>
        <v>151.41</v>
      </c>
      <c r="W211" s="162"/>
      <c r="X211" s="162"/>
      <c r="AG211" t="s">
        <v>137</v>
      </c>
    </row>
    <row r="212" spans="1:60" ht="20.399999999999999" outlineLevel="1" x14ac:dyDescent="0.25">
      <c r="A212" s="169">
        <v>31</v>
      </c>
      <c r="B212" s="170" t="s">
        <v>310</v>
      </c>
      <c r="C212" s="185" t="s">
        <v>311</v>
      </c>
      <c r="D212" s="171" t="s">
        <v>140</v>
      </c>
      <c r="E212" s="172">
        <v>66.863</v>
      </c>
      <c r="F212" s="173"/>
      <c r="G212" s="174">
        <f>ROUND(E212*F212,2)</f>
        <v>0</v>
      </c>
      <c r="H212" s="159"/>
      <c r="I212" s="158">
        <f>ROUND(E212*H212,2)</f>
        <v>0</v>
      </c>
      <c r="J212" s="159"/>
      <c r="K212" s="158">
        <f>ROUND(E212*J212,2)</f>
        <v>0</v>
      </c>
      <c r="L212" s="158">
        <v>21</v>
      </c>
      <c r="M212" s="158">
        <f>G212*(1+L212/100)</f>
        <v>0</v>
      </c>
      <c r="N212" s="158">
        <v>6.1799999999999997E-3</v>
      </c>
      <c r="O212" s="158">
        <f>ROUND(E212*N212,2)</f>
        <v>0.41</v>
      </c>
      <c r="P212" s="158">
        <v>0</v>
      </c>
      <c r="Q212" s="158">
        <f>ROUND(E212*P212,2)</f>
        <v>0</v>
      </c>
      <c r="R212" s="158"/>
      <c r="S212" s="158" t="s">
        <v>141</v>
      </c>
      <c r="T212" s="158" t="s">
        <v>142</v>
      </c>
      <c r="U212" s="158">
        <v>0.5</v>
      </c>
      <c r="V212" s="158">
        <f>ROUND(E212*U212,2)</f>
        <v>33.43</v>
      </c>
      <c r="W212" s="158"/>
      <c r="X212" s="158" t="s">
        <v>143</v>
      </c>
      <c r="Y212" s="148"/>
      <c r="Z212" s="148"/>
      <c r="AA212" s="148"/>
      <c r="AB212" s="148"/>
      <c r="AC212" s="148"/>
      <c r="AD212" s="148"/>
      <c r="AE212" s="148"/>
      <c r="AF212" s="148"/>
      <c r="AG212" s="148" t="s">
        <v>144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5">
      <c r="A213" s="155"/>
      <c r="B213" s="156"/>
      <c r="C213" s="186" t="s">
        <v>184</v>
      </c>
      <c r="D213" s="160"/>
      <c r="E213" s="161">
        <v>20.603999999999999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146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5">
      <c r="A214" s="155"/>
      <c r="B214" s="156"/>
      <c r="C214" s="186" t="s">
        <v>185</v>
      </c>
      <c r="D214" s="160"/>
      <c r="E214" s="161">
        <v>21.862500000000001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146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5">
      <c r="A215" s="155"/>
      <c r="B215" s="156"/>
      <c r="C215" s="186" t="s">
        <v>186</v>
      </c>
      <c r="D215" s="160"/>
      <c r="E215" s="161">
        <v>24.3965</v>
      </c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146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ht="20.399999999999999" outlineLevel="1" x14ac:dyDescent="0.25">
      <c r="A216" s="169">
        <v>32</v>
      </c>
      <c r="B216" s="170" t="s">
        <v>312</v>
      </c>
      <c r="C216" s="185" t="s">
        <v>313</v>
      </c>
      <c r="D216" s="171" t="s">
        <v>140</v>
      </c>
      <c r="E216" s="172">
        <v>98.205619999999996</v>
      </c>
      <c r="F216" s="173"/>
      <c r="G216" s="174">
        <f>ROUND(E216*F216,2)</f>
        <v>0</v>
      </c>
      <c r="H216" s="159"/>
      <c r="I216" s="158">
        <f>ROUND(E216*H216,2)</f>
        <v>0</v>
      </c>
      <c r="J216" s="159"/>
      <c r="K216" s="158">
        <f>ROUND(E216*J216,2)</f>
        <v>0</v>
      </c>
      <c r="L216" s="158">
        <v>21</v>
      </c>
      <c r="M216" s="158">
        <f>G216*(1+L216/100)</f>
        <v>0</v>
      </c>
      <c r="N216" s="158">
        <v>6.3000000000000003E-4</v>
      </c>
      <c r="O216" s="158">
        <f>ROUND(E216*N216,2)</f>
        <v>0.06</v>
      </c>
      <c r="P216" s="158">
        <v>0</v>
      </c>
      <c r="Q216" s="158">
        <f>ROUND(E216*P216,2)</f>
        <v>0</v>
      </c>
      <c r="R216" s="158"/>
      <c r="S216" s="158" t="s">
        <v>141</v>
      </c>
      <c r="T216" s="158" t="s">
        <v>142</v>
      </c>
      <c r="U216" s="158">
        <v>0.23</v>
      </c>
      <c r="V216" s="158">
        <f>ROUND(E216*U216,2)</f>
        <v>22.59</v>
      </c>
      <c r="W216" s="158"/>
      <c r="X216" s="158" t="s">
        <v>143</v>
      </c>
      <c r="Y216" s="148"/>
      <c r="Z216" s="148"/>
      <c r="AA216" s="148"/>
      <c r="AB216" s="148"/>
      <c r="AC216" s="148"/>
      <c r="AD216" s="148"/>
      <c r="AE216" s="148"/>
      <c r="AF216" s="148"/>
      <c r="AG216" s="148" t="s">
        <v>144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5">
      <c r="A217" s="155"/>
      <c r="B217" s="156"/>
      <c r="C217" s="249" t="s">
        <v>314</v>
      </c>
      <c r="D217" s="250"/>
      <c r="E217" s="250"/>
      <c r="F217" s="250"/>
      <c r="G217" s="250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165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5">
      <c r="A218" s="155"/>
      <c r="B218" s="156"/>
      <c r="C218" s="186" t="s">
        <v>258</v>
      </c>
      <c r="D218" s="160"/>
      <c r="E218" s="161">
        <v>17.262499999999999</v>
      </c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146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5">
      <c r="A219" s="155"/>
      <c r="B219" s="156"/>
      <c r="C219" s="186" t="s">
        <v>237</v>
      </c>
      <c r="D219" s="160"/>
      <c r="E219" s="161">
        <v>5.0250000000000004</v>
      </c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146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5">
      <c r="A220" s="155"/>
      <c r="B220" s="156"/>
      <c r="C220" s="186" t="s">
        <v>259</v>
      </c>
      <c r="D220" s="160"/>
      <c r="E220" s="161">
        <v>15.3285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146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5">
      <c r="A221" s="155"/>
      <c r="B221" s="156"/>
      <c r="C221" s="186" t="s">
        <v>260</v>
      </c>
      <c r="D221" s="160"/>
      <c r="E221" s="161">
        <v>6.4264999999999999</v>
      </c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146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5">
      <c r="A222" s="155"/>
      <c r="B222" s="156"/>
      <c r="C222" s="186" t="s">
        <v>261</v>
      </c>
      <c r="D222" s="160"/>
      <c r="E222" s="161">
        <v>10.141999999999999</v>
      </c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146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5">
      <c r="A223" s="155"/>
      <c r="B223" s="156"/>
      <c r="C223" s="186" t="s">
        <v>262</v>
      </c>
      <c r="D223" s="160"/>
      <c r="E223" s="161">
        <v>3.6</v>
      </c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146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5">
      <c r="A224" s="155"/>
      <c r="B224" s="156"/>
      <c r="C224" s="186" t="s">
        <v>242</v>
      </c>
      <c r="D224" s="160"/>
      <c r="E224" s="161">
        <v>27.96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146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5">
      <c r="A225" s="155"/>
      <c r="B225" s="156"/>
      <c r="C225" s="186" t="s">
        <v>243</v>
      </c>
      <c r="D225" s="160"/>
      <c r="E225" s="161">
        <v>1.425</v>
      </c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146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5">
      <c r="A226" s="155"/>
      <c r="B226" s="156"/>
      <c r="C226" s="186" t="s">
        <v>263</v>
      </c>
      <c r="D226" s="160"/>
      <c r="E226" s="161">
        <v>0.3</v>
      </c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146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5">
      <c r="A227" s="155"/>
      <c r="B227" s="156"/>
      <c r="C227" s="186" t="s">
        <v>264</v>
      </c>
      <c r="D227" s="160"/>
      <c r="E227" s="161">
        <v>6.46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146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5">
      <c r="A228" s="155"/>
      <c r="B228" s="156"/>
      <c r="C228" s="186" t="s">
        <v>246</v>
      </c>
      <c r="D228" s="160"/>
      <c r="E228" s="161">
        <v>1.0631299999999999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146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5">
      <c r="A229" s="155"/>
      <c r="B229" s="156"/>
      <c r="C229" s="186" t="s">
        <v>247</v>
      </c>
      <c r="D229" s="160"/>
      <c r="E229" s="161">
        <v>3.2130000000000001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146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5">
      <c r="A230" s="169">
        <v>33</v>
      </c>
      <c r="B230" s="170" t="s">
        <v>315</v>
      </c>
      <c r="C230" s="185" t="s">
        <v>316</v>
      </c>
      <c r="D230" s="171" t="s">
        <v>140</v>
      </c>
      <c r="E230" s="172">
        <v>98.205619999999996</v>
      </c>
      <c r="F230" s="173"/>
      <c r="G230" s="174">
        <f>ROUND(E230*F230,2)</f>
        <v>0</v>
      </c>
      <c r="H230" s="159"/>
      <c r="I230" s="158">
        <f>ROUND(E230*H230,2)</f>
        <v>0</v>
      </c>
      <c r="J230" s="159"/>
      <c r="K230" s="158">
        <f>ROUND(E230*J230,2)</f>
        <v>0</v>
      </c>
      <c r="L230" s="158">
        <v>21</v>
      </c>
      <c r="M230" s="158">
        <f>G230*(1+L230/100)</f>
        <v>0</v>
      </c>
      <c r="N230" s="158">
        <v>2.9999999999999997E-4</v>
      </c>
      <c r="O230" s="158">
        <f>ROUND(E230*N230,2)</f>
        <v>0.03</v>
      </c>
      <c r="P230" s="158">
        <v>0</v>
      </c>
      <c r="Q230" s="158">
        <f>ROUND(E230*P230,2)</f>
        <v>0</v>
      </c>
      <c r="R230" s="158"/>
      <c r="S230" s="158" t="s">
        <v>141</v>
      </c>
      <c r="T230" s="158" t="s">
        <v>142</v>
      </c>
      <c r="U230" s="158">
        <v>0.16</v>
      </c>
      <c r="V230" s="158">
        <f>ROUND(E230*U230,2)</f>
        <v>15.71</v>
      </c>
      <c r="W230" s="158"/>
      <c r="X230" s="158" t="s">
        <v>143</v>
      </c>
      <c r="Y230" s="148"/>
      <c r="Z230" s="148"/>
      <c r="AA230" s="148"/>
      <c r="AB230" s="148"/>
      <c r="AC230" s="148"/>
      <c r="AD230" s="148"/>
      <c r="AE230" s="148"/>
      <c r="AF230" s="148"/>
      <c r="AG230" s="148" t="s">
        <v>144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5">
      <c r="A231" s="155"/>
      <c r="B231" s="156"/>
      <c r="C231" s="249" t="s">
        <v>317</v>
      </c>
      <c r="D231" s="250"/>
      <c r="E231" s="250"/>
      <c r="F231" s="250"/>
      <c r="G231" s="250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165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5">
      <c r="A232" s="155"/>
      <c r="B232" s="156"/>
      <c r="C232" s="186" t="s">
        <v>258</v>
      </c>
      <c r="D232" s="160"/>
      <c r="E232" s="161">
        <v>17.262499999999999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146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5">
      <c r="A233" s="155"/>
      <c r="B233" s="156"/>
      <c r="C233" s="186" t="s">
        <v>237</v>
      </c>
      <c r="D233" s="160"/>
      <c r="E233" s="161">
        <v>5.0250000000000004</v>
      </c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146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5">
      <c r="A234" s="155"/>
      <c r="B234" s="156"/>
      <c r="C234" s="186" t="s">
        <v>259</v>
      </c>
      <c r="D234" s="160"/>
      <c r="E234" s="161">
        <v>15.3285</v>
      </c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146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5">
      <c r="A235" s="155"/>
      <c r="B235" s="156"/>
      <c r="C235" s="186" t="s">
        <v>260</v>
      </c>
      <c r="D235" s="160"/>
      <c r="E235" s="161">
        <v>6.4264999999999999</v>
      </c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146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5">
      <c r="A236" s="155"/>
      <c r="B236" s="156"/>
      <c r="C236" s="186" t="s">
        <v>261</v>
      </c>
      <c r="D236" s="160"/>
      <c r="E236" s="161">
        <v>10.141999999999999</v>
      </c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146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5">
      <c r="A237" s="155"/>
      <c r="B237" s="156"/>
      <c r="C237" s="186" t="s">
        <v>262</v>
      </c>
      <c r="D237" s="160"/>
      <c r="E237" s="161">
        <v>3.6</v>
      </c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146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5">
      <c r="A238" s="155"/>
      <c r="B238" s="156"/>
      <c r="C238" s="186" t="s">
        <v>242</v>
      </c>
      <c r="D238" s="160"/>
      <c r="E238" s="161">
        <v>27.96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146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5">
      <c r="A239" s="155"/>
      <c r="B239" s="156"/>
      <c r="C239" s="186" t="s">
        <v>243</v>
      </c>
      <c r="D239" s="160"/>
      <c r="E239" s="161">
        <v>1.425</v>
      </c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146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5">
      <c r="A240" s="155"/>
      <c r="B240" s="156"/>
      <c r="C240" s="186" t="s">
        <v>263</v>
      </c>
      <c r="D240" s="160"/>
      <c r="E240" s="161">
        <v>0.3</v>
      </c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146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5">
      <c r="A241" s="155"/>
      <c r="B241" s="156"/>
      <c r="C241" s="186" t="s">
        <v>264</v>
      </c>
      <c r="D241" s="160"/>
      <c r="E241" s="161">
        <v>6.46</v>
      </c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146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5">
      <c r="A242" s="155"/>
      <c r="B242" s="156"/>
      <c r="C242" s="186" t="s">
        <v>246</v>
      </c>
      <c r="D242" s="160"/>
      <c r="E242" s="161">
        <v>1.0631299999999999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146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5">
      <c r="A243" s="155"/>
      <c r="B243" s="156"/>
      <c r="C243" s="186" t="s">
        <v>247</v>
      </c>
      <c r="D243" s="160"/>
      <c r="E243" s="161">
        <v>3.2130000000000001</v>
      </c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146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ht="20.399999999999999" outlineLevel="1" x14ac:dyDescent="0.25">
      <c r="A244" s="169">
        <v>34</v>
      </c>
      <c r="B244" s="170" t="s">
        <v>318</v>
      </c>
      <c r="C244" s="185" t="s">
        <v>319</v>
      </c>
      <c r="D244" s="171" t="s">
        <v>140</v>
      </c>
      <c r="E244" s="172">
        <v>66.863</v>
      </c>
      <c r="F244" s="173"/>
      <c r="G244" s="174">
        <f>ROUND(E244*F244,2)</f>
        <v>0</v>
      </c>
      <c r="H244" s="159"/>
      <c r="I244" s="158">
        <f>ROUND(E244*H244,2)</f>
        <v>0</v>
      </c>
      <c r="J244" s="159"/>
      <c r="K244" s="158">
        <f>ROUND(E244*J244,2)</f>
        <v>0</v>
      </c>
      <c r="L244" s="158">
        <v>21</v>
      </c>
      <c r="M244" s="158">
        <f>G244*(1+L244/100)</f>
        <v>0</v>
      </c>
      <c r="N244" s="158">
        <v>4.9100000000000003E-3</v>
      </c>
      <c r="O244" s="158">
        <f>ROUND(E244*N244,2)</f>
        <v>0.33</v>
      </c>
      <c r="P244" s="158">
        <v>0</v>
      </c>
      <c r="Q244" s="158">
        <f>ROUND(E244*P244,2)</f>
        <v>0</v>
      </c>
      <c r="R244" s="158"/>
      <c r="S244" s="158" t="s">
        <v>141</v>
      </c>
      <c r="T244" s="158" t="s">
        <v>142</v>
      </c>
      <c r="U244" s="158">
        <v>0.36199999999999999</v>
      </c>
      <c r="V244" s="158">
        <f>ROUND(E244*U244,2)</f>
        <v>24.2</v>
      </c>
      <c r="W244" s="158"/>
      <c r="X244" s="158" t="s">
        <v>143</v>
      </c>
      <c r="Y244" s="148"/>
      <c r="Z244" s="148"/>
      <c r="AA244" s="148"/>
      <c r="AB244" s="148"/>
      <c r="AC244" s="148"/>
      <c r="AD244" s="148"/>
      <c r="AE244" s="148"/>
      <c r="AF244" s="148"/>
      <c r="AG244" s="148" t="s">
        <v>144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5">
      <c r="A245" s="155"/>
      <c r="B245" s="156"/>
      <c r="C245" s="186" t="s">
        <v>184</v>
      </c>
      <c r="D245" s="160"/>
      <c r="E245" s="161">
        <v>20.603999999999999</v>
      </c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146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5">
      <c r="A246" s="155"/>
      <c r="B246" s="156"/>
      <c r="C246" s="186" t="s">
        <v>185</v>
      </c>
      <c r="D246" s="160"/>
      <c r="E246" s="161">
        <v>21.862500000000001</v>
      </c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146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5">
      <c r="A247" s="155"/>
      <c r="B247" s="156"/>
      <c r="C247" s="186" t="s">
        <v>186</v>
      </c>
      <c r="D247" s="160"/>
      <c r="E247" s="161">
        <v>24.3965</v>
      </c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146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5">
      <c r="A248" s="169">
        <v>35</v>
      </c>
      <c r="B248" s="170" t="s">
        <v>320</v>
      </c>
      <c r="C248" s="185" t="s">
        <v>321</v>
      </c>
      <c r="D248" s="171" t="s">
        <v>140</v>
      </c>
      <c r="E248" s="172">
        <v>98.205619999999996</v>
      </c>
      <c r="F248" s="173"/>
      <c r="G248" s="174">
        <f>ROUND(E248*F248,2)</f>
        <v>0</v>
      </c>
      <c r="H248" s="159"/>
      <c r="I248" s="158">
        <f>ROUND(E248*H248,2)</f>
        <v>0</v>
      </c>
      <c r="J248" s="159"/>
      <c r="K248" s="158">
        <f>ROUND(E248*J248,2)</f>
        <v>0</v>
      </c>
      <c r="L248" s="158">
        <v>21</v>
      </c>
      <c r="M248" s="158">
        <f>G248*(1+L248/100)</f>
        <v>0</v>
      </c>
      <c r="N248" s="158">
        <v>0</v>
      </c>
      <c r="O248" s="158">
        <f>ROUND(E248*N248,2)</f>
        <v>0</v>
      </c>
      <c r="P248" s="158">
        <v>0</v>
      </c>
      <c r="Q248" s="158">
        <f>ROUND(E248*P248,2)</f>
        <v>0</v>
      </c>
      <c r="R248" s="158"/>
      <c r="S248" s="158" t="s">
        <v>141</v>
      </c>
      <c r="T248" s="158" t="s">
        <v>142</v>
      </c>
      <c r="U248" s="158">
        <v>0.38</v>
      </c>
      <c r="V248" s="158">
        <f>ROUND(E248*U248,2)</f>
        <v>37.32</v>
      </c>
      <c r="W248" s="158"/>
      <c r="X248" s="158" t="s">
        <v>143</v>
      </c>
      <c r="Y248" s="148"/>
      <c r="Z248" s="148"/>
      <c r="AA248" s="148"/>
      <c r="AB248" s="148"/>
      <c r="AC248" s="148"/>
      <c r="AD248" s="148"/>
      <c r="AE248" s="148"/>
      <c r="AF248" s="148"/>
      <c r="AG248" s="148" t="s">
        <v>144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5">
      <c r="A249" s="155"/>
      <c r="B249" s="156"/>
      <c r="C249" s="249" t="s">
        <v>322</v>
      </c>
      <c r="D249" s="250"/>
      <c r="E249" s="250"/>
      <c r="F249" s="250"/>
      <c r="G249" s="250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165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5">
      <c r="A250" s="155"/>
      <c r="B250" s="156"/>
      <c r="C250" s="186" t="s">
        <v>258</v>
      </c>
      <c r="D250" s="160"/>
      <c r="E250" s="161">
        <v>17.262499999999999</v>
      </c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146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5">
      <c r="A251" s="155"/>
      <c r="B251" s="156"/>
      <c r="C251" s="186" t="s">
        <v>237</v>
      </c>
      <c r="D251" s="160"/>
      <c r="E251" s="161">
        <v>5.0250000000000004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146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5">
      <c r="A252" s="155"/>
      <c r="B252" s="156"/>
      <c r="C252" s="186" t="s">
        <v>259</v>
      </c>
      <c r="D252" s="160"/>
      <c r="E252" s="161">
        <v>15.3285</v>
      </c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146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5">
      <c r="A253" s="155"/>
      <c r="B253" s="156"/>
      <c r="C253" s="186" t="s">
        <v>260</v>
      </c>
      <c r="D253" s="160"/>
      <c r="E253" s="161">
        <v>6.4264999999999999</v>
      </c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146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5">
      <c r="A254" s="155"/>
      <c r="B254" s="156"/>
      <c r="C254" s="186" t="s">
        <v>261</v>
      </c>
      <c r="D254" s="160"/>
      <c r="E254" s="161">
        <v>10.141999999999999</v>
      </c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146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5">
      <c r="A255" s="155"/>
      <c r="B255" s="156"/>
      <c r="C255" s="186" t="s">
        <v>262</v>
      </c>
      <c r="D255" s="160"/>
      <c r="E255" s="161">
        <v>3.6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8"/>
      <c r="Z255" s="148"/>
      <c r="AA255" s="148"/>
      <c r="AB255" s="148"/>
      <c r="AC255" s="148"/>
      <c r="AD255" s="148"/>
      <c r="AE255" s="148"/>
      <c r="AF255" s="148"/>
      <c r="AG255" s="148" t="s">
        <v>146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5">
      <c r="A256" s="155"/>
      <c r="B256" s="156"/>
      <c r="C256" s="186" t="s">
        <v>242</v>
      </c>
      <c r="D256" s="160"/>
      <c r="E256" s="161">
        <v>27.96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146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5">
      <c r="A257" s="155"/>
      <c r="B257" s="156"/>
      <c r="C257" s="186" t="s">
        <v>243</v>
      </c>
      <c r="D257" s="160"/>
      <c r="E257" s="161">
        <v>1.425</v>
      </c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146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5">
      <c r="A258" s="155"/>
      <c r="B258" s="156"/>
      <c r="C258" s="186" t="s">
        <v>263</v>
      </c>
      <c r="D258" s="160"/>
      <c r="E258" s="161">
        <v>0.3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146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5">
      <c r="A259" s="155"/>
      <c r="B259" s="156"/>
      <c r="C259" s="186" t="s">
        <v>264</v>
      </c>
      <c r="D259" s="160"/>
      <c r="E259" s="161">
        <v>6.46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146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5">
      <c r="A260" s="155"/>
      <c r="B260" s="156"/>
      <c r="C260" s="186" t="s">
        <v>246</v>
      </c>
      <c r="D260" s="160"/>
      <c r="E260" s="161">
        <v>1.0631299999999999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146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5">
      <c r="A261" s="155"/>
      <c r="B261" s="156"/>
      <c r="C261" s="186" t="s">
        <v>247</v>
      </c>
      <c r="D261" s="160"/>
      <c r="E261" s="161">
        <v>3.2130000000000001</v>
      </c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146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5">
      <c r="A262" s="169">
        <v>36</v>
      </c>
      <c r="B262" s="170" t="s">
        <v>323</v>
      </c>
      <c r="C262" s="185" t="s">
        <v>324</v>
      </c>
      <c r="D262" s="171" t="s">
        <v>140</v>
      </c>
      <c r="E262" s="172">
        <v>165.06862000000001</v>
      </c>
      <c r="F262" s="173"/>
      <c r="G262" s="174">
        <f>ROUND(E262*F262,2)</f>
        <v>0</v>
      </c>
      <c r="H262" s="159"/>
      <c r="I262" s="158">
        <f>ROUND(E262*H262,2)</f>
        <v>0</v>
      </c>
      <c r="J262" s="159"/>
      <c r="K262" s="158">
        <f>ROUND(E262*J262,2)</f>
        <v>0</v>
      </c>
      <c r="L262" s="158">
        <v>21</v>
      </c>
      <c r="M262" s="158">
        <f>G262*(1+L262/100)</f>
        <v>0</v>
      </c>
      <c r="N262" s="158">
        <v>2.0000000000000002E-5</v>
      </c>
      <c r="O262" s="158">
        <f>ROUND(E262*N262,2)</f>
        <v>0</v>
      </c>
      <c r="P262" s="158">
        <v>0</v>
      </c>
      <c r="Q262" s="158">
        <f>ROUND(E262*P262,2)</f>
        <v>0</v>
      </c>
      <c r="R262" s="158"/>
      <c r="S262" s="158" t="s">
        <v>141</v>
      </c>
      <c r="T262" s="158" t="s">
        <v>142</v>
      </c>
      <c r="U262" s="158">
        <v>0.11</v>
      </c>
      <c r="V262" s="158">
        <f>ROUND(E262*U262,2)</f>
        <v>18.16</v>
      </c>
      <c r="W262" s="158"/>
      <c r="X262" s="158" t="s">
        <v>143</v>
      </c>
      <c r="Y262" s="148"/>
      <c r="Z262" s="148"/>
      <c r="AA262" s="148"/>
      <c r="AB262" s="148"/>
      <c r="AC262" s="148"/>
      <c r="AD262" s="148"/>
      <c r="AE262" s="148"/>
      <c r="AF262" s="148"/>
      <c r="AG262" s="148" t="s">
        <v>144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5">
      <c r="A263" s="155"/>
      <c r="B263" s="156"/>
      <c r="C263" s="186" t="s">
        <v>258</v>
      </c>
      <c r="D263" s="160"/>
      <c r="E263" s="161">
        <v>17.262499999999999</v>
      </c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146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5">
      <c r="A264" s="155"/>
      <c r="B264" s="156"/>
      <c r="C264" s="186" t="s">
        <v>237</v>
      </c>
      <c r="D264" s="160"/>
      <c r="E264" s="161">
        <v>5.0250000000000004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146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5">
      <c r="A265" s="155"/>
      <c r="B265" s="156"/>
      <c r="C265" s="186" t="s">
        <v>259</v>
      </c>
      <c r="D265" s="160"/>
      <c r="E265" s="161">
        <v>15.3285</v>
      </c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146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5">
      <c r="A266" s="155"/>
      <c r="B266" s="156"/>
      <c r="C266" s="186" t="s">
        <v>260</v>
      </c>
      <c r="D266" s="160"/>
      <c r="E266" s="161">
        <v>6.4264999999999999</v>
      </c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146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5">
      <c r="A267" s="155"/>
      <c r="B267" s="156"/>
      <c r="C267" s="186" t="s">
        <v>261</v>
      </c>
      <c r="D267" s="160"/>
      <c r="E267" s="161">
        <v>10.141999999999999</v>
      </c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48"/>
      <c r="Z267" s="148"/>
      <c r="AA267" s="148"/>
      <c r="AB267" s="148"/>
      <c r="AC267" s="148"/>
      <c r="AD267" s="148"/>
      <c r="AE267" s="148"/>
      <c r="AF267" s="148"/>
      <c r="AG267" s="148" t="s">
        <v>146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5">
      <c r="A268" s="155"/>
      <c r="B268" s="156"/>
      <c r="C268" s="186" t="s">
        <v>262</v>
      </c>
      <c r="D268" s="160"/>
      <c r="E268" s="161">
        <v>3.6</v>
      </c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146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5">
      <c r="A269" s="155"/>
      <c r="B269" s="156"/>
      <c r="C269" s="186" t="s">
        <v>242</v>
      </c>
      <c r="D269" s="160"/>
      <c r="E269" s="161">
        <v>27.96</v>
      </c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48"/>
      <c r="Z269" s="148"/>
      <c r="AA269" s="148"/>
      <c r="AB269" s="148"/>
      <c r="AC269" s="148"/>
      <c r="AD269" s="148"/>
      <c r="AE269" s="148"/>
      <c r="AF269" s="148"/>
      <c r="AG269" s="148" t="s">
        <v>146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5">
      <c r="A270" s="155"/>
      <c r="B270" s="156"/>
      <c r="C270" s="186" t="s">
        <v>243</v>
      </c>
      <c r="D270" s="160"/>
      <c r="E270" s="161">
        <v>1.425</v>
      </c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146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5">
      <c r="A271" s="155"/>
      <c r="B271" s="156"/>
      <c r="C271" s="186" t="s">
        <v>263</v>
      </c>
      <c r="D271" s="160"/>
      <c r="E271" s="161">
        <v>0.3</v>
      </c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146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5">
      <c r="A272" s="155"/>
      <c r="B272" s="156"/>
      <c r="C272" s="186" t="s">
        <v>264</v>
      </c>
      <c r="D272" s="160"/>
      <c r="E272" s="161">
        <v>6.46</v>
      </c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146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5">
      <c r="A273" s="155"/>
      <c r="B273" s="156"/>
      <c r="C273" s="186" t="s">
        <v>246</v>
      </c>
      <c r="D273" s="160"/>
      <c r="E273" s="161">
        <v>1.0631299999999999</v>
      </c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146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5">
      <c r="A274" s="155"/>
      <c r="B274" s="156"/>
      <c r="C274" s="186" t="s">
        <v>247</v>
      </c>
      <c r="D274" s="160"/>
      <c r="E274" s="161">
        <v>3.2130000000000001</v>
      </c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146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5">
      <c r="A275" s="155"/>
      <c r="B275" s="156"/>
      <c r="C275" s="186" t="s">
        <v>325</v>
      </c>
      <c r="D275" s="160"/>
      <c r="E275" s="161">
        <v>66.863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48"/>
      <c r="Z275" s="148"/>
      <c r="AA275" s="148"/>
      <c r="AB275" s="148"/>
      <c r="AC275" s="148"/>
      <c r="AD275" s="148"/>
      <c r="AE275" s="148"/>
      <c r="AF275" s="148"/>
      <c r="AG275" s="148" t="s">
        <v>146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x14ac:dyDescent="0.25">
      <c r="A276" s="163" t="s">
        <v>136</v>
      </c>
      <c r="B276" s="164" t="s">
        <v>70</v>
      </c>
      <c r="C276" s="184" t="s">
        <v>71</v>
      </c>
      <c r="D276" s="165"/>
      <c r="E276" s="166"/>
      <c r="F276" s="167"/>
      <c r="G276" s="168">
        <f>SUMIF(AG277:AG286,"&lt;&gt;NOR",G277:G286)</f>
        <v>0</v>
      </c>
      <c r="H276" s="162"/>
      <c r="I276" s="162">
        <f>SUM(I277:I286)</f>
        <v>0</v>
      </c>
      <c r="J276" s="162"/>
      <c r="K276" s="162">
        <f>SUM(K277:K286)</f>
        <v>0</v>
      </c>
      <c r="L276" s="162"/>
      <c r="M276" s="162">
        <f>SUM(M277:M286)</f>
        <v>0</v>
      </c>
      <c r="N276" s="162"/>
      <c r="O276" s="162">
        <f>SUM(O277:O286)</f>
        <v>3.91</v>
      </c>
      <c r="P276" s="162"/>
      <c r="Q276" s="162">
        <f>SUM(Q277:Q286)</f>
        <v>0</v>
      </c>
      <c r="R276" s="162"/>
      <c r="S276" s="162"/>
      <c r="T276" s="162"/>
      <c r="U276" s="162"/>
      <c r="V276" s="162">
        <f>SUM(V277:V286)</f>
        <v>43.489999999999995</v>
      </c>
      <c r="W276" s="162"/>
      <c r="X276" s="162"/>
      <c r="AG276" t="s">
        <v>137</v>
      </c>
    </row>
    <row r="277" spans="1:60" ht="20.399999999999999" outlineLevel="1" x14ac:dyDescent="0.25">
      <c r="A277" s="169">
        <v>37</v>
      </c>
      <c r="B277" s="170" t="s">
        <v>326</v>
      </c>
      <c r="C277" s="185" t="s">
        <v>327</v>
      </c>
      <c r="D277" s="171" t="s">
        <v>140</v>
      </c>
      <c r="E277" s="172">
        <v>24.51</v>
      </c>
      <c r="F277" s="173"/>
      <c r="G277" s="174">
        <f>ROUND(E277*F277,2)</f>
        <v>0</v>
      </c>
      <c r="H277" s="159"/>
      <c r="I277" s="158">
        <f>ROUND(E277*H277,2)</f>
        <v>0</v>
      </c>
      <c r="J277" s="159"/>
      <c r="K277" s="158">
        <f>ROUND(E277*J277,2)</f>
        <v>0</v>
      </c>
      <c r="L277" s="158">
        <v>21</v>
      </c>
      <c r="M277" s="158">
        <f>G277*(1+L277/100)</f>
        <v>0</v>
      </c>
      <c r="N277" s="158">
        <v>3.032E-2</v>
      </c>
      <c r="O277" s="158">
        <f>ROUND(E277*N277,2)</f>
        <v>0.74</v>
      </c>
      <c r="P277" s="158">
        <v>0</v>
      </c>
      <c r="Q277" s="158">
        <f>ROUND(E277*P277,2)</f>
        <v>0</v>
      </c>
      <c r="R277" s="158"/>
      <c r="S277" s="158" t="s">
        <v>141</v>
      </c>
      <c r="T277" s="158" t="s">
        <v>142</v>
      </c>
      <c r="U277" s="158">
        <v>0.44</v>
      </c>
      <c r="V277" s="158">
        <f>ROUND(E277*U277,2)</f>
        <v>10.78</v>
      </c>
      <c r="W277" s="158"/>
      <c r="X277" s="158" t="s">
        <v>143</v>
      </c>
      <c r="Y277" s="148"/>
      <c r="Z277" s="148"/>
      <c r="AA277" s="148"/>
      <c r="AB277" s="148"/>
      <c r="AC277" s="148"/>
      <c r="AD277" s="148"/>
      <c r="AE277" s="148"/>
      <c r="AF277" s="148"/>
      <c r="AG277" s="148" t="s">
        <v>144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5">
      <c r="A278" s="155"/>
      <c r="B278" s="156"/>
      <c r="C278" s="249" t="s">
        <v>328</v>
      </c>
      <c r="D278" s="250"/>
      <c r="E278" s="250"/>
      <c r="F278" s="250"/>
      <c r="G278" s="250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48"/>
      <c r="Z278" s="148"/>
      <c r="AA278" s="148"/>
      <c r="AB278" s="148"/>
      <c r="AC278" s="148"/>
      <c r="AD278" s="148"/>
      <c r="AE278" s="148"/>
      <c r="AF278" s="148"/>
      <c r="AG278" s="148" t="s">
        <v>165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ht="20.399999999999999" outlineLevel="1" x14ac:dyDescent="0.25">
      <c r="A279" s="155"/>
      <c r="B279" s="156"/>
      <c r="C279" s="186" t="s">
        <v>329</v>
      </c>
      <c r="D279" s="160"/>
      <c r="E279" s="161">
        <v>24.51</v>
      </c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48"/>
      <c r="Z279" s="148"/>
      <c r="AA279" s="148"/>
      <c r="AB279" s="148"/>
      <c r="AC279" s="148"/>
      <c r="AD279" s="148"/>
      <c r="AE279" s="148"/>
      <c r="AF279" s="148"/>
      <c r="AG279" s="148" t="s">
        <v>146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5">
      <c r="A280" s="169">
        <v>38</v>
      </c>
      <c r="B280" s="170" t="s">
        <v>330</v>
      </c>
      <c r="C280" s="185" t="s">
        <v>331</v>
      </c>
      <c r="D280" s="171" t="s">
        <v>140</v>
      </c>
      <c r="E280" s="172">
        <v>56.1</v>
      </c>
      <c r="F280" s="173"/>
      <c r="G280" s="174">
        <f>ROUND(E280*F280,2)</f>
        <v>0</v>
      </c>
      <c r="H280" s="159"/>
      <c r="I280" s="158">
        <f>ROUND(E280*H280,2)</f>
        <v>0</v>
      </c>
      <c r="J280" s="159"/>
      <c r="K280" s="158">
        <f>ROUND(E280*J280,2)</f>
        <v>0</v>
      </c>
      <c r="L280" s="158">
        <v>21</v>
      </c>
      <c r="M280" s="158">
        <f>G280*(1+L280/100)</f>
        <v>0</v>
      </c>
      <c r="N280" s="158">
        <v>2.63E-3</v>
      </c>
      <c r="O280" s="158">
        <f>ROUND(E280*N280,2)</f>
        <v>0.15</v>
      </c>
      <c r="P280" s="158">
        <v>0</v>
      </c>
      <c r="Q280" s="158">
        <f>ROUND(E280*P280,2)</f>
        <v>0</v>
      </c>
      <c r="R280" s="158"/>
      <c r="S280" s="158" t="s">
        <v>141</v>
      </c>
      <c r="T280" s="158" t="s">
        <v>142</v>
      </c>
      <c r="U280" s="158">
        <v>0.36</v>
      </c>
      <c r="V280" s="158">
        <f>ROUND(E280*U280,2)</f>
        <v>20.2</v>
      </c>
      <c r="W280" s="158"/>
      <c r="X280" s="158" t="s">
        <v>143</v>
      </c>
      <c r="Y280" s="148"/>
      <c r="Z280" s="148"/>
      <c r="AA280" s="148"/>
      <c r="AB280" s="148"/>
      <c r="AC280" s="148"/>
      <c r="AD280" s="148"/>
      <c r="AE280" s="148"/>
      <c r="AF280" s="148"/>
      <c r="AG280" s="148" t="s">
        <v>144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5">
      <c r="A281" s="155"/>
      <c r="B281" s="156"/>
      <c r="C281" s="249" t="s">
        <v>332</v>
      </c>
      <c r="D281" s="250"/>
      <c r="E281" s="250"/>
      <c r="F281" s="250"/>
      <c r="G281" s="250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48"/>
      <c r="Z281" s="148"/>
      <c r="AA281" s="148"/>
      <c r="AB281" s="148"/>
      <c r="AC281" s="148"/>
      <c r="AD281" s="148"/>
      <c r="AE281" s="148"/>
      <c r="AF281" s="148"/>
      <c r="AG281" s="148" t="s">
        <v>165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5">
      <c r="A282" s="155"/>
      <c r="B282" s="156"/>
      <c r="C282" s="186" t="s">
        <v>333</v>
      </c>
      <c r="D282" s="160"/>
      <c r="E282" s="161">
        <v>56.1</v>
      </c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146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ht="20.399999999999999" outlineLevel="1" x14ac:dyDescent="0.25">
      <c r="A283" s="169">
        <v>39</v>
      </c>
      <c r="B283" s="170" t="s">
        <v>334</v>
      </c>
      <c r="C283" s="185" t="s">
        <v>335</v>
      </c>
      <c r="D283" s="171" t="s">
        <v>140</v>
      </c>
      <c r="E283" s="172">
        <v>56.1</v>
      </c>
      <c r="F283" s="173"/>
      <c r="G283" s="174">
        <f>ROUND(E283*F283,2)</f>
        <v>0</v>
      </c>
      <c r="H283" s="159"/>
      <c r="I283" s="158">
        <f>ROUND(E283*H283,2)</f>
        <v>0</v>
      </c>
      <c r="J283" s="159"/>
      <c r="K283" s="158">
        <f>ROUND(E283*J283,2)</f>
        <v>0</v>
      </c>
      <c r="L283" s="158">
        <v>21</v>
      </c>
      <c r="M283" s="158">
        <f>G283*(1+L283/100)</f>
        <v>0</v>
      </c>
      <c r="N283" s="158">
        <v>5.3760000000000002E-2</v>
      </c>
      <c r="O283" s="158">
        <f>ROUND(E283*N283,2)</f>
        <v>3.02</v>
      </c>
      <c r="P283" s="158">
        <v>0</v>
      </c>
      <c r="Q283" s="158">
        <f>ROUND(E283*P283,2)</f>
        <v>0</v>
      </c>
      <c r="R283" s="158"/>
      <c r="S283" s="158" t="s">
        <v>196</v>
      </c>
      <c r="T283" s="158" t="s">
        <v>197</v>
      </c>
      <c r="U283" s="158">
        <v>0.223</v>
      </c>
      <c r="V283" s="158">
        <f>ROUND(E283*U283,2)</f>
        <v>12.51</v>
      </c>
      <c r="W283" s="158"/>
      <c r="X283" s="158" t="s">
        <v>198</v>
      </c>
      <c r="Y283" s="148"/>
      <c r="Z283" s="148"/>
      <c r="AA283" s="148"/>
      <c r="AB283" s="148"/>
      <c r="AC283" s="148"/>
      <c r="AD283" s="148"/>
      <c r="AE283" s="148"/>
      <c r="AF283" s="148"/>
      <c r="AG283" s="148" t="s">
        <v>199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5">
      <c r="A284" s="155"/>
      <c r="B284" s="156"/>
      <c r="C284" s="249" t="s">
        <v>336</v>
      </c>
      <c r="D284" s="250"/>
      <c r="E284" s="250"/>
      <c r="F284" s="250"/>
      <c r="G284" s="250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165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5">
      <c r="A285" s="155"/>
      <c r="B285" s="156"/>
      <c r="C285" s="186" t="s">
        <v>333</v>
      </c>
      <c r="D285" s="160"/>
      <c r="E285" s="161">
        <v>56.1</v>
      </c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48"/>
      <c r="Z285" s="148"/>
      <c r="AA285" s="148"/>
      <c r="AB285" s="148"/>
      <c r="AC285" s="148"/>
      <c r="AD285" s="148"/>
      <c r="AE285" s="148"/>
      <c r="AF285" s="148"/>
      <c r="AG285" s="148" t="s">
        <v>146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5">
      <c r="A286" s="175">
        <v>40</v>
      </c>
      <c r="B286" s="176" t="s">
        <v>337</v>
      </c>
      <c r="C286" s="187" t="s">
        <v>338</v>
      </c>
      <c r="D286" s="177" t="s">
        <v>339</v>
      </c>
      <c r="E286" s="178">
        <v>14</v>
      </c>
      <c r="F286" s="179"/>
      <c r="G286" s="180">
        <f>ROUND(E286*F286,2)</f>
        <v>0</v>
      </c>
      <c r="H286" s="159"/>
      <c r="I286" s="158">
        <f>ROUND(E286*H286,2)</f>
        <v>0</v>
      </c>
      <c r="J286" s="159"/>
      <c r="K286" s="158">
        <f>ROUND(E286*J286,2)</f>
        <v>0</v>
      </c>
      <c r="L286" s="158">
        <v>21</v>
      </c>
      <c r="M286" s="158">
        <f>G286*(1+L286/100)</f>
        <v>0</v>
      </c>
      <c r="N286" s="158">
        <v>0</v>
      </c>
      <c r="O286" s="158">
        <f>ROUND(E286*N286,2)</f>
        <v>0</v>
      </c>
      <c r="P286" s="158">
        <v>0</v>
      </c>
      <c r="Q286" s="158">
        <f>ROUND(E286*P286,2)</f>
        <v>0</v>
      </c>
      <c r="R286" s="158"/>
      <c r="S286" s="158" t="s">
        <v>196</v>
      </c>
      <c r="T286" s="158" t="s">
        <v>197</v>
      </c>
      <c r="U286" s="158">
        <v>0</v>
      </c>
      <c r="V286" s="158">
        <f>ROUND(E286*U286,2)</f>
        <v>0</v>
      </c>
      <c r="W286" s="158"/>
      <c r="X286" s="158" t="s">
        <v>198</v>
      </c>
      <c r="Y286" s="148"/>
      <c r="Z286" s="148"/>
      <c r="AA286" s="148"/>
      <c r="AB286" s="148"/>
      <c r="AC286" s="148"/>
      <c r="AD286" s="148"/>
      <c r="AE286" s="148"/>
      <c r="AF286" s="148"/>
      <c r="AG286" s="148" t="s">
        <v>199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x14ac:dyDescent="0.25">
      <c r="A287" s="163" t="s">
        <v>136</v>
      </c>
      <c r="B287" s="164" t="s">
        <v>72</v>
      </c>
      <c r="C287" s="184" t="s">
        <v>73</v>
      </c>
      <c r="D287" s="165"/>
      <c r="E287" s="166"/>
      <c r="F287" s="167"/>
      <c r="G287" s="168">
        <f>SUMIF(AG288:AG288,"&lt;&gt;NOR",G288:G288)</f>
        <v>0</v>
      </c>
      <c r="H287" s="162"/>
      <c r="I287" s="162">
        <f>SUM(I288:I288)</f>
        <v>0</v>
      </c>
      <c r="J287" s="162"/>
      <c r="K287" s="162">
        <f>SUM(K288:K288)</f>
        <v>0</v>
      </c>
      <c r="L287" s="162"/>
      <c r="M287" s="162">
        <f>SUM(M288:M288)</f>
        <v>0</v>
      </c>
      <c r="N287" s="162"/>
      <c r="O287" s="162">
        <f>SUM(O288:O288)</f>
        <v>0</v>
      </c>
      <c r="P287" s="162"/>
      <c r="Q287" s="162">
        <f>SUM(Q288:Q288)</f>
        <v>0</v>
      </c>
      <c r="R287" s="162"/>
      <c r="S287" s="162"/>
      <c r="T287" s="162"/>
      <c r="U287" s="162"/>
      <c r="V287" s="162">
        <f>SUM(V288:V288)</f>
        <v>0.44</v>
      </c>
      <c r="W287" s="162"/>
      <c r="X287" s="162"/>
      <c r="AG287" t="s">
        <v>137</v>
      </c>
    </row>
    <row r="288" spans="1:60" outlineLevel="1" x14ac:dyDescent="0.25">
      <c r="A288" s="175">
        <v>41</v>
      </c>
      <c r="B288" s="176" t="s">
        <v>340</v>
      </c>
      <c r="C288" s="187" t="s">
        <v>341</v>
      </c>
      <c r="D288" s="177" t="s">
        <v>164</v>
      </c>
      <c r="E288" s="178">
        <v>12</v>
      </c>
      <c r="F288" s="179"/>
      <c r="G288" s="180">
        <f>ROUND(E288*F288,2)</f>
        <v>0</v>
      </c>
      <c r="H288" s="159"/>
      <c r="I288" s="158">
        <f>ROUND(E288*H288,2)</f>
        <v>0</v>
      </c>
      <c r="J288" s="159"/>
      <c r="K288" s="158">
        <f>ROUND(E288*J288,2)</f>
        <v>0</v>
      </c>
      <c r="L288" s="158">
        <v>21</v>
      </c>
      <c r="M288" s="158">
        <f>G288*(1+L288/100)</f>
        <v>0</v>
      </c>
      <c r="N288" s="158">
        <v>0</v>
      </c>
      <c r="O288" s="158">
        <f>ROUND(E288*N288,2)</f>
        <v>0</v>
      </c>
      <c r="P288" s="158">
        <v>0</v>
      </c>
      <c r="Q288" s="158">
        <f>ROUND(E288*P288,2)</f>
        <v>0</v>
      </c>
      <c r="R288" s="158"/>
      <c r="S288" s="158" t="s">
        <v>141</v>
      </c>
      <c r="T288" s="158" t="s">
        <v>142</v>
      </c>
      <c r="U288" s="158">
        <v>3.6999999999999998E-2</v>
      </c>
      <c r="V288" s="158">
        <f>ROUND(E288*U288,2)</f>
        <v>0.44</v>
      </c>
      <c r="W288" s="158"/>
      <c r="X288" s="158" t="s">
        <v>143</v>
      </c>
      <c r="Y288" s="148"/>
      <c r="Z288" s="148"/>
      <c r="AA288" s="148"/>
      <c r="AB288" s="148"/>
      <c r="AC288" s="148"/>
      <c r="AD288" s="148"/>
      <c r="AE288" s="148"/>
      <c r="AF288" s="148"/>
      <c r="AG288" s="148" t="s">
        <v>144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x14ac:dyDescent="0.25">
      <c r="A289" s="163" t="s">
        <v>136</v>
      </c>
      <c r="B289" s="164" t="s">
        <v>74</v>
      </c>
      <c r="C289" s="184" t="s">
        <v>75</v>
      </c>
      <c r="D289" s="165"/>
      <c r="E289" s="166"/>
      <c r="F289" s="167"/>
      <c r="G289" s="168">
        <f>SUMIF(AG290:AG291,"&lt;&gt;NOR",G290:G291)</f>
        <v>0</v>
      </c>
      <c r="H289" s="162"/>
      <c r="I289" s="162">
        <f>SUM(I290:I291)</f>
        <v>0</v>
      </c>
      <c r="J289" s="162"/>
      <c r="K289" s="162">
        <f>SUM(K290:K291)</f>
        <v>0</v>
      </c>
      <c r="L289" s="162"/>
      <c r="M289" s="162">
        <f>SUM(M290:M291)</f>
        <v>0</v>
      </c>
      <c r="N289" s="162"/>
      <c r="O289" s="162">
        <f>SUM(O290:O291)</f>
        <v>0</v>
      </c>
      <c r="P289" s="162"/>
      <c r="Q289" s="162">
        <f>SUM(Q290:Q291)</f>
        <v>0</v>
      </c>
      <c r="R289" s="162"/>
      <c r="S289" s="162"/>
      <c r="T289" s="162"/>
      <c r="U289" s="162"/>
      <c r="V289" s="162">
        <f>SUM(V290:V291)</f>
        <v>1.79</v>
      </c>
      <c r="W289" s="162"/>
      <c r="X289" s="162"/>
      <c r="AG289" t="s">
        <v>137</v>
      </c>
    </row>
    <row r="290" spans="1:60" outlineLevel="1" x14ac:dyDescent="0.25">
      <c r="A290" s="169">
        <v>42</v>
      </c>
      <c r="B290" s="170" t="s">
        <v>342</v>
      </c>
      <c r="C290" s="185" t="s">
        <v>343</v>
      </c>
      <c r="D290" s="171" t="s">
        <v>140</v>
      </c>
      <c r="E290" s="172">
        <v>24.51</v>
      </c>
      <c r="F290" s="173"/>
      <c r="G290" s="174">
        <f>ROUND(E290*F290,2)</f>
        <v>0</v>
      </c>
      <c r="H290" s="159"/>
      <c r="I290" s="158">
        <f>ROUND(E290*H290,2)</f>
        <v>0</v>
      </c>
      <c r="J290" s="159"/>
      <c r="K290" s="158">
        <f>ROUND(E290*J290,2)</f>
        <v>0</v>
      </c>
      <c r="L290" s="158">
        <v>21</v>
      </c>
      <c r="M290" s="158">
        <f>G290*(1+L290/100)</f>
        <v>0</v>
      </c>
      <c r="N290" s="158">
        <v>0</v>
      </c>
      <c r="O290" s="158">
        <f>ROUND(E290*N290,2)</f>
        <v>0</v>
      </c>
      <c r="P290" s="158">
        <v>0</v>
      </c>
      <c r="Q290" s="158">
        <f>ROUND(E290*P290,2)</f>
        <v>0</v>
      </c>
      <c r="R290" s="158"/>
      <c r="S290" s="158" t="s">
        <v>141</v>
      </c>
      <c r="T290" s="158" t="s">
        <v>142</v>
      </c>
      <c r="U290" s="158">
        <v>7.2999999999999995E-2</v>
      </c>
      <c r="V290" s="158">
        <f>ROUND(E290*U290,2)</f>
        <v>1.79</v>
      </c>
      <c r="W290" s="158"/>
      <c r="X290" s="158" t="s">
        <v>143</v>
      </c>
      <c r="Y290" s="148"/>
      <c r="Z290" s="148"/>
      <c r="AA290" s="148"/>
      <c r="AB290" s="148"/>
      <c r="AC290" s="148"/>
      <c r="AD290" s="148"/>
      <c r="AE290" s="148"/>
      <c r="AF290" s="148"/>
      <c r="AG290" s="148" t="s">
        <v>144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ht="20.399999999999999" outlineLevel="1" x14ac:dyDescent="0.25">
      <c r="A291" s="155"/>
      <c r="B291" s="156"/>
      <c r="C291" s="186" t="s">
        <v>329</v>
      </c>
      <c r="D291" s="160"/>
      <c r="E291" s="161">
        <v>24.51</v>
      </c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146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x14ac:dyDescent="0.25">
      <c r="A292" s="163" t="s">
        <v>136</v>
      </c>
      <c r="B292" s="164" t="s">
        <v>76</v>
      </c>
      <c r="C292" s="184" t="s">
        <v>77</v>
      </c>
      <c r="D292" s="165"/>
      <c r="E292" s="166"/>
      <c r="F292" s="167"/>
      <c r="G292" s="168">
        <f>SUMIF(AG293:AG295,"&lt;&gt;NOR",G293:G295)</f>
        <v>0</v>
      </c>
      <c r="H292" s="162"/>
      <c r="I292" s="162">
        <f>SUM(I293:I295)</f>
        <v>0</v>
      </c>
      <c r="J292" s="162"/>
      <c r="K292" s="162">
        <f>SUM(K293:K295)</f>
        <v>0</v>
      </c>
      <c r="L292" s="162"/>
      <c r="M292" s="162">
        <f>SUM(M293:M295)</f>
        <v>0</v>
      </c>
      <c r="N292" s="162"/>
      <c r="O292" s="162">
        <f>SUM(O293:O295)</f>
        <v>0.08</v>
      </c>
      <c r="P292" s="162"/>
      <c r="Q292" s="162">
        <f>SUM(Q293:Q295)</f>
        <v>0</v>
      </c>
      <c r="R292" s="162"/>
      <c r="S292" s="162"/>
      <c r="T292" s="162"/>
      <c r="U292" s="162"/>
      <c r="V292" s="162">
        <f>SUM(V293:V295)</f>
        <v>11.22</v>
      </c>
      <c r="W292" s="162"/>
      <c r="X292" s="162"/>
      <c r="AG292" t="s">
        <v>137</v>
      </c>
    </row>
    <row r="293" spans="1:60" outlineLevel="1" x14ac:dyDescent="0.25">
      <c r="A293" s="169">
        <v>43</v>
      </c>
      <c r="B293" s="170" t="s">
        <v>344</v>
      </c>
      <c r="C293" s="185" t="s">
        <v>345</v>
      </c>
      <c r="D293" s="171" t="s">
        <v>140</v>
      </c>
      <c r="E293" s="172">
        <v>52.45</v>
      </c>
      <c r="F293" s="173"/>
      <c r="G293" s="174">
        <f>ROUND(E293*F293,2)</f>
        <v>0</v>
      </c>
      <c r="H293" s="159"/>
      <c r="I293" s="158">
        <f>ROUND(E293*H293,2)</f>
        <v>0</v>
      </c>
      <c r="J293" s="159"/>
      <c r="K293" s="158">
        <f>ROUND(E293*J293,2)</f>
        <v>0</v>
      </c>
      <c r="L293" s="158">
        <v>21</v>
      </c>
      <c r="M293" s="158">
        <f>G293*(1+L293/100)</f>
        <v>0</v>
      </c>
      <c r="N293" s="158">
        <v>1.58E-3</v>
      </c>
      <c r="O293" s="158">
        <f>ROUND(E293*N293,2)</f>
        <v>0.08</v>
      </c>
      <c r="P293" s="158">
        <v>0</v>
      </c>
      <c r="Q293" s="158">
        <f>ROUND(E293*P293,2)</f>
        <v>0</v>
      </c>
      <c r="R293" s="158"/>
      <c r="S293" s="158" t="s">
        <v>141</v>
      </c>
      <c r="T293" s="158" t="s">
        <v>142</v>
      </c>
      <c r="U293" s="158">
        <v>0.214</v>
      </c>
      <c r="V293" s="158">
        <f>ROUND(E293*U293,2)</f>
        <v>11.22</v>
      </c>
      <c r="W293" s="158"/>
      <c r="X293" s="158" t="s">
        <v>143</v>
      </c>
      <c r="Y293" s="148"/>
      <c r="Z293" s="148"/>
      <c r="AA293" s="148"/>
      <c r="AB293" s="148"/>
      <c r="AC293" s="148"/>
      <c r="AD293" s="148"/>
      <c r="AE293" s="148"/>
      <c r="AF293" s="148"/>
      <c r="AG293" s="148" t="s">
        <v>144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5">
      <c r="A294" s="155"/>
      <c r="B294" s="156"/>
      <c r="C294" s="186" t="s">
        <v>346</v>
      </c>
      <c r="D294" s="160"/>
      <c r="E294" s="161">
        <v>16</v>
      </c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146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ht="20.399999999999999" outlineLevel="1" x14ac:dyDescent="0.25">
      <c r="A295" s="155"/>
      <c r="B295" s="156"/>
      <c r="C295" s="186" t="s">
        <v>347</v>
      </c>
      <c r="D295" s="160"/>
      <c r="E295" s="161">
        <v>36.450000000000003</v>
      </c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146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ht="26.4" x14ac:dyDescent="0.25">
      <c r="A296" s="163" t="s">
        <v>136</v>
      </c>
      <c r="B296" s="164" t="s">
        <v>78</v>
      </c>
      <c r="C296" s="184" t="s">
        <v>79</v>
      </c>
      <c r="D296" s="165"/>
      <c r="E296" s="166"/>
      <c r="F296" s="167"/>
      <c r="G296" s="168">
        <f>SUMIF(AG297:AG299,"&lt;&gt;NOR",G297:G299)</f>
        <v>0</v>
      </c>
      <c r="H296" s="162"/>
      <c r="I296" s="162">
        <f>SUM(I297:I299)</f>
        <v>0</v>
      </c>
      <c r="J296" s="162"/>
      <c r="K296" s="162">
        <f>SUM(K297:K299)</f>
        <v>0</v>
      </c>
      <c r="L296" s="162"/>
      <c r="M296" s="162">
        <f>SUM(M297:M299)</f>
        <v>0</v>
      </c>
      <c r="N296" s="162"/>
      <c r="O296" s="162">
        <f>SUM(O297:O299)</f>
        <v>0.01</v>
      </c>
      <c r="P296" s="162"/>
      <c r="Q296" s="162">
        <f>SUM(Q297:Q299)</f>
        <v>0</v>
      </c>
      <c r="R296" s="162"/>
      <c r="S296" s="162"/>
      <c r="T296" s="162"/>
      <c r="U296" s="162"/>
      <c r="V296" s="162">
        <f>SUM(V297:V299)</f>
        <v>86.24</v>
      </c>
      <c r="W296" s="162"/>
      <c r="X296" s="162"/>
      <c r="AG296" t="s">
        <v>137</v>
      </c>
    </row>
    <row r="297" spans="1:60" outlineLevel="1" x14ac:dyDescent="0.25">
      <c r="A297" s="175">
        <v>44</v>
      </c>
      <c r="B297" s="176" t="s">
        <v>348</v>
      </c>
      <c r="C297" s="187" t="s">
        <v>349</v>
      </c>
      <c r="D297" s="177" t="s">
        <v>140</v>
      </c>
      <c r="E297" s="178">
        <v>280</v>
      </c>
      <c r="F297" s="179"/>
      <c r="G297" s="180">
        <f>ROUND(E297*F297,2)</f>
        <v>0</v>
      </c>
      <c r="H297" s="159"/>
      <c r="I297" s="158">
        <f>ROUND(E297*H297,2)</f>
        <v>0</v>
      </c>
      <c r="J297" s="159"/>
      <c r="K297" s="158">
        <f>ROUND(E297*J297,2)</f>
        <v>0</v>
      </c>
      <c r="L297" s="158">
        <v>21</v>
      </c>
      <c r="M297" s="158">
        <f>G297*(1+L297/100)</f>
        <v>0</v>
      </c>
      <c r="N297" s="158">
        <v>4.0000000000000003E-5</v>
      </c>
      <c r="O297" s="158">
        <f>ROUND(E297*N297,2)</f>
        <v>0.01</v>
      </c>
      <c r="P297" s="158">
        <v>0</v>
      </c>
      <c r="Q297" s="158">
        <f>ROUND(E297*P297,2)</f>
        <v>0</v>
      </c>
      <c r="R297" s="158"/>
      <c r="S297" s="158" t="s">
        <v>141</v>
      </c>
      <c r="T297" s="158" t="s">
        <v>142</v>
      </c>
      <c r="U297" s="158">
        <v>0.308</v>
      </c>
      <c r="V297" s="158">
        <f>ROUND(E297*U297,2)</f>
        <v>86.24</v>
      </c>
      <c r="W297" s="158"/>
      <c r="X297" s="158" t="s">
        <v>143</v>
      </c>
      <c r="Y297" s="148"/>
      <c r="Z297" s="148"/>
      <c r="AA297" s="148"/>
      <c r="AB297" s="148"/>
      <c r="AC297" s="148"/>
      <c r="AD297" s="148"/>
      <c r="AE297" s="148"/>
      <c r="AF297" s="148"/>
      <c r="AG297" s="148" t="s">
        <v>144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5">
      <c r="A298" s="175">
        <v>45</v>
      </c>
      <c r="B298" s="176" t="s">
        <v>350</v>
      </c>
      <c r="C298" s="187" t="s">
        <v>351</v>
      </c>
      <c r="D298" s="177" t="s">
        <v>195</v>
      </c>
      <c r="E298" s="178">
        <v>1</v>
      </c>
      <c r="F298" s="179"/>
      <c r="G298" s="180">
        <f>ROUND(E298*F298,2)</f>
        <v>0</v>
      </c>
      <c r="H298" s="159"/>
      <c r="I298" s="158">
        <f>ROUND(E298*H298,2)</f>
        <v>0</v>
      </c>
      <c r="J298" s="159"/>
      <c r="K298" s="158">
        <f>ROUND(E298*J298,2)</f>
        <v>0</v>
      </c>
      <c r="L298" s="158">
        <v>21</v>
      </c>
      <c r="M298" s="158">
        <f>G298*(1+L298/100)</f>
        <v>0</v>
      </c>
      <c r="N298" s="158">
        <v>0</v>
      </c>
      <c r="O298" s="158">
        <f>ROUND(E298*N298,2)</f>
        <v>0</v>
      </c>
      <c r="P298" s="158">
        <v>0</v>
      </c>
      <c r="Q298" s="158">
        <f>ROUND(E298*P298,2)</f>
        <v>0</v>
      </c>
      <c r="R298" s="158"/>
      <c r="S298" s="158" t="s">
        <v>196</v>
      </c>
      <c r="T298" s="158" t="s">
        <v>197</v>
      </c>
      <c r="U298" s="158">
        <v>0</v>
      </c>
      <c r="V298" s="158">
        <f>ROUND(E298*U298,2)</f>
        <v>0</v>
      </c>
      <c r="W298" s="158"/>
      <c r="X298" s="158" t="s">
        <v>198</v>
      </c>
      <c r="Y298" s="148"/>
      <c r="Z298" s="148"/>
      <c r="AA298" s="148"/>
      <c r="AB298" s="148"/>
      <c r="AC298" s="148"/>
      <c r="AD298" s="148"/>
      <c r="AE298" s="148"/>
      <c r="AF298" s="148"/>
      <c r="AG298" s="148" t="s">
        <v>199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5">
      <c r="A299" s="175">
        <v>46</v>
      </c>
      <c r="B299" s="176" t="s">
        <v>352</v>
      </c>
      <c r="C299" s="187" t="s">
        <v>353</v>
      </c>
      <c r="D299" s="177" t="s">
        <v>195</v>
      </c>
      <c r="E299" s="178">
        <v>1</v>
      </c>
      <c r="F299" s="179"/>
      <c r="G299" s="180">
        <f>ROUND(E299*F299,2)</f>
        <v>0</v>
      </c>
      <c r="H299" s="159"/>
      <c r="I299" s="158">
        <f>ROUND(E299*H299,2)</f>
        <v>0</v>
      </c>
      <c r="J299" s="159"/>
      <c r="K299" s="158">
        <f>ROUND(E299*J299,2)</f>
        <v>0</v>
      </c>
      <c r="L299" s="158">
        <v>21</v>
      </c>
      <c r="M299" s="158">
        <f>G299*(1+L299/100)</f>
        <v>0</v>
      </c>
      <c r="N299" s="158">
        <v>0</v>
      </c>
      <c r="O299" s="158">
        <f>ROUND(E299*N299,2)</f>
        <v>0</v>
      </c>
      <c r="P299" s="158">
        <v>0</v>
      </c>
      <c r="Q299" s="158">
        <f>ROUND(E299*P299,2)</f>
        <v>0</v>
      </c>
      <c r="R299" s="158"/>
      <c r="S299" s="158" t="s">
        <v>196</v>
      </c>
      <c r="T299" s="158" t="s">
        <v>197</v>
      </c>
      <c r="U299" s="158">
        <v>0</v>
      </c>
      <c r="V299" s="158">
        <f>ROUND(E299*U299,2)</f>
        <v>0</v>
      </c>
      <c r="W299" s="158"/>
      <c r="X299" s="158" t="s">
        <v>198</v>
      </c>
      <c r="Y299" s="148"/>
      <c r="Z299" s="148"/>
      <c r="AA299" s="148"/>
      <c r="AB299" s="148"/>
      <c r="AC299" s="148"/>
      <c r="AD299" s="148"/>
      <c r="AE299" s="148"/>
      <c r="AF299" s="148"/>
      <c r="AG299" s="148" t="s">
        <v>199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x14ac:dyDescent="0.25">
      <c r="A300" s="163" t="s">
        <v>136</v>
      </c>
      <c r="B300" s="164" t="s">
        <v>80</v>
      </c>
      <c r="C300" s="184" t="s">
        <v>81</v>
      </c>
      <c r="D300" s="165"/>
      <c r="E300" s="166"/>
      <c r="F300" s="167"/>
      <c r="G300" s="168">
        <f>SUMIF(AG301:AG386,"&lt;&gt;NOR",G301:G386)</f>
        <v>0</v>
      </c>
      <c r="H300" s="162"/>
      <c r="I300" s="162">
        <f>SUM(I301:I386)</f>
        <v>0</v>
      </c>
      <c r="J300" s="162"/>
      <c r="K300" s="162">
        <f>SUM(K301:K386)</f>
        <v>0</v>
      </c>
      <c r="L300" s="162"/>
      <c r="M300" s="162">
        <f>SUM(M301:M386)</f>
        <v>0</v>
      </c>
      <c r="N300" s="162"/>
      <c r="O300" s="162">
        <f>SUM(O301:O386)</f>
        <v>0.03</v>
      </c>
      <c r="P300" s="162"/>
      <c r="Q300" s="162">
        <f>SUM(Q301:Q386)</f>
        <v>53.150000000000006</v>
      </c>
      <c r="R300" s="162"/>
      <c r="S300" s="162"/>
      <c r="T300" s="162"/>
      <c r="U300" s="162"/>
      <c r="V300" s="162">
        <f>SUM(V301:V386)</f>
        <v>399.58</v>
      </c>
      <c r="W300" s="162"/>
      <c r="X300" s="162"/>
      <c r="AG300" t="s">
        <v>137</v>
      </c>
    </row>
    <row r="301" spans="1:60" outlineLevel="1" x14ac:dyDescent="0.25">
      <c r="A301" s="169">
        <v>47</v>
      </c>
      <c r="B301" s="170" t="s">
        <v>354</v>
      </c>
      <c r="C301" s="185" t="s">
        <v>355</v>
      </c>
      <c r="D301" s="171" t="s">
        <v>140</v>
      </c>
      <c r="E301" s="172">
        <v>43</v>
      </c>
      <c r="F301" s="173"/>
      <c r="G301" s="174">
        <f>ROUND(E301*F301,2)</f>
        <v>0</v>
      </c>
      <c r="H301" s="159"/>
      <c r="I301" s="158">
        <f>ROUND(E301*H301,2)</f>
        <v>0</v>
      </c>
      <c r="J301" s="159"/>
      <c r="K301" s="158">
        <f>ROUND(E301*J301,2)</f>
        <v>0</v>
      </c>
      <c r="L301" s="158">
        <v>21</v>
      </c>
      <c r="M301" s="158">
        <f>G301*(1+L301/100)</f>
        <v>0</v>
      </c>
      <c r="N301" s="158">
        <v>6.7000000000000002E-4</v>
      </c>
      <c r="O301" s="158">
        <f>ROUND(E301*N301,2)</f>
        <v>0.03</v>
      </c>
      <c r="P301" s="158">
        <v>0.184</v>
      </c>
      <c r="Q301" s="158">
        <f>ROUND(E301*P301,2)</f>
        <v>7.91</v>
      </c>
      <c r="R301" s="158"/>
      <c r="S301" s="158" t="s">
        <v>141</v>
      </c>
      <c r="T301" s="158" t="s">
        <v>142</v>
      </c>
      <c r="U301" s="158">
        <v>0.22700000000000001</v>
      </c>
      <c r="V301" s="158">
        <f>ROUND(E301*U301,2)</f>
        <v>9.76</v>
      </c>
      <c r="W301" s="158"/>
      <c r="X301" s="158" t="s">
        <v>143</v>
      </c>
      <c r="Y301" s="148"/>
      <c r="Z301" s="148"/>
      <c r="AA301" s="148"/>
      <c r="AB301" s="148"/>
      <c r="AC301" s="148"/>
      <c r="AD301" s="148"/>
      <c r="AE301" s="148"/>
      <c r="AF301" s="148"/>
      <c r="AG301" s="148" t="s">
        <v>144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5">
      <c r="A302" s="155"/>
      <c r="B302" s="156"/>
      <c r="C302" s="186" t="s">
        <v>356</v>
      </c>
      <c r="D302" s="160"/>
      <c r="E302" s="161">
        <v>43</v>
      </c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146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5">
      <c r="A303" s="169">
        <v>48</v>
      </c>
      <c r="B303" s="170" t="s">
        <v>357</v>
      </c>
      <c r="C303" s="185" t="s">
        <v>358</v>
      </c>
      <c r="D303" s="171" t="s">
        <v>140</v>
      </c>
      <c r="E303" s="172">
        <v>13.865</v>
      </c>
      <c r="F303" s="173"/>
      <c r="G303" s="174">
        <f>ROUND(E303*F303,2)</f>
        <v>0</v>
      </c>
      <c r="H303" s="159"/>
      <c r="I303" s="158">
        <f>ROUND(E303*H303,2)</f>
        <v>0</v>
      </c>
      <c r="J303" s="159"/>
      <c r="K303" s="158">
        <f>ROUND(E303*J303,2)</f>
        <v>0</v>
      </c>
      <c r="L303" s="158">
        <v>21</v>
      </c>
      <c r="M303" s="158">
        <f>G303*(1+L303/100)</f>
        <v>0</v>
      </c>
      <c r="N303" s="158">
        <v>3.3E-4</v>
      </c>
      <c r="O303" s="158">
        <f>ROUND(E303*N303,2)</f>
        <v>0</v>
      </c>
      <c r="P303" s="158">
        <v>2.198E-2</v>
      </c>
      <c r="Q303" s="158">
        <f>ROUND(E303*P303,2)</f>
        <v>0.3</v>
      </c>
      <c r="R303" s="158"/>
      <c r="S303" s="158" t="s">
        <v>141</v>
      </c>
      <c r="T303" s="158" t="s">
        <v>142</v>
      </c>
      <c r="U303" s="158">
        <v>0.32500000000000001</v>
      </c>
      <c r="V303" s="158">
        <f>ROUND(E303*U303,2)</f>
        <v>4.51</v>
      </c>
      <c r="W303" s="158"/>
      <c r="X303" s="158" t="s">
        <v>143</v>
      </c>
      <c r="Y303" s="148"/>
      <c r="Z303" s="148"/>
      <c r="AA303" s="148"/>
      <c r="AB303" s="148"/>
      <c r="AC303" s="148"/>
      <c r="AD303" s="148"/>
      <c r="AE303" s="148"/>
      <c r="AF303" s="148"/>
      <c r="AG303" s="148" t="s">
        <v>144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5">
      <c r="A304" s="155"/>
      <c r="B304" s="156"/>
      <c r="C304" s="186" t="s">
        <v>252</v>
      </c>
      <c r="D304" s="160"/>
      <c r="E304" s="161">
        <v>13.865</v>
      </c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146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5">
      <c r="A305" s="169">
        <v>49</v>
      </c>
      <c r="B305" s="170" t="s">
        <v>359</v>
      </c>
      <c r="C305" s="185" t="s">
        <v>360</v>
      </c>
      <c r="D305" s="171" t="s">
        <v>140</v>
      </c>
      <c r="E305" s="172">
        <v>56.1</v>
      </c>
      <c r="F305" s="173"/>
      <c r="G305" s="174">
        <f>ROUND(E305*F305,2)</f>
        <v>0</v>
      </c>
      <c r="H305" s="159"/>
      <c r="I305" s="158">
        <f>ROUND(E305*H305,2)</f>
        <v>0</v>
      </c>
      <c r="J305" s="159"/>
      <c r="K305" s="158">
        <f>ROUND(E305*J305,2)</f>
        <v>0</v>
      </c>
      <c r="L305" s="158">
        <v>21</v>
      </c>
      <c r="M305" s="158">
        <f>G305*(1+L305/100)</f>
        <v>0</v>
      </c>
      <c r="N305" s="158">
        <v>0</v>
      </c>
      <c r="O305" s="158">
        <f>ROUND(E305*N305,2)</f>
        <v>0</v>
      </c>
      <c r="P305" s="158">
        <v>1.26E-2</v>
      </c>
      <c r="Q305" s="158">
        <f>ROUND(E305*P305,2)</f>
        <v>0.71</v>
      </c>
      <c r="R305" s="158"/>
      <c r="S305" s="158" t="s">
        <v>141</v>
      </c>
      <c r="T305" s="158" t="s">
        <v>142</v>
      </c>
      <c r="U305" s="158">
        <v>0.33</v>
      </c>
      <c r="V305" s="158">
        <f>ROUND(E305*U305,2)</f>
        <v>18.510000000000002</v>
      </c>
      <c r="W305" s="158"/>
      <c r="X305" s="158" t="s">
        <v>143</v>
      </c>
      <c r="Y305" s="148"/>
      <c r="Z305" s="148"/>
      <c r="AA305" s="148"/>
      <c r="AB305" s="148"/>
      <c r="AC305" s="148"/>
      <c r="AD305" s="148"/>
      <c r="AE305" s="148"/>
      <c r="AF305" s="148"/>
      <c r="AG305" s="148" t="s">
        <v>144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5">
      <c r="A306" s="155"/>
      <c r="B306" s="156"/>
      <c r="C306" s="186" t="s">
        <v>361</v>
      </c>
      <c r="D306" s="160"/>
      <c r="E306" s="161">
        <v>56.1</v>
      </c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48"/>
      <c r="Z306" s="148"/>
      <c r="AA306" s="148"/>
      <c r="AB306" s="148"/>
      <c r="AC306" s="148"/>
      <c r="AD306" s="148"/>
      <c r="AE306" s="148"/>
      <c r="AF306" s="148"/>
      <c r="AG306" s="148" t="s">
        <v>146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5">
      <c r="A307" s="169">
        <v>50</v>
      </c>
      <c r="B307" s="170" t="s">
        <v>362</v>
      </c>
      <c r="C307" s="185" t="s">
        <v>363</v>
      </c>
      <c r="D307" s="171" t="s">
        <v>140</v>
      </c>
      <c r="E307" s="172">
        <v>280.5</v>
      </c>
      <c r="F307" s="173"/>
      <c r="G307" s="174">
        <f>ROUND(E307*F307,2)</f>
        <v>0</v>
      </c>
      <c r="H307" s="159"/>
      <c r="I307" s="158">
        <f>ROUND(E307*H307,2)</f>
        <v>0</v>
      </c>
      <c r="J307" s="159"/>
      <c r="K307" s="158">
        <f>ROUND(E307*J307,2)</f>
        <v>0</v>
      </c>
      <c r="L307" s="158">
        <v>21</v>
      </c>
      <c r="M307" s="158">
        <f>G307*(1+L307/100)</f>
        <v>0</v>
      </c>
      <c r="N307" s="158">
        <v>0</v>
      </c>
      <c r="O307" s="158">
        <f>ROUND(E307*N307,2)</f>
        <v>0</v>
      </c>
      <c r="P307" s="158">
        <v>2.5200000000000001E-3</v>
      </c>
      <c r="Q307" s="158">
        <f>ROUND(E307*P307,2)</f>
        <v>0.71</v>
      </c>
      <c r="R307" s="158"/>
      <c r="S307" s="158" t="s">
        <v>141</v>
      </c>
      <c r="T307" s="158" t="s">
        <v>142</v>
      </c>
      <c r="U307" s="158">
        <v>5.7000000000000002E-2</v>
      </c>
      <c r="V307" s="158">
        <f>ROUND(E307*U307,2)</f>
        <v>15.99</v>
      </c>
      <c r="W307" s="158"/>
      <c r="X307" s="158" t="s">
        <v>143</v>
      </c>
      <c r="Y307" s="148"/>
      <c r="Z307" s="148"/>
      <c r="AA307" s="148"/>
      <c r="AB307" s="148"/>
      <c r="AC307" s="148"/>
      <c r="AD307" s="148"/>
      <c r="AE307" s="148"/>
      <c r="AF307" s="148"/>
      <c r="AG307" s="148" t="s">
        <v>144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5">
      <c r="A308" s="155"/>
      <c r="B308" s="156"/>
      <c r="C308" s="186" t="s">
        <v>364</v>
      </c>
      <c r="D308" s="160"/>
      <c r="E308" s="161">
        <v>280.5</v>
      </c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146</v>
      </c>
      <c r="AH308" s="148">
        <v>0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5">
      <c r="A309" s="169">
        <v>51</v>
      </c>
      <c r="B309" s="170" t="s">
        <v>365</v>
      </c>
      <c r="C309" s="185" t="s">
        <v>366</v>
      </c>
      <c r="D309" s="171" t="s">
        <v>164</v>
      </c>
      <c r="E309" s="172">
        <v>1.2</v>
      </c>
      <c r="F309" s="173"/>
      <c r="G309" s="174">
        <f>ROUND(E309*F309,2)</f>
        <v>0</v>
      </c>
      <c r="H309" s="159"/>
      <c r="I309" s="158">
        <f>ROUND(E309*H309,2)</f>
        <v>0</v>
      </c>
      <c r="J309" s="159"/>
      <c r="K309" s="158">
        <f>ROUND(E309*J309,2)</f>
        <v>0</v>
      </c>
      <c r="L309" s="158">
        <v>21</v>
      </c>
      <c r="M309" s="158">
        <f>G309*(1+L309/100)</f>
        <v>0</v>
      </c>
      <c r="N309" s="158">
        <v>0</v>
      </c>
      <c r="O309" s="158">
        <f>ROUND(E309*N309,2)</f>
        <v>0</v>
      </c>
      <c r="P309" s="158">
        <v>3.6170000000000001E-2</v>
      </c>
      <c r="Q309" s="158">
        <f>ROUND(E309*P309,2)</f>
        <v>0.04</v>
      </c>
      <c r="R309" s="158"/>
      <c r="S309" s="158" t="s">
        <v>141</v>
      </c>
      <c r="T309" s="158" t="s">
        <v>142</v>
      </c>
      <c r="U309" s="158">
        <v>4</v>
      </c>
      <c r="V309" s="158">
        <f>ROUND(E309*U309,2)</f>
        <v>4.8</v>
      </c>
      <c r="W309" s="158"/>
      <c r="X309" s="158" t="s">
        <v>143</v>
      </c>
      <c r="Y309" s="148"/>
      <c r="Z309" s="148"/>
      <c r="AA309" s="148"/>
      <c r="AB309" s="148"/>
      <c r="AC309" s="148"/>
      <c r="AD309" s="148"/>
      <c r="AE309" s="148"/>
      <c r="AF309" s="148"/>
      <c r="AG309" s="148" t="s">
        <v>144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5">
      <c r="A310" s="155"/>
      <c r="B310" s="156"/>
      <c r="C310" s="186" t="s">
        <v>367</v>
      </c>
      <c r="D310" s="160"/>
      <c r="E310" s="161">
        <v>1.2</v>
      </c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146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5">
      <c r="A311" s="169">
        <v>52</v>
      </c>
      <c r="B311" s="170" t="s">
        <v>368</v>
      </c>
      <c r="C311" s="185" t="s">
        <v>369</v>
      </c>
      <c r="D311" s="171" t="s">
        <v>140</v>
      </c>
      <c r="E311" s="172">
        <v>211.38</v>
      </c>
      <c r="F311" s="173"/>
      <c r="G311" s="174">
        <f>ROUND(E311*F311,2)</f>
        <v>0</v>
      </c>
      <c r="H311" s="159"/>
      <c r="I311" s="158">
        <f>ROUND(E311*H311,2)</f>
        <v>0</v>
      </c>
      <c r="J311" s="159"/>
      <c r="K311" s="158">
        <f>ROUND(E311*J311,2)</f>
        <v>0</v>
      </c>
      <c r="L311" s="158">
        <v>21</v>
      </c>
      <c r="M311" s="158">
        <f>G311*(1+L311/100)</f>
        <v>0</v>
      </c>
      <c r="N311" s="158">
        <v>0</v>
      </c>
      <c r="O311" s="158">
        <f>ROUND(E311*N311,2)</f>
        <v>0</v>
      </c>
      <c r="P311" s="158">
        <v>0.01</v>
      </c>
      <c r="Q311" s="158">
        <f>ROUND(E311*P311,2)</f>
        <v>2.11</v>
      </c>
      <c r="R311" s="158"/>
      <c r="S311" s="158" t="s">
        <v>141</v>
      </c>
      <c r="T311" s="158" t="s">
        <v>142</v>
      </c>
      <c r="U311" s="158">
        <v>0.1</v>
      </c>
      <c r="V311" s="158">
        <f>ROUND(E311*U311,2)</f>
        <v>21.14</v>
      </c>
      <c r="W311" s="158"/>
      <c r="X311" s="158" t="s">
        <v>143</v>
      </c>
      <c r="Y311" s="148"/>
      <c r="Z311" s="148"/>
      <c r="AA311" s="148"/>
      <c r="AB311" s="148"/>
      <c r="AC311" s="148"/>
      <c r="AD311" s="148"/>
      <c r="AE311" s="148"/>
      <c r="AF311" s="148"/>
      <c r="AG311" s="148" t="s">
        <v>144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5">
      <c r="A312" s="155"/>
      <c r="B312" s="156"/>
      <c r="C312" s="186" t="s">
        <v>282</v>
      </c>
      <c r="D312" s="160"/>
      <c r="E312" s="161">
        <v>23.27</v>
      </c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146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5">
      <c r="A313" s="155"/>
      <c r="B313" s="156"/>
      <c r="C313" s="186" t="s">
        <v>283</v>
      </c>
      <c r="D313" s="160"/>
      <c r="E313" s="161">
        <v>13</v>
      </c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146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5">
      <c r="A314" s="155"/>
      <c r="B314" s="156"/>
      <c r="C314" s="186" t="s">
        <v>284</v>
      </c>
      <c r="D314" s="160"/>
      <c r="E314" s="161">
        <v>44.33</v>
      </c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146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5">
      <c r="A315" s="155"/>
      <c r="B315" s="156"/>
      <c r="C315" s="186" t="s">
        <v>285</v>
      </c>
      <c r="D315" s="160"/>
      <c r="E315" s="161">
        <v>14.17</v>
      </c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146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5">
      <c r="A316" s="155"/>
      <c r="B316" s="156"/>
      <c r="C316" s="186" t="s">
        <v>286</v>
      </c>
      <c r="D316" s="160"/>
      <c r="E316" s="161">
        <v>12.61</v>
      </c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146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5">
      <c r="A317" s="155"/>
      <c r="B317" s="156"/>
      <c r="C317" s="186" t="s">
        <v>287</v>
      </c>
      <c r="D317" s="160"/>
      <c r="E317" s="161">
        <v>2.73</v>
      </c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146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5">
      <c r="A318" s="155"/>
      <c r="B318" s="156"/>
      <c r="C318" s="186" t="s">
        <v>288</v>
      </c>
      <c r="D318" s="160"/>
      <c r="E318" s="161">
        <v>15.99</v>
      </c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146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5">
      <c r="A319" s="155"/>
      <c r="B319" s="156"/>
      <c r="C319" s="186" t="s">
        <v>289</v>
      </c>
      <c r="D319" s="160"/>
      <c r="E319" s="161">
        <v>35.619999999999997</v>
      </c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146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5">
      <c r="A320" s="155"/>
      <c r="B320" s="156"/>
      <c r="C320" s="186" t="s">
        <v>370</v>
      </c>
      <c r="D320" s="160"/>
      <c r="E320" s="161">
        <v>26.52</v>
      </c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48"/>
      <c r="Z320" s="148"/>
      <c r="AA320" s="148"/>
      <c r="AB320" s="148"/>
      <c r="AC320" s="148"/>
      <c r="AD320" s="148"/>
      <c r="AE320" s="148"/>
      <c r="AF320" s="148"/>
      <c r="AG320" s="148" t="s">
        <v>146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5">
      <c r="A321" s="155"/>
      <c r="B321" s="156"/>
      <c r="C321" s="186" t="s">
        <v>371</v>
      </c>
      <c r="D321" s="160"/>
      <c r="E321" s="161">
        <v>23.14</v>
      </c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146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5">
      <c r="A322" s="169">
        <v>53</v>
      </c>
      <c r="B322" s="170" t="s">
        <v>372</v>
      </c>
      <c r="C322" s="185" t="s">
        <v>373</v>
      </c>
      <c r="D322" s="171" t="s">
        <v>140</v>
      </c>
      <c r="E322" s="172">
        <v>4.42</v>
      </c>
      <c r="F322" s="173"/>
      <c r="G322" s="174">
        <f>ROUND(E322*F322,2)</f>
        <v>0</v>
      </c>
      <c r="H322" s="159"/>
      <c r="I322" s="158">
        <f>ROUND(E322*H322,2)</f>
        <v>0</v>
      </c>
      <c r="J322" s="159"/>
      <c r="K322" s="158">
        <f>ROUND(E322*J322,2)</f>
        <v>0</v>
      </c>
      <c r="L322" s="158">
        <v>21</v>
      </c>
      <c r="M322" s="158">
        <f>G322*(1+L322/100)</f>
        <v>0</v>
      </c>
      <c r="N322" s="158">
        <v>0</v>
      </c>
      <c r="O322" s="158">
        <f>ROUND(E322*N322,2)</f>
        <v>0</v>
      </c>
      <c r="P322" s="158">
        <v>0.05</v>
      </c>
      <c r="Q322" s="158">
        <f>ROUND(E322*P322,2)</f>
        <v>0.22</v>
      </c>
      <c r="R322" s="158"/>
      <c r="S322" s="158" t="s">
        <v>141</v>
      </c>
      <c r="T322" s="158" t="s">
        <v>142</v>
      </c>
      <c r="U322" s="158">
        <v>0.33</v>
      </c>
      <c r="V322" s="158">
        <f>ROUND(E322*U322,2)</f>
        <v>1.46</v>
      </c>
      <c r="W322" s="158"/>
      <c r="X322" s="158" t="s">
        <v>143</v>
      </c>
      <c r="Y322" s="148"/>
      <c r="Z322" s="148"/>
      <c r="AA322" s="148"/>
      <c r="AB322" s="148"/>
      <c r="AC322" s="148"/>
      <c r="AD322" s="148"/>
      <c r="AE322" s="148"/>
      <c r="AF322" s="148"/>
      <c r="AG322" s="148" t="s">
        <v>144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5">
      <c r="A323" s="155"/>
      <c r="B323" s="156"/>
      <c r="C323" s="186" t="s">
        <v>225</v>
      </c>
      <c r="D323" s="160"/>
      <c r="E323" s="161">
        <v>2.21</v>
      </c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146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5">
      <c r="A324" s="155"/>
      <c r="B324" s="156"/>
      <c r="C324" s="186" t="s">
        <v>226</v>
      </c>
      <c r="D324" s="160"/>
      <c r="E324" s="161">
        <v>2.21</v>
      </c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146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5">
      <c r="A325" s="169">
        <v>54</v>
      </c>
      <c r="B325" s="170" t="s">
        <v>374</v>
      </c>
      <c r="C325" s="185" t="s">
        <v>375</v>
      </c>
      <c r="D325" s="171" t="s">
        <v>140</v>
      </c>
      <c r="E325" s="172">
        <v>66.7</v>
      </c>
      <c r="F325" s="173"/>
      <c r="G325" s="174">
        <f>ROUND(E325*F325,2)</f>
        <v>0</v>
      </c>
      <c r="H325" s="159"/>
      <c r="I325" s="158">
        <f>ROUND(E325*H325,2)</f>
        <v>0</v>
      </c>
      <c r="J325" s="159"/>
      <c r="K325" s="158">
        <f>ROUND(E325*J325,2)</f>
        <v>0</v>
      </c>
      <c r="L325" s="158">
        <v>21</v>
      </c>
      <c r="M325" s="158">
        <f>G325*(1+L325/100)</f>
        <v>0</v>
      </c>
      <c r="N325" s="158">
        <v>0</v>
      </c>
      <c r="O325" s="158">
        <f>ROUND(E325*N325,2)</f>
        <v>0</v>
      </c>
      <c r="P325" s="158">
        <v>0.01</v>
      </c>
      <c r="Q325" s="158">
        <f>ROUND(E325*P325,2)</f>
        <v>0.67</v>
      </c>
      <c r="R325" s="158"/>
      <c r="S325" s="158" t="s">
        <v>141</v>
      </c>
      <c r="T325" s="158" t="s">
        <v>142</v>
      </c>
      <c r="U325" s="158">
        <v>0.08</v>
      </c>
      <c r="V325" s="158">
        <f>ROUND(E325*U325,2)</f>
        <v>5.34</v>
      </c>
      <c r="W325" s="158"/>
      <c r="X325" s="158" t="s">
        <v>143</v>
      </c>
      <c r="Y325" s="148"/>
      <c r="Z325" s="148"/>
      <c r="AA325" s="148"/>
      <c r="AB325" s="148"/>
      <c r="AC325" s="148"/>
      <c r="AD325" s="148"/>
      <c r="AE325" s="148"/>
      <c r="AF325" s="148"/>
      <c r="AG325" s="148" t="s">
        <v>144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5">
      <c r="A326" s="155"/>
      <c r="B326" s="156"/>
      <c r="C326" s="186" t="s">
        <v>376</v>
      </c>
      <c r="D326" s="160"/>
      <c r="E326" s="161">
        <v>66.7</v>
      </c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48"/>
      <c r="Z326" s="148"/>
      <c r="AA326" s="148"/>
      <c r="AB326" s="148"/>
      <c r="AC326" s="148"/>
      <c r="AD326" s="148"/>
      <c r="AE326" s="148"/>
      <c r="AF326" s="148"/>
      <c r="AG326" s="148" t="s">
        <v>146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5">
      <c r="A327" s="169">
        <v>55</v>
      </c>
      <c r="B327" s="170" t="s">
        <v>377</v>
      </c>
      <c r="C327" s="185" t="s">
        <v>378</v>
      </c>
      <c r="D327" s="171" t="s">
        <v>140</v>
      </c>
      <c r="E327" s="172">
        <v>458.42500000000001</v>
      </c>
      <c r="F327" s="173"/>
      <c r="G327" s="174">
        <f>ROUND(E327*F327,2)</f>
        <v>0</v>
      </c>
      <c r="H327" s="159"/>
      <c r="I327" s="158">
        <f>ROUND(E327*H327,2)</f>
        <v>0</v>
      </c>
      <c r="J327" s="159"/>
      <c r="K327" s="158">
        <f>ROUND(E327*J327,2)</f>
        <v>0</v>
      </c>
      <c r="L327" s="158">
        <v>21</v>
      </c>
      <c r="M327" s="158">
        <f>G327*(1+L327/100)</f>
        <v>0</v>
      </c>
      <c r="N327" s="158">
        <v>0</v>
      </c>
      <c r="O327" s="158">
        <f>ROUND(E327*N327,2)</f>
        <v>0</v>
      </c>
      <c r="P327" s="158">
        <v>4.5999999999999999E-2</v>
      </c>
      <c r="Q327" s="158">
        <f>ROUND(E327*P327,2)</f>
        <v>21.09</v>
      </c>
      <c r="R327" s="158"/>
      <c r="S327" s="158" t="s">
        <v>141</v>
      </c>
      <c r="T327" s="158" t="s">
        <v>142</v>
      </c>
      <c r="U327" s="158">
        <v>0.26</v>
      </c>
      <c r="V327" s="158">
        <f>ROUND(E327*U327,2)</f>
        <v>119.19</v>
      </c>
      <c r="W327" s="158"/>
      <c r="X327" s="158" t="s">
        <v>143</v>
      </c>
      <c r="Y327" s="148"/>
      <c r="Z327" s="148"/>
      <c r="AA327" s="148"/>
      <c r="AB327" s="148"/>
      <c r="AC327" s="148"/>
      <c r="AD327" s="148"/>
      <c r="AE327" s="148"/>
      <c r="AF327" s="148"/>
      <c r="AG327" s="148" t="s">
        <v>144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ht="20.399999999999999" outlineLevel="1" x14ac:dyDescent="0.25">
      <c r="A328" s="155"/>
      <c r="B328" s="156"/>
      <c r="C328" s="186" t="s">
        <v>295</v>
      </c>
      <c r="D328" s="160"/>
      <c r="E328" s="161">
        <v>46.84</v>
      </c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48"/>
      <c r="Z328" s="148"/>
      <c r="AA328" s="148"/>
      <c r="AB328" s="148"/>
      <c r="AC328" s="148"/>
      <c r="AD328" s="148"/>
      <c r="AE328" s="148"/>
      <c r="AF328" s="148"/>
      <c r="AG328" s="148" t="s">
        <v>146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5">
      <c r="A329" s="155"/>
      <c r="B329" s="156"/>
      <c r="C329" s="186" t="s">
        <v>296</v>
      </c>
      <c r="D329" s="160"/>
      <c r="E329" s="161">
        <v>39.479999999999997</v>
      </c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146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5">
      <c r="A330" s="155"/>
      <c r="B330" s="156"/>
      <c r="C330" s="186" t="s">
        <v>297</v>
      </c>
      <c r="D330" s="160"/>
      <c r="E330" s="161">
        <v>70.66</v>
      </c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146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5">
      <c r="A331" s="155"/>
      <c r="B331" s="156"/>
      <c r="C331" s="186" t="s">
        <v>298</v>
      </c>
      <c r="D331" s="160"/>
      <c r="E331" s="161">
        <v>36.31</v>
      </c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48"/>
      <c r="Z331" s="148"/>
      <c r="AA331" s="148"/>
      <c r="AB331" s="148"/>
      <c r="AC331" s="148"/>
      <c r="AD331" s="148"/>
      <c r="AE331" s="148"/>
      <c r="AF331" s="148"/>
      <c r="AG331" s="148" t="s">
        <v>146</v>
      </c>
      <c r="AH331" s="148">
        <v>0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5">
      <c r="A332" s="155"/>
      <c r="B332" s="156"/>
      <c r="C332" s="186" t="s">
        <v>299</v>
      </c>
      <c r="D332" s="160"/>
      <c r="E332" s="161">
        <v>44.95</v>
      </c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146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5">
      <c r="A333" s="155"/>
      <c r="B333" s="156"/>
      <c r="C333" s="186" t="s">
        <v>300</v>
      </c>
      <c r="D333" s="160"/>
      <c r="E333" s="161">
        <v>16.824999999999999</v>
      </c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48"/>
      <c r="Z333" s="148"/>
      <c r="AA333" s="148"/>
      <c r="AB333" s="148"/>
      <c r="AC333" s="148"/>
      <c r="AD333" s="148"/>
      <c r="AE333" s="148"/>
      <c r="AF333" s="148"/>
      <c r="AG333" s="148" t="s">
        <v>146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5">
      <c r="A334" s="155"/>
      <c r="B334" s="156"/>
      <c r="C334" s="186" t="s">
        <v>301</v>
      </c>
      <c r="D334" s="160"/>
      <c r="E334" s="161">
        <v>32.82</v>
      </c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146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5">
      <c r="A335" s="155"/>
      <c r="B335" s="156"/>
      <c r="C335" s="186" t="s">
        <v>302</v>
      </c>
      <c r="D335" s="160"/>
      <c r="E335" s="161">
        <v>67.400000000000006</v>
      </c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48"/>
      <c r="Z335" s="148"/>
      <c r="AA335" s="148"/>
      <c r="AB335" s="148"/>
      <c r="AC335" s="148"/>
      <c r="AD335" s="148"/>
      <c r="AE335" s="148"/>
      <c r="AF335" s="148"/>
      <c r="AG335" s="148" t="s">
        <v>146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 x14ac:dyDescent="0.25">
      <c r="A336" s="155"/>
      <c r="B336" s="156"/>
      <c r="C336" s="186" t="s">
        <v>379</v>
      </c>
      <c r="D336" s="160"/>
      <c r="E336" s="161">
        <v>11.25</v>
      </c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48"/>
      <c r="Z336" s="148"/>
      <c r="AA336" s="148"/>
      <c r="AB336" s="148"/>
      <c r="AC336" s="148"/>
      <c r="AD336" s="148"/>
      <c r="AE336" s="148"/>
      <c r="AF336" s="148"/>
      <c r="AG336" s="148" t="s">
        <v>146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5">
      <c r="A337" s="155"/>
      <c r="B337" s="156"/>
      <c r="C337" s="186" t="s">
        <v>380</v>
      </c>
      <c r="D337" s="160"/>
      <c r="E337" s="161">
        <v>11.25</v>
      </c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146</v>
      </c>
      <c r="AH337" s="148">
        <v>0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5">
      <c r="A338" s="155"/>
      <c r="B338" s="156"/>
      <c r="C338" s="186" t="s">
        <v>381</v>
      </c>
      <c r="D338" s="160"/>
      <c r="E338" s="161">
        <v>57</v>
      </c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146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5">
      <c r="A339" s="155"/>
      <c r="B339" s="156"/>
      <c r="C339" s="186" t="s">
        <v>252</v>
      </c>
      <c r="D339" s="160"/>
      <c r="E339" s="161">
        <v>13.865</v>
      </c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48"/>
      <c r="Z339" s="148"/>
      <c r="AA339" s="148"/>
      <c r="AB339" s="148"/>
      <c r="AC339" s="148"/>
      <c r="AD339" s="148"/>
      <c r="AE339" s="148"/>
      <c r="AF339" s="148"/>
      <c r="AG339" s="148" t="s">
        <v>146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5">
      <c r="A340" s="155"/>
      <c r="B340" s="156"/>
      <c r="C340" s="186" t="s">
        <v>382</v>
      </c>
      <c r="D340" s="160"/>
      <c r="E340" s="161">
        <v>9.7750000000000004</v>
      </c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146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5">
      <c r="A341" s="169">
        <v>56</v>
      </c>
      <c r="B341" s="170" t="s">
        <v>383</v>
      </c>
      <c r="C341" s="185" t="s">
        <v>384</v>
      </c>
      <c r="D341" s="171" t="s">
        <v>140</v>
      </c>
      <c r="E341" s="172">
        <v>98.205619999999996</v>
      </c>
      <c r="F341" s="173"/>
      <c r="G341" s="174">
        <f>ROUND(E341*F341,2)</f>
        <v>0</v>
      </c>
      <c r="H341" s="159"/>
      <c r="I341" s="158">
        <f>ROUND(E341*H341,2)</f>
        <v>0</v>
      </c>
      <c r="J341" s="159"/>
      <c r="K341" s="158">
        <f>ROUND(E341*J341,2)</f>
        <v>0</v>
      </c>
      <c r="L341" s="158">
        <v>21</v>
      </c>
      <c r="M341" s="158">
        <f>G341*(1+L341/100)</f>
        <v>0</v>
      </c>
      <c r="N341" s="158">
        <v>0</v>
      </c>
      <c r="O341" s="158">
        <f>ROUND(E341*N341,2)</f>
        <v>0</v>
      </c>
      <c r="P341" s="158">
        <v>5.8999999999999997E-2</v>
      </c>
      <c r="Q341" s="158">
        <f>ROUND(E341*P341,2)</f>
        <v>5.79</v>
      </c>
      <c r="R341" s="158"/>
      <c r="S341" s="158" t="s">
        <v>141</v>
      </c>
      <c r="T341" s="158" t="s">
        <v>142</v>
      </c>
      <c r="U341" s="158">
        <v>0.2</v>
      </c>
      <c r="V341" s="158">
        <f>ROUND(E341*U341,2)</f>
        <v>19.64</v>
      </c>
      <c r="W341" s="158"/>
      <c r="X341" s="158" t="s">
        <v>143</v>
      </c>
      <c r="Y341" s="148"/>
      <c r="Z341" s="148"/>
      <c r="AA341" s="148"/>
      <c r="AB341" s="148"/>
      <c r="AC341" s="148"/>
      <c r="AD341" s="148"/>
      <c r="AE341" s="148"/>
      <c r="AF341" s="148"/>
      <c r="AG341" s="148" t="s">
        <v>144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5">
      <c r="A342" s="155"/>
      <c r="B342" s="156"/>
      <c r="C342" s="186" t="s">
        <v>258</v>
      </c>
      <c r="D342" s="160"/>
      <c r="E342" s="161">
        <v>17.262499999999999</v>
      </c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146</v>
      </c>
      <c r="AH342" s="148">
        <v>0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5">
      <c r="A343" s="155"/>
      <c r="B343" s="156"/>
      <c r="C343" s="186" t="s">
        <v>237</v>
      </c>
      <c r="D343" s="160"/>
      <c r="E343" s="161">
        <v>5.0250000000000004</v>
      </c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48"/>
      <c r="Z343" s="148"/>
      <c r="AA343" s="148"/>
      <c r="AB343" s="148"/>
      <c r="AC343" s="148"/>
      <c r="AD343" s="148"/>
      <c r="AE343" s="148"/>
      <c r="AF343" s="148"/>
      <c r="AG343" s="148" t="s">
        <v>146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5">
      <c r="A344" s="155"/>
      <c r="B344" s="156"/>
      <c r="C344" s="186" t="s">
        <v>259</v>
      </c>
      <c r="D344" s="160"/>
      <c r="E344" s="161">
        <v>15.3285</v>
      </c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48"/>
      <c r="Z344" s="148"/>
      <c r="AA344" s="148"/>
      <c r="AB344" s="148"/>
      <c r="AC344" s="148"/>
      <c r="AD344" s="148"/>
      <c r="AE344" s="148"/>
      <c r="AF344" s="148"/>
      <c r="AG344" s="148" t="s">
        <v>146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5">
      <c r="A345" s="155"/>
      <c r="B345" s="156"/>
      <c r="C345" s="186" t="s">
        <v>260</v>
      </c>
      <c r="D345" s="160"/>
      <c r="E345" s="161">
        <v>6.4264999999999999</v>
      </c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48"/>
      <c r="Z345" s="148"/>
      <c r="AA345" s="148"/>
      <c r="AB345" s="148"/>
      <c r="AC345" s="148"/>
      <c r="AD345" s="148"/>
      <c r="AE345" s="148"/>
      <c r="AF345" s="148"/>
      <c r="AG345" s="148" t="s">
        <v>146</v>
      </c>
      <c r="AH345" s="148">
        <v>0</v>
      </c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5">
      <c r="A346" s="155"/>
      <c r="B346" s="156"/>
      <c r="C346" s="186" t="s">
        <v>261</v>
      </c>
      <c r="D346" s="160"/>
      <c r="E346" s="161">
        <v>10.141999999999999</v>
      </c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48"/>
      <c r="Z346" s="148"/>
      <c r="AA346" s="148"/>
      <c r="AB346" s="148"/>
      <c r="AC346" s="148"/>
      <c r="AD346" s="148"/>
      <c r="AE346" s="148"/>
      <c r="AF346" s="148"/>
      <c r="AG346" s="148" t="s">
        <v>146</v>
      </c>
      <c r="AH346" s="148">
        <v>0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5">
      <c r="A347" s="155"/>
      <c r="B347" s="156"/>
      <c r="C347" s="186" t="s">
        <v>262</v>
      </c>
      <c r="D347" s="160"/>
      <c r="E347" s="161">
        <v>3.6</v>
      </c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48"/>
      <c r="Z347" s="148"/>
      <c r="AA347" s="148"/>
      <c r="AB347" s="148"/>
      <c r="AC347" s="148"/>
      <c r="AD347" s="148"/>
      <c r="AE347" s="148"/>
      <c r="AF347" s="148"/>
      <c r="AG347" s="148" t="s">
        <v>146</v>
      </c>
      <c r="AH347" s="148">
        <v>0</v>
      </c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5">
      <c r="A348" s="155"/>
      <c r="B348" s="156"/>
      <c r="C348" s="186" t="s">
        <v>242</v>
      </c>
      <c r="D348" s="160"/>
      <c r="E348" s="161">
        <v>27.96</v>
      </c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146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5">
      <c r="A349" s="155"/>
      <c r="B349" s="156"/>
      <c r="C349" s="186" t="s">
        <v>243</v>
      </c>
      <c r="D349" s="160"/>
      <c r="E349" s="161">
        <v>1.425</v>
      </c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48"/>
      <c r="Z349" s="148"/>
      <c r="AA349" s="148"/>
      <c r="AB349" s="148"/>
      <c r="AC349" s="148"/>
      <c r="AD349" s="148"/>
      <c r="AE349" s="148"/>
      <c r="AF349" s="148"/>
      <c r="AG349" s="148" t="s">
        <v>146</v>
      </c>
      <c r="AH349" s="148">
        <v>0</v>
      </c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5">
      <c r="A350" s="155"/>
      <c r="B350" s="156"/>
      <c r="C350" s="186" t="s">
        <v>263</v>
      </c>
      <c r="D350" s="160"/>
      <c r="E350" s="161">
        <v>0.3</v>
      </c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48"/>
      <c r="Z350" s="148"/>
      <c r="AA350" s="148"/>
      <c r="AB350" s="148"/>
      <c r="AC350" s="148"/>
      <c r="AD350" s="148"/>
      <c r="AE350" s="148"/>
      <c r="AF350" s="148"/>
      <c r="AG350" s="148" t="s">
        <v>146</v>
      </c>
      <c r="AH350" s="148">
        <v>0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5">
      <c r="A351" s="155"/>
      <c r="B351" s="156"/>
      <c r="C351" s="186" t="s">
        <v>264</v>
      </c>
      <c r="D351" s="160"/>
      <c r="E351" s="161">
        <v>6.46</v>
      </c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48"/>
      <c r="Z351" s="148"/>
      <c r="AA351" s="148"/>
      <c r="AB351" s="148"/>
      <c r="AC351" s="148"/>
      <c r="AD351" s="148"/>
      <c r="AE351" s="148"/>
      <c r="AF351" s="148"/>
      <c r="AG351" s="148" t="s">
        <v>146</v>
      </c>
      <c r="AH351" s="148">
        <v>0</v>
      </c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5">
      <c r="A352" s="155"/>
      <c r="B352" s="156"/>
      <c r="C352" s="186" t="s">
        <v>246</v>
      </c>
      <c r="D352" s="160"/>
      <c r="E352" s="161">
        <v>1.0631299999999999</v>
      </c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48"/>
      <c r="Z352" s="148"/>
      <c r="AA352" s="148"/>
      <c r="AB352" s="148"/>
      <c r="AC352" s="148"/>
      <c r="AD352" s="148"/>
      <c r="AE352" s="148"/>
      <c r="AF352" s="148"/>
      <c r="AG352" s="148" t="s">
        <v>146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5">
      <c r="A353" s="155"/>
      <c r="B353" s="156"/>
      <c r="C353" s="186" t="s">
        <v>247</v>
      </c>
      <c r="D353" s="160"/>
      <c r="E353" s="161">
        <v>3.2130000000000001</v>
      </c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48"/>
      <c r="Z353" s="148"/>
      <c r="AA353" s="148"/>
      <c r="AB353" s="148"/>
      <c r="AC353" s="148"/>
      <c r="AD353" s="148"/>
      <c r="AE353" s="148"/>
      <c r="AF353" s="148"/>
      <c r="AG353" s="148" t="s">
        <v>146</v>
      </c>
      <c r="AH353" s="148">
        <v>0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5">
      <c r="A354" s="169">
        <v>57</v>
      </c>
      <c r="B354" s="170" t="s">
        <v>385</v>
      </c>
      <c r="C354" s="185" t="s">
        <v>386</v>
      </c>
      <c r="D354" s="171" t="s">
        <v>140</v>
      </c>
      <c r="E354" s="172">
        <v>66.863</v>
      </c>
      <c r="F354" s="173"/>
      <c r="G354" s="174">
        <f>ROUND(E354*F354,2)</f>
        <v>0</v>
      </c>
      <c r="H354" s="159"/>
      <c r="I354" s="158">
        <f>ROUND(E354*H354,2)</f>
        <v>0</v>
      </c>
      <c r="J354" s="159"/>
      <c r="K354" s="158">
        <f>ROUND(E354*J354,2)</f>
        <v>0</v>
      </c>
      <c r="L354" s="158">
        <v>21</v>
      </c>
      <c r="M354" s="158">
        <f>G354*(1+L354/100)</f>
        <v>0</v>
      </c>
      <c r="N354" s="158">
        <v>0</v>
      </c>
      <c r="O354" s="158">
        <f>ROUND(E354*N354,2)</f>
        <v>0</v>
      </c>
      <c r="P354" s="158">
        <v>6.0999999999999999E-2</v>
      </c>
      <c r="Q354" s="158">
        <f>ROUND(E354*P354,2)</f>
        <v>4.08</v>
      </c>
      <c r="R354" s="158"/>
      <c r="S354" s="158" t="s">
        <v>141</v>
      </c>
      <c r="T354" s="158" t="s">
        <v>142</v>
      </c>
      <c r="U354" s="158">
        <v>0.67</v>
      </c>
      <c r="V354" s="158">
        <f>ROUND(E354*U354,2)</f>
        <v>44.8</v>
      </c>
      <c r="W354" s="158"/>
      <c r="X354" s="158" t="s">
        <v>143</v>
      </c>
      <c r="Y354" s="148"/>
      <c r="Z354" s="148"/>
      <c r="AA354" s="148"/>
      <c r="AB354" s="148"/>
      <c r="AC354" s="148"/>
      <c r="AD354" s="148"/>
      <c r="AE354" s="148"/>
      <c r="AF354" s="148"/>
      <c r="AG354" s="148" t="s">
        <v>144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5">
      <c r="A355" s="155"/>
      <c r="B355" s="156"/>
      <c r="C355" s="186" t="s">
        <v>184</v>
      </c>
      <c r="D355" s="160"/>
      <c r="E355" s="161">
        <v>20.603999999999999</v>
      </c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48"/>
      <c r="Z355" s="148"/>
      <c r="AA355" s="148"/>
      <c r="AB355" s="148"/>
      <c r="AC355" s="148"/>
      <c r="AD355" s="148"/>
      <c r="AE355" s="148"/>
      <c r="AF355" s="148"/>
      <c r="AG355" s="148" t="s">
        <v>146</v>
      </c>
      <c r="AH355" s="148">
        <v>0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5">
      <c r="A356" s="155"/>
      <c r="B356" s="156"/>
      <c r="C356" s="186" t="s">
        <v>185</v>
      </c>
      <c r="D356" s="160"/>
      <c r="E356" s="161">
        <v>21.862500000000001</v>
      </c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48"/>
      <c r="Z356" s="148"/>
      <c r="AA356" s="148"/>
      <c r="AB356" s="148"/>
      <c r="AC356" s="148"/>
      <c r="AD356" s="148"/>
      <c r="AE356" s="148"/>
      <c r="AF356" s="148"/>
      <c r="AG356" s="148" t="s">
        <v>146</v>
      </c>
      <c r="AH356" s="148">
        <v>0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5">
      <c r="A357" s="155"/>
      <c r="B357" s="156"/>
      <c r="C357" s="186" t="s">
        <v>186</v>
      </c>
      <c r="D357" s="160"/>
      <c r="E357" s="161">
        <v>24.3965</v>
      </c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48"/>
      <c r="Z357" s="148"/>
      <c r="AA357" s="148"/>
      <c r="AB357" s="148"/>
      <c r="AC357" s="148"/>
      <c r="AD357" s="148"/>
      <c r="AE357" s="148"/>
      <c r="AF357" s="148"/>
      <c r="AG357" s="148" t="s">
        <v>146</v>
      </c>
      <c r="AH357" s="148">
        <v>0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5">
      <c r="A358" s="169">
        <v>58</v>
      </c>
      <c r="B358" s="170" t="s">
        <v>387</v>
      </c>
      <c r="C358" s="185" t="s">
        <v>388</v>
      </c>
      <c r="D358" s="171" t="s">
        <v>140</v>
      </c>
      <c r="E358" s="172">
        <v>584.29561999999999</v>
      </c>
      <c r="F358" s="173"/>
      <c r="G358" s="174">
        <f>ROUND(E358*F358,2)</f>
        <v>0</v>
      </c>
      <c r="H358" s="159"/>
      <c r="I358" s="158">
        <f>ROUND(E358*H358,2)</f>
        <v>0</v>
      </c>
      <c r="J358" s="159"/>
      <c r="K358" s="158">
        <f>ROUND(E358*J358,2)</f>
        <v>0</v>
      </c>
      <c r="L358" s="158">
        <v>21</v>
      </c>
      <c r="M358" s="158">
        <f>G358*(1+L358/100)</f>
        <v>0</v>
      </c>
      <c r="N358" s="158">
        <v>0</v>
      </c>
      <c r="O358" s="158">
        <f>ROUND(E358*N358,2)</f>
        <v>0</v>
      </c>
      <c r="P358" s="158">
        <v>1.4E-2</v>
      </c>
      <c r="Q358" s="158">
        <f>ROUND(E358*P358,2)</f>
        <v>8.18</v>
      </c>
      <c r="R358" s="158"/>
      <c r="S358" s="158" t="s">
        <v>141</v>
      </c>
      <c r="T358" s="158" t="s">
        <v>142</v>
      </c>
      <c r="U358" s="158">
        <v>0.22</v>
      </c>
      <c r="V358" s="158">
        <f>ROUND(E358*U358,2)</f>
        <v>128.55000000000001</v>
      </c>
      <c r="W358" s="158"/>
      <c r="X358" s="158" t="s">
        <v>143</v>
      </c>
      <c r="Y358" s="148"/>
      <c r="Z358" s="148"/>
      <c r="AA358" s="148"/>
      <c r="AB358" s="148"/>
      <c r="AC358" s="148"/>
      <c r="AD358" s="148"/>
      <c r="AE358" s="148"/>
      <c r="AF358" s="148"/>
      <c r="AG358" s="148" t="s">
        <v>144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5">
      <c r="A359" s="155"/>
      <c r="B359" s="156"/>
      <c r="C359" s="186" t="s">
        <v>258</v>
      </c>
      <c r="D359" s="160"/>
      <c r="E359" s="161">
        <v>17.262499999999999</v>
      </c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48"/>
      <c r="Z359" s="148"/>
      <c r="AA359" s="148"/>
      <c r="AB359" s="148"/>
      <c r="AC359" s="148"/>
      <c r="AD359" s="148"/>
      <c r="AE359" s="148"/>
      <c r="AF359" s="148"/>
      <c r="AG359" s="148" t="s">
        <v>146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5">
      <c r="A360" s="155"/>
      <c r="B360" s="156"/>
      <c r="C360" s="186" t="s">
        <v>237</v>
      </c>
      <c r="D360" s="160"/>
      <c r="E360" s="161">
        <v>5.0250000000000004</v>
      </c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48"/>
      <c r="Z360" s="148"/>
      <c r="AA360" s="148"/>
      <c r="AB360" s="148"/>
      <c r="AC360" s="148"/>
      <c r="AD360" s="148"/>
      <c r="AE360" s="148"/>
      <c r="AF360" s="148"/>
      <c r="AG360" s="148" t="s">
        <v>146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5">
      <c r="A361" s="155"/>
      <c r="B361" s="156"/>
      <c r="C361" s="186" t="s">
        <v>259</v>
      </c>
      <c r="D361" s="160"/>
      <c r="E361" s="161">
        <v>15.3285</v>
      </c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48"/>
      <c r="Z361" s="148"/>
      <c r="AA361" s="148"/>
      <c r="AB361" s="148"/>
      <c r="AC361" s="148"/>
      <c r="AD361" s="148"/>
      <c r="AE361" s="148"/>
      <c r="AF361" s="148"/>
      <c r="AG361" s="148" t="s">
        <v>146</v>
      </c>
      <c r="AH361" s="148">
        <v>0</v>
      </c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5">
      <c r="A362" s="155"/>
      <c r="B362" s="156"/>
      <c r="C362" s="186" t="s">
        <v>260</v>
      </c>
      <c r="D362" s="160"/>
      <c r="E362" s="161">
        <v>6.4264999999999999</v>
      </c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48"/>
      <c r="Z362" s="148"/>
      <c r="AA362" s="148"/>
      <c r="AB362" s="148"/>
      <c r="AC362" s="148"/>
      <c r="AD362" s="148"/>
      <c r="AE362" s="148"/>
      <c r="AF362" s="148"/>
      <c r="AG362" s="148" t="s">
        <v>146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5">
      <c r="A363" s="155"/>
      <c r="B363" s="156"/>
      <c r="C363" s="186" t="s">
        <v>261</v>
      </c>
      <c r="D363" s="160"/>
      <c r="E363" s="161">
        <v>10.141999999999999</v>
      </c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48"/>
      <c r="Z363" s="148"/>
      <c r="AA363" s="148"/>
      <c r="AB363" s="148"/>
      <c r="AC363" s="148"/>
      <c r="AD363" s="148"/>
      <c r="AE363" s="148"/>
      <c r="AF363" s="148"/>
      <c r="AG363" s="148" t="s">
        <v>146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5">
      <c r="A364" s="155"/>
      <c r="B364" s="156"/>
      <c r="C364" s="186" t="s">
        <v>262</v>
      </c>
      <c r="D364" s="160"/>
      <c r="E364" s="161">
        <v>3.6</v>
      </c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48"/>
      <c r="Z364" s="148"/>
      <c r="AA364" s="148"/>
      <c r="AB364" s="148"/>
      <c r="AC364" s="148"/>
      <c r="AD364" s="148"/>
      <c r="AE364" s="148"/>
      <c r="AF364" s="148"/>
      <c r="AG364" s="148" t="s">
        <v>146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5">
      <c r="A365" s="155"/>
      <c r="B365" s="156"/>
      <c r="C365" s="186" t="s">
        <v>242</v>
      </c>
      <c r="D365" s="160"/>
      <c r="E365" s="161">
        <v>27.96</v>
      </c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48"/>
      <c r="Z365" s="148"/>
      <c r="AA365" s="148"/>
      <c r="AB365" s="148"/>
      <c r="AC365" s="148"/>
      <c r="AD365" s="148"/>
      <c r="AE365" s="148"/>
      <c r="AF365" s="148"/>
      <c r="AG365" s="148" t="s">
        <v>146</v>
      </c>
      <c r="AH365" s="148">
        <v>0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5">
      <c r="A366" s="155"/>
      <c r="B366" s="156"/>
      <c r="C366" s="186" t="s">
        <v>243</v>
      </c>
      <c r="D366" s="160"/>
      <c r="E366" s="161">
        <v>1.425</v>
      </c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48"/>
      <c r="Z366" s="148"/>
      <c r="AA366" s="148"/>
      <c r="AB366" s="148"/>
      <c r="AC366" s="148"/>
      <c r="AD366" s="148"/>
      <c r="AE366" s="148"/>
      <c r="AF366" s="148"/>
      <c r="AG366" s="148" t="s">
        <v>146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5">
      <c r="A367" s="155"/>
      <c r="B367" s="156"/>
      <c r="C367" s="186" t="s">
        <v>263</v>
      </c>
      <c r="D367" s="160"/>
      <c r="E367" s="161">
        <v>0.3</v>
      </c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48"/>
      <c r="Z367" s="148"/>
      <c r="AA367" s="148"/>
      <c r="AB367" s="148"/>
      <c r="AC367" s="148"/>
      <c r="AD367" s="148"/>
      <c r="AE367" s="148"/>
      <c r="AF367" s="148"/>
      <c r="AG367" s="148" t="s">
        <v>146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5">
      <c r="A368" s="155"/>
      <c r="B368" s="156"/>
      <c r="C368" s="186" t="s">
        <v>264</v>
      </c>
      <c r="D368" s="160"/>
      <c r="E368" s="161">
        <v>6.46</v>
      </c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48"/>
      <c r="Z368" s="148"/>
      <c r="AA368" s="148"/>
      <c r="AB368" s="148"/>
      <c r="AC368" s="148"/>
      <c r="AD368" s="148"/>
      <c r="AE368" s="148"/>
      <c r="AF368" s="148"/>
      <c r="AG368" s="148" t="s">
        <v>146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5">
      <c r="A369" s="155"/>
      <c r="B369" s="156"/>
      <c r="C369" s="186" t="s">
        <v>246</v>
      </c>
      <c r="D369" s="160"/>
      <c r="E369" s="161">
        <v>1.0631299999999999</v>
      </c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48"/>
      <c r="Z369" s="148"/>
      <c r="AA369" s="148"/>
      <c r="AB369" s="148"/>
      <c r="AC369" s="148"/>
      <c r="AD369" s="148"/>
      <c r="AE369" s="148"/>
      <c r="AF369" s="148"/>
      <c r="AG369" s="148" t="s">
        <v>146</v>
      </c>
      <c r="AH369" s="148">
        <v>0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5">
      <c r="A370" s="155"/>
      <c r="B370" s="156"/>
      <c r="C370" s="186" t="s">
        <v>247</v>
      </c>
      <c r="D370" s="160"/>
      <c r="E370" s="161">
        <v>3.2130000000000001</v>
      </c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48"/>
      <c r="Z370" s="148"/>
      <c r="AA370" s="148"/>
      <c r="AB370" s="148"/>
      <c r="AC370" s="148"/>
      <c r="AD370" s="148"/>
      <c r="AE370" s="148"/>
      <c r="AF370" s="148"/>
      <c r="AG370" s="148" t="s">
        <v>146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ht="20.399999999999999" outlineLevel="1" x14ac:dyDescent="0.25">
      <c r="A371" s="155"/>
      <c r="B371" s="156"/>
      <c r="C371" s="186" t="s">
        <v>295</v>
      </c>
      <c r="D371" s="160"/>
      <c r="E371" s="161">
        <v>46.84</v>
      </c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48"/>
      <c r="Z371" s="148"/>
      <c r="AA371" s="148"/>
      <c r="AB371" s="148"/>
      <c r="AC371" s="148"/>
      <c r="AD371" s="148"/>
      <c r="AE371" s="148"/>
      <c r="AF371" s="148"/>
      <c r="AG371" s="148" t="s">
        <v>146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5">
      <c r="A372" s="155"/>
      <c r="B372" s="156"/>
      <c r="C372" s="186" t="s">
        <v>296</v>
      </c>
      <c r="D372" s="160"/>
      <c r="E372" s="161">
        <v>39.479999999999997</v>
      </c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48"/>
      <c r="Z372" s="148"/>
      <c r="AA372" s="148"/>
      <c r="AB372" s="148"/>
      <c r="AC372" s="148"/>
      <c r="AD372" s="148"/>
      <c r="AE372" s="148"/>
      <c r="AF372" s="148"/>
      <c r="AG372" s="148" t="s">
        <v>146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5">
      <c r="A373" s="155"/>
      <c r="B373" s="156"/>
      <c r="C373" s="186" t="s">
        <v>297</v>
      </c>
      <c r="D373" s="160"/>
      <c r="E373" s="161">
        <v>70.66</v>
      </c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48"/>
      <c r="Z373" s="148"/>
      <c r="AA373" s="148"/>
      <c r="AB373" s="148"/>
      <c r="AC373" s="148"/>
      <c r="AD373" s="148"/>
      <c r="AE373" s="148"/>
      <c r="AF373" s="148"/>
      <c r="AG373" s="148" t="s">
        <v>146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5">
      <c r="A374" s="155"/>
      <c r="B374" s="156"/>
      <c r="C374" s="186" t="s">
        <v>298</v>
      </c>
      <c r="D374" s="160"/>
      <c r="E374" s="161">
        <v>36.31</v>
      </c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48"/>
      <c r="Z374" s="148"/>
      <c r="AA374" s="148"/>
      <c r="AB374" s="148"/>
      <c r="AC374" s="148"/>
      <c r="AD374" s="148"/>
      <c r="AE374" s="148"/>
      <c r="AF374" s="148"/>
      <c r="AG374" s="148" t="s">
        <v>146</v>
      </c>
      <c r="AH374" s="148">
        <v>0</v>
      </c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5">
      <c r="A375" s="155"/>
      <c r="B375" s="156"/>
      <c r="C375" s="186" t="s">
        <v>299</v>
      </c>
      <c r="D375" s="160"/>
      <c r="E375" s="161">
        <v>44.95</v>
      </c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48"/>
      <c r="Z375" s="148"/>
      <c r="AA375" s="148"/>
      <c r="AB375" s="148"/>
      <c r="AC375" s="148"/>
      <c r="AD375" s="148"/>
      <c r="AE375" s="148"/>
      <c r="AF375" s="148"/>
      <c r="AG375" s="148" t="s">
        <v>146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5">
      <c r="A376" s="155"/>
      <c r="B376" s="156"/>
      <c r="C376" s="186" t="s">
        <v>300</v>
      </c>
      <c r="D376" s="160"/>
      <c r="E376" s="161">
        <v>16.824999999999999</v>
      </c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48"/>
      <c r="Z376" s="148"/>
      <c r="AA376" s="148"/>
      <c r="AB376" s="148"/>
      <c r="AC376" s="148"/>
      <c r="AD376" s="148"/>
      <c r="AE376" s="148"/>
      <c r="AF376" s="148"/>
      <c r="AG376" s="148" t="s">
        <v>146</v>
      </c>
      <c r="AH376" s="148">
        <v>0</v>
      </c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 x14ac:dyDescent="0.25">
      <c r="A377" s="155"/>
      <c r="B377" s="156"/>
      <c r="C377" s="186" t="s">
        <v>301</v>
      </c>
      <c r="D377" s="160"/>
      <c r="E377" s="161">
        <v>32.82</v>
      </c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48"/>
      <c r="Z377" s="148"/>
      <c r="AA377" s="148"/>
      <c r="AB377" s="148"/>
      <c r="AC377" s="148"/>
      <c r="AD377" s="148"/>
      <c r="AE377" s="148"/>
      <c r="AF377" s="148"/>
      <c r="AG377" s="148" t="s">
        <v>146</v>
      </c>
      <c r="AH377" s="148">
        <v>0</v>
      </c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5">
      <c r="A378" s="155"/>
      <c r="B378" s="156"/>
      <c r="C378" s="186" t="s">
        <v>302</v>
      </c>
      <c r="D378" s="160"/>
      <c r="E378" s="161">
        <v>67.400000000000006</v>
      </c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48"/>
      <c r="Z378" s="148"/>
      <c r="AA378" s="148"/>
      <c r="AB378" s="148"/>
      <c r="AC378" s="148"/>
      <c r="AD378" s="148"/>
      <c r="AE378" s="148"/>
      <c r="AF378" s="148"/>
      <c r="AG378" s="148" t="s">
        <v>146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5">
      <c r="A379" s="155"/>
      <c r="B379" s="156"/>
      <c r="C379" s="186" t="s">
        <v>381</v>
      </c>
      <c r="D379" s="160"/>
      <c r="E379" s="161">
        <v>57</v>
      </c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48"/>
      <c r="Z379" s="148"/>
      <c r="AA379" s="148"/>
      <c r="AB379" s="148"/>
      <c r="AC379" s="148"/>
      <c r="AD379" s="148"/>
      <c r="AE379" s="148"/>
      <c r="AF379" s="148"/>
      <c r="AG379" s="148" t="s">
        <v>146</v>
      </c>
      <c r="AH379" s="148">
        <v>0</v>
      </c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5">
      <c r="A380" s="155"/>
      <c r="B380" s="156"/>
      <c r="C380" s="186" t="s">
        <v>379</v>
      </c>
      <c r="D380" s="160"/>
      <c r="E380" s="161">
        <v>11.25</v>
      </c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48"/>
      <c r="Z380" s="148"/>
      <c r="AA380" s="148"/>
      <c r="AB380" s="148"/>
      <c r="AC380" s="148"/>
      <c r="AD380" s="148"/>
      <c r="AE380" s="148"/>
      <c r="AF380" s="148"/>
      <c r="AG380" s="148" t="s">
        <v>146</v>
      </c>
      <c r="AH380" s="148">
        <v>0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 x14ac:dyDescent="0.25">
      <c r="A381" s="155"/>
      <c r="B381" s="156"/>
      <c r="C381" s="186" t="s">
        <v>380</v>
      </c>
      <c r="D381" s="160"/>
      <c r="E381" s="161">
        <v>11.25</v>
      </c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48"/>
      <c r="Z381" s="148"/>
      <c r="AA381" s="148"/>
      <c r="AB381" s="148"/>
      <c r="AC381" s="148"/>
      <c r="AD381" s="148"/>
      <c r="AE381" s="148"/>
      <c r="AF381" s="148"/>
      <c r="AG381" s="148" t="s">
        <v>146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5">
      <c r="A382" s="155"/>
      <c r="B382" s="156"/>
      <c r="C382" s="186" t="s">
        <v>252</v>
      </c>
      <c r="D382" s="160"/>
      <c r="E382" s="161">
        <v>13.865</v>
      </c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48"/>
      <c r="Z382" s="148"/>
      <c r="AA382" s="148"/>
      <c r="AB382" s="148"/>
      <c r="AC382" s="148"/>
      <c r="AD382" s="148"/>
      <c r="AE382" s="148"/>
      <c r="AF382" s="148"/>
      <c r="AG382" s="148" t="s">
        <v>146</v>
      </c>
      <c r="AH382" s="148">
        <v>0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5">
      <c r="A383" s="155"/>
      <c r="B383" s="156"/>
      <c r="C383" s="186" t="s">
        <v>389</v>
      </c>
      <c r="D383" s="160"/>
      <c r="E383" s="161">
        <v>18.399999999999999</v>
      </c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48"/>
      <c r="Z383" s="148"/>
      <c r="AA383" s="148"/>
      <c r="AB383" s="148"/>
      <c r="AC383" s="148"/>
      <c r="AD383" s="148"/>
      <c r="AE383" s="148"/>
      <c r="AF383" s="148"/>
      <c r="AG383" s="148" t="s">
        <v>146</v>
      </c>
      <c r="AH383" s="148">
        <v>0</v>
      </c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5">
      <c r="A384" s="155"/>
      <c r="B384" s="156"/>
      <c r="C384" s="186" t="s">
        <v>390</v>
      </c>
      <c r="D384" s="160"/>
      <c r="E384" s="161">
        <v>19.04</v>
      </c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48"/>
      <c r="Z384" s="148"/>
      <c r="AA384" s="148"/>
      <c r="AB384" s="148"/>
      <c r="AC384" s="148"/>
      <c r="AD384" s="148"/>
      <c r="AE384" s="148"/>
      <c r="AF384" s="148"/>
      <c r="AG384" s="148" t="s">
        <v>146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5">
      <c r="A385" s="169">
        <v>59</v>
      </c>
      <c r="B385" s="170" t="s">
        <v>391</v>
      </c>
      <c r="C385" s="185" t="s">
        <v>392</v>
      </c>
      <c r="D385" s="171" t="s">
        <v>140</v>
      </c>
      <c r="E385" s="172">
        <v>19.635000000000002</v>
      </c>
      <c r="F385" s="173"/>
      <c r="G385" s="174">
        <f>ROUND(E385*F385,2)</f>
        <v>0</v>
      </c>
      <c r="H385" s="159"/>
      <c r="I385" s="158">
        <f>ROUND(E385*H385,2)</f>
        <v>0</v>
      </c>
      <c r="J385" s="159"/>
      <c r="K385" s="158">
        <f>ROUND(E385*J385,2)</f>
        <v>0</v>
      </c>
      <c r="L385" s="158">
        <v>21</v>
      </c>
      <c r="M385" s="158">
        <f>G385*(1+L385/100)</f>
        <v>0</v>
      </c>
      <c r="N385" s="158">
        <v>0</v>
      </c>
      <c r="O385" s="158">
        <f>ROUND(E385*N385,2)</f>
        <v>0</v>
      </c>
      <c r="P385" s="158">
        <v>6.8000000000000005E-2</v>
      </c>
      <c r="Q385" s="158">
        <f>ROUND(E385*P385,2)</f>
        <v>1.34</v>
      </c>
      <c r="R385" s="158"/>
      <c r="S385" s="158" t="s">
        <v>141</v>
      </c>
      <c r="T385" s="158" t="s">
        <v>142</v>
      </c>
      <c r="U385" s="158">
        <v>0.3</v>
      </c>
      <c r="V385" s="158">
        <f>ROUND(E385*U385,2)</f>
        <v>5.89</v>
      </c>
      <c r="W385" s="158"/>
      <c r="X385" s="158" t="s">
        <v>143</v>
      </c>
      <c r="Y385" s="148"/>
      <c r="Z385" s="148"/>
      <c r="AA385" s="148"/>
      <c r="AB385" s="148"/>
      <c r="AC385" s="148"/>
      <c r="AD385" s="148"/>
      <c r="AE385" s="148"/>
      <c r="AF385" s="148"/>
      <c r="AG385" s="148" t="s">
        <v>144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1" x14ac:dyDescent="0.25">
      <c r="A386" s="155"/>
      <c r="B386" s="156"/>
      <c r="C386" s="186" t="s">
        <v>393</v>
      </c>
      <c r="D386" s="160"/>
      <c r="E386" s="161">
        <v>19.635000000000002</v>
      </c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48"/>
      <c r="Z386" s="148"/>
      <c r="AA386" s="148"/>
      <c r="AB386" s="148"/>
      <c r="AC386" s="148"/>
      <c r="AD386" s="148"/>
      <c r="AE386" s="148"/>
      <c r="AF386" s="148"/>
      <c r="AG386" s="148" t="s">
        <v>146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x14ac:dyDescent="0.25">
      <c r="A387" s="163" t="s">
        <v>136</v>
      </c>
      <c r="B387" s="164" t="s">
        <v>82</v>
      </c>
      <c r="C387" s="184" t="s">
        <v>83</v>
      </c>
      <c r="D387" s="165"/>
      <c r="E387" s="166"/>
      <c r="F387" s="167"/>
      <c r="G387" s="168">
        <f>SUMIF(AG388:AG388,"&lt;&gt;NOR",G388:G388)</f>
        <v>0</v>
      </c>
      <c r="H387" s="162"/>
      <c r="I387" s="162">
        <f>SUM(I388:I388)</f>
        <v>0</v>
      </c>
      <c r="J387" s="162"/>
      <c r="K387" s="162">
        <f>SUM(K388:K388)</f>
        <v>0</v>
      </c>
      <c r="L387" s="162"/>
      <c r="M387" s="162">
        <f>SUM(M388:M388)</f>
        <v>0</v>
      </c>
      <c r="N387" s="162"/>
      <c r="O387" s="162">
        <f>SUM(O388:O388)</f>
        <v>0</v>
      </c>
      <c r="P387" s="162"/>
      <c r="Q387" s="162">
        <f>SUM(Q388:Q388)</f>
        <v>0</v>
      </c>
      <c r="R387" s="162"/>
      <c r="S387" s="162"/>
      <c r="T387" s="162"/>
      <c r="U387" s="162"/>
      <c r="V387" s="162">
        <f>SUM(V388:V388)</f>
        <v>45.01</v>
      </c>
      <c r="W387" s="162"/>
      <c r="X387" s="162"/>
      <c r="AG387" t="s">
        <v>137</v>
      </c>
    </row>
    <row r="388" spans="1:60" outlineLevel="1" x14ac:dyDescent="0.25">
      <c r="A388" s="175">
        <v>60</v>
      </c>
      <c r="B388" s="176" t="s">
        <v>394</v>
      </c>
      <c r="C388" s="187" t="s">
        <v>395</v>
      </c>
      <c r="D388" s="177" t="s">
        <v>396</v>
      </c>
      <c r="E388" s="178">
        <v>47.960509999999999</v>
      </c>
      <c r="F388" s="179"/>
      <c r="G388" s="180">
        <f>ROUND(E388*F388,2)</f>
        <v>0</v>
      </c>
      <c r="H388" s="159"/>
      <c r="I388" s="158">
        <f>ROUND(E388*H388,2)</f>
        <v>0</v>
      </c>
      <c r="J388" s="159"/>
      <c r="K388" s="158">
        <f>ROUND(E388*J388,2)</f>
        <v>0</v>
      </c>
      <c r="L388" s="158">
        <v>21</v>
      </c>
      <c r="M388" s="158">
        <f>G388*(1+L388/100)</f>
        <v>0</v>
      </c>
      <c r="N388" s="158">
        <v>0</v>
      </c>
      <c r="O388" s="158">
        <f>ROUND(E388*N388,2)</f>
        <v>0</v>
      </c>
      <c r="P388" s="158">
        <v>0</v>
      </c>
      <c r="Q388" s="158">
        <f>ROUND(E388*P388,2)</f>
        <v>0</v>
      </c>
      <c r="R388" s="158"/>
      <c r="S388" s="158" t="s">
        <v>141</v>
      </c>
      <c r="T388" s="158" t="s">
        <v>142</v>
      </c>
      <c r="U388" s="158">
        <v>0.9385</v>
      </c>
      <c r="V388" s="158">
        <f>ROUND(E388*U388,2)</f>
        <v>45.01</v>
      </c>
      <c r="W388" s="158"/>
      <c r="X388" s="158" t="s">
        <v>397</v>
      </c>
      <c r="Y388" s="148"/>
      <c r="Z388" s="148"/>
      <c r="AA388" s="148"/>
      <c r="AB388" s="148"/>
      <c r="AC388" s="148"/>
      <c r="AD388" s="148"/>
      <c r="AE388" s="148"/>
      <c r="AF388" s="148"/>
      <c r="AG388" s="148" t="s">
        <v>398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x14ac:dyDescent="0.25">
      <c r="A389" s="163" t="s">
        <v>136</v>
      </c>
      <c r="B389" s="164" t="s">
        <v>84</v>
      </c>
      <c r="C389" s="184" t="s">
        <v>85</v>
      </c>
      <c r="D389" s="165"/>
      <c r="E389" s="166"/>
      <c r="F389" s="167"/>
      <c r="G389" s="168">
        <f>SUMIF(AG390:AG429,"&lt;&gt;NOR",G390:G429)</f>
        <v>0</v>
      </c>
      <c r="H389" s="162"/>
      <c r="I389" s="162">
        <f>SUM(I390:I429)</f>
        <v>0</v>
      </c>
      <c r="J389" s="162"/>
      <c r="K389" s="162">
        <f>SUM(K390:K429)</f>
        <v>0</v>
      </c>
      <c r="L389" s="162"/>
      <c r="M389" s="162">
        <f>SUM(M390:M429)</f>
        <v>0</v>
      </c>
      <c r="N389" s="162"/>
      <c r="O389" s="162">
        <f>SUM(O390:O429)</f>
        <v>1.32</v>
      </c>
      <c r="P389" s="162"/>
      <c r="Q389" s="162">
        <f>SUM(Q390:Q429)</f>
        <v>0</v>
      </c>
      <c r="R389" s="162"/>
      <c r="S389" s="162"/>
      <c r="T389" s="162"/>
      <c r="U389" s="162"/>
      <c r="V389" s="162">
        <f>SUM(V390:V429)</f>
        <v>159.24</v>
      </c>
      <c r="W389" s="162"/>
      <c r="X389" s="162"/>
      <c r="AG389" t="s">
        <v>137</v>
      </c>
    </row>
    <row r="390" spans="1:60" outlineLevel="1" x14ac:dyDescent="0.25">
      <c r="A390" s="169">
        <v>61</v>
      </c>
      <c r="B390" s="170" t="s">
        <v>399</v>
      </c>
      <c r="C390" s="185" t="s">
        <v>400</v>
      </c>
      <c r="D390" s="171" t="s">
        <v>140</v>
      </c>
      <c r="E390" s="172">
        <v>330.69763</v>
      </c>
      <c r="F390" s="173"/>
      <c r="G390" s="174">
        <f>ROUND(E390*F390,2)</f>
        <v>0</v>
      </c>
      <c r="H390" s="159"/>
      <c r="I390" s="158">
        <f>ROUND(E390*H390,2)</f>
        <v>0</v>
      </c>
      <c r="J390" s="159"/>
      <c r="K390" s="158">
        <f>ROUND(E390*J390,2)</f>
        <v>0</v>
      </c>
      <c r="L390" s="158">
        <v>21</v>
      </c>
      <c r="M390" s="158">
        <f>G390*(1+L390/100)</f>
        <v>0</v>
      </c>
      <c r="N390" s="158">
        <v>3.3999999999999998E-3</v>
      </c>
      <c r="O390" s="158">
        <f>ROUND(E390*N390,2)</f>
        <v>1.1200000000000001</v>
      </c>
      <c r="P390" s="158">
        <v>0</v>
      </c>
      <c r="Q390" s="158">
        <f>ROUND(E390*P390,2)</f>
        <v>0</v>
      </c>
      <c r="R390" s="158"/>
      <c r="S390" s="158" t="s">
        <v>141</v>
      </c>
      <c r="T390" s="158" t="s">
        <v>142</v>
      </c>
      <c r="U390" s="158">
        <v>0.38500000000000001</v>
      </c>
      <c r="V390" s="158">
        <f>ROUND(E390*U390,2)</f>
        <v>127.32</v>
      </c>
      <c r="W390" s="158"/>
      <c r="X390" s="158" t="s">
        <v>143</v>
      </c>
      <c r="Y390" s="148"/>
      <c r="Z390" s="148"/>
      <c r="AA390" s="148"/>
      <c r="AB390" s="148"/>
      <c r="AC390" s="148"/>
      <c r="AD390" s="148"/>
      <c r="AE390" s="148"/>
      <c r="AF390" s="148"/>
      <c r="AG390" s="148" t="s">
        <v>144</v>
      </c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 x14ac:dyDescent="0.25">
      <c r="A391" s="155"/>
      <c r="B391" s="156"/>
      <c r="C391" s="249" t="s">
        <v>548</v>
      </c>
      <c r="D391" s="250"/>
      <c r="E391" s="250"/>
      <c r="F391" s="250"/>
      <c r="G391" s="250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48"/>
      <c r="Z391" s="148"/>
      <c r="AA391" s="148"/>
      <c r="AB391" s="148"/>
      <c r="AC391" s="148"/>
      <c r="AD391" s="148"/>
      <c r="AE391" s="148"/>
      <c r="AF391" s="148"/>
      <c r="AG391" s="148" t="s">
        <v>165</v>
      </c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5">
      <c r="A392" s="155"/>
      <c r="B392" s="156"/>
      <c r="C392" s="251" t="s">
        <v>401</v>
      </c>
      <c r="D392" s="252"/>
      <c r="E392" s="252"/>
      <c r="F392" s="252"/>
      <c r="G392" s="252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48"/>
      <c r="Z392" s="148"/>
      <c r="AA392" s="148"/>
      <c r="AB392" s="148"/>
      <c r="AC392" s="148"/>
      <c r="AD392" s="148"/>
      <c r="AE392" s="148"/>
      <c r="AF392" s="148"/>
      <c r="AG392" s="148" t="s">
        <v>165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1" x14ac:dyDescent="0.25">
      <c r="A393" s="155"/>
      <c r="B393" s="156"/>
      <c r="C393" s="186" t="s">
        <v>236</v>
      </c>
      <c r="D393" s="160"/>
      <c r="E393" s="161">
        <v>19.8125</v>
      </c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48"/>
      <c r="Z393" s="148"/>
      <c r="AA393" s="148"/>
      <c r="AB393" s="148"/>
      <c r="AC393" s="148"/>
      <c r="AD393" s="148"/>
      <c r="AE393" s="148"/>
      <c r="AF393" s="148"/>
      <c r="AG393" s="148" t="s">
        <v>146</v>
      </c>
      <c r="AH393" s="148">
        <v>0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5">
      <c r="A394" s="155"/>
      <c r="B394" s="156"/>
      <c r="C394" s="186" t="s">
        <v>237</v>
      </c>
      <c r="D394" s="160"/>
      <c r="E394" s="161">
        <v>5.0250000000000004</v>
      </c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48"/>
      <c r="Z394" s="148"/>
      <c r="AA394" s="148"/>
      <c r="AB394" s="148"/>
      <c r="AC394" s="148"/>
      <c r="AD394" s="148"/>
      <c r="AE394" s="148"/>
      <c r="AF394" s="148"/>
      <c r="AG394" s="148" t="s">
        <v>146</v>
      </c>
      <c r="AH394" s="148">
        <v>0</v>
      </c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1" x14ac:dyDescent="0.25">
      <c r="A395" s="155"/>
      <c r="B395" s="156"/>
      <c r="C395" s="186" t="s">
        <v>238</v>
      </c>
      <c r="D395" s="160"/>
      <c r="E395" s="161">
        <v>17.566500000000001</v>
      </c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48"/>
      <c r="Z395" s="148"/>
      <c r="AA395" s="148"/>
      <c r="AB395" s="148"/>
      <c r="AC395" s="148"/>
      <c r="AD395" s="148"/>
      <c r="AE395" s="148"/>
      <c r="AF395" s="148"/>
      <c r="AG395" s="148" t="s">
        <v>146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 x14ac:dyDescent="0.25">
      <c r="A396" s="155"/>
      <c r="B396" s="156"/>
      <c r="C396" s="186" t="s">
        <v>239</v>
      </c>
      <c r="D396" s="160"/>
      <c r="E396" s="161">
        <v>7.4945000000000004</v>
      </c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48"/>
      <c r="Z396" s="148"/>
      <c r="AA396" s="148"/>
      <c r="AB396" s="148"/>
      <c r="AC396" s="148"/>
      <c r="AD396" s="148"/>
      <c r="AE396" s="148"/>
      <c r="AF396" s="148"/>
      <c r="AG396" s="148" t="s">
        <v>146</v>
      </c>
      <c r="AH396" s="148">
        <v>0</v>
      </c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1" x14ac:dyDescent="0.25">
      <c r="A397" s="155"/>
      <c r="B397" s="156"/>
      <c r="C397" s="186" t="s">
        <v>240</v>
      </c>
      <c r="D397" s="160"/>
      <c r="E397" s="161">
        <v>12.38</v>
      </c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48"/>
      <c r="Z397" s="148"/>
      <c r="AA397" s="148"/>
      <c r="AB397" s="148"/>
      <c r="AC397" s="148"/>
      <c r="AD397" s="148"/>
      <c r="AE397" s="148"/>
      <c r="AF397" s="148"/>
      <c r="AG397" s="148" t="s">
        <v>146</v>
      </c>
      <c r="AH397" s="148">
        <v>0</v>
      </c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 x14ac:dyDescent="0.25">
      <c r="A398" s="155"/>
      <c r="B398" s="156"/>
      <c r="C398" s="186" t="s">
        <v>241</v>
      </c>
      <c r="D398" s="160"/>
      <c r="E398" s="161">
        <v>4.5</v>
      </c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48"/>
      <c r="Z398" s="148"/>
      <c r="AA398" s="148"/>
      <c r="AB398" s="148"/>
      <c r="AC398" s="148"/>
      <c r="AD398" s="148"/>
      <c r="AE398" s="148"/>
      <c r="AF398" s="148"/>
      <c r="AG398" s="148" t="s">
        <v>146</v>
      </c>
      <c r="AH398" s="148">
        <v>0</v>
      </c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1" x14ac:dyDescent="0.25">
      <c r="A399" s="155"/>
      <c r="B399" s="156"/>
      <c r="C399" s="186" t="s">
        <v>242</v>
      </c>
      <c r="D399" s="160"/>
      <c r="E399" s="161">
        <v>27.96</v>
      </c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48"/>
      <c r="Z399" s="148"/>
      <c r="AA399" s="148"/>
      <c r="AB399" s="148"/>
      <c r="AC399" s="148"/>
      <c r="AD399" s="148"/>
      <c r="AE399" s="148"/>
      <c r="AF399" s="148"/>
      <c r="AG399" s="148" t="s">
        <v>146</v>
      </c>
      <c r="AH399" s="148">
        <v>0</v>
      </c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1" x14ac:dyDescent="0.25">
      <c r="A400" s="155"/>
      <c r="B400" s="156"/>
      <c r="C400" s="186" t="s">
        <v>243</v>
      </c>
      <c r="D400" s="160"/>
      <c r="E400" s="161">
        <v>1.425</v>
      </c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48"/>
      <c r="Z400" s="148"/>
      <c r="AA400" s="148"/>
      <c r="AB400" s="148"/>
      <c r="AC400" s="148"/>
      <c r="AD400" s="148"/>
      <c r="AE400" s="148"/>
      <c r="AF400" s="148"/>
      <c r="AG400" s="148" t="s">
        <v>146</v>
      </c>
      <c r="AH400" s="148">
        <v>0</v>
      </c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1" x14ac:dyDescent="0.25">
      <c r="A401" s="155"/>
      <c r="B401" s="156"/>
      <c r="C401" s="186" t="s">
        <v>244</v>
      </c>
      <c r="D401" s="160"/>
      <c r="E401" s="161">
        <v>0.36</v>
      </c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48"/>
      <c r="Z401" s="148"/>
      <c r="AA401" s="148"/>
      <c r="AB401" s="148"/>
      <c r="AC401" s="148"/>
      <c r="AD401" s="148"/>
      <c r="AE401" s="148"/>
      <c r="AF401" s="148"/>
      <c r="AG401" s="148" t="s">
        <v>146</v>
      </c>
      <c r="AH401" s="148">
        <v>0</v>
      </c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 x14ac:dyDescent="0.25">
      <c r="A402" s="155"/>
      <c r="B402" s="156"/>
      <c r="C402" s="186" t="s">
        <v>245</v>
      </c>
      <c r="D402" s="160"/>
      <c r="E402" s="161">
        <v>7.6</v>
      </c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48"/>
      <c r="Z402" s="148"/>
      <c r="AA402" s="148"/>
      <c r="AB402" s="148"/>
      <c r="AC402" s="148"/>
      <c r="AD402" s="148"/>
      <c r="AE402" s="148"/>
      <c r="AF402" s="148"/>
      <c r="AG402" s="148" t="s">
        <v>146</v>
      </c>
      <c r="AH402" s="148">
        <v>0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 x14ac:dyDescent="0.25">
      <c r="A403" s="155"/>
      <c r="B403" s="156"/>
      <c r="C403" s="186" t="s">
        <v>246</v>
      </c>
      <c r="D403" s="160"/>
      <c r="E403" s="161">
        <v>1.0631299999999999</v>
      </c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48"/>
      <c r="Z403" s="148"/>
      <c r="AA403" s="148"/>
      <c r="AB403" s="148"/>
      <c r="AC403" s="148"/>
      <c r="AD403" s="148"/>
      <c r="AE403" s="148"/>
      <c r="AF403" s="148"/>
      <c r="AG403" s="148" t="s">
        <v>146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 x14ac:dyDescent="0.25">
      <c r="A404" s="155"/>
      <c r="B404" s="156"/>
      <c r="C404" s="186" t="s">
        <v>247</v>
      </c>
      <c r="D404" s="160"/>
      <c r="E404" s="161">
        <v>3.2130000000000001</v>
      </c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48"/>
      <c r="Z404" s="148"/>
      <c r="AA404" s="148"/>
      <c r="AB404" s="148"/>
      <c r="AC404" s="148"/>
      <c r="AD404" s="148"/>
      <c r="AE404" s="148"/>
      <c r="AF404" s="148"/>
      <c r="AG404" s="148" t="s">
        <v>146</v>
      </c>
      <c r="AH404" s="148">
        <v>0</v>
      </c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5">
      <c r="A405" s="155"/>
      <c r="B405" s="156"/>
      <c r="C405" s="186" t="s">
        <v>184</v>
      </c>
      <c r="D405" s="160"/>
      <c r="E405" s="161">
        <v>20.603999999999999</v>
      </c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48"/>
      <c r="Z405" s="148"/>
      <c r="AA405" s="148"/>
      <c r="AB405" s="148"/>
      <c r="AC405" s="148"/>
      <c r="AD405" s="148"/>
      <c r="AE405" s="148"/>
      <c r="AF405" s="148"/>
      <c r="AG405" s="148" t="s">
        <v>146</v>
      </c>
      <c r="AH405" s="148">
        <v>0</v>
      </c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1" x14ac:dyDescent="0.25">
      <c r="A406" s="155"/>
      <c r="B406" s="156"/>
      <c r="C406" s="186" t="s">
        <v>185</v>
      </c>
      <c r="D406" s="160"/>
      <c r="E406" s="161">
        <v>21.862500000000001</v>
      </c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48"/>
      <c r="Z406" s="148"/>
      <c r="AA406" s="148"/>
      <c r="AB406" s="148"/>
      <c r="AC406" s="148"/>
      <c r="AD406" s="148"/>
      <c r="AE406" s="148"/>
      <c r="AF406" s="148"/>
      <c r="AG406" s="148" t="s">
        <v>146</v>
      </c>
      <c r="AH406" s="148">
        <v>0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5">
      <c r="A407" s="155"/>
      <c r="B407" s="156"/>
      <c r="C407" s="186" t="s">
        <v>186</v>
      </c>
      <c r="D407" s="160"/>
      <c r="E407" s="161">
        <v>24.3965</v>
      </c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48"/>
      <c r="Z407" s="148"/>
      <c r="AA407" s="148"/>
      <c r="AB407" s="148"/>
      <c r="AC407" s="148"/>
      <c r="AD407" s="148"/>
      <c r="AE407" s="148"/>
      <c r="AF407" s="148"/>
      <c r="AG407" s="148" t="s">
        <v>146</v>
      </c>
      <c r="AH407" s="148">
        <v>0</v>
      </c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5">
      <c r="A408" s="155"/>
      <c r="B408" s="156"/>
      <c r="C408" s="186" t="s">
        <v>248</v>
      </c>
      <c r="D408" s="160"/>
      <c r="E408" s="161">
        <v>11.25</v>
      </c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48"/>
      <c r="Z408" s="148"/>
      <c r="AA408" s="148"/>
      <c r="AB408" s="148"/>
      <c r="AC408" s="148"/>
      <c r="AD408" s="148"/>
      <c r="AE408" s="148"/>
      <c r="AF408" s="148"/>
      <c r="AG408" s="148" t="s">
        <v>146</v>
      </c>
      <c r="AH408" s="148">
        <v>0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5">
      <c r="A409" s="155"/>
      <c r="B409" s="156"/>
      <c r="C409" s="186" t="s">
        <v>249</v>
      </c>
      <c r="D409" s="160"/>
      <c r="E409" s="161">
        <v>11.25</v>
      </c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48"/>
      <c r="Z409" s="148"/>
      <c r="AA409" s="148"/>
      <c r="AB409" s="148"/>
      <c r="AC409" s="148"/>
      <c r="AD409" s="148"/>
      <c r="AE409" s="148"/>
      <c r="AF409" s="148"/>
      <c r="AG409" s="148" t="s">
        <v>146</v>
      </c>
      <c r="AH409" s="148">
        <v>0</v>
      </c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 x14ac:dyDescent="0.25">
      <c r="A410" s="155"/>
      <c r="B410" s="156"/>
      <c r="C410" s="186" t="s">
        <v>250</v>
      </c>
      <c r="D410" s="160"/>
      <c r="E410" s="161">
        <v>2.21</v>
      </c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48"/>
      <c r="Z410" s="148"/>
      <c r="AA410" s="148"/>
      <c r="AB410" s="148"/>
      <c r="AC410" s="148"/>
      <c r="AD410" s="148"/>
      <c r="AE410" s="148"/>
      <c r="AF410" s="148"/>
      <c r="AG410" s="148" t="s">
        <v>146</v>
      </c>
      <c r="AH410" s="148">
        <v>0</v>
      </c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 x14ac:dyDescent="0.25">
      <c r="A411" s="155"/>
      <c r="B411" s="156"/>
      <c r="C411" s="186" t="s">
        <v>250</v>
      </c>
      <c r="D411" s="160"/>
      <c r="E411" s="161">
        <v>2.21</v>
      </c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48"/>
      <c r="Z411" s="148"/>
      <c r="AA411" s="148"/>
      <c r="AB411" s="148"/>
      <c r="AC411" s="148"/>
      <c r="AD411" s="148"/>
      <c r="AE411" s="148"/>
      <c r="AF411" s="148"/>
      <c r="AG411" s="148" t="s">
        <v>146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5">
      <c r="A412" s="155"/>
      <c r="B412" s="156"/>
      <c r="C412" s="186" t="s">
        <v>251</v>
      </c>
      <c r="D412" s="160"/>
      <c r="E412" s="161">
        <v>57</v>
      </c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48"/>
      <c r="Z412" s="148"/>
      <c r="AA412" s="148"/>
      <c r="AB412" s="148"/>
      <c r="AC412" s="148"/>
      <c r="AD412" s="148"/>
      <c r="AE412" s="148"/>
      <c r="AF412" s="148"/>
      <c r="AG412" s="148" t="s">
        <v>146</v>
      </c>
      <c r="AH412" s="148">
        <v>0</v>
      </c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 x14ac:dyDescent="0.25">
      <c r="A413" s="155"/>
      <c r="B413" s="156"/>
      <c r="C413" s="186" t="s">
        <v>252</v>
      </c>
      <c r="D413" s="160"/>
      <c r="E413" s="161">
        <v>13.865</v>
      </c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48"/>
      <c r="Z413" s="148"/>
      <c r="AA413" s="148"/>
      <c r="AB413" s="148"/>
      <c r="AC413" s="148"/>
      <c r="AD413" s="148"/>
      <c r="AE413" s="148"/>
      <c r="AF413" s="148"/>
      <c r="AG413" s="148" t="s">
        <v>146</v>
      </c>
      <c r="AH413" s="148">
        <v>0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1" x14ac:dyDescent="0.25">
      <c r="A414" s="155"/>
      <c r="B414" s="156"/>
      <c r="C414" s="186" t="s">
        <v>252</v>
      </c>
      <c r="D414" s="160"/>
      <c r="E414" s="161">
        <v>13.865</v>
      </c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48"/>
      <c r="Z414" s="148"/>
      <c r="AA414" s="148"/>
      <c r="AB414" s="148"/>
      <c r="AC414" s="148"/>
      <c r="AD414" s="148"/>
      <c r="AE414" s="148"/>
      <c r="AF414" s="148"/>
      <c r="AG414" s="148" t="s">
        <v>146</v>
      </c>
      <c r="AH414" s="148">
        <v>0</v>
      </c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5">
      <c r="A415" s="155"/>
      <c r="B415" s="156"/>
      <c r="C415" s="186" t="s">
        <v>253</v>
      </c>
      <c r="D415" s="160"/>
      <c r="E415" s="161">
        <v>18.399999999999999</v>
      </c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48"/>
      <c r="Z415" s="148"/>
      <c r="AA415" s="148"/>
      <c r="AB415" s="148"/>
      <c r="AC415" s="148"/>
      <c r="AD415" s="148"/>
      <c r="AE415" s="148"/>
      <c r="AF415" s="148"/>
      <c r="AG415" s="148" t="s">
        <v>146</v>
      </c>
      <c r="AH415" s="148">
        <v>0</v>
      </c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 x14ac:dyDescent="0.25">
      <c r="A416" s="155"/>
      <c r="B416" s="156"/>
      <c r="C416" s="186" t="s">
        <v>254</v>
      </c>
      <c r="D416" s="160"/>
      <c r="E416" s="161">
        <v>19.635000000000002</v>
      </c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48"/>
      <c r="Z416" s="148"/>
      <c r="AA416" s="148"/>
      <c r="AB416" s="148"/>
      <c r="AC416" s="148"/>
      <c r="AD416" s="148"/>
      <c r="AE416" s="148"/>
      <c r="AF416" s="148"/>
      <c r="AG416" s="148" t="s">
        <v>146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 x14ac:dyDescent="0.25">
      <c r="A417" s="155"/>
      <c r="B417" s="156"/>
      <c r="C417" s="186" t="s">
        <v>402</v>
      </c>
      <c r="D417" s="160"/>
      <c r="E417" s="161">
        <v>5.75</v>
      </c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48"/>
      <c r="Z417" s="148"/>
      <c r="AA417" s="148"/>
      <c r="AB417" s="148"/>
      <c r="AC417" s="148"/>
      <c r="AD417" s="148"/>
      <c r="AE417" s="148"/>
      <c r="AF417" s="148"/>
      <c r="AG417" s="148" t="s">
        <v>146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5">
      <c r="A418" s="169">
        <v>62</v>
      </c>
      <c r="B418" s="170" t="s">
        <v>403</v>
      </c>
      <c r="C418" s="185" t="s">
        <v>404</v>
      </c>
      <c r="D418" s="171" t="s">
        <v>405</v>
      </c>
      <c r="E418" s="172">
        <v>11.9</v>
      </c>
      <c r="F418" s="173"/>
      <c r="G418" s="174">
        <f>ROUND(E418*F418,2)</f>
        <v>0</v>
      </c>
      <c r="H418" s="159"/>
      <c r="I418" s="158">
        <f>ROUND(E418*H418,2)</f>
        <v>0</v>
      </c>
      <c r="J418" s="159"/>
      <c r="K418" s="158">
        <f>ROUND(E418*J418,2)</f>
        <v>0</v>
      </c>
      <c r="L418" s="158">
        <v>21</v>
      </c>
      <c r="M418" s="158">
        <f>G418*(1+L418/100)</f>
        <v>0</v>
      </c>
      <c r="N418" s="158">
        <v>2.4000000000000001E-4</v>
      </c>
      <c r="O418" s="158">
        <f>ROUND(E418*N418,2)</f>
        <v>0</v>
      </c>
      <c r="P418" s="158">
        <v>0</v>
      </c>
      <c r="Q418" s="158">
        <f>ROUND(E418*P418,2)</f>
        <v>0</v>
      </c>
      <c r="R418" s="158"/>
      <c r="S418" s="158" t="s">
        <v>141</v>
      </c>
      <c r="T418" s="158" t="s">
        <v>142</v>
      </c>
      <c r="U418" s="158">
        <v>6.7000000000000004E-2</v>
      </c>
      <c r="V418" s="158">
        <f>ROUND(E418*U418,2)</f>
        <v>0.8</v>
      </c>
      <c r="W418" s="158"/>
      <c r="X418" s="158" t="s">
        <v>143</v>
      </c>
      <c r="Y418" s="148"/>
      <c r="Z418" s="148"/>
      <c r="AA418" s="148"/>
      <c r="AB418" s="148"/>
      <c r="AC418" s="148"/>
      <c r="AD418" s="148"/>
      <c r="AE418" s="148"/>
      <c r="AF418" s="148"/>
      <c r="AG418" s="148" t="s">
        <v>144</v>
      </c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 x14ac:dyDescent="0.25">
      <c r="A419" s="155"/>
      <c r="B419" s="156"/>
      <c r="C419" s="186" t="s">
        <v>406</v>
      </c>
      <c r="D419" s="160"/>
      <c r="E419" s="161">
        <v>11.9</v>
      </c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48"/>
      <c r="Z419" s="148"/>
      <c r="AA419" s="148"/>
      <c r="AB419" s="148"/>
      <c r="AC419" s="148"/>
      <c r="AD419" s="148"/>
      <c r="AE419" s="148"/>
      <c r="AF419" s="148"/>
      <c r="AG419" s="148" t="s">
        <v>146</v>
      </c>
      <c r="AH419" s="148">
        <v>0</v>
      </c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5">
      <c r="A420" s="169">
        <v>63</v>
      </c>
      <c r="B420" s="170" t="s">
        <v>407</v>
      </c>
      <c r="C420" s="185" t="s">
        <v>408</v>
      </c>
      <c r="D420" s="171" t="s">
        <v>164</v>
      </c>
      <c r="E420" s="172">
        <v>48</v>
      </c>
      <c r="F420" s="173"/>
      <c r="G420" s="174">
        <f>ROUND(E420*F420,2)</f>
        <v>0</v>
      </c>
      <c r="H420" s="159"/>
      <c r="I420" s="158">
        <f>ROUND(E420*H420,2)</f>
        <v>0</v>
      </c>
      <c r="J420" s="159"/>
      <c r="K420" s="158">
        <f>ROUND(E420*J420,2)</f>
        <v>0</v>
      </c>
      <c r="L420" s="158">
        <v>21</v>
      </c>
      <c r="M420" s="158">
        <f>G420*(1+L420/100)</f>
        <v>0</v>
      </c>
      <c r="N420" s="158">
        <v>3.4000000000000002E-4</v>
      </c>
      <c r="O420" s="158">
        <f>ROUND(E420*N420,2)</f>
        <v>0.02</v>
      </c>
      <c r="P420" s="158">
        <v>0</v>
      </c>
      <c r="Q420" s="158">
        <f>ROUND(E420*P420,2)</f>
        <v>0</v>
      </c>
      <c r="R420" s="158"/>
      <c r="S420" s="158" t="s">
        <v>196</v>
      </c>
      <c r="T420" s="158" t="s">
        <v>142</v>
      </c>
      <c r="U420" s="158">
        <v>0.11</v>
      </c>
      <c r="V420" s="158">
        <f>ROUND(E420*U420,2)</f>
        <v>5.28</v>
      </c>
      <c r="W420" s="158"/>
      <c r="X420" s="158" t="s">
        <v>198</v>
      </c>
      <c r="Y420" s="148"/>
      <c r="Z420" s="148"/>
      <c r="AA420" s="148"/>
      <c r="AB420" s="148"/>
      <c r="AC420" s="148"/>
      <c r="AD420" s="148"/>
      <c r="AE420" s="148"/>
      <c r="AF420" s="148"/>
      <c r="AG420" s="148" t="s">
        <v>199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1" x14ac:dyDescent="0.25">
      <c r="A421" s="155"/>
      <c r="B421" s="156"/>
      <c r="C421" s="249" t="s">
        <v>542</v>
      </c>
      <c r="D421" s="250"/>
      <c r="E421" s="250"/>
      <c r="F421" s="250"/>
      <c r="G421" s="250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48"/>
      <c r="Z421" s="148"/>
      <c r="AA421" s="148"/>
      <c r="AB421" s="148"/>
      <c r="AC421" s="148"/>
      <c r="AD421" s="148"/>
      <c r="AE421" s="148"/>
      <c r="AF421" s="148"/>
      <c r="AG421" s="148" t="s">
        <v>165</v>
      </c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 x14ac:dyDescent="0.25">
      <c r="A422" s="155"/>
      <c r="B422" s="156"/>
      <c r="C422" s="251" t="s">
        <v>189</v>
      </c>
      <c r="D422" s="252"/>
      <c r="E422" s="252"/>
      <c r="F422" s="252"/>
      <c r="G422" s="252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48"/>
      <c r="Z422" s="148"/>
      <c r="AA422" s="148"/>
      <c r="AB422" s="148"/>
      <c r="AC422" s="148"/>
      <c r="AD422" s="148"/>
      <c r="AE422" s="148"/>
      <c r="AF422" s="148"/>
      <c r="AG422" s="148" t="s">
        <v>165</v>
      </c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 x14ac:dyDescent="0.25">
      <c r="A423" s="169">
        <v>64</v>
      </c>
      <c r="B423" s="170" t="s">
        <v>409</v>
      </c>
      <c r="C423" s="185" t="s">
        <v>410</v>
      </c>
      <c r="D423" s="171" t="s">
        <v>140</v>
      </c>
      <c r="E423" s="172">
        <v>66.863</v>
      </c>
      <c r="F423" s="173"/>
      <c r="G423" s="174">
        <f>ROUND(E423*F423,2)</f>
        <v>0</v>
      </c>
      <c r="H423" s="159"/>
      <c r="I423" s="158">
        <f>ROUND(E423*H423,2)</f>
        <v>0</v>
      </c>
      <c r="J423" s="159"/>
      <c r="K423" s="158">
        <f>ROUND(E423*J423,2)</f>
        <v>0</v>
      </c>
      <c r="L423" s="158">
        <v>21</v>
      </c>
      <c r="M423" s="158">
        <f>G423*(1+L423/100)</f>
        <v>0</v>
      </c>
      <c r="N423" s="158">
        <v>2.63E-3</v>
      </c>
      <c r="O423" s="158">
        <f>ROUND(E423*N423,2)</f>
        <v>0.18</v>
      </c>
      <c r="P423" s="158">
        <v>0</v>
      </c>
      <c r="Q423" s="158">
        <f>ROUND(E423*P423,2)</f>
        <v>0</v>
      </c>
      <c r="R423" s="158"/>
      <c r="S423" s="158" t="s">
        <v>196</v>
      </c>
      <c r="T423" s="158" t="s">
        <v>142</v>
      </c>
      <c r="U423" s="158">
        <v>0.36</v>
      </c>
      <c r="V423" s="158">
        <f>ROUND(E423*U423,2)</f>
        <v>24.07</v>
      </c>
      <c r="W423" s="158"/>
      <c r="X423" s="158" t="s">
        <v>198</v>
      </c>
      <c r="Y423" s="148"/>
      <c r="Z423" s="148"/>
      <c r="AA423" s="148"/>
      <c r="AB423" s="148"/>
      <c r="AC423" s="148"/>
      <c r="AD423" s="148"/>
      <c r="AE423" s="148"/>
      <c r="AF423" s="148"/>
      <c r="AG423" s="148" t="s">
        <v>199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 x14ac:dyDescent="0.25">
      <c r="A424" s="155"/>
      <c r="B424" s="156"/>
      <c r="C424" s="249" t="s">
        <v>234</v>
      </c>
      <c r="D424" s="250"/>
      <c r="E424" s="250"/>
      <c r="F424" s="250"/>
      <c r="G424" s="250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48"/>
      <c r="Z424" s="148"/>
      <c r="AA424" s="148"/>
      <c r="AB424" s="148"/>
      <c r="AC424" s="148"/>
      <c r="AD424" s="148"/>
      <c r="AE424" s="148"/>
      <c r="AF424" s="148"/>
      <c r="AG424" s="148" t="s">
        <v>165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1" x14ac:dyDescent="0.25">
      <c r="A425" s="155"/>
      <c r="B425" s="156"/>
      <c r="C425" s="251" t="s">
        <v>235</v>
      </c>
      <c r="D425" s="252"/>
      <c r="E425" s="252"/>
      <c r="F425" s="252"/>
      <c r="G425" s="252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48"/>
      <c r="Z425" s="148"/>
      <c r="AA425" s="148"/>
      <c r="AB425" s="148"/>
      <c r="AC425" s="148"/>
      <c r="AD425" s="148"/>
      <c r="AE425" s="148"/>
      <c r="AF425" s="148"/>
      <c r="AG425" s="148" t="s">
        <v>165</v>
      </c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5">
      <c r="A426" s="155"/>
      <c r="B426" s="156"/>
      <c r="C426" s="186" t="s">
        <v>184</v>
      </c>
      <c r="D426" s="160"/>
      <c r="E426" s="161">
        <v>20.603999999999999</v>
      </c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48"/>
      <c r="Z426" s="148"/>
      <c r="AA426" s="148"/>
      <c r="AB426" s="148"/>
      <c r="AC426" s="148"/>
      <c r="AD426" s="148"/>
      <c r="AE426" s="148"/>
      <c r="AF426" s="148"/>
      <c r="AG426" s="148" t="s">
        <v>146</v>
      </c>
      <c r="AH426" s="148">
        <v>0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5">
      <c r="A427" s="155"/>
      <c r="B427" s="156"/>
      <c r="C427" s="186" t="s">
        <v>185</v>
      </c>
      <c r="D427" s="160"/>
      <c r="E427" s="161">
        <v>21.862500000000001</v>
      </c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48"/>
      <c r="Z427" s="148"/>
      <c r="AA427" s="148"/>
      <c r="AB427" s="148"/>
      <c r="AC427" s="148"/>
      <c r="AD427" s="148"/>
      <c r="AE427" s="148"/>
      <c r="AF427" s="148"/>
      <c r="AG427" s="148" t="s">
        <v>146</v>
      </c>
      <c r="AH427" s="148">
        <v>0</v>
      </c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 x14ac:dyDescent="0.25">
      <c r="A428" s="155"/>
      <c r="B428" s="156"/>
      <c r="C428" s="186" t="s">
        <v>186</v>
      </c>
      <c r="D428" s="160"/>
      <c r="E428" s="161">
        <v>24.3965</v>
      </c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48"/>
      <c r="Z428" s="148"/>
      <c r="AA428" s="148"/>
      <c r="AB428" s="148"/>
      <c r="AC428" s="148"/>
      <c r="AD428" s="148"/>
      <c r="AE428" s="148"/>
      <c r="AF428" s="148"/>
      <c r="AG428" s="148" t="s">
        <v>146</v>
      </c>
      <c r="AH428" s="148">
        <v>0</v>
      </c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1" x14ac:dyDescent="0.25">
      <c r="A429" s="175">
        <v>65</v>
      </c>
      <c r="B429" s="176" t="s">
        <v>411</v>
      </c>
      <c r="C429" s="187" t="s">
        <v>412</v>
      </c>
      <c r="D429" s="177" t="s">
        <v>396</v>
      </c>
      <c r="E429" s="178">
        <v>1.12723</v>
      </c>
      <c r="F429" s="179"/>
      <c r="G429" s="180">
        <f>ROUND(E429*F429,2)</f>
        <v>0</v>
      </c>
      <c r="H429" s="159"/>
      <c r="I429" s="158">
        <f>ROUND(E429*H429,2)</f>
        <v>0</v>
      </c>
      <c r="J429" s="159"/>
      <c r="K429" s="158">
        <f>ROUND(E429*J429,2)</f>
        <v>0</v>
      </c>
      <c r="L429" s="158">
        <v>21</v>
      </c>
      <c r="M429" s="158">
        <f>G429*(1+L429/100)</f>
        <v>0</v>
      </c>
      <c r="N429" s="158">
        <v>0</v>
      </c>
      <c r="O429" s="158">
        <f>ROUND(E429*N429,2)</f>
        <v>0</v>
      </c>
      <c r="P429" s="158">
        <v>0</v>
      </c>
      <c r="Q429" s="158">
        <f>ROUND(E429*P429,2)</f>
        <v>0</v>
      </c>
      <c r="R429" s="158"/>
      <c r="S429" s="158" t="s">
        <v>141</v>
      </c>
      <c r="T429" s="158" t="s">
        <v>142</v>
      </c>
      <c r="U429" s="158">
        <v>1.5669999999999999</v>
      </c>
      <c r="V429" s="158">
        <f>ROUND(E429*U429,2)</f>
        <v>1.77</v>
      </c>
      <c r="W429" s="158"/>
      <c r="X429" s="158" t="s">
        <v>397</v>
      </c>
      <c r="Y429" s="148"/>
      <c r="Z429" s="148"/>
      <c r="AA429" s="148"/>
      <c r="AB429" s="148"/>
      <c r="AC429" s="148"/>
      <c r="AD429" s="148"/>
      <c r="AE429" s="148"/>
      <c r="AF429" s="148"/>
      <c r="AG429" s="148" t="s">
        <v>398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x14ac:dyDescent="0.25">
      <c r="A430" s="163" t="s">
        <v>136</v>
      </c>
      <c r="B430" s="164" t="s">
        <v>86</v>
      </c>
      <c r="C430" s="184" t="s">
        <v>87</v>
      </c>
      <c r="D430" s="165"/>
      <c r="E430" s="166"/>
      <c r="F430" s="167"/>
      <c r="G430" s="168">
        <f>SUMIF(AG431:AG437,"&lt;&gt;NOR",G431:G437)</f>
        <v>0</v>
      </c>
      <c r="H430" s="162"/>
      <c r="I430" s="162">
        <f>SUM(I431:I437)</f>
        <v>0</v>
      </c>
      <c r="J430" s="162"/>
      <c r="K430" s="162">
        <f>SUM(K431:K437)</f>
        <v>0</v>
      </c>
      <c r="L430" s="162"/>
      <c r="M430" s="162">
        <f>SUM(M431:M437)</f>
        <v>0</v>
      </c>
      <c r="N430" s="162"/>
      <c r="O430" s="162">
        <f>SUM(O431:O437)</f>
        <v>0</v>
      </c>
      <c r="P430" s="162"/>
      <c r="Q430" s="162">
        <f>SUM(Q431:Q437)</f>
        <v>0</v>
      </c>
      <c r="R430" s="162"/>
      <c r="S430" s="162"/>
      <c r="T430" s="162"/>
      <c r="U430" s="162"/>
      <c r="V430" s="162">
        <f>SUM(V431:V437)</f>
        <v>5.04</v>
      </c>
      <c r="W430" s="162"/>
      <c r="X430" s="162"/>
      <c r="AG430" t="s">
        <v>137</v>
      </c>
    </row>
    <row r="431" spans="1:60" outlineLevel="1" x14ac:dyDescent="0.25">
      <c r="A431" s="175">
        <v>66</v>
      </c>
      <c r="B431" s="176" t="s">
        <v>413</v>
      </c>
      <c r="C431" s="187" t="s">
        <v>414</v>
      </c>
      <c r="D431" s="177" t="s">
        <v>405</v>
      </c>
      <c r="E431" s="178">
        <v>3</v>
      </c>
      <c r="F431" s="179"/>
      <c r="G431" s="180">
        <f t="shared" ref="G431:G437" si="0">ROUND(E431*F431,2)</f>
        <v>0</v>
      </c>
      <c r="H431" s="159"/>
      <c r="I431" s="158">
        <f t="shared" ref="I431:I437" si="1">ROUND(E431*H431,2)</f>
        <v>0</v>
      </c>
      <c r="J431" s="159"/>
      <c r="K431" s="158">
        <f t="shared" ref="K431:K437" si="2">ROUND(E431*J431,2)</f>
        <v>0</v>
      </c>
      <c r="L431" s="158">
        <v>21</v>
      </c>
      <c r="M431" s="158">
        <f t="shared" ref="M431:M437" si="3">G431*(1+L431/100)</f>
        <v>0</v>
      </c>
      <c r="N431" s="158">
        <v>0</v>
      </c>
      <c r="O431" s="158">
        <f t="shared" ref="O431:O437" si="4">ROUND(E431*N431,2)</f>
        <v>0</v>
      </c>
      <c r="P431" s="158">
        <v>0</v>
      </c>
      <c r="Q431" s="158">
        <f t="shared" ref="Q431:Q437" si="5">ROUND(E431*P431,2)</f>
        <v>0</v>
      </c>
      <c r="R431" s="158"/>
      <c r="S431" s="158" t="s">
        <v>141</v>
      </c>
      <c r="T431" s="158" t="s">
        <v>142</v>
      </c>
      <c r="U431" s="158">
        <v>0.75</v>
      </c>
      <c r="V431" s="158">
        <f t="shared" ref="V431:V437" si="6">ROUND(E431*U431,2)</f>
        <v>2.25</v>
      </c>
      <c r="W431" s="158"/>
      <c r="X431" s="158" t="s">
        <v>143</v>
      </c>
      <c r="Y431" s="148"/>
      <c r="Z431" s="148"/>
      <c r="AA431" s="148"/>
      <c r="AB431" s="148"/>
      <c r="AC431" s="148"/>
      <c r="AD431" s="148"/>
      <c r="AE431" s="148"/>
      <c r="AF431" s="148"/>
      <c r="AG431" s="148" t="s">
        <v>144</v>
      </c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ht="20.399999999999999" outlineLevel="1" x14ac:dyDescent="0.25">
      <c r="A432" s="175">
        <v>67</v>
      </c>
      <c r="B432" s="176" t="s">
        <v>415</v>
      </c>
      <c r="C432" s="187" t="s">
        <v>416</v>
      </c>
      <c r="D432" s="177" t="s">
        <v>405</v>
      </c>
      <c r="E432" s="178">
        <v>4</v>
      </c>
      <c r="F432" s="179"/>
      <c r="G432" s="180">
        <f t="shared" si="0"/>
        <v>0</v>
      </c>
      <c r="H432" s="159"/>
      <c r="I432" s="158">
        <f t="shared" si="1"/>
        <v>0</v>
      </c>
      <c r="J432" s="159"/>
      <c r="K432" s="158">
        <f t="shared" si="2"/>
        <v>0</v>
      </c>
      <c r="L432" s="158">
        <v>21</v>
      </c>
      <c r="M432" s="158">
        <f t="shared" si="3"/>
        <v>0</v>
      </c>
      <c r="N432" s="158">
        <v>0</v>
      </c>
      <c r="O432" s="158">
        <f t="shared" si="4"/>
        <v>0</v>
      </c>
      <c r="P432" s="158">
        <v>0</v>
      </c>
      <c r="Q432" s="158">
        <f t="shared" si="5"/>
        <v>0</v>
      </c>
      <c r="R432" s="158"/>
      <c r="S432" s="158" t="s">
        <v>141</v>
      </c>
      <c r="T432" s="158" t="s">
        <v>197</v>
      </c>
      <c r="U432" s="158">
        <v>0.54</v>
      </c>
      <c r="V432" s="158">
        <f t="shared" si="6"/>
        <v>2.16</v>
      </c>
      <c r="W432" s="158"/>
      <c r="X432" s="158" t="s">
        <v>143</v>
      </c>
      <c r="Y432" s="148"/>
      <c r="Z432" s="148"/>
      <c r="AA432" s="148"/>
      <c r="AB432" s="148"/>
      <c r="AC432" s="148"/>
      <c r="AD432" s="148"/>
      <c r="AE432" s="148"/>
      <c r="AF432" s="148"/>
      <c r="AG432" s="148" t="s">
        <v>144</v>
      </c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 x14ac:dyDescent="0.25">
      <c r="A433" s="175">
        <v>68</v>
      </c>
      <c r="B433" s="176" t="s">
        <v>417</v>
      </c>
      <c r="C433" s="187" t="s">
        <v>418</v>
      </c>
      <c r="D433" s="177" t="s">
        <v>195</v>
      </c>
      <c r="E433" s="178">
        <v>1</v>
      </c>
      <c r="F433" s="179"/>
      <c r="G433" s="180">
        <f t="shared" si="0"/>
        <v>0</v>
      </c>
      <c r="H433" s="159"/>
      <c r="I433" s="158">
        <f t="shared" si="1"/>
        <v>0</v>
      </c>
      <c r="J433" s="159"/>
      <c r="K433" s="158">
        <f t="shared" si="2"/>
        <v>0</v>
      </c>
      <c r="L433" s="158">
        <v>21</v>
      </c>
      <c r="M433" s="158">
        <f t="shared" si="3"/>
        <v>0</v>
      </c>
      <c r="N433" s="158">
        <v>0</v>
      </c>
      <c r="O433" s="158">
        <f t="shared" si="4"/>
        <v>0</v>
      </c>
      <c r="P433" s="158">
        <v>0</v>
      </c>
      <c r="Q433" s="158">
        <f t="shared" si="5"/>
        <v>0</v>
      </c>
      <c r="R433" s="158"/>
      <c r="S433" s="158" t="s">
        <v>196</v>
      </c>
      <c r="T433" s="158" t="s">
        <v>197</v>
      </c>
      <c r="U433" s="158">
        <v>4.2000000000000003E-2</v>
      </c>
      <c r="V433" s="158">
        <f t="shared" si="6"/>
        <v>0.04</v>
      </c>
      <c r="W433" s="158"/>
      <c r="X433" s="158" t="s">
        <v>198</v>
      </c>
      <c r="Y433" s="148"/>
      <c r="Z433" s="148"/>
      <c r="AA433" s="148"/>
      <c r="AB433" s="148"/>
      <c r="AC433" s="148"/>
      <c r="AD433" s="148"/>
      <c r="AE433" s="148"/>
      <c r="AF433" s="148"/>
      <c r="AG433" s="148" t="s">
        <v>199</v>
      </c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ht="20.399999999999999" outlineLevel="1" x14ac:dyDescent="0.25">
      <c r="A434" s="175">
        <v>69</v>
      </c>
      <c r="B434" s="176" t="s">
        <v>419</v>
      </c>
      <c r="C434" s="187" t="s">
        <v>420</v>
      </c>
      <c r="D434" s="177" t="s">
        <v>405</v>
      </c>
      <c r="E434" s="178">
        <v>3</v>
      </c>
      <c r="F434" s="179"/>
      <c r="G434" s="180">
        <f t="shared" si="0"/>
        <v>0</v>
      </c>
      <c r="H434" s="159"/>
      <c r="I434" s="158">
        <f t="shared" si="1"/>
        <v>0</v>
      </c>
      <c r="J434" s="159"/>
      <c r="K434" s="158">
        <f t="shared" si="2"/>
        <v>0</v>
      </c>
      <c r="L434" s="158">
        <v>21</v>
      </c>
      <c r="M434" s="158">
        <f t="shared" si="3"/>
        <v>0</v>
      </c>
      <c r="N434" s="158">
        <v>0</v>
      </c>
      <c r="O434" s="158">
        <f t="shared" si="4"/>
        <v>0</v>
      </c>
      <c r="P434" s="158">
        <v>1.2E-4</v>
      </c>
      <c r="Q434" s="158">
        <f t="shared" si="5"/>
        <v>0</v>
      </c>
      <c r="R434" s="158"/>
      <c r="S434" s="158" t="s">
        <v>196</v>
      </c>
      <c r="T434" s="158" t="s">
        <v>197</v>
      </c>
      <c r="U434" s="158">
        <v>0.1885</v>
      </c>
      <c r="V434" s="158">
        <f t="shared" si="6"/>
        <v>0.56999999999999995</v>
      </c>
      <c r="W434" s="158"/>
      <c r="X434" s="158" t="s">
        <v>198</v>
      </c>
      <c r="Y434" s="148"/>
      <c r="Z434" s="148"/>
      <c r="AA434" s="148"/>
      <c r="AB434" s="148"/>
      <c r="AC434" s="148"/>
      <c r="AD434" s="148"/>
      <c r="AE434" s="148"/>
      <c r="AF434" s="148"/>
      <c r="AG434" s="148" t="s">
        <v>199</v>
      </c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 x14ac:dyDescent="0.25">
      <c r="A435" s="175">
        <v>70</v>
      </c>
      <c r="B435" s="176" t="s">
        <v>421</v>
      </c>
      <c r="C435" s="187" t="s">
        <v>422</v>
      </c>
      <c r="D435" s="177" t="s">
        <v>405</v>
      </c>
      <c r="E435" s="178">
        <v>4</v>
      </c>
      <c r="F435" s="179"/>
      <c r="G435" s="180">
        <f t="shared" si="0"/>
        <v>0</v>
      </c>
      <c r="H435" s="159"/>
      <c r="I435" s="158">
        <f t="shared" si="1"/>
        <v>0</v>
      </c>
      <c r="J435" s="159"/>
      <c r="K435" s="158">
        <f t="shared" si="2"/>
        <v>0</v>
      </c>
      <c r="L435" s="158">
        <v>21</v>
      </c>
      <c r="M435" s="158">
        <f t="shared" si="3"/>
        <v>0</v>
      </c>
      <c r="N435" s="158">
        <v>9.8999999999999999E-4</v>
      </c>
      <c r="O435" s="158">
        <f t="shared" si="4"/>
        <v>0</v>
      </c>
      <c r="P435" s="158">
        <v>0</v>
      </c>
      <c r="Q435" s="158">
        <f t="shared" si="5"/>
        <v>0</v>
      </c>
      <c r="R435" s="158" t="s">
        <v>216</v>
      </c>
      <c r="S435" s="158" t="s">
        <v>141</v>
      </c>
      <c r="T435" s="158" t="s">
        <v>142</v>
      </c>
      <c r="U435" s="158">
        <v>0</v>
      </c>
      <c r="V435" s="158">
        <f t="shared" si="6"/>
        <v>0</v>
      </c>
      <c r="W435" s="158"/>
      <c r="X435" s="158" t="s">
        <v>217</v>
      </c>
      <c r="Y435" s="148"/>
      <c r="Z435" s="148"/>
      <c r="AA435" s="148"/>
      <c r="AB435" s="148"/>
      <c r="AC435" s="148"/>
      <c r="AD435" s="148"/>
      <c r="AE435" s="148"/>
      <c r="AF435" s="148"/>
      <c r="AG435" s="148" t="s">
        <v>218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1" x14ac:dyDescent="0.25">
      <c r="A436" s="175">
        <v>71</v>
      </c>
      <c r="B436" s="176" t="s">
        <v>423</v>
      </c>
      <c r="C436" s="187" t="s">
        <v>424</v>
      </c>
      <c r="D436" s="177" t="s">
        <v>405</v>
      </c>
      <c r="E436" s="178">
        <v>1</v>
      </c>
      <c r="F436" s="179"/>
      <c r="G436" s="180">
        <f t="shared" si="0"/>
        <v>0</v>
      </c>
      <c r="H436" s="159"/>
      <c r="I436" s="158">
        <f t="shared" si="1"/>
        <v>0</v>
      </c>
      <c r="J436" s="159"/>
      <c r="K436" s="158">
        <f t="shared" si="2"/>
        <v>0</v>
      </c>
      <c r="L436" s="158">
        <v>21</v>
      </c>
      <c r="M436" s="158">
        <f t="shared" si="3"/>
        <v>0</v>
      </c>
      <c r="N436" s="158">
        <v>8.9999999999999998E-4</v>
      </c>
      <c r="O436" s="158">
        <f t="shared" si="4"/>
        <v>0</v>
      </c>
      <c r="P436" s="158">
        <v>0</v>
      </c>
      <c r="Q436" s="158">
        <f t="shared" si="5"/>
        <v>0</v>
      </c>
      <c r="R436" s="158" t="s">
        <v>216</v>
      </c>
      <c r="S436" s="158" t="s">
        <v>141</v>
      </c>
      <c r="T436" s="158" t="s">
        <v>142</v>
      </c>
      <c r="U436" s="158">
        <v>0</v>
      </c>
      <c r="V436" s="158">
        <f t="shared" si="6"/>
        <v>0</v>
      </c>
      <c r="W436" s="158"/>
      <c r="X436" s="158" t="s">
        <v>217</v>
      </c>
      <c r="Y436" s="148"/>
      <c r="Z436" s="148"/>
      <c r="AA436" s="148"/>
      <c r="AB436" s="148"/>
      <c r="AC436" s="148"/>
      <c r="AD436" s="148"/>
      <c r="AE436" s="148"/>
      <c r="AF436" s="148"/>
      <c r="AG436" s="148" t="s">
        <v>218</v>
      </c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1" x14ac:dyDescent="0.25">
      <c r="A437" s="175">
        <v>72</v>
      </c>
      <c r="B437" s="176" t="s">
        <v>425</v>
      </c>
      <c r="C437" s="187" t="s">
        <v>426</v>
      </c>
      <c r="D437" s="177" t="s">
        <v>396</v>
      </c>
      <c r="E437" s="178">
        <v>4.8599999999999997E-3</v>
      </c>
      <c r="F437" s="179"/>
      <c r="G437" s="180">
        <f t="shared" si="0"/>
        <v>0</v>
      </c>
      <c r="H437" s="159"/>
      <c r="I437" s="158">
        <f t="shared" si="1"/>
        <v>0</v>
      </c>
      <c r="J437" s="159"/>
      <c r="K437" s="158">
        <f t="shared" si="2"/>
        <v>0</v>
      </c>
      <c r="L437" s="158">
        <v>21</v>
      </c>
      <c r="M437" s="158">
        <f t="shared" si="3"/>
        <v>0</v>
      </c>
      <c r="N437" s="158">
        <v>0</v>
      </c>
      <c r="O437" s="158">
        <f t="shared" si="4"/>
        <v>0</v>
      </c>
      <c r="P437" s="158">
        <v>0</v>
      </c>
      <c r="Q437" s="158">
        <f t="shared" si="5"/>
        <v>0</v>
      </c>
      <c r="R437" s="158"/>
      <c r="S437" s="158" t="s">
        <v>141</v>
      </c>
      <c r="T437" s="158" t="s">
        <v>142</v>
      </c>
      <c r="U437" s="158">
        <v>5.0640000000000001</v>
      </c>
      <c r="V437" s="158">
        <f t="shared" si="6"/>
        <v>0.02</v>
      </c>
      <c r="W437" s="158"/>
      <c r="X437" s="158" t="s">
        <v>397</v>
      </c>
      <c r="Y437" s="148"/>
      <c r="Z437" s="148"/>
      <c r="AA437" s="148"/>
      <c r="AB437" s="148"/>
      <c r="AC437" s="148"/>
      <c r="AD437" s="148"/>
      <c r="AE437" s="148"/>
      <c r="AF437" s="148"/>
      <c r="AG437" s="148" t="s">
        <v>398</v>
      </c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x14ac:dyDescent="0.25">
      <c r="A438" s="163" t="s">
        <v>136</v>
      </c>
      <c r="B438" s="164" t="s">
        <v>88</v>
      </c>
      <c r="C438" s="184" t="s">
        <v>89</v>
      </c>
      <c r="D438" s="165"/>
      <c r="E438" s="166"/>
      <c r="F438" s="167"/>
      <c r="G438" s="168">
        <f>SUMIF(AG439:AG442,"&lt;&gt;NOR",G439:G442)</f>
        <v>0</v>
      </c>
      <c r="H438" s="162"/>
      <c r="I438" s="162">
        <f>SUM(I439:I442)</f>
        <v>0</v>
      </c>
      <c r="J438" s="162"/>
      <c r="K438" s="162">
        <f>SUM(K439:K442)</f>
        <v>0</v>
      </c>
      <c r="L438" s="162"/>
      <c r="M438" s="162">
        <f>SUM(M439:M442)</f>
        <v>0</v>
      </c>
      <c r="N438" s="162"/>
      <c r="O438" s="162">
        <f>SUM(O439:O442)</f>
        <v>0</v>
      </c>
      <c r="P438" s="162"/>
      <c r="Q438" s="162">
        <f>SUM(Q439:Q442)</f>
        <v>0.12</v>
      </c>
      <c r="R438" s="162"/>
      <c r="S438" s="162"/>
      <c r="T438" s="162"/>
      <c r="U438" s="162"/>
      <c r="V438" s="162">
        <f>SUM(V439:V442)</f>
        <v>4.7700000000000005</v>
      </c>
      <c r="W438" s="162"/>
      <c r="X438" s="162"/>
      <c r="AG438" t="s">
        <v>137</v>
      </c>
    </row>
    <row r="439" spans="1:60" outlineLevel="1" x14ac:dyDescent="0.25">
      <c r="A439" s="175">
        <v>73</v>
      </c>
      <c r="B439" s="176" t="s">
        <v>427</v>
      </c>
      <c r="C439" s="187" t="s">
        <v>428</v>
      </c>
      <c r="D439" s="177" t="s">
        <v>405</v>
      </c>
      <c r="E439" s="178">
        <v>10</v>
      </c>
      <c r="F439" s="179"/>
      <c r="G439" s="180">
        <f>ROUND(E439*F439,2)</f>
        <v>0</v>
      </c>
      <c r="H439" s="159"/>
      <c r="I439" s="158">
        <f>ROUND(E439*H439,2)</f>
        <v>0</v>
      </c>
      <c r="J439" s="159"/>
      <c r="K439" s="158">
        <f>ROUND(E439*J439,2)</f>
        <v>0</v>
      </c>
      <c r="L439" s="158">
        <v>21</v>
      </c>
      <c r="M439" s="158">
        <f>G439*(1+L439/100)</f>
        <v>0</v>
      </c>
      <c r="N439" s="158">
        <v>5.0000000000000002E-5</v>
      </c>
      <c r="O439" s="158">
        <f>ROUND(E439*N439,2)</f>
        <v>0</v>
      </c>
      <c r="P439" s="158">
        <v>1.235E-2</v>
      </c>
      <c r="Q439" s="158">
        <f>ROUND(E439*P439,2)</f>
        <v>0.12</v>
      </c>
      <c r="R439" s="158"/>
      <c r="S439" s="158" t="s">
        <v>141</v>
      </c>
      <c r="T439" s="158" t="s">
        <v>142</v>
      </c>
      <c r="U439" s="158">
        <v>0.23699999999999999</v>
      </c>
      <c r="V439" s="158">
        <f>ROUND(E439*U439,2)</f>
        <v>2.37</v>
      </c>
      <c r="W439" s="158"/>
      <c r="X439" s="158" t="s">
        <v>143</v>
      </c>
      <c r="Y439" s="148"/>
      <c r="Z439" s="148"/>
      <c r="AA439" s="148"/>
      <c r="AB439" s="148"/>
      <c r="AC439" s="148"/>
      <c r="AD439" s="148"/>
      <c r="AE439" s="148"/>
      <c r="AF439" s="148"/>
      <c r="AG439" s="148" t="s">
        <v>144</v>
      </c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1" x14ac:dyDescent="0.25">
      <c r="A440" s="175">
        <v>74</v>
      </c>
      <c r="B440" s="176" t="s">
        <v>429</v>
      </c>
      <c r="C440" s="187" t="s">
        <v>430</v>
      </c>
      <c r="D440" s="177" t="s">
        <v>405</v>
      </c>
      <c r="E440" s="178">
        <v>10</v>
      </c>
      <c r="F440" s="179"/>
      <c r="G440" s="180">
        <f>ROUND(E440*F440,2)</f>
        <v>0</v>
      </c>
      <c r="H440" s="159"/>
      <c r="I440" s="158">
        <f>ROUND(E440*H440,2)</f>
        <v>0</v>
      </c>
      <c r="J440" s="159"/>
      <c r="K440" s="158">
        <f>ROUND(E440*J440,2)</f>
        <v>0</v>
      </c>
      <c r="L440" s="158">
        <v>21</v>
      </c>
      <c r="M440" s="158">
        <f>G440*(1+L440/100)</f>
        <v>0</v>
      </c>
      <c r="N440" s="158">
        <v>1.2999999999999999E-4</v>
      </c>
      <c r="O440" s="158">
        <f>ROUND(E440*N440,2)</f>
        <v>0</v>
      </c>
      <c r="P440" s="158">
        <v>0</v>
      </c>
      <c r="Q440" s="158">
        <f>ROUND(E440*P440,2)</f>
        <v>0</v>
      </c>
      <c r="R440" s="158"/>
      <c r="S440" s="158" t="s">
        <v>141</v>
      </c>
      <c r="T440" s="158" t="s">
        <v>142</v>
      </c>
      <c r="U440" s="158">
        <v>0.23699999999999999</v>
      </c>
      <c r="V440" s="158">
        <f>ROUND(E440*U440,2)</f>
        <v>2.37</v>
      </c>
      <c r="W440" s="158"/>
      <c r="X440" s="158" t="s">
        <v>143</v>
      </c>
      <c r="Y440" s="148"/>
      <c r="Z440" s="148"/>
      <c r="AA440" s="148"/>
      <c r="AB440" s="148"/>
      <c r="AC440" s="148"/>
      <c r="AD440" s="148"/>
      <c r="AE440" s="148"/>
      <c r="AF440" s="148"/>
      <c r="AG440" s="148" t="s">
        <v>144</v>
      </c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1" x14ac:dyDescent="0.25">
      <c r="A441" s="175">
        <v>75</v>
      </c>
      <c r="B441" s="176" t="s">
        <v>431</v>
      </c>
      <c r="C441" s="187" t="s">
        <v>432</v>
      </c>
      <c r="D441" s="177" t="s">
        <v>195</v>
      </c>
      <c r="E441" s="178">
        <v>1</v>
      </c>
      <c r="F441" s="179"/>
      <c r="G441" s="180">
        <f>ROUND(E441*F441,2)</f>
        <v>0</v>
      </c>
      <c r="H441" s="159"/>
      <c r="I441" s="158">
        <f>ROUND(E441*H441,2)</f>
        <v>0</v>
      </c>
      <c r="J441" s="159"/>
      <c r="K441" s="158">
        <f>ROUND(E441*J441,2)</f>
        <v>0</v>
      </c>
      <c r="L441" s="158">
        <v>21</v>
      </c>
      <c r="M441" s="158">
        <f>G441*(1+L441/100)</f>
        <v>0</v>
      </c>
      <c r="N441" s="158">
        <v>0</v>
      </c>
      <c r="O441" s="158">
        <f>ROUND(E441*N441,2)</f>
        <v>0</v>
      </c>
      <c r="P441" s="158">
        <v>0</v>
      </c>
      <c r="Q441" s="158">
        <f>ROUND(E441*P441,2)</f>
        <v>0</v>
      </c>
      <c r="R441" s="158"/>
      <c r="S441" s="158" t="s">
        <v>196</v>
      </c>
      <c r="T441" s="158" t="s">
        <v>197</v>
      </c>
      <c r="U441" s="158">
        <v>0</v>
      </c>
      <c r="V441" s="158">
        <f>ROUND(E441*U441,2)</f>
        <v>0</v>
      </c>
      <c r="W441" s="158"/>
      <c r="X441" s="158" t="s">
        <v>143</v>
      </c>
      <c r="Y441" s="148"/>
      <c r="Z441" s="148"/>
      <c r="AA441" s="148"/>
      <c r="AB441" s="148"/>
      <c r="AC441" s="148"/>
      <c r="AD441" s="148"/>
      <c r="AE441" s="148"/>
      <c r="AF441" s="148"/>
      <c r="AG441" s="148" t="s">
        <v>144</v>
      </c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1" x14ac:dyDescent="0.25">
      <c r="A442" s="175">
        <v>76</v>
      </c>
      <c r="B442" s="176" t="s">
        <v>433</v>
      </c>
      <c r="C442" s="187" t="s">
        <v>434</v>
      </c>
      <c r="D442" s="177" t="s">
        <v>195</v>
      </c>
      <c r="E442" s="178">
        <v>1</v>
      </c>
      <c r="F442" s="179"/>
      <c r="G442" s="180">
        <f>ROUND(E442*F442,2)</f>
        <v>0</v>
      </c>
      <c r="H442" s="159"/>
      <c r="I442" s="158">
        <f>ROUND(E442*H442,2)</f>
        <v>0</v>
      </c>
      <c r="J442" s="159"/>
      <c r="K442" s="158">
        <f>ROUND(E442*J442,2)</f>
        <v>0</v>
      </c>
      <c r="L442" s="158">
        <v>21</v>
      </c>
      <c r="M442" s="158">
        <f>G442*(1+L442/100)</f>
        <v>0</v>
      </c>
      <c r="N442" s="158">
        <v>0</v>
      </c>
      <c r="O442" s="158">
        <f>ROUND(E442*N442,2)</f>
        <v>0</v>
      </c>
      <c r="P442" s="158">
        <v>0</v>
      </c>
      <c r="Q442" s="158">
        <f>ROUND(E442*P442,2)</f>
        <v>0</v>
      </c>
      <c r="R442" s="158"/>
      <c r="S442" s="158" t="s">
        <v>196</v>
      </c>
      <c r="T442" s="158" t="s">
        <v>197</v>
      </c>
      <c r="U442" s="158">
        <v>3.1E-2</v>
      </c>
      <c r="V442" s="158">
        <f>ROUND(E442*U442,2)</f>
        <v>0.03</v>
      </c>
      <c r="W442" s="158"/>
      <c r="X442" s="158" t="s">
        <v>198</v>
      </c>
      <c r="Y442" s="148"/>
      <c r="Z442" s="148"/>
      <c r="AA442" s="148"/>
      <c r="AB442" s="148"/>
      <c r="AC442" s="148"/>
      <c r="AD442" s="148"/>
      <c r="AE442" s="148"/>
      <c r="AF442" s="148"/>
      <c r="AG442" s="148" t="s">
        <v>199</v>
      </c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x14ac:dyDescent="0.25">
      <c r="A443" s="163" t="s">
        <v>136</v>
      </c>
      <c r="B443" s="164" t="s">
        <v>90</v>
      </c>
      <c r="C443" s="184" t="s">
        <v>91</v>
      </c>
      <c r="D443" s="165"/>
      <c r="E443" s="166"/>
      <c r="F443" s="167"/>
      <c r="G443" s="168">
        <f>SUMIF(AG444:AG446,"&lt;&gt;NOR",G444:G446)</f>
        <v>0</v>
      </c>
      <c r="H443" s="162"/>
      <c r="I443" s="162">
        <f>SUM(I444:I446)</f>
        <v>0</v>
      </c>
      <c r="J443" s="162"/>
      <c r="K443" s="162">
        <f>SUM(K444:K446)</f>
        <v>0</v>
      </c>
      <c r="L443" s="162"/>
      <c r="M443" s="162">
        <f>SUM(M444:M446)</f>
        <v>0</v>
      </c>
      <c r="N443" s="162"/>
      <c r="O443" s="162">
        <f>SUM(O444:O446)</f>
        <v>0.01</v>
      </c>
      <c r="P443" s="162"/>
      <c r="Q443" s="162">
        <f>SUM(Q444:Q446)</f>
        <v>0.01</v>
      </c>
      <c r="R443" s="162"/>
      <c r="S443" s="162"/>
      <c r="T443" s="162"/>
      <c r="U443" s="162"/>
      <c r="V443" s="162">
        <f>SUM(V444:V446)</f>
        <v>1.5799999999999998</v>
      </c>
      <c r="W443" s="162"/>
      <c r="X443" s="162"/>
      <c r="AG443" t="s">
        <v>137</v>
      </c>
    </row>
    <row r="444" spans="1:60" ht="20.399999999999999" outlineLevel="1" x14ac:dyDescent="0.25">
      <c r="A444" s="175">
        <v>77</v>
      </c>
      <c r="B444" s="176" t="s">
        <v>435</v>
      </c>
      <c r="C444" s="187" t="s">
        <v>436</v>
      </c>
      <c r="D444" s="177" t="s">
        <v>164</v>
      </c>
      <c r="E444" s="178">
        <v>3.5</v>
      </c>
      <c r="F444" s="179"/>
      <c r="G444" s="180">
        <f>ROUND(E444*F444,2)</f>
        <v>0</v>
      </c>
      <c r="H444" s="159"/>
      <c r="I444" s="158">
        <f>ROUND(E444*H444,2)</f>
        <v>0</v>
      </c>
      <c r="J444" s="159"/>
      <c r="K444" s="158">
        <f>ROUND(E444*J444,2)</f>
        <v>0</v>
      </c>
      <c r="L444" s="158">
        <v>21</v>
      </c>
      <c r="M444" s="158">
        <f>G444*(1+L444/100)</f>
        <v>0</v>
      </c>
      <c r="N444" s="158">
        <v>2.0600000000000002E-3</v>
      </c>
      <c r="O444" s="158">
        <f>ROUND(E444*N444,2)</f>
        <v>0.01</v>
      </c>
      <c r="P444" s="158">
        <v>0</v>
      </c>
      <c r="Q444" s="158">
        <f>ROUND(E444*P444,2)</f>
        <v>0</v>
      </c>
      <c r="R444" s="158"/>
      <c r="S444" s="158" t="s">
        <v>141</v>
      </c>
      <c r="T444" s="158" t="s">
        <v>142</v>
      </c>
      <c r="U444" s="158">
        <v>0.34</v>
      </c>
      <c r="V444" s="158">
        <f>ROUND(E444*U444,2)</f>
        <v>1.19</v>
      </c>
      <c r="W444" s="158"/>
      <c r="X444" s="158" t="s">
        <v>143</v>
      </c>
      <c r="Y444" s="148"/>
      <c r="Z444" s="148"/>
      <c r="AA444" s="148"/>
      <c r="AB444" s="148"/>
      <c r="AC444" s="148"/>
      <c r="AD444" s="148"/>
      <c r="AE444" s="148"/>
      <c r="AF444" s="148"/>
      <c r="AG444" s="148" t="s">
        <v>144</v>
      </c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1" x14ac:dyDescent="0.25">
      <c r="A445" s="175">
        <v>78</v>
      </c>
      <c r="B445" s="176" t="s">
        <v>437</v>
      </c>
      <c r="C445" s="187" t="s">
        <v>438</v>
      </c>
      <c r="D445" s="177" t="s">
        <v>164</v>
      </c>
      <c r="E445" s="178">
        <v>3.5</v>
      </c>
      <c r="F445" s="179"/>
      <c r="G445" s="180">
        <f>ROUND(E445*F445,2)</f>
        <v>0</v>
      </c>
      <c r="H445" s="159"/>
      <c r="I445" s="158">
        <f>ROUND(E445*H445,2)</f>
        <v>0</v>
      </c>
      <c r="J445" s="159"/>
      <c r="K445" s="158">
        <f>ROUND(E445*J445,2)</f>
        <v>0</v>
      </c>
      <c r="L445" s="158">
        <v>21</v>
      </c>
      <c r="M445" s="158">
        <f>G445*(1+L445/100)</f>
        <v>0</v>
      </c>
      <c r="N445" s="158">
        <v>0</v>
      </c>
      <c r="O445" s="158">
        <f>ROUND(E445*N445,2)</f>
        <v>0</v>
      </c>
      <c r="P445" s="158">
        <v>2.3E-3</v>
      </c>
      <c r="Q445" s="158">
        <f>ROUND(E445*P445,2)</f>
        <v>0.01</v>
      </c>
      <c r="R445" s="158"/>
      <c r="S445" s="158" t="s">
        <v>141</v>
      </c>
      <c r="T445" s="158" t="s">
        <v>142</v>
      </c>
      <c r="U445" s="158">
        <v>0.10349999999999999</v>
      </c>
      <c r="V445" s="158">
        <f>ROUND(E445*U445,2)</f>
        <v>0.36</v>
      </c>
      <c r="W445" s="158"/>
      <c r="X445" s="158" t="s">
        <v>143</v>
      </c>
      <c r="Y445" s="148"/>
      <c r="Z445" s="148"/>
      <c r="AA445" s="148"/>
      <c r="AB445" s="148"/>
      <c r="AC445" s="148"/>
      <c r="AD445" s="148"/>
      <c r="AE445" s="148"/>
      <c r="AF445" s="148"/>
      <c r="AG445" s="148" t="s">
        <v>144</v>
      </c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1" x14ac:dyDescent="0.25">
      <c r="A446" s="175">
        <v>79</v>
      </c>
      <c r="B446" s="176" t="s">
        <v>439</v>
      </c>
      <c r="C446" s="187" t="s">
        <v>440</v>
      </c>
      <c r="D446" s="177" t="s">
        <v>396</v>
      </c>
      <c r="E446" s="178">
        <v>7.2100000000000003E-3</v>
      </c>
      <c r="F446" s="179"/>
      <c r="G446" s="180">
        <f>ROUND(E446*F446,2)</f>
        <v>0</v>
      </c>
      <c r="H446" s="159"/>
      <c r="I446" s="158">
        <f>ROUND(E446*H446,2)</f>
        <v>0</v>
      </c>
      <c r="J446" s="159"/>
      <c r="K446" s="158">
        <f>ROUND(E446*J446,2)</f>
        <v>0</v>
      </c>
      <c r="L446" s="158">
        <v>21</v>
      </c>
      <c r="M446" s="158">
        <f>G446*(1+L446/100)</f>
        <v>0</v>
      </c>
      <c r="N446" s="158">
        <v>0</v>
      </c>
      <c r="O446" s="158">
        <f>ROUND(E446*N446,2)</f>
        <v>0</v>
      </c>
      <c r="P446" s="158">
        <v>0</v>
      </c>
      <c r="Q446" s="158">
        <f>ROUND(E446*P446,2)</f>
        <v>0</v>
      </c>
      <c r="R446" s="158"/>
      <c r="S446" s="158" t="s">
        <v>141</v>
      </c>
      <c r="T446" s="158" t="s">
        <v>142</v>
      </c>
      <c r="U446" s="158">
        <v>4.7370000000000001</v>
      </c>
      <c r="V446" s="158">
        <f>ROUND(E446*U446,2)</f>
        <v>0.03</v>
      </c>
      <c r="W446" s="158"/>
      <c r="X446" s="158" t="s">
        <v>397</v>
      </c>
      <c r="Y446" s="148"/>
      <c r="Z446" s="148"/>
      <c r="AA446" s="148"/>
      <c r="AB446" s="148"/>
      <c r="AC446" s="148"/>
      <c r="AD446" s="148"/>
      <c r="AE446" s="148"/>
      <c r="AF446" s="148"/>
      <c r="AG446" s="148" t="s">
        <v>398</v>
      </c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x14ac:dyDescent="0.25">
      <c r="A447" s="163" t="s">
        <v>136</v>
      </c>
      <c r="B447" s="164" t="s">
        <v>92</v>
      </c>
      <c r="C447" s="184" t="s">
        <v>93</v>
      </c>
      <c r="D447" s="165"/>
      <c r="E447" s="166"/>
      <c r="F447" s="167"/>
      <c r="G447" s="168">
        <f>SUMIF(AG448:AG448,"&lt;&gt;NOR",G448:G448)</f>
        <v>0</v>
      </c>
      <c r="H447" s="162"/>
      <c r="I447" s="162">
        <f>SUM(I448:I448)</f>
        <v>0</v>
      </c>
      <c r="J447" s="162"/>
      <c r="K447" s="162">
        <f>SUM(K448:K448)</f>
        <v>0</v>
      </c>
      <c r="L447" s="162"/>
      <c r="M447" s="162">
        <f>SUM(M448:M448)</f>
        <v>0</v>
      </c>
      <c r="N447" s="162"/>
      <c r="O447" s="162">
        <f>SUM(O448:O448)</f>
        <v>0</v>
      </c>
      <c r="P447" s="162"/>
      <c r="Q447" s="162">
        <f>SUM(Q448:Q448)</f>
        <v>0</v>
      </c>
      <c r="R447" s="162"/>
      <c r="S447" s="162"/>
      <c r="T447" s="162"/>
      <c r="U447" s="162"/>
      <c r="V447" s="162">
        <f>SUM(V448:V448)</f>
        <v>1.01</v>
      </c>
      <c r="W447" s="162"/>
      <c r="X447" s="162"/>
      <c r="AG447" t="s">
        <v>137</v>
      </c>
    </row>
    <row r="448" spans="1:60" ht="20.399999999999999" outlineLevel="1" x14ac:dyDescent="0.25">
      <c r="A448" s="175">
        <v>80</v>
      </c>
      <c r="B448" s="176" t="s">
        <v>441</v>
      </c>
      <c r="C448" s="187" t="s">
        <v>442</v>
      </c>
      <c r="D448" s="177" t="s">
        <v>405</v>
      </c>
      <c r="E448" s="178">
        <v>2</v>
      </c>
      <c r="F448" s="179"/>
      <c r="G448" s="180">
        <f>ROUND(E448*F448,2)</f>
        <v>0</v>
      </c>
      <c r="H448" s="159"/>
      <c r="I448" s="158">
        <f>ROUND(E448*H448,2)</f>
        <v>0</v>
      </c>
      <c r="J448" s="159"/>
      <c r="K448" s="158">
        <f>ROUND(E448*J448,2)</f>
        <v>0</v>
      </c>
      <c r="L448" s="158">
        <v>21</v>
      </c>
      <c r="M448" s="158">
        <f>G448*(1+L448/100)</f>
        <v>0</v>
      </c>
      <c r="N448" s="158">
        <v>0</v>
      </c>
      <c r="O448" s="158">
        <f>ROUND(E448*N448,2)</f>
        <v>0</v>
      </c>
      <c r="P448" s="158">
        <v>0</v>
      </c>
      <c r="Q448" s="158">
        <f>ROUND(E448*P448,2)</f>
        <v>0</v>
      </c>
      <c r="R448" s="158"/>
      <c r="S448" s="158" t="s">
        <v>196</v>
      </c>
      <c r="T448" s="158" t="s">
        <v>197</v>
      </c>
      <c r="U448" s="158">
        <v>0.50700000000000001</v>
      </c>
      <c r="V448" s="158">
        <f>ROUND(E448*U448,2)</f>
        <v>1.01</v>
      </c>
      <c r="W448" s="158"/>
      <c r="X448" s="158" t="s">
        <v>198</v>
      </c>
      <c r="Y448" s="148"/>
      <c r="Z448" s="148"/>
      <c r="AA448" s="148"/>
      <c r="AB448" s="148"/>
      <c r="AC448" s="148"/>
      <c r="AD448" s="148"/>
      <c r="AE448" s="148"/>
      <c r="AF448" s="148"/>
      <c r="AG448" s="148" t="s">
        <v>199</v>
      </c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x14ac:dyDescent="0.25">
      <c r="A449" s="163" t="s">
        <v>136</v>
      </c>
      <c r="B449" s="164" t="s">
        <v>94</v>
      </c>
      <c r="C449" s="184" t="s">
        <v>95</v>
      </c>
      <c r="D449" s="165"/>
      <c r="E449" s="166"/>
      <c r="F449" s="167"/>
      <c r="G449" s="168">
        <f>SUMIF(AG450:AG453,"&lt;&gt;NOR",G450:G453)</f>
        <v>0</v>
      </c>
      <c r="H449" s="162"/>
      <c r="I449" s="162">
        <f>SUM(I450:I453)</f>
        <v>0</v>
      </c>
      <c r="J449" s="162"/>
      <c r="K449" s="162">
        <f>SUM(K450:K453)</f>
        <v>0</v>
      </c>
      <c r="L449" s="162"/>
      <c r="M449" s="162">
        <f>SUM(M450:M453)</f>
        <v>0</v>
      </c>
      <c r="N449" s="162"/>
      <c r="O449" s="162">
        <f>SUM(O450:O453)</f>
        <v>0</v>
      </c>
      <c r="P449" s="162"/>
      <c r="Q449" s="162">
        <f>SUM(Q450:Q453)</f>
        <v>0</v>
      </c>
      <c r="R449" s="162"/>
      <c r="S449" s="162"/>
      <c r="T449" s="162"/>
      <c r="U449" s="162"/>
      <c r="V449" s="162">
        <f>SUM(V450:V453)</f>
        <v>0.4</v>
      </c>
      <c r="W449" s="162"/>
      <c r="X449" s="162"/>
      <c r="AG449" t="s">
        <v>137</v>
      </c>
    </row>
    <row r="450" spans="1:60" outlineLevel="1" x14ac:dyDescent="0.25">
      <c r="A450" s="169">
        <v>81</v>
      </c>
      <c r="B450" s="170" t="s">
        <v>443</v>
      </c>
      <c r="C450" s="185" t="s">
        <v>444</v>
      </c>
      <c r="D450" s="171" t="s">
        <v>195</v>
      </c>
      <c r="E450" s="172">
        <v>1</v>
      </c>
      <c r="F450" s="173"/>
      <c r="G450" s="174">
        <f>ROUND(E450*F450,2)</f>
        <v>0</v>
      </c>
      <c r="H450" s="159"/>
      <c r="I450" s="158">
        <f>ROUND(E450*H450,2)</f>
        <v>0</v>
      </c>
      <c r="J450" s="159"/>
      <c r="K450" s="158">
        <f>ROUND(E450*J450,2)</f>
        <v>0</v>
      </c>
      <c r="L450" s="158">
        <v>21</v>
      </c>
      <c r="M450" s="158">
        <f>G450*(1+L450/100)</f>
        <v>0</v>
      </c>
      <c r="N450" s="158">
        <v>6.0000000000000002E-5</v>
      </c>
      <c r="O450" s="158">
        <f>ROUND(E450*N450,2)</f>
        <v>0</v>
      </c>
      <c r="P450" s="158">
        <v>0</v>
      </c>
      <c r="Q450" s="158">
        <f>ROUND(E450*P450,2)</f>
        <v>0</v>
      </c>
      <c r="R450" s="158"/>
      <c r="S450" s="158" t="s">
        <v>196</v>
      </c>
      <c r="T450" s="158" t="s">
        <v>197</v>
      </c>
      <c r="U450" s="158">
        <v>0.4</v>
      </c>
      <c r="V450" s="158">
        <f>ROUND(E450*U450,2)</f>
        <v>0.4</v>
      </c>
      <c r="W450" s="158"/>
      <c r="X450" s="158" t="s">
        <v>198</v>
      </c>
      <c r="Y450" s="148"/>
      <c r="Z450" s="148"/>
      <c r="AA450" s="148"/>
      <c r="AB450" s="148"/>
      <c r="AC450" s="148"/>
      <c r="AD450" s="148"/>
      <c r="AE450" s="148"/>
      <c r="AF450" s="148"/>
      <c r="AG450" s="148" t="s">
        <v>199</v>
      </c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5">
      <c r="A451" s="155"/>
      <c r="B451" s="156"/>
      <c r="C451" s="249" t="s">
        <v>549</v>
      </c>
      <c r="D451" s="250"/>
      <c r="E451" s="250"/>
      <c r="F451" s="250"/>
      <c r="G451" s="250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48"/>
      <c r="Z451" s="148"/>
      <c r="AA451" s="148"/>
      <c r="AB451" s="148"/>
      <c r="AC451" s="148"/>
      <c r="AD451" s="148"/>
      <c r="AE451" s="148"/>
      <c r="AF451" s="148"/>
      <c r="AG451" s="148" t="s">
        <v>165</v>
      </c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1" x14ac:dyDescent="0.25">
      <c r="A452" s="155"/>
      <c r="B452" s="156"/>
      <c r="C452" s="251" t="s">
        <v>550</v>
      </c>
      <c r="D452" s="252"/>
      <c r="E452" s="252"/>
      <c r="F452" s="252"/>
      <c r="G452" s="252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48"/>
      <c r="Z452" s="148"/>
      <c r="AA452" s="148"/>
      <c r="AB452" s="148"/>
      <c r="AC452" s="148"/>
      <c r="AD452" s="148"/>
      <c r="AE452" s="148"/>
      <c r="AF452" s="148"/>
      <c r="AG452" s="148" t="s">
        <v>165</v>
      </c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1" x14ac:dyDescent="0.25">
      <c r="A453" s="155"/>
      <c r="B453" s="156"/>
      <c r="C453" s="251" t="s">
        <v>445</v>
      </c>
      <c r="D453" s="252"/>
      <c r="E453" s="252"/>
      <c r="F453" s="252"/>
      <c r="G453" s="252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48"/>
      <c r="Z453" s="148"/>
      <c r="AA453" s="148"/>
      <c r="AB453" s="148"/>
      <c r="AC453" s="148"/>
      <c r="AD453" s="148"/>
      <c r="AE453" s="148"/>
      <c r="AF453" s="148"/>
      <c r="AG453" s="148" t="s">
        <v>165</v>
      </c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x14ac:dyDescent="0.25">
      <c r="A454" s="163" t="s">
        <v>136</v>
      </c>
      <c r="B454" s="164" t="s">
        <v>96</v>
      </c>
      <c r="C454" s="184" t="s">
        <v>97</v>
      </c>
      <c r="D454" s="165"/>
      <c r="E454" s="166"/>
      <c r="F454" s="167"/>
      <c r="G454" s="168">
        <f>SUMIF(AG455:AG471,"&lt;&gt;NOR",G455:G471)</f>
        <v>0</v>
      </c>
      <c r="H454" s="162"/>
      <c r="I454" s="162">
        <f>SUM(I455:I471)</f>
        <v>0</v>
      </c>
      <c r="J454" s="162"/>
      <c r="K454" s="162">
        <f>SUM(K455:K471)</f>
        <v>0</v>
      </c>
      <c r="L454" s="162"/>
      <c r="M454" s="162">
        <f>SUM(M455:M471)</f>
        <v>0</v>
      </c>
      <c r="N454" s="162"/>
      <c r="O454" s="162">
        <f>SUM(O455:O471)</f>
        <v>0.15</v>
      </c>
      <c r="P454" s="162"/>
      <c r="Q454" s="162">
        <f>SUM(Q455:Q471)</f>
        <v>0.05</v>
      </c>
      <c r="R454" s="162"/>
      <c r="S454" s="162"/>
      <c r="T454" s="162"/>
      <c r="U454" s="162"/>
      <c r="V454" s="162">
        <f>SUM(V455:V471)</f>
        <v>33.880000000000003</v>
      </c>
      <c r="W454" s="162"/>
      <c r="X454" s="162"/>
      <c r="AG454" t="s">
        <v>137</v>
      </c>
    </row>
    <row r="455" spans="1:60" outlineLevel="1" x14ac:dyDescent="0.25">
      <c r="A455" s="169">
        <v>82</v>
      </c>
      <c r="B455" s="170" t="s">
        <v>446</v>
      </c>
      <c r="C455" s="185" t="s">
        <v>447</v>
      </c>
      <c r="D455" s="171" t="s">
        <v>140</v>
      </c>
      <c r="E455" s="172">
        <v>38.200000000000003</v>
      </c>
      <c r="F455" s="173"/>
      <c r="G455" s="174">
        <f>ROUND(E455*F455,2)</f>
        <v>0</v>
      </c>
      <c r="H455" s="159"/>
      <c r="I455" s="158">
        <f>ROUND(E455*H455,2)</f>
        <v>0</v>
      </c>
      <c r="J455" s="159"/>
      <c r="K455" s="158">
        <f>ROUND(E455*J455,2)</f>
        <v>0</v>
      </c>
      <c r="L455" s="158">
        <v>21</v>
      </c>
      <c r="M455" s="158">
        <f>G455*(1+L455/100)</f>
        <v>0</v>
      </c>
      <c r="N455" s="158">
        <v>0</v>
      </c>
      <c r="O455" s="158">
        <f>ROUND(E455*N455,2)</f>
        <v>0</v>
      </c>
      <c r="P455" s="158">
        <v>0</v>
      </c>
      <c r="Q455" s="158">
        <f>ROUND(E455*P455,2)</f>
        <v>0</v>
      </c>
      <c r="R455" s="158"/>
      <c r="S455" s="158" t="s">
        <v>141</v>
      </c>
      <c r="T455" s="158" t="s">
        <v>142</v>
      </c>
      <c r="U455" s="158">
        <v>4.5999999999999999E-2</v>
      </c>
      <c r="V455" s="158">
        <f>ROUND(E455*U455,2)</f>
        <v>1.76</v>
      </c>
      <c r="W455" s="158"/>
      <c r="X455" s="158" t="s">
        <v>143</v>
      </c>
      <c r="Y455" s="148"/>
      <c r="Z455" s="148"/>
      <c r="AA455" s="148"/>
      <c r="AB455" s="148"/>
      <c r="AC455" s="148"/>
      <c r="AD455" s="148"/>
      <c r="AE455" s="148"/>
      <c r="AF455" s="148"/>
      <c r="AG455" s="148" t="s">
        <v>144</v>
      </c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1" x14ac:dyDescent="0.25">
      <c r="A456" s="155"/>
      <c r="B456" s="156"/>
      <c r="C456" s="186" t="s">
        <v>448</v>
      </c>
      <c r="D456" s="160"/>
      <c r="E456" s="161">
        <v>38.200000000000003</v>
      </c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48"/>
      <c r="Z456" s="148"/>
      <c r="AA456" s="148"/>
      <c r="AB456" s="148"/>
      <c r="AC456" s="148"/>
      <c r="AD456" s="148"/>
      <c r="AE456" s="148"/>
      <c r="AF456" s="148"/>
      <c r="AG456" s="148" t="s">
        <v>146</v>
      </c>
      <c r="AH456" s="148">
        <v>0</v>
      </c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 x14ac:dyDescent="0.25">
      <c r="A457" s="169">
        <v>83</v>
      </c>
      <c r="B457" s="170" t="s">
        <v>449</v>
      </c>
      <c r="C457" s="185" t="s">
        <v>450</v>
      </c>
      <c r="D457" s="171" t="s">
        <v>164</v>
      </c>
      <c r="E457" s="172">
        <v>63.4</v>
      </c>
      <c r="F457" s="173"/>
      <c r="G457" s="174">
        <f>ROUND(E457*F457,2)</f>
        <v>0</v>
      </c>
      <c r="H457" s="159"/>
      <c r="I457" s="158">
        <f>ROUND(E457*H457,2)</f>
        <v>0</v>
      </c>
      <c r="J457" s="159"/>
      <c r="K457" s="158">
        <f>ROUND(E457*J457,2)</f>
        <v>0</v>
      </c>
      <c r="L457" s="158">
        <v>21</v>
      </c>
      <c r="M457" s="158">
        <f>G457*(1+L457/100)</f>
        <v>0</v>
      </c>
      <c r="N457" s="158">
        <v>0</v>
      </c>
      <c r="O457" s="158">
        <f>ROUND(E457*N457,2)</f>
        <v>0</v>
      </c>
      <c r="P457" s="158">
        <v>8.0000000000000007E-5</v>
      </c>
      <c r="Q457" s="158">
        <f>ROUND(E457*P457,2)</f>
        <v>0.01</v>
      </c>
      <c r="R457" s="158"/>
      <c r="S457" s="158" t="s">
        <v>141</v>
      </c>
      <c r="T457" s="158" t="s">
        <v>142</v>
      </c>
      <c r="U457" s="158">
        <v>3.5000000000000003E-2</v>
      </c>
      <c r="V457" s="158">
        <f>ROUND(E457*U457,2)</f>
        <v>2.2200000000000002</v>
      </c>
      <c r="W457" s="158"/>
      <c r="X457" s="158" t="s">
        <v>143</v>
      </c>
      <c r="Y457" s="148"/>
      <c r="Z457" s="148"/>
      <c r="AA457" s="148"/>
      <c r="AB457" s="148"/>
      <c r="AC457" s="148"/>
      <c r="AD457" s="148"/>
      <c r="AE457" s="148"/>
      <c r="AF457" s="148"/>
      <c r="AG457" s="148" t="s">
        <v>144</v>
      </c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1" x14ac:dyDescent="0.25">
      <c r="A458" s="155"/>
      <c r="B458" s="156"/>
      <c r="C458" s="186" t="s">
        <v>451</v>
      </c>
      <c r="D458" s="160"/>
      <c r="E458" s="161">
        <v>63.4</v>
      </c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48"/>
      <c r="Z458" s="148"/>
      <c r="AA458" s="148"/>
      <c r="AB458" s="148"/>
      <c r="AC458" s="148"/>
      <c r="AD458" s="148"/>
      <c r="AE458" s="148"/>
      <c r="AF458" s="148"/>
      <c r="AG458" s="148" t="s">
        <v>146</v>
      </c>
      <c r="AH458" s="148">
        <v>0</v>
      </c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1" x14ac:dyDescent="0.25">
      <c r="A459" s="175">
        <v>84</v>
      </c>
      <c r="B459" s="176" t="s">
        <v>452</v>
      </c>
      <c r="C459" s="187" t="s">
        <v>453</v>
      </c>
      <c r="D459" s="177" t="s">
        <v>164</v>
      </c>
      <c r="E459" s="178">
        <v>34.200000000000003</v>
      </c>
      <c r="F459" s="179"/>
      <c r="G459" s="180">
        <f>ROUND(E459*F459,2)</f>
        <v>0</v>
      </c>
      <c r="H459" s="159"/>
      <c r="I459" s="158">
        <f>ROUND(E459*H459,2)</f>
        <v>0</v>
      </c>
      <c r="J459" s="159"/>
      <c r="K459" s="158">
        <f>ROUND(E459*J459,2)</f>
        <v>0</v>
      </c>
      <c r="L459" s="158">
        <v>21</v>
      </c>
      <c r="M459" s="158">
        <f>G459*(1+L459/100)</f>
        <v>0</v>
      </c>
      <c r="N459" s="158">
        <v>3.0000000000000001E-5</v>
      </c>
      <c r="O459" s="158">
        <f>ROUND(E459*N459,2)</f>
        <v>0</v>
      </c>
      <c r="P459" s="158">
        <v>0</v>
      </c>
      <c r="Q459" s="158">
        <f>ROUND(E459*P459,2)</f>
        <v>0</v>
      </c>
      <c r="R459" s="158"/>
      <c r="S459" s="158" t="s">
        <v>141</v>
      </c>
      <c r="T459" s="158" t="s">
        <v>197</v>
      </c>
      <c r="U459" s="158">
        <v>0.13719999999999999</v>
      </c>
      <c r="V459" s="158">
        <f>ROUND(E459*U459,2)</f>
        <v>4.6900000000000004</v>
      </c>
      <c r="W459" s="158"/>
      <c r="X459" s="158" t="s">
        <v>143</v>
      </c>
      <c r="Y459" s="148"/>
      <c r="Z459" s="148"/>
      <c r="AA459" s="148"/>
      <c r="AB459" s="148"/>
      <c r="AC459" s="148"/>
      <c r="AD459" s="148"/>
      <c r="AE459" s="148"/>
      <c r="AF459" s="148"/>
      <c r="AG459" s="148" t="s">
        <v>144</v>
      </c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ht="20.399999999999999" outlineLevel="1" x14ac:dyDescent="0.25">
      <c r="A460" s="169">
        <v>85</v>
      </c>
      <c r="B460" s="170" t="s">
        <v>454</v>
      </c>
      <c r="C460" s="185" t="s">
        <v>455</v>
      </c>
      <c r="D460" s="171" t="s">
        <v>164</v>
      </c>
      <c r="E460" s="172">
        <v>29.2</v>
      </c>
      <c r="F460" s="173"/>
      <c r="G460" s="174">
        <f>ROUND(E460*F460,2)</f>
        <v>0</v>
      </c>
      <c r="H460" s="159"/>
      <c r="I460" s="158">
        <f>ROUND(E460*H460,2)</f>
        <v>0</v>
      </c>
      <c r="J460" s="159"/>
      <c r="K460" s="158">
        <f>ROUND(E460*J460,2)</f>
        <v>0</v>
      </c>
      <c r="L460" s="158">
        <v>21</v>
      </c>
      <c r="M460" s="158">
        <f>G460*(1+L460/100)</f>
        <v>0</v>
      </c>
      <c r="N460" s="158">
        <v>8.0000000000000007E-5</v>
      </c>
      <c r="O460" s="158">
        <f>ROUND(E460*N460,2)</f>
        <v>0</v>
      </c>
      <c r="P460" s="158">
        <v>0</v>
      </c>
      <c r="Q460" s="158">
        <f>ROUND(E460*P460,2)</f>
        <v>0</v>
      </c>
      <c r="R460" s="158"/>
      <c r="S460" s="158" t="s">
        <v>141</v>
      </c>
      <c r="T460" s="158" t="s">
        <v>142</v>
      </c>
      <c r="U460" s="158">
        <v>0.13719999999999999</v>
      </c>
      <c r="V460" s="158">
        <f>ROUND(E460*U460,2)</f>
        <v>4.01</v>
      </c>
      <c r="W460" s="158"/>
      <c r="X460" s="158" t="s">
        <v>143</v>
      </c>
      <c r="Y460" s="148"/>
      <c r="Z460" s="148"/>
      <c r="AA460" s="148"/>
      <c r="AB460" s="148"/>
      <c r="AC460" s="148"/>
      <c r="AD460" s="148"/>
      <c r="AE460" s="148"/>
      <c r="AF460" s="148"/>
      <c r="AG460" s="148" t="s">
        <v>144</v>
      </c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 x14ac:dyDescent="0.25">
      <c r="A461" s="155"/>
      <c r="B461" s="156"/>
      <c r="C461" s="186" t="s">
        <v>456</v>
      </c>
      <c r="D461" s="160"/>
      <c r="E461" s="161">
        <v>29.2</v>
      </c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48"/>
      <c r="Z461" s="148"/>
      <c r="AA461" s="148"/>
      <c r="AB461" s="148"/>
      <c r="AC461" s="148"/>
      <c r="AD461" s="148"/>
      <c r="AE461" s="148"/>
      <c r="AF461" s="148"/>
      <c r="AG461" s="148" t="s">
        <v>146</v>
      </c>
      <c r="AH461" s="148">
        <v>0</v>
      </c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1" x14ac:dyDescent="0.25">
      <c r="A462" s="155"/>
      <c r="B462" s="156"/>
      <c r="C462" s="186" t="s">
        <v>457</v>
      </c>
      <c r="D462" s="160"/>
      <c r="E462" s="161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48"/>
      <c r="Z462" s="148"/>
      <c r="AA462" s="148"/>
      <c r="AB462" s="148"/>
      <c r="AC462" s="148"/>
      <c r="AD462" s="148"/>
      <c r="AE462" s="148"/>
      <c r="AF462" s="148"/>
      <c r="AG462" s="148" t="s">
        <v>146</v>
      </c>
      <c r="AH462" s="148">
        <v>0</v>
      </c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1" x14ac:dyDescent="0.25">
      <c r="A463" s="169">
        <v>86</v>
      </c>
      <c r="B463" s="170" t="s">
        <v>458</v>
      </c>
      <c r="C463" s="185" t="s">
        <v>459</v>
      </c>
      <c r="D463" s="171" t="s">
        <v>140</v>
      </c>
      <c r="E463" s="172">
        <v>38.200000000000003</v>
      </c>
      <c r="F463" s="173"/>
      <c r="G463" s="174">
        <f>ROUND(E463*F463,2)</f>
        <v>0</v>
      </c>
      <c r="H463" s="159"/>
      <c r="I463" s="158">
        <f>ROUND(E463*H463,2)</f>
        <v>0</v>
      </c>
      <c r="J463" s="159"/>
      <c r="K463" s="158">
        <f>ROUND(E463*J463,2)</f>
        <v>0</v>
      </c>
      <c r="L463" s="158">
        <v>21</v>
      </c>
      <c r="M463" s="158">
        <f>G463*(1+L463/100)</f>
        <v>0</v>
      </c>
      <c r="N463" s="158">
        <v>0</v>
      </c>
      <c r="O463" s="158">
        <f>ROUND(E463*N463,2)</f>
        <v>0</v>
      </c>
      <c r="P463" s="158">
        <v>1E-3</v>
      </c>
      <c r="Q463" s="158">
        <f>ROUND(E463*P463,2)</f>
        <v>0.04</v>
      </c>
      <c r="R463" s="158"/>
      <c r="S463" s="158" t="s">
        <v>141</v>
      </c>
      <c r="T463" s="158" t="s">
        <v>142</v>
      </c>
      <c r="U463" s="158">
        <v>0.105</v>
      </c>
      <c r="V463" s="158">
        <f>ROUND(E463*U463,2)</f>
        <v>4.01</v>
      </c>
      <c r="W463" s="158"/>
      <c r="X463" s="158" t="s">
        <v>143</v>
      </c>
      <c r="Y463" s="148"/>
      <c r="Z463" s="148"/>
      <c r="AA463" s="148"/>
      <c r="AB463" s="148"/>
      <c r="AC463" s="148"/>
      <c r="AD463" s="148"/>
      <c r="AE463" s="148"/>
      <c r="AF463" s="148"/>
      <c r="AG463" s="148" t="s">
        <v>144</v>
      </c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1" x14ac:dyDescent="0.25">
      <c r="A464" s="155"/>
      <c r="B464" s="156"/>
      <c r="C464" s="186" t="s">
        <v>448</v>
      </c>
      <c r="D464" s="160"/>
      <c r="E464" s="161">
        <v>38.200000000000003</v>
      </c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48"/>
      <c r="Z464" s="148"/>
      <c r="AA464" s="148"/>
      <c r="AB464" s="148"/>
      <c r="AC464" s="148"/>
      <c r="AD464" s="148"/>
      <c r="AE464" s="148"/>
      <c r="AF464" s="148"/>
      <c r="AG464" s="148" t="s">
        <v>146</v>
      </c>
      <c r="AH464" s="148">
        <v>0</v>
      </c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ht="20.399999999999999" outlineLevel="1" x14ac:dyDescent="0.25">
      <c r="A465" s="169">
        <v>87</v>
      </c>
      <c r="B465" s="170" t="s">
        <v>460</v>
      </c>
      <c r="C465" s="185" t="s">
        <v>461</v>
      </c>
      <c r="D465" s="171" t="s">
        <v>140</v>
      </c>
      <c r="E465" s="172">
        <v>38.200000000000003</v>
      </c>
      <c r="F465" s="173"/>
      <c r="G465" s="174">
        <f>ROUND(E465*F465,2)</f>
        <v>0</v>
      </c>
      <c r="H465" s="159"/>
      <c r="I465" s="158">
        <f>ROUND(E465*H465,2)</f>
        <v>0</v>
      </c>
      <c r="J465" s="159"/>
      <c r="K465" s="158">
        <f>ROUND(E465*J465,2)</f>
        <v>0</v>
      </c>
      <c r="L465" s="158">
        <v>21</v>
      </c>
      <c r="M465" s="158">
        <f>G465*(1+L465/100)</f>
        <v>0</v>
      </c>
      <c r="N465" s="158">
        <v>3.3E-4</v>
      </c>
      <c r="O465" s="158">
        <f>ROUND(E465*N465,2)</f>
        <v>0.01</v>
      </c>
      <c r="P465" s="158">
        <v>0</v>
      </c>
      <c r="Q465" s="158">
        <f>ROUND(E465*P465,2)</f>
        <v>0</v>
      </c>
      <c r="R465" s="158"/>
      <c r="S465" s="158" t="s">
        <v>141</v>
      </c>
      <c r="T465" s="158" t="s">
        <v>142</v>
      </c>
      <c r="U465" s="158">
        <v>0.45</v>
      </c>
      <c r="V465" s="158">
        <f>ROUND(E465*U465,2)</f>
        <v>17.190000000000001</v>
      </c>
      <c r="W465" s="158"/>
      <c r="X465" s="158" t="s">
        <v>143</v>
      </c>
      <c r="Y465" s="148"/>
      <c r="Z465" s="148"/>
      <c r="AA465" s="148"/>
      <c r="AB465" s="148"/>
      <c r="AC465" s="148"/>
      <c r="AD465" s="148"/>
      <c r="AE465" s="148"/>
      <c r="AF465" s="148"/>
      <c r="AG465" s="148" t="s">
        <v>144</v>
      </c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 x14ac:dyDescent="0.25">
      <c r="A466" s="155"/>
      <c r="B466" s="156"/>
      <c r="C466" s="186" t="s">
        <v>448</v>
      </c>
      <c r="D466" s="160"/>
      <c r="E466" s="161">
        <v>38.200000000000003</v>
      </c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48"/>
      <c r="Z466" s="148"/>
      <c r="AA466" s="148"/>
      <c r="AB466" s="148"/>
      <c r="AC466" s="148"/>
      <c r="AD466" s="148"/>
      <c r="AE466" s="148"/>
      <c r="AF466" s="148"/>
      <c r="AG466" s="148" t="s">
        <v>146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1" x14ac:dyDescent="0.25">
      <c r="A467" s="169">
        <v>88</v>
      </c>
      <c r="B467" s="170" t="s">
        <v>462</v>
      </c>
      <c r="C467" s="185" t="s">
        <v>463</v>
      </c>
      <c r="D467" s="171" t="s">
        <v>164</v>
      </c>
      <c r="E467" s="172">
        <v>34.200000000000003</v>
      </c>
      <c r="F467" s="173"/>
      <c r="G467" s="174">
        <f>ROUND(E467*F467,2)</f>
        <v>0</v>
      </c>
      <c r="H467" s="159"/>
      <c r="I467" s="158">
        <f>ROUND(E467*H467,2)</f>
        <v>0</v>
      </c>
      <c r="J467" s="159"/>
      <c r="K467" s="158">
        <f>ROUND(E467*J467,2)</f>
        <v>0</v>
      </c>
      <c r="L467" s="158">
        <v>21</v>
      </c>
      <c r="M467" s="158">
        <f>G467*(1+L467/100)</f>
        <v>0</v>
      </c>
      <c r="N467" s="158">
        <v>5.0000000000000001E-4</v>
      </c>
      <c r="O467" s="158">
        <f>ROUND(E467*N467,2)</f>
        <v>0.02</v>
      </c>
      <c r="P467" s="158">
        <v>0</v>
      </c>
      <c r="Q467" s="158">
        <f>ROUND(E467*P467,2)</f>
        <v>0</v>
      </c>
      <c r="R467" s="158" t="s">
        <v>216</v>
      </c>
      <c r="S467" s="158" t="s">
        <v>141</v>
      </c>
      <c r="T467" s="158" t="s">
        <v>142</v>
      </c>
      <c r="U467" s="158">
        <v>0</v>
      </c>
      <c r="V467" s="158">
        <f>ROUND(E467*U467,2)</f>
        <v>0</v>
      </c>
      <c r="W467" s="158"/>
      <c r="X467" s="158" t="s">
        <v>217</v>
      </c>
      <c r="Y467" s="148"/>
      <c r="Z467" s="148"/>
      <c r="AA467" s="148"/>
      <c r="AB467" s="148"/>
      <c r="AC467" s="148"/>
      <c r="AD467" s="148"/>
      <c r="AE467" s="148"/>
      <c r="AF467" s="148"/>
      <c r="AG467" s="148" t="s">
        <v>218</v>
      </c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1" x14ac:dyDescent="0.25">
      <c r="A468" s="155"/>
      <c r="B468" s="156"/>
      <c r="C468" s="186" t="s">
        <v>464</v>
      </c>
      <c r="D468" s="160"/>
      <c r="E468" s="161">
        <v>34.200000000000003</v>
      </c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48"/>
      <c r="Z468" s="148"/>
      <c r="AA468" s="148"/>
      <c r="AB468" s="148"/>
      <c r="AC468" s="148"/>
      <c r="AD468" s="148"/>
      <c r="AE468" s="148"/>
      <c r="AF468" s="148"/>
      <c r="AG468" s="148" t="s">
        <v>146</v>
      </c>
      <c r="AH468" s="148">
        <v>0</v>
      </c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ht="20.399999999999999" outlineLevel="1" x14ac:dyDescent="0.25">
      <c r="A469" s="169">
        <v>89</v>
      </c>
      <c r="B469" s="170" t="s">
        <v>465</v>
      </c>
      <c r="C469" s="185" t="s">
        <v>466</v>
      </c>
      <c r="D469" s="171" t="s">
        <v>140</v>
      </c>
      <c r="E469" s="172">
        <v>42.02</v>
      </c>
      <c r="F469" s="173"/>
      <c r="G469" s="174">
        <f>ROUND(E469*F469,2)</f>
        <v>0</v>
      </c>
      <c r="H469" s="159"/>
      <c r="I469" s="158">
        <f>ROUND(E469*H469,2)</f>
        <v>0</v>
      </c>
      <c r="J469" s="159"/>
      <c r="K469" s="158">
        <f>ROUND(E469*J469,2)</f>
        <v>0</v>
      </c>
      <c r="L469" s="158">
        <v>21</v>
      </c>
      <c r="M469" s="158">
        <f>G469*(1+L469/100)</f>
        <v>0</v>
      </c>
      <c r="N469" s="158">
        <v>2.8999999999999998E-3</v>
      </c>
      <c r="O469" s="158">
        <f>ROUND(E469*N469,2)</f>
        <v>0.12</v>
      </c>
      <c r="P469" s="158">
        <v>0</v>
      </c>
      <c r="Q469" s="158">
        <f>ROUND(E469*P469,2)</f>
        <v>0</v>
      </c>
      <c r="R469" s="158" t="s">
        <v>216</v>
      </c>
      <c r="S469" s="158" t="s">
        <v>141</v>
      </c>
      <c r="T469" s="158" t="s">
        <v>142</v>
      </c>
      <c r="U469" s="158">
        <v>0</v>
      </c>
      <c r="V469" s="158">
        <f>ROUND(E469*U469,2)</f>
        <v>0</v>
      </c>
      <c r="W469" s="158"/>
      <c r="X469" s="158" t="s">
        <v>217</v>
      </c>
      <c r="Y469" s="148"/>
      <c r="Z469" s="148"/>
      <c r="AA469" s="148"/>
      <c r="AB469" s="148"/>
      <c r="AC469" s="148"/>
      <c r="AD469" s="148"/>
      <c r="AE469" s="148"/>
      <c r="AF469" s="148"/>
      <c r="AG469" s="148" t="s">
        <v>218</v>
      </c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1" x14ac:dyDescent="0.25">
      <c r="A470" s="155"/>
      <c r="B470" s="156"/>
      <c r="C470" s="186" t="s">
        <v>467</v>
      </c>
      <c r="D470" s="160"/>
      <c r="E470" s="161">
        <v>42.02</v>
      </c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48"/>
      <c r="Z470" s="148"/>
      <c r="AA470" s="148"/>
      <c r="AB470" s="148"/>
      <c r="AC470" s="148"/>
      <c r="AD470" s="148"/>
      <c r="AE470" s="148"/>
      <c r="AF470" s="148"/>
      <c r="AG470" s="148" t="s">
        <v>146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 x14ac:dyDescent="0.25">
      <c r="A471" s="155">
        <v>90</v>
      </c>
      <c r="B471" s="156" t="s">
        <v>468</v>
      </c>
      <c r="C471" s="188" t="s">
        <v>469</v>
      </c>
      <c r="D471" s="157" t="s">
        <v>0</v>
      </c>
      <c r="E471" s="181"/>
      <c r="F471" s="159"/>
      <c r="G471" s="158">
        <f>ROUND(E471*F471,2)</f>
        <v>0</v>
      </c>
      <c r="H471" s="159"/>
      <c r="I471" s="158">
        <f>ROUND(E471*H471,2)</f>
        <v>0</v>
      </c>
      <c r="J471" s="159"/>
      <c r="K471" s="158">
        <f>ROUND(E471*J471,2)</f>
        <v>0</v>
      </c>
      <c r="L471" s="158">
        <v>21</v>
      </c>
      <c r="M471" s="158">
        <f>G471*(1+L471/100)</f>
        <v>0</v>
      </c>
      <c r="N471" s="158">
        <v>0</v>
      </c>
      <c r="O471" s="158">
        <f>ROUND(E471*N471,2)</f>
        <v>0</v>
      </c>
      <c r="P471" s="158">
        <v>0</v>
      </c>
      <c r="Q471" s="158">
        <f>ROUND(E471*P471,2)</f>
        <v>0</v>
      </c>
      <c r="R471" s="158"/>
      <c r="S471" s="158" t="s">
        <v>141</v>
      </c>
      <c r="T471" s="158" t="s">
        <v>142</v>
      </c>
      <c r="U471" s="158">
        <v>0</v>
      </c>
      <c r="V471" s="158">
        <f>ROUND(E471*U471,2)</f>
        <v>0</v>
      </c>
      <c r="W471" s="158"/>
      <c r="X471" s="158" t="s">
        <v>397</v>
      </c>
      <c r="Y471" s="148"/>
      <c r="Z471" s="148"/>
      <c r="AA471" s="148"/>
      <c r="AB471" s="148"/>
      <c r="AC471" s="148"/>
      <c r="AD471" s="148"/>
      <c r="AE471" s="148"/>
      <c r="AF471" s="148"/>
      <c r="AG471" s="148" t="s">
        <v>398</v>
      </c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x14ac:dyDescent="0.25">
      <c r="A472" s="163" t="s">
        <v>136</v>
      </c>
      <c r="B472" s="164" t="s">
        <v>98</v>
      </c>
      <c r="C472" s="184" t="s">
        <v>99</v>
      </c>
      <c r="D472" s="165"/>
      <c r="E472" s="166"/>
      <c r="F472" s="167"/>
      <c r="G472" s="168">
        <f>SUMIF(AG473:AG476,"&lt;&gt;NOR",G473:G476)</f>
        <v>0</v>
      </c>
      <c r="H472" s="162"/>
      <c r="I472" s="162">
        <f>SUM(I473:I476)</f>
        <v>0</v>
      </c>
      <c r="J472" s="162"/>
      <c r="K472" s="162">
        <f>SUM(K473:K476)</f>
        <v>0</v>
      </c>
      <c r="L472" s="162"/>
      <c r="M472" s="162">
        <f>SUM(M473:M476)</f>
        <v>0</v>
      </c>
      <c r="N472" s="162"/>
      <c r="O472" s="162">
        <f>SUM(O473:O476)</f>
        <v>0.38</v>
      </c>
      <c r="P472" s="162"/>
      <c r="Q472" s="162">
        <f>SUM(Q473:Q476)</f>
        <v>0</v>
      </c>
      <c r="R472" s="162"/>
      <c r="S472" s="162"/>
      <c r="T472" s="162"/>
      <c r="U472" s="162"/>
      <c r="V472" s="162">
        <f>SUM(V473:V476)</f>
        <v>24.03</v>
      </c>
      <c r="W472" s="162"/>
      <c r="X472" s="162"/>
      <c r="AG472" t="s">
        <v>137</v>
      </c>
    </row>
    <row r="473" spans="1:60" outlineLevel="1" x14ac:dyDescent="0.25">
      <c r="A473" s="169">
        <v>91</v>
      </c>
      <c r="B473" s="170" t="s">
        <v>470</v>
      </c>
      <c r="C473" s="185" t="s">
        <v>471</v>
      </c>
      <c r="D473" s="171" t="s">
        <v>140</v>
      </c>
      <c r="E473" s="172">
        <v>19.635000000000002</v>
      </c>
      <c r="F473" s="173"/>
      <c r="G473" s="174">
        <f>ROUND(E473*F473,2)</f>
        <v>0</v>
      </c>
      <c r="H473" s="159"/>
      <c r="I473" s="158">
        <f>ROUND(E473*H473,2)</f>
        <v>0</v>
      </c>
      <c r="J473" s="159"/>
      <c r="K473" s="158">
        <f>ROUND(E473*J473,2)</f>
        <v>0</v>
      </c>
      <c r="L473" s="158">
        <v>21</v>
      </c>
      <c r="M473" s="158">
        <f>G473*(1+L473/100)</f>
        <v>0</v>
      </c>
      <c r="N473" s="158">
        <v>4.7200000000000002E-3</v>
      </c>
      <c r="O473" s="158">
        <f>ROUND(E473*N473,2)</f>
        <v>0.09</v>
      </c>
      <c r="P473" s="158">
        <v>0</v>
      </c>
      <c r="Q473" s="158">
        <f>ROUND(E473*P473,2)</f>
        <v>0</v>
      </c>
      <c r="R473" s="158"/>
      <c r="S473" s="158" t="s">
        <v>141</v>
      </c>
      <c r="T473" s="158" t="s">
        <v>142</v>
      </c>
      <c r="U473" s="158">
        <v>1.224</v>
      </c>
      <c r="V473" s="158">
        <f>ROUND(E473*U473,2)</f>
        <v>24.03</v>
      </c>
      <c r="W473" s="158"/>
      <c r="X473" s="158" t="s">
        <v>143</v>
      </c>
      <c r="Y473" s="148"/>
      <c r="Z473" s="148"/>
      <c r="AA473" s="148"/>
      <c r="AB473" s="148"/>
      <c r="AC473" s="148"/>
      <c r="AD473" s="148"/>
      <c r="AE473" s="148"/>
      <c r="AF473" s="148"/>
      <c r="AG473" s="148" t="s">
        <v>144</v>
      </c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1" x14ac:dyDescent="0.25">
      <c r="A474" s="155"/>
      <c r="B474" s="156"/>
      <c r="C474" s="186" t="s">
        <v>393</v>
      </c>
      <c r="D474" s="160"/>
      <c r="E474" s="161">
        <v>19.635000000000002</v>
      </c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48"/>
      <c r="Z474" s="148"/>
      <c r="AA474" s="148"/>
      <c r="AB474" s="148"/>
      <c r="AC474" s="148"/>
      <c r="AD474" s="148"/>
      <c r="AE474" s="148"/>
      <c r="AF474" s="148"/>
      <c r="AG474" s="148" t="s">
        <v>146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ht="20.399999999999999" outlineLevel="1" x14ac:dyDescent="0.25">
      <c r="A475" s="169">
        <v>92</v>
      </c>
      <c r="B475" s="170" t="s">
        <v>472</v>
      </c>
      <c r="C475" s="185" t="s">
        <v>473</v>
      </c>
      <c r="D475" s="171" t="s">
        <v>140</v>
      </c>
      <c r="E475" s="172">
        <v>21.598500000000001</v>
      </c>
      <c r="F475" s="173"/>
      <c r="G475" s="174">
        <f>ROUND(E475*F475,2)</f>
        <v>0</v>
      </c>
      <c r="H475" s="159"/>
      <c r="I475" s="158">
        <f>ROUND(E475*H475,2)</f>
        <v>0</v>
      </c>
      <c r="J475" s="159"/>
      <c r="K475" s="158">
        <f>ROUND(E475*J475,2)</f>
        <v>0</v>
      </c>
      <c r="L475" s="158">
        <v>21</v>
      </c>
      <c r="M475" s="158">
        <f>G475*(1+L475/100)</f>
        <v>0</v>
      </c>
      <c r="N475" s="158">
        <v>1.32E-2</v>
      </c>
      <c r="O475" s="158">
        <f>ROUND(E475*N475,2)</f>
        <v>0.28999999999999998</v>
      </c>
      <c r="P475" s="158">
        <v>0</v>
      </c>
      <c r="Q475" s="158">
        <f>ROUND(E475*P475,2)</f>
        <v>0</v>
      </c>
      <c r="R475" s="158" t="s">
        <v>216</v>
      </c>
      <c r="S475" s="158" t="s">
        <v>474</v>
      </c>
      <c r="T475" s="158" t="s">
        <v>474</v>
      </c>
      <c r="U475" s="158">
        <v>0</v>
      </c>
      <c r="V475" s="158">
        <f>ROUND(E475*U475,2)</f>
        <v>0</v>
      </c>
      <c r="W475" s="158"/>
      <c r="X475" s="158" t="s">
        <v>217</v>
      </c>
      <c r="Y475" s="148"/>
      <c r="Z475" s="148"/>
      <c r="AA475" s="148"/>
      <c r="AB475" s="148"/>
      <c r="AC475" s="148"/>
      <c r="AD475" s="148"/>
      <c r="AE475" s="148"/>
      <c r="AF475" s="148"/>
      <c r="AG475" s="148" t="s">
        <v>218</v>
      </c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1" x14ac:dyDescent="0.25">
      <c r="A476" s="155"/>
      <c r="B476" s="156"/>
      <c r="C476" s="186" t="s">
        <v>475</v>
      </c>
      <c r="D476" s="160"/>
      <c r="E476" s="161">
        <v>21.598500000000001</v>
      </c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48"/>
      <c r="Z476" s="148"/>
      <c r="AA476" s="148"/>
      <c r="AB476" s="148"/>
      <c r="AC476" s="148"/>
      <c r="AD476" s="148"/>
      <c r="AE476" s="148"/>
      <c r="AF476" s="148"/>
      <c r="AG476" s="148" t="s">
        <v>146</v>
      </c>
      <c r="AH476" s="148">
        <v>0</v>
      </c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x14ac:dyDescent="0.25">
      <c r="A477" s="163" t="s">
        <v>136</v>
      </c>
      <c r="B477" s="164" t="s">
        <v>100</v>
      </c>
      <c r="C477" s="184" t="s">
        <v>101</v>
      </c>
      <c r="D477" s="165"/>
      <c r="E477" s="166"/>
      <c r="F477" s="167"/>
      <c r="G477" s="168">
        <f>SUMIF(AG478:AG482,"&lt;&gt;NOR",G478:G482)</f>
        <v>0</v>
      </c>
      <c r="H477" s="162"/>
      <c r="I477" s="162">
        <f>SUM(I478:I482)</f>
        <v>0</v>
      </c>
      <c r="J477" s="162"/>
      <c r="K477" s="162">
        <f>SUM(K478:K482)</f>
        <v>0</v>
      </c>
      <c r="L477" s="162"/>
      <c r="M477" s="162">
        <f>SUM(M478:M482)</f>
        <v>0</v>
      </c>
      <c r="N477" s="162"/>
      <c r="O477" s="162">
        <f>SUM(O478:O482)</f>
        <v>0.04</v>
      </c>
      <c r="P477" s="162"/>
      <c r="Q477" s="162">
        <f>SUM(Q478:Q482)</f>
        <v>0</v>
      </c>
      <c r="R477" s="162"/>
      <c r="S477" s="162"/>
      <c r="T477" s="162"/>
      <c r="U477" s="162"/>
      <c r="V477" s="162">
        <f>SUM(V478:V482)</f>
        <v>2.77</v>
      </c>
      <c r="W477" s="162"/>
      <c r="X477" s="162"/>
      <c r="AG477" t="s">
        <v>137</v>
      </c>
    </row>
    <row r="478" spans="1:60" ht="20.399999999999999" outlineLevel="1" x14ac:dyDescent="0.25">
      <c r="A478" s="169">
        <v>93</v>
      </c>
      <c r="B478" s="170" t="s">
        <v>476</v>
      </c>
      <c r="C478" s="185" t="s">
        <v>477</v>
      </c>
      <c r="D478" s="171" t="s">
        <v>195</v>
      </c>
      <c r="E478" s="172">
        <v>1</v>
      </c>
      <c r="F478" s="173"/>
      <c r="G478" s="174">
        <f>ROUND(E478*F478,2)</f>
        <v>0</v>
      </c>
      <c r="H478" s="159"/>
      <c r="I478" s="158">
        <f>ROUND(E478*H478,2)</f>
        <v>0</v>
      </c>
      <c r="J478" s="159"/>
      <c r="K478" s="158">
        <f>ROUND(E478*J478,2)</f>
        <v>0</v>
      </c>
      <c r="L478" s="158">
        <v>21</v>
      </c>
      <c r="M478" s="158">
        <f>G478*(1+L478/100)</f>
        <v>0</v>
      </c>
      <c r="N478" s="158">
        <v>3.517E-2</v>
      </c>
      <c r="O478" s="158">
        <f>ROUND(E478*N478,2)</f>
        <v>0.04</v>
      </c>
      <c r="P478" s="158">
        <v>0</v>
      </c>
      <c r="Q478" s="158">
        <f>ROUND(E478*P478,2)</f>
        <v>0</v>
      </c>
      <c r="R478" s="158"/>
      <c r="S478" s="158" t="s">
        <v>196</v>
      </c>
      <c r="T478" s="158" t="s">
        <v>197</v>
      </c>
      <c r="U478" s="158">
        <v>2.7650000000000001</v>
      </c>
      <c r="V478" s="158">
        <f>ROUND(E478*U478,2)</f>
        <v>2.77</v>
      </c>
      <c r="W478" s="158"/>
      <c r="X478" s="158" t="s">
        <v>198</v>
      </c>
      <c r="Y478" s="148"/>
      <c r="Z478" s="148"/>
      <c r="AA478" s="148"/>
      <c r="AB478" s="148"/>
      <c r="AC478" s="148"/>
      <c r="AD478" s="148"/>
      <c r="AE478" s="148"/>
      <c r="AF478" s="148"/>
      <c r="AG478" s="148" t="s">
        <v>199</v>
      </c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 x14ac:dyDescent="0.25">
      <c r="A479" s="155"/>
      <c r="B479" s="156"/>
      <c r="C479" s="249" t="s">
        <v>549</v>
      </c>
      <c r="D479" s="250"/>
      <c r="E479" s="250"/>
      <c r="F479" s="250"/>
      <c r="G479" s="250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48"/>
      <c r="Z479" s="148"/>
      <c r="AA479" s="148"/>
      <c r="AB479" s="148"/>
      <c r="AC479" s="148"/>
      <c r="AD479" s="148"/>
      <c r="AE479" s="148"/>
      <c r="AF479" s="148"/>
      <c r="AG479" s="148" t="s">
        <v>165</v>
      </c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1" x14ac:dyDescent="0.25">
      <c r="A480" s="155"/>
      <c r="B480" s="156"/>
      <c r="C480" s="251" t="s">
        <v>553</v>
      </c>
      <c r="D480" s="252"/>
      <c r="E480" s="252"/>
      <c r="F480" s="252"/>
      <c r="G480" s="252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48"/>
      <c r="Z480" s="148"/>
      <c r="AA480" s="148"/>
      <c r="AB480" s="148"/>
      <c r="AC480" s="148"/>
      <c r="AD480" s="148"/>
      <c r="AE480" s="148"/>
      <c r="AF480" s="148"/>
      <c r="AG480" s="148" t="s">
        <v>165</v>
      </c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1" x14ac:dyDescent="0.25">
      <c r="A481" s="155"/>
      <c r="B481" s="156"/>
      <c r="C481" s="251" t="s">
        <v>478</v>
      </c>
      <c r="D481" s="252"/>
      <c r="E481" s="252"/>
      <c r="F481" s="252"/>
      <c r="G481" s="252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48"/>
      <c r="Z481" s="148"/>
      <c r="AA481" s="148"/>
      <c r="AB481" s="148"/>
      <c r="AC481" s="148"/>
      <c r="AD481" s="148"/>
      <c r="AE481" s="148"/>
      <c r="AF481" s="148"/>
      <c r="AG481" s="148" t="s">
        <v>165</v>
      </c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 x14ac:dyDescent="0.25">
      <c r="A482" s="155"/>
      <c r="B482" s="156"/>
      <c r="C482" s="251" t="s">
        <v>479</v>
      </c>
      <c r="D482" s="252"/>
      <c r="E482" s="252"/>
      <c r="F482" s="252"/>
      <c r="G482" s="252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48"/>
      <c r="Z482" s="148"/>
      <c r="AA482" s="148"/>
      <c r="AB482" s="148"/>
      <c r="AC482" s="148"/>
      <c r="AD482" s="148"/>
      <c r="AE482" s="148"/>
      <c r="AF482" s="148"/>
      <c r="AG482" s="148" t="s">
        <v>165</v>
      </c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x14ac:dyDescent="0.25">
      <c r="A483" s="163" t="s">
        <v>136</v>
      </c>
      <c r="B483" s="164" t="s">
        <v>102</v>
      </c>
      <c r="C483" s="184" t="s">
        <v>103</v>
      </c>
      <c r="D483" s="165"/>
      <c r="E483" s="166"/>
      <c r="F483" s="167"/>
      <c r="G483" s="168">
        <f>SUMIF(AG484:AG525,"&lt;&gt;NOR",G484:G525)</f>
        <v>0</v>
      </c>
      <c r="H483" s="162"/>
      <c r="I483" s="162">
        <f>SUM(I484:I525)</f>
        <v>0</v>
      </c>
      <c r="J483" s="162"/>
      <c r="K483" s="162">
        <f>SUM(K484:K525)</f>
        <v>0</v>
      </c>
      <c r="L483" s="162"/>
      <c r="M483" s="162">
        <f>SUM(M484:M525)</f>
        <v>0</v>
      </c>
      <c r="N483" s="162"/>
      <c r="O483" s="162">
        <f>SUM(O484:O525)</f>
        <v>0.16</v>
      </c>
      <c r="P483" s="162"/>
      <c r="Q483" s="162">
        <f>SUM(Q484:Q525)</f>
        <v>0</v>
      </c>
      <c r="R483" s="162"/>
      <c r="S483" s="162"/>
      <c r="T483" s="162"/>
      <c r="U483" s="162"/>
      <c r="V483" s="162">
        <f>SUM(V484:V525)</f>
        <v>85.539999999999992</v>
      </c>
      <c r="W483" s="162"/>
      <c r="X483" s="162"/>
      <c r="AG483" t="s">
        <v>137</v>
      </c>
    </row>
    <row r="484" spans="1:60" outlineLevel="1" x14ac:dyDescent="0.25">
      <c r="A484" s="169">
        <v>94</v>
      </c>
      <c r="B484" s="170" t="s">
        <v>480</v>
      </c>
      <c r="C484" s="185" t="s">
        <v>481</v>
      </c>
      <c r="D484" s="171" t="s">
        <v>140</v>
      </c>
      <c r="E484" s="172">
        <v>581.04899999999998</v>
      </c>
      <c r="F484" s="173"/>
      <c r="G484" s="174">
        <f>ROUND(E484*F484,2)</f>
        <v>0</v>
      </c>
      <c r="H484" s="159"/>
      <c r="I484" s="158">
        <f>ROUND(E484*H484,2)</f>
        <v>0</v>
      </c>
      <c r="J484" s="159"/>
      <c r="K484" s="158">
        <f>ROUND(E484*J484,2)</f>
        <v>0</v>
      </c>
      <c r="L484" s="158">
        <v>21</v>
      </c>
      <c r="M484" s="158">
        <f>G484*(1+L484/100)</f>
        <v>0</v>
      </c>
      <c r="N484" s="158">
        <v>6.9999999999999994E-5</v>
      </c>
      <c r="O484" s="158">
        <f>ROUND(E484*N484,2)</f>
        <v>0.04</v>
      </c>
      <c r="P484" s="158">
        <v>0</v>
      </c>
      <c r="Q484" s="158">
        <f>ROUND(E484*P484,2)</f>
        <v>0</v>
      </c>
      <c r="R484" s="158"/>
      <c r="S484" s="158" t="s">
        <v>141</v>
      </c>
      <c r="T484" s="158" t="s">
        <v>142</v>
      </c>
      <c r="U484" s="158">
        <v>3.2480000000000002E-2</v>
      </c>
      <c r="V484" s="158">
        <f>ROUND(E484*U484,2)</f>
        <v>18.87</v>
      </c>
      <c r="W484" s="158"/>
      <c r="X484" s="158" t="s">
        <v>143</v>
      </c>
      <c r="Y484" s="148"/>
      <c r="Z484" s="148"/>
      <c r="AA484" s="148"/>
      <c r="AB484" s="148"/>
      <c r="AC484" s="148"/>
      <c r="AD484" s="148"/>
      <c r="AE484" s="148"/>
      <c r="AF484" s="148"/>
      <c r="AG484" s="148" t="s">
        <v>144</v>
      </c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5">
      <c r="A485" s="155"/>
      <c r="B485" s="156"/>
      <c r="C485" s="186" t="s">
        <v>282</v>
      </c>
      <c r="D485" s="160"/>
      <c r="E485" s="161">
        <v>23.27</v>
      </c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48"/>
      <c r="Z485" s="148"/>
      <c r="AA485" s="148"/>
      <c r="AB485" s="148"/>
      <c r="AC485" s="148"/>
      <c r="AD485" s="148"/>
      <c r="AE485" s="148"/>
      <c r="AF485" s="148"/>
      <c r="AG485" s="148" t="s">
        <v>146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1" x14ac:dyDescent="0.25">
      <c r="A486" s="155"/>
      <c r="B486" s="156"/>
      <c r="C486" s="186" t="s">
        <v>283</v>
      </c>
      <c r="D486" s="160"/>
      <c r="E486" s="161">
        <v>13</v>
      </c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48"/>
      <c r="Z486" s="148"/>
      <c r="AA486" s="148"/>
      <c r="AB486" s="148"/>
      <c r="AC486" s="148"/>
      <c r="AD486" s="148"/>
      <c r="AE486" s="148"/>
      <c r="AF486" s="148"/>
      <c r="AG486" s="148" t="s">
        <v>146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1" x14ac:dyDescent="0.25">
      <c r="A487" s="155"/>
      <c r="B487" s="156"/>
      <c r="C487" s="186" t="s">
        <v>284</v>
      </c>
      <c r="D487" s="160"/>
      <c r="E487" s="161">
        <v>44.33</v>
      </c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48"/>
      <c r="Z487" s="148"/>
      <c r="AA487" s="148"/>
      <c r="AB487" s="148"/>
      <c r="AC487" s="148"/>
      <c r="AD487" s="148"/>
      <c r="AE487" s="148"/>
      <c r="AF487" s="148"/>
      <c r="AG487" s="148" t="s">
        <v>146</v>
      </c>
      <c r="AH487" s="148">
        <v>0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 x14ac:dyDescent="0.25">
      <c r="A488" s="155"/>
      <c r="B488" s="156"/>
      <c r="C488" s="186" t="s">
        <v>285</v>
      </c>
      <c r="D488" s="160"/>
      <c r="E488" s="161">
        <v>14.17</v>
      </c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48"/>
      <c r="Z488" s="148"/>
      <c r="AA488" s="148"/>
      <c r="AB488" s="148"/>
      <c r="AC488" s="148"/>
      <c r="AD488" s="148"/>
      <c r="AE488" s="148"/>
      <c r="AF488" s="148"/>
      <c r="AG488" s="148" t="s">
        <v>146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 x14ac:dyDescent="0.25">
      <c r="A489" s="155"/>
      <c r="B489" s="156"/>
      <c r="C489" s="186" t="s">
        <v>286</v>
      </c>
      <c r="D489" s="160"/>
      <c r="E489" s="161">
        <v>12.61</v>
      </c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48"/>
      <c r="Z489" s="148"/>
      <c r="AA489" s="148"/>
      <c r="AB489" s="148"/>
      <c r="AC489" s="148"/>
      <c r="AD489" s="148"/>
      <c r="AE489" s="148"/>
      <c r="AF489" s="148"/>
      <c r="AG489" s="148" t="s">
        <v>146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1" x14ac:dyDescent="0.25">
      <c r="A490" s="155"/>
      <c r="B490" s="156"/>
      <c r="C490" s="186" t="s">
        <v>287</v>
      </c>
      <c r="D490" s="160"/>
      <c r="E490" s="161">
        <v>2.73</v>
      </c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48"/>
      <c r="Z490" s="148"/>
      <c r="AA490" s="148"/>
      <c r="AB490" s="148"/>
      <c r="AC490" s="148"/>
      <c r="AD490" s="148"/>
      <c r="AE490" s="148"/>
      <c r="AF490" s="148"/>
      <c r="AG490" s="148" t="s">
        <v>146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1" x14ac:dyDescent="0.25">
      <c r="A491" s="155"/>
      <c r="B491" s="156"/>
      <c r="C491" s="186" t="s">
        <v>288</v>
      </c>
      <c r="D491" s="160"/>
      <c r="E491" s="161">
        <v>15.99</v>
      </c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48"/>
      <c r="Z491" s="148"/>
      <c r="AA491" s="148"/>
      <c r="AB491" s="148"/>
      <c r="AC491" s="148"/>
      <c r="AD491" s="148"/>
      <c r="AE491" s="148"/>
      <c r="AF491" s="148"/>
      <c r="AG491" s="148" t="s">
        <v>146</v>
      </c>
      <c r="AH491" s="148">
        <v>0</v>
      </c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1" x14ac:dyDescent="0.25">
      <c r="A492" s="155"/>
      <c r="B492" s="156"/>
      <c r="C492" s="186" t="s">
        <v>289</v>
      </c>
      <c r="D492" s="160"/>
      <c r="E492" s="161">
        <v>35.619999999999997</v>
      </c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48"/>
      <c r="Z492" s="148"/>
      <c r="AA492" s="148"/>
      <c r="AB492" s="148"/>
      <c r="AC492" s="148"/>
      <c r="AD492" s="148"/>
      <c r="AE492" s="148"/>
      <c r="AF492" s="148"/>
      <c r="AG492" s="148" t="s">
        <v>146</v>
      </c>
      <c r="AH492" s="148">
        <v>0</v>
      </c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1" x14ac:dyDescent="0.25">
      <c r="A493" s="155"/>
      <c r="B493" s="156"/>
      <c r="C493" s="186" t="s">
        <v>482</v>
      </c>
      <c r="D493" s="160"/>
      <c r="E493" s="161">
        <v>26.52</v>
      </c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48"/>
      <c r="Z493" s="148"/>
      <c r="AA493" s="148"/>
      <c r="AB493" s="148"/>
      <c r="AC493" s="148"/>
      <c r="AD493" s="148"/>
      <c r="AE493" s="148"/>
      <c r="AF493" s="148"/>
      <c r="AG493" s="148" t="s">
        <v>146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1" x14ac:dyDescent="0.25">
      <c r="A494" s="155"/>
      <c r="B494" s="156"/>
      <c r="C494" s="186" t="s">
        <v>483</v>
      </c>
      <c r="D494" s="160"/>
      <c r="E494" s="161">
        <v>4.42</v>
      </c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48"/>
      <c r="Z494" s="148"/>
      <c r="AA494" s="148"/>
      <c r="AB494" s="148"/>
      <c r="AC494" s="148"/>
      <c r="AD494" s="148"/>
      <c r="AE494" s="148"/>
      <c r="AF494" s="148"/>
      <c r="AG494" s="148" t="s">
        <v>146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 x14ac:dyDescent="0.25">
      <c r="A495" s="155"/>
      <c r="B495" s="156"/>
      <c r="C495" s="186" t="s">
        <v>484</v>
      </c>
      <c r="D495" s="160"/>
      <c r="E495" s="161">
        <v>66.7</v>
      </c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48"/>
      <c r="Z495" s="148"/>
      <c r="AA495" s="148"/>
      <c r="AB495" s="148"/>
      <c r="AC495" s="148"/>
      <c r="AD495" s="148"/>
      <c r="AE495" s="148"/>
      <c r="AF495" s="148"/>
      <c r="AG495" s="148" t="s">
        <v>146</v>
      </c>
      <c r="AH495" s="148">
        <v>0</v>
      </c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1" x14ac:dyDescent="0.25">
      <c r="A496" s="155"/>
      <c r="B496" s="156"/>
      <c r="C496" s="186" t="s">
        <v>485</v>
      </c>
      <c r="D496" s="160"/>
      <c r="E496" s="161">
        <v>23.14</v>
      </c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48"/>
      <c r="Z496" s="148"/>
      <c r="AA496" s="148"/>
      <c r="AB496" s="148"/>
      <c r="AC496" s="148"/>
      <c r="AD496" s="148"/>
      <c r="AE496" s="148"/>
      <c r="AF496" s="148"/>
      <c r="AG496" s="148" t="s">
        <v>146</v>
      </c>
      <c r="AH496" s="148">
        <v>0</v>
      </c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1" x14ac:dyDescent="0.25">
      <c r="A497" s="155"/>
      <c r="B497" s="156"/>
      <c r="C497" s="186" t="s">
        <v>249</v>
      </c>
      <c r="D497" s="160"/>
      <c r="E497" s="161">
        <v>11.25</v>
      </c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48"/>
      <c r="Z497" s="148"/>
      <c r="AA497" s="148"/>
      <c r="AB497" s="148"/>
      <c r="AC497" s="148"/>
      <c r="AD497" s="148"/>
      <c r="AE497" s="148"/>
      <c r="AF497" s="148"/>
      <c r="AG497" s="148" t="s">
        <v>146</v>
      </c>
      <c r="AH497" s="148">
        <v>0</v>
      </c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1" x14ac:dyDescent="0.25">
      <c r="A498" s="155"/>
      <c r="B498" s="156"/>
      <c r="C498" s="186" t="s">
        <v>249</v>
      </c>
      <c r="D498" s="160"/>
      <c r="E498" s="161">
        <v>11.25</v>
      </c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48"/>
      <c r="Z498" s="148"/>
      <c r="AA498" s="148"/>
      <c r="AB498" s="148"/>
      <c r="AC498" s="148"/>
      <c r="AD498" s="148"/>
      <c r="AE498" s="148"/>
      <c r="AF498" s="148"/>
      <c r="AG498" s="148" t="s">
        <v>146</v>
      </c>
      <c r="AH498" s="148">
        <v>0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1" x14ac:dyDescent="0.25">
      <c r="A499" s="155"/>
      <c r="B499" s="156"/>
      <c r="C499" s="186" t="s">
        <v>251</v>
      </c>
      <c r="D499" s="160"/>
      <c r="E499" s="161">
        <v>57</v>
      </c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48"/>
      <c r="Z499" s="148"/>
      <c r="AA499" s="148"/>
      <c r="AB499" s="148"/>
      <c r="AC499" s="148"/>
      <c r="AD499" s="148"/>
      <c r="AE499" s="148"/>
      <c r="AF499" s="148"/>
      <c r="AG499" s="148" t="s">
        <v>146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1" x14ac:dyDescent="0.25">
      <c r="A500" s="155"/>
      <c r="B500" s="156"/>
      <c r="C500" s="186" t="s">
        <v>252</v>
      </c>
      <c r="D500" s="160"/>
      <c r="E500" s="161">
        <v>13.865</v>
      </c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48"/>
      <c r="Z500" s="148"/>
      <c r="AA500" s="148"/>
      <c r="AB500" s="148"/>
      <c r="AC500" s="148"/>
      <c r="AD500" s="148"/>
      <c r="AE500" s="148"/>
      <c r="AF500" s="148"/>
      <c r="AG500" s="148" t="s">
        <v>146</v>
      </c>
      <c r="AH500" s="148">
        <v>0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1" x14ac:dyDescent="0.25">
      <c r="A501" s="155"/>
      <c r="B501" s="156"/>
      <c r="C501" s="186" t="s">
        <v>486</v>
      </c>
      <c r="D501" s="160"/>
      <c r="E501" s="161">
        <v>99.97</v>
      </c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48"/>
      <c r="Z501" s="148"/>
      <c r="AA501" s="148"/>
      <c r="AB501" s="148"/>
      <c r="AC501" s="148"/>
      <c r="AD501" s="148"/>
      <c r="AE501" s="148"/>
      <c r="AF501" s="148"/>
      <c r="AG501" s="148" t="s">
        <v>146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5">
      <c r="A502" s="155"/>
      <c r="B502" s="156"/>
      <c r="C502" s="186" t="s">
        <v>487</v>
      </c>
      <c r="D502" s="160"/>
      <c r="E502" s="161">
        <v>86.813999999999993</v>
      </c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48"/>
      <c r="Z502" s="148"/>
      <c r="AA502" s="148"/>
      <c r="AB502" s="148"/>
      <c r="AC502" s="148"/>
      <c r="AD502" s="148"/>
      <c r="AE502" s="148"/>
      <c r="AF502" s="148"/>
      <c r="AG502" s="148" t="s">
        <v>146</v>
      </c>
      <c r="AH502" s="148">
        <v>0</v>
      </c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1" x14ac:dyDescent="0.25">
      <c r="A503" s="155"/>
      <c r="B503" s="156"/>
      <c r="C503" s="186" t="s">
        <v>265</v>
      </c>
      <c r="D503" s="160"/>
      <c r="E503" s="161">
        <v>18.399999999999999</v>
      </c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48"/>
      <c r="Z503" s="148"/>
      <c r="AA503" s="148"/>
      <c r="AB503" s="148"/>
      <c r="AC503" s="148"/>
      <c r="AD503" s="148"/>
      <c r="AE503" s="148"/>
      <c r="AF503" s="148"/>
      <c r="AG503" s="148" t="s">
        <v>146</v>
      </c>
      <c r="AH503" s="148">
        <v>0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 x14ac:dyDescent="0.25">
      <c r="A504" s="169">
        <v>95</v>
      </c>
      <c r="B504" s="170" t="s">
        <v>488</v>
      </c>
      <c r="C504" s="185" t="s">
        <v>489</v>
      </c>
      <c r="D504" s="171" t="s">
        <v>140</v>
      </c>
      <c r="E504" s="172">
        <v>581.04899999999998</v>
      </c>
      <c r="F504" s="173"/>
      <c r="G504" s="174">
        <f>ROUND(E504*F504,2)</f>
        <v>0</v>
      </c>
      <c r="H504" s="159"/>
      <c r="I504" s="158">
        <f>ROUND(E504*H504,2)</f>
        <v>0</v>
      </c>
      <c r="J504" s="159"/>
      <c r="K504" s="158">
        <f>ROUND(E504*J504,2)</f>
        <v>0</v>
      </c>
      <c r="L504" s="158">
        <v>21</v>
      </c>
      <c r="M504" s="158">
        <f>G504*(1+L504/100)</f>
        <v>0</v>
      </c>
      <c r="N504" s="158">
        <v>2.1000000000000001E-4</v>
      </c>
      <c r="O504" s="158">
        <f>ROUND(E504*N504,2)</f>
        <v>0.12</v>
      </c>
      <c r="P504" s="158">
        <v>0</v>
      </c>
      <c r="Q504" s="158">
        <f>ROUND(E504*P504,2)</f>
        <v>0</v>
      </c>
      <c r="R504" s="158"/>
      <c r="S504" s="158" t="s">
        <v>141</v>
      </c>
      <c r="T504" s="158" t="s">
        <v>142</v>
      </c>
      <c r="U504" s="158">
        <v>0.10191</v>
      </c>
      <c r="V504" s="158">
        <f>ROUND(E504*U504,2)</f>
        <v>59.21</v>
      </c>
      <c r="W504" s="158"/>
      <c r="X504" s="158" t="s">
        <v>143</v>
      </c>
      <c r="Y504" s="148"/>
      <c r="Z504" s="148"/>
      <c r="AA504" s="148"/>
      <c r="AB504" s="148"/>
      <c r="AC504" s="148"/>
      <c r="AD504" s="148"/>
      <c r="AE504" s="148"/>
      <c r="AF504" s="148"/>
      <c r="AG504" s="148" t="s">
        <v>144</v>
      </c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1" x14ac:dyDescent="0.25">
      <c r="A505" s="155"/>
      <c r="B505" s="156"/>
      <c r="C505" s="186" t="s">
        <v>282</v>
      </c>
      <c r="D505" s="160"/>
      <c r="E505" s="161">
        <v>23.27</v>
      </c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48"/>
      <c r="Z505" s="148"/>
      <c r="AA505" s="148"/>
      <c r="AB505" s="148"/>
      <c r="AC505" s="148"/>
      <c r="AD505" s="148"/>
      <c r="AE505" s="148"/>
      <c r="AF505" s="148"/>
      <c r="AG505" s="148" t="s">
        <v>146</v>
      </c>
      <c r="AH505" s="148">
        <v>0</v>
      </c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 x14ac:dyDescent="0.25">
      <c r="A506" s="155"/>
      <c r="B506" s="156"/>
      <c r="C506" s="186" t="s">
        <v>283</v>
      </c>
      <c r="D506" s="160"/>
      <c r="E506" s="161">
        <v>13</v>
      </c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48"/>
      <c r="Z506" s="148"/>
      <c r="AA506" s="148"/>
      <c r="AB506" s="148"/>
      <c r="AC506" s="148"/>
      <c r="AD506" s="148"/>
      <c r="AE506" s="148"/>
      <c r="AF506" s="148"/>
      <c r="AG506" s="148" t="s">
        <v>146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1" x14ac:dyDescent="0.25">
      <c r="A507" s="155"/>
      <c r="B507" s="156"/>
      <c r="C507" s="186" t="s">
        <v>284</v>
      </c>
      <c r="D507" s="160"/>
      <c r="E507" s="161">
        <v>44.33</v>
      </c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48"/>
      <c r="Z507" s="148"/>
      <c r="AA507" s="148"/>
      <c r="AB507" s="148"/>
      <c r="AC507" s="148"/>
      <c r="AD507" s="148"/>
      <c r="AE507" s="148"/>
      <c r="AF507" s="148"/>
      <c r="AG507" s="148" t="s">
        <v>146</v>
      </c>
      <c r="AH507" s="148">
        <v>0</v>
      </c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1" x14ac:dyDescent="0.25">
      <c r="A508" s="155"/>
      <c r="B508" s="156"/>
      <c r="C508" s="186" t="s">
        <v>285</v>
      </c>
      <c r="D508" s="160"/>
      <c r="E508" s="161">
        <v>14.17</v>
      </c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48"/>
      <c r="Z508" s="148"/>
      <c r="AA508" s="148"/>
      <c r="AB508" s="148"/>
      <c r="AC508" s="148"/>
      <c r="AD508" s="148"/>
      <c r="AE508" s="148"/>
      <c r="AF508" s="148"/>
      <c r="AG508" s="148" t="s">
        <v>146</v>
      </c>
      <c r="AH508" s="148">
        <v>0</v>
      </c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1" x14ac:dyDescent="0.25">
      <c r="A509" s="155"/>
      <c r="B509" s="156"/>
      <c r="C509" s="186" t="s">
        <v>286</v>
      </c>
      <c r="D509" s="160"/>
      <c r="E509" s="161">
        <v>12.61</v>
      </c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48"/>
      <c r="Z509" s="148"/>
      <c r="AA509" s="148"/>
      <c r="AB509" s="148"/>
      <c r="AC509" s="148"/>
      <c r="AD509" s="148"/>
      <c r="AE509" s="148"/>
      <c r="AF509" s="148"/>
      <c r="AG509" s="148" t="s">
        <v>146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1" x14ac:dyDescent="0.25">
      <c r="A510" s="155"/>
      <c r="B510" s="156"/>
      <c r="C510" s="186" t="s">
        <v>287</v>
      </c>
      <c r="D510" s="160"/>
      <c r="E510" s="161">
        <v>2.73</v>
      </c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48"/>
      <c r="Z510" s="148"/>
      <c r="AA510" s="148"/>
      <c r="AB510" s="148"/>
      <c r="AC510" s="148"/>
      <c r="AD510" s="148"/>
      <c r="AE510" s="148"/>
      <c r="AF510" s="148"/>
      <c r="AG510" s="148" t="s">
        <v>146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1" x14ac:dyDescent="0.25">
      <c r="A511" s="155"/>
      <c r="B511" s="156"/>
      <c r="C511" s="186" t="s">
        <v>288</v>
      </c>
      <c r="D511" s="160"/>
      <c r="E511" s="161">
        <v>15.99</v>
      </c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48"/>
      <c r="Z511" s="148"/>
      <c r="AA511" s="148"/>
      <c r="AB511" s="148"/>
      <c r="AC511" s="148"/>
      <c r="AD511" s="148"/>
      <c r="AE511" s="148"/>
      <c r="AF511" s="148"/>
      <c r="AG511" s="148" t="s">
        <v>146</v>
      </c>
      <c r="AH511" s="148">
        <v>0</v>
      </c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 x14ac:dyDescent="0.25">
      <c r="A512" s="155"/>
      <c r="B512" s="156"/>
      <c r="C512" s="186" t="s">
        <v>289</v>
      </c>
      <c r="D512" s="160"/>
      <c r="E512" s="161">
        <v>35.619999999999997</v>
      </c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48"/>
      <c r="Z512" s="148"/>
      <c r="AA512" s="148"/>
      <c r="AB512" s="148"/>
      <c r="AC512" s="148"/>
      <c r="AD512" s="148"/>
      <c r="AE512" s="148"/>
      <c r="AF512" s="148"/>
      <c r="AG512" s="148" t="s">
        <v>146</v>
      </c>
      <c r="AH512" s="148">
        <v>0</v>
      </c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1" x14ac:dyDescent="0.25">
      <c r="A513" s="155"/>
      <c r="B513" s="156"/>
      <c r="C513" s="186" t="s">
        <v>482</v>
      </c>
      <c r="D513" s="160"/>
      <c r="E513" s="161">
        <v>26.52</v>
      </c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48"/>
      <c r="Z513" s="148"/>
      <c r="AA513" s="148"/>
      <c r="AB513" s="148"/>
      <c r="AC513" s="148"/>
      <c r="AD513" s="148"/>
      <c r="AE513" s="148"/>
      <c r="AF513" s="148"/>
      <c r="AG513" s="148" t="s">
        <v>146</v>
      </c>
      <c r="AH513" s="148">
        <v>0</v>
      </c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1" x14ac:dyDescent="0.25">
      <c r="A514" s="155"/>
      <c r="B514" s="156"/>
      <c r="C514" s="186" t="s">
        <v>483</v>
      </c>
      <c r="D514" s="160"/>
      <c r="E514" s="161">
        <v>4.42</v>
      </c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48"/>
      <c r="Z514" s="148"/>
      <c r="AA514" s="148"/>
      <c r="AB514" s="148"/>
      <c r="AC514" s="148"/>
      <c r="AD514" s="148"/>
      <c r="AE514" s="148"/>
      <c r="AF514" s="148"/>
      <c r="AG514" s="148" t="s">
        <v>146</v>
      </c>
      <c r="AH514" s="148">
        <v>0</v>
      </c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1" x14ac:dyDescent="0.25">
      <c r="A515" s="155"/>
      <c r="B515" s="156"/>
      <c r="C515" s="186" t="s">
        <v>484</v>
      </c>
      <c r="D515" s="160"/>
      <c r="E515" s="161">
        <v>66.7</v>
      </c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48"/>
      <c r="Z515" s="148"/>
      <c r="AA515" s="148"/>
      <c r="AB515" s="148"/>
      <c r="AC515" s="148"/>
      <c r="AD515" s="148"/>
      <c r="AE515" s="148"/>
      <c r="AF515" s="148"/>
      <c r="AG515" s="148" t="s">
        <v>146</v>
      </c>
      <c r="AH515" s="148">
        <v>0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 x14ac:dyDescent="0.25">
      <c r="A516" s="155"/>
      <c r="B516" s="156"/>
      <c r="C516" s="186" t="s">
        <v>485</v>
      </c>
      <c r="D516" s="160"/>
      <c r="E516" s="161">
        <v>23.14</v>
      </c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48"/>
      <c r="Z516" s="148"/>
      <c r="AA516" s="148"/>
      <c r="AB516" s="148"/>
      <c r="AC516" s="148"/>
      <c r="AD516" s="148"/>
      <c r="AE516" s="148"/>
      <c r="AF516" s="148"/>
      <c r="AG516" s="148" t="s">
        <v>146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1" x14ac:dyDescent="0.25">
      <c r="A517" s="155"/>
      <c r="B517" s="156"/>
      <c r="C517" s="186" t="s">
        <v>249</v>
      </c>
      <c r="D517" s="160"/>
      <c r="E517" s="161">
        <v>11.25</v>
      </c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48"/>
      <c r="Z517" s="148"/>
      <c r="AA517" s="148"/>
      <c r="AB517" s="148"/>
      <c r="AC517" s="148"/>
      <c r="AD517" s="148"/>
      <c r="AE517" s="148"/>
      <c r="AF517" s="148"/>
      <c r="AG517" s="148" t="s">
        <v>146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 x14ac:dyDescent="0.25">
      <c r="A518" s="155"/>
      <c r="B518" s="156"/>
      <c r="C518" s="186" t="s">
        <v>249</v>
      </c>
      <c r="D518" s="160"/>
      <c r="E518" s="161">
        <v>11.25</v>
      </c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48"/>
      <c r="Z518" s="148"/>
      <c r="AA518" s="148"/>
      <c r="AB518" s="148"/>
      <c r="AC518" s="148"/>
      <c r="AD518" s="148"/>
      <c r="AE518" s="148"/>
      <c r="AF518" s="148"/>
      <c r="AG518" s="148" t="s">
        <v>146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 x14ac:dyDescent="0.25">
      <c r="A519" s="155"/>
      <c r="B519" s="156"/>
      <c r="C519" s="186" t="s">
        <v>251</v>
      </c>
      <c r="D519" s="160"/>
      <c r="E519" s="161">
        <v>57</v>
      </c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48"/>
      <c r="Z519" s="148"/>
      <c r="AA519" s="148"/>
      <c r="AB519" s="148"/>
      <c r="AC519" s="148"/>
      <c r="AD519" s="148"/>
      <c r="AE519" s="148"/>
      <c r="AF519" s="148"/>
      <c r="AG519" s="148" t="s">
        <v>146</v>
      </c>
      <c r="AH519" s="148">
        <v>0</v>
      </c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1" x14ac:dyDescent="0.25">
      <c r="A520" s="155"/>
      <c r="B520" s="156"/>
      <c r="C520" s="186" t="s">
        <v>252</v>
      </c>
      <c r="D520" s="160"/>
      <c r="E520" s="161">
        <v>13.865</v>
      </c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48"/>
      <c r="Z520" s="148"/>
      <c r="AA520" s="148"/>
      <c r="AB520" s="148"/>
      <c r="AC520" s="148"/>
      <c r="AD520" s="148"/>
      <c r="AE520" s="148"/>
      <c r="AF520" s="148"/>
      <c r="AG520" s="148" t="s">
        <v>146</v>
      </c>
      <c r="AH520" s="148">
        <v>0</v>
      </c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1" x14ac:dyDescent="0.25">
      <c r="A521" s="155"/>
      <c r="B521" s="156"/>
      <c r="C521" s="186" t="s">
        <v>486</v>
      </c>
      <c r="D521" s="160"/>
      <c r="E521" s="161">
        <v>99.97</v>
      </c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48"/>
      <c r="Z521" s="148"/>
      <c r="AA521" s="148"/>
      <c r="AB521" s="148"/>
      <c r="AC521" s="148"/>
      <c r="AD521" s="148"/>
      <c r="AE521" s="148"/>
      <c r="AF521" s="148"/>
      <c r="AG521" s="148" t="s">
        <v>146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1" x14ac:dyDescent="0.25">
      <c r="A522" s="155"/>
      <c r="B522" s="156"/>
      <c r="C522" s="186" t="s">
        <v>487</v>
      </c>
      <c r="D522" s="160"/>
      <c r="E522" s="161">
        <v>86.813999999999993</v>
      </c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48"/>
      <c r="Z522" s="148"/>
      <c r="AA522" s="148"/>
      <c r="AB522" s="148"/>
      <c r="AC522" s="148"/>
      <c r="AD522" s="148"/>
      <c r="AE522" s="148"/>
      <c r="AF522" s="148"/>
      <c r="AG522" s="148" t="s">
        <v>146</v>
      </c>
      <c r="AH522" s="148">
        <v>0</v>
      </c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1" x14ac:dyDescent="0.25">
      <c r="A523" s="155"/>
      <c r="B523" s="156"/>
      <c r="C523" s="186" t="s">
        <v>265</v>
      </c>
      <c r="D523" s="160"/>
      <c r="E523" s="161">
        <v>18.399999999999999</v>
      </c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48"/>
      <c r="Z523" s="148"/>
      <c r="AA523" s="148"/>
      <c r="AB523" s="148"/>
      <c r="AC523" s="148"/>
      <c r="AD523" s="148"/>
      <c r="AE523" s="148"/>
      <c r="AF523" s="148"/>
      <c r="AG523" s="148" t="s">
        <v>146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1" x14ac:dyDescent="0.25">
      <c r="A524" s="169">
        <v>96</v>
      </c>
      <c r="B524" s="170" t="s">
        <v>490</v>
      </c>
      <c r="C524" s="185" t="s">
        <v>491</v>
      </c>
      <c r="D524" s="171" t="s">
        <v>140</v>
      </c>
      <c r="E524" s="172">
        <v>355.28500000000003</v>
      </c>
      <c r="F524" s="173"/>
      <c r="G524" s="174">
        <f>ROUND(E524*F524,2)</f>
        <v>0</v>
      </c>
      <c r="H524" s="159"/>
      <c r="I524" s="158">
        <f>ROUND(E524*H524,2)</f>
        <v>0</v>
      </c>
      <c r="J524" s="159"/>
      <c r="K524" s="158">
        <f>ROUND(E524*J524,2)</f>
        <v>0</v>
      </c>
      <c r="L524" s="158">
        <v>21</v>
      </c>
      <c r="M524" s="158">
        <f>G524*(1+L524/100)</f>
        <v>0</v>
      </c>
      <c r="N524" s="158">
        <v>0</v>
      </c>
      <c r="O524" s="158">
        <f>ROUND(E524*N524,2)</f>
        <v>0</v>
      </c>
      <c r="P524" s="158">
        <v>0</v>
      </c>
      <c r="Q524" s="158">
        <f>ROUND(E524*P524,2)</f>
        <v>0</v>
      </c>
      <c r="R524" s="158"/>
      <c r="S524" s="158" t="s">
        <v>141</v>
      </c>
      <c r="T524" s="158" t="s">
        <v>142</v>
      </c>
      <c r="U524" s="158">
        <v>2.1000000000000001E-2</v>
      </c>
      <c r="V524" s="158">
        <f>ROUND(E524*U524,2)</f>
        <v>7.46</v>
      </c>
      <c r="W524" s="158"/>
      <c r="X524" s="158" t="s">
        <v>143</v>
      </c>
      <c r="Y524" s="148"/>
      <c r="Z524" s="148"/>
      <c r="AA524" s="148"/>
      <c r="AB524" s="148"/>
      <c r="AC524" s="148"/>
      <c r="AD524" s="148"/>
      <c r="AE524" s="148"/>
      <c r="AF524" s="148"/>
      <c r="AG524" s="148" t="s">
        <v>144</v>
      </c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outlineLevel="1" x14ac:dyDescent="0.25">
      <c r="A525" s="155"/>
      <c r="B525" s="156"/>
      <c r="C525" s="186" t="s">
        <v>492</v>
      </c>
      <c r="D525" s="160"/>
      <c r="E525" s="161">
        <v>355.28500000000003</v>
      </c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48"/>
      <c r="Z525" s="148"/>
      <c r="AA525" s="148"/>
      <c r="AB525" s="148"/>
      <c r="AC525" s="148"/>
      <c r="AD525" s="148"/>
      <c r="AE525" s="148"/>
      <c r="AF525" s="148"/>
      <c r="AG525" s="148" t="s">
        <v>146</v>
      </c>
      <c r="AH525" s="148">
        <v>5</v>
      </c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x14ac:dyDescent="0.25">
      <c r="A526" s="163" t="s">
        <v>136</v>
      </c>
      <c r="B526" s="164" t="s">
        <v>104</v>
      </c>
      <c r="C526" s="184" t="s">
        <v>105</v>
      </c>
      <c r="D526" s="165"/>
      <c r="E526" s="166"/>
      <c r="F526" s="167"/>
      <c r="G526" s="168">
        <f>SUMIF(AG527:AG530,"&lt;&gt;NOR",G527:G530)</f>
        <v>0</v>
      </c>
      <c r="H526" s="162"/>
      <c r="I526" s="162">
        <f>SUM(I527:I530)</f>
        <v>0</v>
      </c>
      <c r="J526" s="162"/>
      <c r="K526" s="162">
        <f>SUM(K527:K530)</f>
        <v>0</v>
      </c>
      <c r="L526" s="162"/>
      <c r="M526" s="162">
        <f>SUM(M527:M530)</f>
        <v>0</v>
      </c>
      <c r="N526" s="162"/>
      <c r="O526" s="162">
        <f>SUM(O527:O530)</f>
        <v>0</v>
      </c>
      <c r="P526" s="162"/>
      <c r="Q526" s="162">
        <f>SUM(Q527:Q530)</f>
        <v>0</v>
      </c>
      <c r="R526" s="162"/>
      <c r="S526" s="162"/>
      <c r="T526" s="162"/>
      <c r="U526" s="162"/>
      <c r="V526" s="162">
        <f>SUM(V527:V530)</f>
        <v>0.17</v>
      </c>
      <c r="W526" s="162"/>
      <c r="X526" s="162"/>
      <c r="AG526" t="s">
        <v>137</v>
      </c>
    </row>
    <row r="527" spans="1:60" outlineLevel="1" x14ac:dyDescent="0.25">
      <c r="A527" s="169">
        <v>97</v>
      </c>
      <c r="B527" s="170" t="s">
        <v>493</v>
      </c>
      <c r="C527" s="185" t="s">
        <v>494</v>
      </c>
      <c r="D527" s="171" t="s">
        <v>195</v>
      </c>
      <c r="E527" s="172">
        <v>1</v>
      </c>
      <c r="F527" s="173"/>
      <c r="G527" s="174">
        <f>ROUND(E527*F527,2)</f>
        <v>0</v>
      </c>
      <c r="H527" s="159"/>
      <c r="I527" s="158">
        <f>ROUND(E527*H527,2)</f>
        <v>0</v>
      </c>
      <c r="J527" s="159"/>
      <c r="K527" s="158">
        <f>ROUND(E527*J527,2)</f>
        <v>0</v>
      </c>
      <c r="L527" s="158">
        <v>21</v>
      </c>
      <c r="M527" s="158">
        <f>G527*(1+L527/100)</f>
        <v>0</v>
      </c>
      <c r="N527" s="158">
        <v>0</v>
      </c>
      <c r="O527" s="158">
        <f>ROUND(E527*N527,2)</f>
        <v>0</v>
      </c>
      <c r="P527" s="158">
        <v>0</v>
      </c>
      <c r="Q527" s="158">
        <f>ROUND(E527*P527,2)</f>
        <v>0</v>
      </c>
      <c r="R527" s="158"/>
      <c r="S527" s="158" t="s">
        <v>196</v>
      </c>
      <c r="T527" s="158" t="s">
        <v>197</v>
      </c>
      <c r="U527" s="158">
        <v>0.17</v>
      </c>
      <c r="V527" s="158">
        <f>ROUND(E527*U527,2)</f>
        <v>0.17</v>
      </c>
      <c r="W527" s="158"/>
      <c r="X527" s="158" t="s">
        <v>198</v>
      </c>
      <c r="Y527" s="148"/>
      <c r="Z527" s="148"/>
      <c r="AA527" s="148"/>
      <c r="AB527" s="148"/>
      <c r="AC527" s="148"/>
      <c r="AD527" s="148"/>
      <c r="AE527" s="148"/>
      <c r="AF527" s="148"/>
      <c r="AG527" s="148" t="s">
        <v>199</v>
      </c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ht="21" outlineLevel="1" x14ac:dyDescent="0.25">
      <c r="A528" s="155"/>
      <c r="B528" s="156"/>
      <c r="C528" s="249" t="s">
        <v>551</v>
      </c>
      <c r="D528" s="250"/>
      <c r="E528" s="250"/>
      <c r="F528" s="250"/>
      <c r="G528" s="250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48"/>
      <c r="Z528" s="148"/>
      <c r="AA528" s="148"/>
      <c r="AB528" s="148"/>
      <c r="AC528" s="148"/>
      <c r="AD528" s="148"/>
      <c r="AE528" s="148"/>
      <c r="AF528" s="148"/>
      <c r="AG528" s="148" t="s">
        <v>165</v>
      </c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82" t="str">
        <f>C528</f>
        <v>Úpravy a práce na elektroinstalaci spojené s opravou povrchů stěn a kleneb v suterénu v m.č. 0.06, 0.07, 0.09, 0.10, 0.11, 0.12 a 0.13.</v>
      </c>
      <c r="BB528" s="148"/>
      <c r="BC528" s="148"/>
      <c r="BD528" s="148"/>
      <c r="BE528" s="148"/>
      <c r="BF528" s="148"/>
      <c r="BG528" s="148"/>
      <c r="BH528" s="148"/>
    </row>
    <row r="529" spans="1:60" outlineLevel="1" x14ac:dyDescent="0.25">
      <c r="A529" s="155"/>
      <c r="B529" s="156"/>
      <c r="C529" s="251" t="s">
        <v>495</v>
      </c>
      <c r="D529" s="252"/>
      <c r="E529" s="252"/>
      <c r="F529" s="252"/>
      <c r="G529" s="252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48"/>
      <c r="Z529" s="148"/>
      <c r="AA529" s="148"/>
      <c r="AB529" s="148"/>
      <c r="AC529" s="148"/>
      <c r="AD529" s="148"/>
      <c r="AE529" s="148"/>
      <c r="AF529" s="148"/>
      <c r="AG529" s="148" t="s">
        <v>165</v>
      </c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82" t="str">
        <f>C529</f>
        <v>Jedná se o uvolnění a zpětné uchycení stávajících rozvodů elektro (vedených lištách a úchytkami na povrchu).</v>
      </c>
      <c r="BB529" s="148"/>
      <c r="BC529" s="148"/>
      <c r="BD529" s="148"/>
      <c r="BE529" s="148"/>
      <c r="BF529" s="148"/>
      <c r="BG529" s="148"/>
      <c r="BH529" s="148"/>
    </row>
    <row r="530" spans="1:60" outlineLevel="1" x14ac:dyDescent="0.25">
      <c r="A530" s="155"/>
      <c r="B530" s="156"/>
      <c r="C530" s="251" t="s">
        <v>496</v>
      </c>
      <c r="D530" s="252"/>
      <c r="E530" s="252"/>
      <c r="F530" s="252"/>
      <c r="G530" s="252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48"/>
      <c r="Z530" s="148"/>
      <c r="AA530" s="148"/>
      <c r="AB530" s="148"/>
      <c r="AC530" s="148"/>
      <c r="AD530" s="148"/>
      <c r="AE530" s="148"/>
      <c r="AF530" s="148"/>
      <c r="AG530" s="148" t="s">
        <v>165</v>
      </c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x14ac:dyDescent="0.25">
      <c r="A531" s="163" t="s">
        <v>136</v>
      </c>
      <c r="B531" s="164" t="s">
        <v>106</v>
      </c>
      <c r="C531" s="184" t="s">
        <v>107</v>
      </c>
      <c r="D531" s="165"/>
      <c r="E531" s="166"/>
      <c r="F531" s="167"/>
      <c r="G531" s="168">
        <f>SUMIF(AG532:AG540,"&lt;&gt;NOR",G532:G540)</f>
        <v>0</v>
      </c>
      <c r="H531" s="162"/>
      <c r="I531" s="162">
        <f>SUM(I532:I540)</f>
        <v>0</v>
      </c>
      <c r="J531" s="162"/>
      <c r="K531" s="162">
        <f>SUM(K532:K540)</f>
        <v>0</v>
      </c>
      <c r="L531" s="162"/>
      <c r="M531" s="162">
        <f>SUM(M532:M540)</f>
        <v>0</v>
      </c>
      <c r="N531" s="162"/>
      <c r="O531" s="162">
        <f>SUM(O532:O540)</f>
        <v>0</v>
      </c>
      <c r="P531" s="162"/>
      <c r="Q531" s="162">
        <f>SUM(Q532:Q540)</f>
        <v>0</v>
      </c>
      <c r="R531" s="162"/>
      <c r="S531" s="162"/>
      <c r="T531" s="162"/>
      <c r="U531" s="162"/>
      <c r="V531" s="162">
        <f>SUM(V532:V540)</f>
        <v>264.93</v>
      </c>
      <c r="W531" s="162"/>
      <c r="X531" s="162"/>
      <c r="AG531" t="s">
        <v>137</v>
      </c>
    </row>
    <row r="532" spans="1:60" outlineLevel="1" x14ac:dyDescent="0.25">
      <c r="A532" s="175">
        <v>98</v>
      </c>
      <c r="B532" s="176" t="s">
        <v>497</v>
      </c>
      <c r="C532" s="187" t="s">
        <v>498</v>
      </c>
      <c r="D532" s="177" t="s">
        <v>396</v>
      </c>
      <c r="E532" s="178">
        <v>60.168840000000003</v>
      </c>
      <c r="F532" s="179"/>
      <c r="G532" s="180">
        <f>ROUND(E532*F532,2)</f>
        <v>0</v>
      </c>
      <c r="H532" s="159"/>
      <c r="I532" s="158">
        <f>ROUND(E532*H532,2)</f>
        <v>0</v>
      </c>
      <c r="J532" s="159"/>
      <c r="K532" s="158">
        <f>ROUND(E532*J532,2)</f>
        <v>0</v>
      </c>
      <c r="L532" s="158">
        <v>21</v>
      </c>
      <c r="M532" s="158">
        <f>G532*(1+L532/100)</f>
        <v>0</v>
      </c>
      <c r="N532" s="158">
        <v>0</v>
      </c>
      <c r="O532" s="158">
        <f>ROUND(E532*N532,2)</f>
        <v>0</v>
      </c>
      <c r="P532" s="158">
        <v>0</v>
      </c>
      <c r="Q532" s="158">
        <f>ROUND(E532*P532,2)</f>
        <v>0</v>
      </c>
      <c r="R532" s="158"/>
      <c r="S532" s="158" t="s">
        <v>141</v>
      </c>
      <c r="T532" s="158" t="s">
        <v>142</v>
      </c>
      <c r="U532" s="158">
        <v>0.68799999999999994</v>
      </c>
      <c r="V532" s="158">
        <f>ROUND(E532*U532,2)</f>
        <v>41.4</v>
      </c>
      <c r="W532" s="158"/>
      <c r="X532" s="158" t="s">
        <v>499</v>
      </c>
      <c r="Y532" s="148"/>
      <c r="Z532" s="148"/>
      <c r="AA532" s="148"/>
      <c r="AB532" s="148"/>
      <c r="AC532" s="148"/>
      <c r="AD532" s="148"/>
      <c r="AE532" s="148"/>
      <c r="AF532" s="148"/>
      <c r="AG532" s="148" t="s">
        <v>500</v>
      </c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outlineLevel="1" x14ac:dyDescent="0.25">
      <c r="A533" s="175">
        <v>99</v>
      </c>
      <c r="B533" s="176" t="s">
        <v>501</v>
      </c>
      <c r="C533" s="187" t="s">
        <v>502</v>
      </c>
      <c r="D533" s="177" t="s">
        <v>396</v>
      </c>
      <c r="E533" s="178">
        <v>60.168840000000003</v>
      </c>
      <c r="F533" s="179"/>
      <c r="G533" s="180">
        <f>ROUND(E533*F533,2)</f>
        <v>0</v>
      </c>
      <c r="H533" s="159"/>
      <c r="I533" s="158">
        <f>ROUND(E533*H533,2)</f>
        <v>0</v>
      </c>
      <c r="J533" s="159"/>
      <c r="K533" s="158">
        <f>ROUND(E533*J533,2)</f>
        <v>0</v>
      </c>
      <c r="L533" s="158">
        <v>21</v>
      </c>
      <c r="M533" s="158">
        <f>G533*(1+L533/100)</f>
        <v>0</v>
      </c>
      <c r="N533" s="158">
        <v>0</v>
      </c>
      <c r="O533" s="158">
        <f>ROUND(E533*N533,2)</f>
        <v>0</v>
      </c>
      <c r="P533" s="158">
        <v>0</v>
      </c>
      <c r="Q533" s="158">
        <f>ROUND(E533*P533,2)</f>
        <v>0</v>
      </c>
      <c r="R533" s="158"/>
      <c r="S533" s="158" t="s">
        <v>141</v>
      </c>
      <c r="T533" s="158" t="s">
        <v>142</v>
      </c>
      <c r="U533" s="158">
        <v>2.0670000000000002</v>
      </c>
      <c r="V533" s="158">
        <f>ROUND(E533*U533,2)</f>
        <v>124.37</v>
      </c>
      <c r="W533" s="158"/>
      <c r="X533" s="158" t="s">
        <v>499</v>
      </c>
      <c r="Y533" s="148"/>
      <c r="Z533" s="148"/>
      <c r="AA533" s="148"/>
      <c r="AB533" s="148"/>
      <c r="AC533" s="148"/>
      <c r="AD533" s="148"/>
      <c r="AE533" s="148"/>
      <c r="AF533" s="148"/>
      <c r="AG533" s="148" t="s">
        <v>500</v>
      </c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outlineLevel="1" x14ac:dyDescent="0.25">
      <c r="A534" s="169">
        <v>100</v>
      </c>
      <c r="B534" s="170" t="s">
        <v>503</v>
      </c>
      <c r="C534" s="185" t="s">
        <v>504</v>
      </c>
      <c r="D534" s="171" t="s">
        <v>396</v>
      </c>
      <c r="E534" s="172">
        <v>60.168840000000003</v>
      </c>
      <c r="F534" s="173"/>
      <c r="G534" s="174">
        <f>ROUND(E534*F534,2)</f>
        <v>0</v>
      </c>
      <c r="H534" s="159"/>
      <c r="I534" s="158">
        <f>ROUND(E534*H534,2)</f>
        <v>0</v>
      </c>
      <c r="J534" s="159"/>
      <c r="K534" s="158">
        <f>ROUND(E534*J534,2)</f>
        <v>0</v>
      </c>
      <c r="L534" s="158">
        <v>21</v>
      </c>
      <c r="M534" s="158">
        <f>G534*(1+L534/100)</f>
        <v>0</v>
      </c>
      <c r="N534" s="158">
        <v>0</v>
      </c>
      <c r="O534" s="158">
        <f>ROUND(E534*N534,2)</f>
        <v>0</v>
      </c>
      <c r="P534" s="158">
        <v>0</v>
      </c>
      <c r="Q534" s="158">
        <f>ROUND(E534*P534,2)</f>
        <v>0</v>
      </c>
      <c r="R534" s="158"/>
      <c r="S534" s="158" t="s">
        <v>141</v>
      </c>
      <c r="T534" s="158" t="s">
        <v>142</v>
      </c>
      <c r="U534" s="158">
        <v>0.49</v>
      </c>
      <c r="V534" s="158">
        <f>ROUND(E534*U534,2)</f>
        <v>29.48</v>
      </c>
      <c r="W534" s="158"/>
      <c r="X534" s="158" t="s">
        <v>499</v>
      </c>
      <c r="Y534" s="148"/>
      <c r="Z534" s="148"/>
      <c r="AA534" s="148"/>
      <c r="AB534" s="148"/>
      <c r="AC534" s="148"/>
      <c r="AD534" s="148"/>
      <c r="AE534" s="148"/>
      <c r="AF534" s="148"/>
      <c r="AG534" s="148" t="s">
        <v>500</v>
      </c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outlineLevel="1" x14ac:dyDescent="0.25">
      <c r="A535" s="155"/>
      <c r="B535" s="156"/>
      <c r="C535" s="249" t="s">
        <v>505</v>
      </c>
      <c r="D535" s="250"/>
      <c r="E535" s="250"/>
      <c r="F535" s="250"/>
      <c r="G535" s="250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48"/>
      <c r="Z535" s="148"/>
      <c r="AA535" s="148"/>
      <c r="AB535" s="148"/>
      <c r="AC535" s="148"/>
      <c r="AD535" s="148"/>
      <c r="AE535" s="148"/>
      <c r="AF535" s="148"/>
      <c r="AG535" s="148" t="s">
        <v>165</v>
      </c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1" x14ac:dyDescent="0.25">
      <c r="A536" s="175">
        <v>101</v>
      </c>
      <c r="B536" s="176" t="s">
        <v>506</v>
      </c>
      <c r="C536" s="187" t="s">
        <v>507</v>
      </c>
      <c r="D536" s="177" t="s">
        <v>396</v>
      </c>
      <c r="E536" s="178">
        <v>1143.2080000000001</v>
      </c>
      <c r="F536" s="179"/>
      <c r="G536" s="180">
        <f>ROUND(E536*F536,2)</f>
        <v>0</v>
      </c>
      <c r="H536" s="159"/>
      <c r="I536" s="158">
        <f>ROUND(E536*H536,2)</f>
        <v>0</v>
      </c>
      <c r="J536" s="159"/>
      <c r="K536" s="158">
        <f>ROUND(E536*J536,2)</f>
        <v>0</v>
      </c>
      <c r="L536" s="158">
        <v>21</v>
      </c>
      <c r="M536" s="158">
        <f>G536*(1+L536/100)</f>
        <v>0</v>
      </c>
      <c r="N536" s="158">
        <v>0</v>
      </c>
      <c r="O536" s="158">
        <f>ROUND(E536*N536,2)</f>
        <v>0</v>
      </c>
      <c r="P536" s="158">
        <v>0</v>
      </c>
      <c r="Q536" s="158">
        <f>ROUND(E536*P536,2)</f>
        <v>0</v>
      </c>
      <c r="R536" s="158"/>
      <c r="S536" s="158" t="s">
        <v>141</v>
      </c>
      <c r="T536" s="158" t="s">
        <v>142</v>
      </c>
      <c r="U536" s="158">
        <v>0</v>
      </c>
      <c r="V536" s="158">
        <f>ROUND(E536*U536,2)</f>
        <v>0</v>
      </c>
      <c r="W536" s="158"/>
      <c r="X536" s="158" t="s">
        <v>499</v>
      </c>
      <c r="Y536" s="148"/>
      <c r="Z536" s="148"/>
      <c r="AA536" s="148"/>
      <c r="AB536" s="148"/>
      <c r="AC536" s="148"/>
      <c r="AD536" s="148"/>
      <c r="AE536" s="148"/>
      <c r="AF536" s="148"/>
      <c r="AG536" s="148" t="s">
        <v>500</v>
      </c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1" x14ac:dyDescent="0.25">
      <c r="A537" s="175">
        <v>102</v>
      </c>
      <c r="B537" s="176" t="s">
        <v>508</v>
      </c>
      <c r="C537" s="187" t="s">
        <v>509</v>
      </c>
      <c r="D537" s="177" t="s">
        <v>396</v>
      </c>
      <c r="E537" s="178">
        <v>60.168840000000003</v>
      </c>
      <c r="F537" s="179"/>
      <c r="G537" s="180">
        <f>ROUND(E537*F537,2)</f>
        <v>0</v>
      </c>
      <c r="H537" s="159"/>
      <c r="I537" s="158">
        <f>ROUND(E537*H537,2)</f>
        <v>0</v>
      </c>
      <c r="J537" s="159"/>
      <c r="K537" s="158">
        <f>ROUND(E537*J537,2)</f>
        <v>0</v>
      </c>
      <c r="L537" s="158">
        <v>21</v>
      </c>
      <c r="M537" s="158">
        <f>G537*(1+L537/100)</f>
        <v>0</v>
      </c>
      <c r="N537" s="158">
        <v>0</v>
      </c>
      <c r="O537" s="158">
        <f>ROUND(E537*N537,2)</f>
        <v>0</v>
      </c>
      <c r="P537" s="158">
        <v>0</v>
      </c>
      <c r="Q537" s="158">
        <f>ROUND(E537*P537,2)</f>
        <v>0</v>
      </c>
      <c r="R537" s="158"/>
      <c r="S537" s="158" t="s">
        <v>141</v>
      </c>
      <c r="T537" s="158" t="s">
        <v>142</v>
      </c>
      <c r="U537" s="158">
        <v>0.94199999999999995</v>
      </c>
      <c r="V537" s="158">
        <f>ROUND(E537*U537,2)</f>
        <v>56.68</v>
      </c>
      <c r="W537" s="158"/>
      <c r="X537" s="158" t="s">
        <v>499</v>
      </c>
      <c r="Y537" s="148"/>
      <c r="Z537" s="148"/>
      <c r="AA537" s="148"/>
      <c r="AB537" s="148"/>
      <c r="AC537" s="148"/>
      <c r="AD537" s="148"/>
      <c r="AE537" s="148"/>
      <c r="AF537" s="148"/>
      <c r="AG537" s="148" t="s">
        <v>500</v>
      </c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1" x14ac:dyDescent="0.25">
      <c r="A538" s="175">
        <v>103</v>
      </c>
      <c r="B538" s="176" t="s">
        <v>510</v>
      </c>
      <c r="C538" s="187" t="s">
        <v>511</v>
      </c>
      <c r="D538" s="177" t="s">
        <v>396</v>
      </c>
      <c r="E538" s="178">
        <v>120.33768000000001</v>
      </c>
      <c r="F538" s="179"/>
      <c r="G538" s="180">
        <f>ROUND(E538*F538,2)</f>
        <v>0</v>
      </c>
      <c r="H538" s="159"/>
      <c r="I538" s="158">
        <f>ROUND(E538*H538,2)</f>
        <v>0</v>
      </c>
      <c r="J538" s="159"/>
      <c r="K538" s="158">
        <f>ROUND(E538*J538,2)</f>
        <v>0</v>
      </c>
      <c r="L538" s="158">
        <v>21</v>
      </c>
      <c r="M538" s="158">
        <f>G538*(1+L538/100)</f>
        <v>0</v>
      </c>
      <c r="N538" s="158">
        <v>0</v>
      </c>
      <c r="O538" s="158">
        <f>ROUND(E538*N538,2)</f>
        <v>0</v>
      </c>
      <c r="P538" s="158">
        <v>0</v>
      </c>
      <c r="Q538" s="158">
        <f>ROUND(E538*P538,2)</f>
        <v>0</v>
      </c>
      <c r="R538" s="158"/>
      <c r="S538" s="158" t="s">
        <v>141</v>
      </c>
      <c r="T538" s="158" t="s">
        <v>142</v>
      </c>
      <c r="U538" s="158">
        <v>0.105</v>
      </c>
      <c r="V538" s="158">
        <f>ROUND(E538*U538,2)</f>
        <v>12.64</v>
      </c>
      <c r="W538" s="158"/>
      <c r="X538" s="158" t="s">
        <v>499</v>
      </c>
      <c r="Y538" s="148"/>
      <c r="Z538" s="148"/>
      <c r="AA538" s="148"/>
      <c r="AB538" s="148"/>
      <c r="AC538" s="148"/>
      <c r="AD538" s="148"/>
      <c r="AE538" s="148"/>
      <c r="AF538" s="148"/>
      <c r="AG538" s="148" t="s">
        <v>500</v>
      </c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1" x14ac:dyDescent="0.25">
      <c r="A539" s="175">
        <v>104</v>
      </c>
      <c r="B539" s="176" t="s">
        <v>512</v>
      </c>
      <c r="C539" s="187" t="s">
        <v>513</v>
      </c>
      <c r="D539" s="177" t="s">
        <v>396</v>
      </c>
      <c r="E539" s="178">
        <v>60.168840000000003</v>
      </c>
      <c r="F539" s="179"/>
      <c r="G539" s="180">
        <f>ROUND(E539*F539,2)</f>
        <v>0</v>
      </c>
      <c r="H539" s="159"/>
      <c r="I539" s="158">
        <f>ROUND(E539*H539,2)</f>
        <v>0</v>
      </c>
      <c r="J539" s="159"/>
      <c r="K539" s="158">
        <f>ROUND(E539*J539,2)</f>
        <v>0</v>
      </c>
      <c r="L539" s="158">
        <v>21</v>
      </c>
      <c r="M539" s="158">
        <f>G539*(1+L539/100)</f>
        <v>0</v>
      </c>
      <c r="N539" s="158">
        <v>0</v>
      </c>
      <c r="O539" s="158">
        <f>ROUND(E539*N539,2)</f>
        <v>0</v>
      </c>
      <c r="P539" s="158">
        <v>0</v>
      </c>
      <c r="Q539" s="158">
        <f>ROUND(E539*P539,2)</f>
        <v>0</v>
      </c>
      <c r="R539" s="158"/>
      <c r="S539" s="158" t="s">
        <v>474</v>
      </c>
      <c r="T539" s="158" t="s">
        <v>474</v>
      </c>
      <c r="U539" s="158">
        <v>0</v>
      </c>
      <c r="V539" s="158">
        <f>ROUND(E539*U539,2)</f>
        <v>0</v>
      </c>
      <c r="W539" s="158"/>
      <c r="X539" s="158" t="s">
        <v>499</v>
      </c>
      <c r="Y539" s="148"/>
      <c r="Z539" s="148"/>
      <c r="AA539" s="148"/>
      <c r="AB539" s="148"/>
      <c r="AC539" s="148"/>
      <c r="AD539" s="148"/>
      <c r="AE539" s="148"/>
      <c r="AF539" s="148"/>
      <c r="AG539" s="148" t="s">
        <v>500</v>
      </c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outlineLevel="1" x14ac:dyDescent="0.25">
      <c r="A540" s="175">
        <v>105</v>
      </c>
      <c r="B540" s="176" t="s">
        <v>514</v>
      </c>
      <c r="C540" s="187" t="s">
        <v>515</v>
      </c>
      <c r="D540" s="177" t="s">
        <v>396</v>
      </c>
      <c r="E540" s="178">
        <v>60.168840000000003</v>
      </c>
      <c r="F540" s="179"/>
      <c r="G540" s="180">
        <f>ROUND(E540*F540,2)</f>
        <v>0</v>
      </c>
      <c r="H540" s="159"/>
      <c r="I540" s="158">
        <f>ROUND(E540*H540,2)</f>
        <v>0</v>
      </c>
      <c r="J540" s="159"/>
      <c r="K540" s="158">
        <f>ROUND(E540*J540,2)</f>
        <v>0</v>
      </c>
      <c r="L540" s="158">
        <v>21</v>
      </c>
      <c r="M540" s="158">
        <f>G540*(1+L540/100)</f>
        <v>0</v>
      </c>
      <c r="N540" s="158">
        <v>0</v>
      </c>
      <c r="O540" s="158">
        <f>ROUND(E540*N540,2)</f>
        <v>0</v>
      </c>
      <c r="P540" s="158">
        <v>0</v>
      </c>
      <c r="Q540" s="158">
        <f>ROUND(E540*P540,2)</f>
        <v>0</v>
      </c>
      <c r="R540" s="158"/>
      <c r="S540" s="158" t="s">
        <v>141</v>
      </c>
      <c r="T540" s="158" t="s">
        <v>142</v>
      </c>
      <c r="U540" s="158">
        <v>6.0000000000000001E-3</v>
      </c>
      <c r="V540" s="158">
        <f>ROUND(E540*U540,2)</f>
        <v>0.36</v>
      </c>
      <c r="W540" s="158"/>
      <c r="X540" s="158" t="s">
        <v>499</v>
      </c>
      <c r="Y540" s="148"/>
      <c r="Z540" s="148"/>
      <c r="AA540" s="148"/>
      <c r="AB540" s="148"/>
      <c r="AC540" s="148"/>
      <c r="AD540" s="148"/>
      <c r="AE540" s="148"/>
      <c r="AF540" s="148"/>
      <c r="AG540" s="148" t="s">
        <v>500</v>
      </c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x14ac:dyDescent="0.25">
      <c r="A541" s="163" t="s">
        <v>136</v>
      </c>
      <c r="B541" s="164" t="s">
        <v>109</v>
      </c>
      <c r="C541" s="184" t="s">
        <v>29</v>
      </c>
      <c r="D541" s="165"/>
      <c r="E541" s="166"/>
      <c r="F541" s="167"/>
      <c r="G541" s="168">
        <f>SUMIF(AG542:AG548,"&lt;&gt;NOR",G542:G548)</f>
        <v>0</v>
      </c>
      <c r="H541" s="162"/>
      <c r="I541" s="162">
        <f>SUM(I542:I548)</f>
        <v>0</v>
      </c>
      <c r="J541" s="162"/>
      <c r="K541" s="162">
        <f>SUM(K542:K548)</f>
        <v>0</v>
      </c>
      <c r="L541" s="162"/>
      <c r="M541" s="162">
        <f>SUM(M542:M548)</f>
        <v>0</v>
      </c>
      <c r="N541" s="162"/>
      <c r="O541" s="162">
        <f>SUM(O542:O548)</f>
        <v>0</v>
      </c>
      <c r="P541" s="162"/>
      <c r="Q541" s="162">
        <f>SUM(Q542:Q548)</f>
        <v>0</v>
      </c>
      <c r="R541" s="162"/>
      <c r="S541" s="162"/>
      <c r="T541" s="162"/>
      <c r="U541" s="162"/>
      <c r="V541" s="162">
        <f>SUM(V542:V548)</f>
        <v>0</v>
      </c>
      <c r="W541" s="162"/>
      <c r="X541" s="162"/>
      <c r="AG541" t="s">
        <v>137</v>
      </c>
    </row>
    <row r="542" spans="1:60" outlineLevel="1" x14ac:dyDescent="0.25">
      <c r="A542" s="169">
        <v>106</v>
      </c>
      <c r="B542" s="170" t="s">
        <v>516</v>
      </c>
      <c r="C542" s="185" t="s">
        <v>517</v>
      </c>
      <c r="D542" s="171" t="s">
        <v>518</v>
      </c>
      <c r="E542" s="172">
        <v>1</v>
      </c>
      <c r="F542" s="173"/>
      <c r="G542" s="174">
        <f>ROUND(E542*F542,2)</f>
        <v>0</v>
      </c>
      <c r="H542" s="159"/>
      <c r="I542" s="158">
        <f>ROUND(E542*H542,2)</f>
        <v>0</v>
      </c>
      <c r="J542" s="159"/>
      <c r="K542" s="158">
        <f>ROUND(E542*J542,2)</f>
        <v>0</v>
      </c>
      <c r="L542" s="158">
        <v>21</v>
      </c>
      <c r="M542" s="158">
        <f>G542*(1+L542/100)</f>
        <v>0</v>
      </c>
      <c r="N542" s="158">
        <v>0</v>
      </c>
      <c r="O542" s="158">
        <f>ROUND(E542*N542,2)</f>
        <v>0</v>
      </c>
      <c r="P542" s="158">
        <v>0</v>
      </c>
      <c r="Q542" s="158">
        <f>ROUND(E542*P542,2)</f>
        <v>0</v>
      </c>
      <c r="R542" s="158"/>
      <c r="S542" s="158" t="s">
        <v>141</v>
      </c>
      <c r="T542" s="158" t="s">
        <v>197</v>
      </c>
      <c r="U542" s="158">
        <v>0</v>
      </c>
      <c r="V542" s="158">
        <f>ROUND(E542*U542,2)</f>
        <v>0</v>
      </c>
      <c r="W542" s="158"/>
      <c r="X542" s="158" t="s">
        <v>519</v>
      </c>
      <c r="Y542" s="148"/>
      <c r="Z542" s="148"/>
      <c r="AA542" s="148"/>
      <c r="AB542" s="148"/>
      <c r="AC542" s="148"/>
      <c r="AD542" s="148"/>
      <c r="AE542" s="148"/>
      <c r="AF542" s="148"/>
      <c r="AG542" s="148" t="s">
        <v>520</v>
      </c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1" x14ac:dyDescent="0.25">
      <c r="A543" s="155"/>
      <c r="B543" s="156"/>
      <c r="C543" s="249" t="s">
        <v>521</v>
      </c>
      <c r="D543" s="250"/>
      <c r="E543" s="250"/>
      <c r="F543" s="250"/>
      <c r="G543" s="250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48"/>
      <c r="Z543" s="148"/>
      <c r="AA543" s="148"/>
      <c r="AB543" s="148"/>
      <c r="AC543" s="148"/>
      <c r="AD543" s="148"/>
      <c r="AE543" s="148"/>
      <c r="AF543" s="148"/>
      <c r="AG543" s="148" t="s">
        <v>165</v>
      </c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outlineLevel="1" x14ac:dyDescent="0.25">
      <c r="A544" s="169">
        <v>107</v>
      </c>
      <c r="B544" s="170" t="s">
        <v>522</v>
      </c>
      <c r="C544" s="185" t="s">
        <v>523</v>
      </c>
      <c r="D544" s="171" t="s">
        <v>518</v>
      </c>
      <c r="E544" s="172">
        <v>1</v>
      </c>
      <c r="F544" s="173"/>
      <c r="G544" s="174">
        <f>ROUND(E544*F544,2)</f>
        <v>0</v>
      </c>
      <c r="H544" s="159"/>
      <c r="I544" s="158">
        <f>ROUND(E544*H544,2)</f>
        <v>0</v>
      </c>
      <c r="J544" s="159"/>
      <c r="K544" s="158">
        <f>ROUND(E544*J544,2)</f>
        <v>0</v>
      </c>
      <c r="L544" s="158">
        <v>21</v>
      </c>
      <c r="M544" s="158">
        <f>G544*(1+L544/100)</f>
        <v>0</v>
      </c>
      <c r="N544" s="158">
        <v>0</v>
      </c>
      <c r="O544" s="158">
        <f>ROUND(E544*N544,2)</f>
        <v>0</v>
      </c>
      <c r="P544" s="158">
        <v>0</v>
      </c>
      <c r="Q544" s="158">
        <f>ROUND(E544*P544,2)</f>
        <v>0</v>
      </c>
      <c r="R544" s="158"/>
      <c r="S544" s="158" t="s">
        <v>141</v>
      </c>
      <c r="T544" s="158" t="s">
        <v>197</v>
      </c>
      <c r="U544" s="158">
        <v>0</v>
      </c>
      <c r="V544" s="158">
        <f>ROUND(E544*U544,2)</f>
        <v>0</v>
      </c>
      <c r="W544" s="158"/>
      <c r="X544" s="158" t="s">
        <v>519</v>
      </c>
      <c r="Y544" s="148"/>
      <c r="Z544" s="148"/>
      <c r="AA544" s="148"/>
      <c r="AB544" s="148"/>
      <c r="AC544" s="148"/>
      <c r="AD544" s="148"/>
      <c r="AE544" s="148"/>
      <c r="AF544" s="148"/>
      <c r="AG544" s="148" t="s">
        <v>520</v>
      </c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ht="21" outlineLevel="1" x14ac:dyDescent="0.25">
      <c r="A545" s="155"/>
      <c r="B545" s="156"/>
      <c r="C545" s="249" t="s">
        <v>524</v>
      </c>
      <c r="D545" s="250"/>
      <c r="E545" s="250"/>
      <c r="F545" s="250"/>
      <c r="G545" s="250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48"/>
      <c r="Z545" s="148"/>
      <c r="AA545" s="148"/>
      <c r="AB545" s="148"/>
      <c r="AC545" s="148"/>
      <c r="AD545" s="148"/>
      <c r="AE545" s="148"/>
      <c r="AF545" s="148"/>
      <c r="AG545" s="148" t="s">
        <v>165</v>
      </c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82" t="str">
        <f>C545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545" s="148"/>
      <c r="BC545" s="148"/>
      <c r="BD545" s="148"/>
      <c r="BE545" s="148"/>
      <c r="BF545" s="148"/>
      <c r="BG545" s="148"/>
      <c r="BH545" s="148"/>
    </row>
    <row r="546" spans="1:60" outlineLevel="1" x14ac:dyDescent="0.25">
      <c r="A546" s="169">
        <v>108</v>
      </c>
      <c r="B546" s="170" t="s">
        <v>525</v>
      </c>
      <c r="C546" s="185" t="s">
        <v>526</v>
      </c>
      <c r="D546" s="171" t="s">
        <v>518</v>
      </c>
      <c r="E546" s="172">
        <v>1</v>
      </c>
      <c r="F546" s="173"/>
      <c r="G546" s="174">
        <f>ROUND(E546*F546,2)</f>
        <v>0</v>
      </c>
      <c r="H546" s="159"/>
      <c r="I546" s="158">
        <f>ROUND(E546*H546,2)</f>
        <v>0</v>
      </c>
      <c r="J546" s="159"/>
      <c r="K546" s="158">
        <f>ROUND(E546*J546,2)</f>
        <v>0</v>
      </c>
      <c r="L546" s="158">
        <v>21</v>
      </c>
      <c r="M546" s="158">
        <f>G546*(1+L546/100)</f>
        <v>0</v>
      </c>
      <c r="N546" s="158">
        <v>0</v>
      </c>
      <c r="O546" s="158">
        <f>ROUND(E546*N546,2)</f>
        <v>0</v>
      </c>
      <c r="P546" s="158">
        <v>0</v>
      </c>
      <c r="Q546" s="158">
        <f>ROUND(E546*P546,2)</f>
        <v>0</v>
      </c>
      <c r="R546" s="158"/>
      <c r="S546" s="158" t="s">
        <v>141</v>
      </c>
      <c r="T546" s="158" t="s">
        <v>197</v>
      </c>
      <c r="U546" s="158">
        <v>0</v>
      </c>
      <c r="V546" s="158">
        <f>ROUND(E546*U546,2)</f>
        <v>0</v>
      </c>
      <c r="W546" s="158"/>
      <c r="X546" s="158" t="s">
        <v>519</v>
      </c>
      <c r="Y546" s="148"/>
      <c r="Z546" s="148"/>
      <c r="AA546" s="148"/>
      <c r="AB546" s="148"/>
      <c r="AC546" s="148"/>
      <c r="AD546" s="148"/>
      <c r="AE546" s="148"/>
      <c r="AF546" s="148"/>
      <c r="AG546" s="148" t="s">
        <v>527</v>
      </c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ht="31.2" outlineLevel="1" x14ac:dyDescent="0.25">
      <c r="A547" s="155"/>
      <c r="B547" s="156"/>
      <c r="C547" s="249" t="s">
        <v>528</v>
      </c>
      <c r="D547" s="250"/>
      <c r="E547" s="250"/>
      <c r="F547" s="250"/>
      <c r="G547" s="250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48"/>
      <c r="Z547" s="148"/>
      <c r="AA547" s="148"/>
      <c r="AB547" s="148"/>
      <c r="AC547" s="148"/>
      <c r="AD547" s="148"/>
      <c r="AE547" s="148"/>
      <c r="AF547" s="148"/>
      <c r="AG547" s="148" t="s">
        <v>165</v>
      </c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82" t="str">
        <f>C547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547" s="148"/>
      <c r="BC547" s="148"/>
      <c r="BD547" s="148"/>
      <c r="BE547" s="148"/>
      <c r="BF547" s="148"/>
      <c r="BG547" s="148"/>
      <c r="BH547" s="148"/>
    </row>
    <row r="548" spans="1:60" outlineLevel="1" x14ac:dyDescent="0.25">
      <c r="A548" s="175">
        <v>109</v>
      </c>
      <c r="B548" s="176" t="s">
        <v>529</v>
      </c>
      <c r="C548" s="187" t="s">
        <v>530</v>
      </c>
      <c r="D548" s="177" t="s">
        <v>195</v>
      </c>
      <c r="E548" s="178">
        <v>1</v>
      </c>
      <c r="F548" s="179"/>
      <c r="G548" s="180">
        <f>ROUND(E548*F548,2)</f>
        <v>0</v>
      </c>
      <c r="H548" s="159"/>
      <c r="I548" s="158">
        <f>ROUND(E548*H548,2)</f>
        <v>0</v>
      </c>
      <c r="J548" s="159"/>
      <c r="K548" s="158">
        <f>ROUND(E548*J548,2)</f>
        <v>0</v>
      </c>
      <c r="L548" s="158">
        <v>21</v>
      </c>
      <c r="M548" s="158">
        <f>G548*(1+L548/100)</f>
        <v>0</v>
      </c>
      <c r="N548" s="158">
        <v>0</v>
      </c>
      <c r="O548" s="158">
        <f>ROUND(E548*N548,2)</f>
        <v>0</v>
      </c>
      <c r="P548" s="158">
        <v>0</v>
      </c>
      <c r="Q548" s="158">
        <f>ROUND(E548*P548,2)</f>
        <v>0</v>
      </c>
      <c r="R548" s="158"/>
      <c r="S548" s="158" t="s">
        <v>196</v>
      </c>
      <c r="T548" s="158" t="s">
        <v>197</v>
      </c>
      <c r="U548" s="158">
        <v>0</v>
      </c>
      <c r="V548" s="158">
        <f>ROUND(E548*U548,2)</f>
        <v>0</v>
      </c>
      <c r="W548" s="158"/>
      <c r="X548" s="158" t="s">
        <v>519</v>
      </c>
      <c r="Y548" s="148"/>
      <c r="Z548" s="148"/>
      <c r="AA548" s="148"/>
      <c r="AB548" s="148"/>
      <c r="AC548" s="148"/>
      <c r="AD548" s="148"/>
      <c r="AE548" s="148"/>
      <c r="AF548" s="148"/>
      <c r="AG548" s="148" t="s">
        <v>531</v>
      </c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x14ac:dyDescent="0.25">
      <c r="A549" s="163" t="s">
        <v>136</v>
      </c>
      <c r="B549" s="164" t="s">
        <v>110</v>
      </c>
      <c r="C549" s="184" t="s">
        <v>30</v>
      </c>
      <c r="D549" s="165"/>
      <c r="E549" s="166"/>
      <c r="F549" s="167"/>
      <c r="G549" s="168">
        <f>SUMIF(AG550:AG553,"&lt;&gt;NOR",G550:G553)</f>
        <v>0</v>
      </c>
      <c r="H549" s="162"/>
      <c r="I549" s="162">
        <f>SUM(I550:I553)</f>
        <v>0</v>
      </c>
      <c r="J549" s="162"/>
      <c r="K549" s="162">
        <f>SUM(K550:K553)</f>
        <v>0</v>
      </c>
      <c r="L549" s="162"/>
      <c r="M549" s="162">
        <f>SUM(M550:M553)</f>
        <v>0</v>
      </c>
      <c r="N549" s="162"/>
      <c r="O549" s="162">
        <f>SUM(O550:O553)</f>
        <v>0</v>
      </c>
      <c r="P549" s="162"/>
      <c r="Q549" s="162">
        <f>SUM(Q550:Q553)</f>
        <v>0</v>
      </c>
      <c r="R549" s="162"/>
      <c r="S549" s="162"/>
      <c r="T549" s="162"/>
      <c r="U549" s="162"/>
      <c r="V549" s="162">
        <f>SUM(V550:V553)</f>
        <v>0</v>
      </c>
      <c r="W549" s="162"/>
      <c r="X549" s="162"/>
      <c r="AG549" t="s">
        <v>137</v>
      </c>
    </row>
    <row r="550" spans="1:60" outlineLevel="1" x14ac:dyDescent="0.25">
      <c r="A550" s="169">
        <v>110</v>
      </c>
      <c r="B550" s="170" t="s">
        <v>532</v>
      </c>
      <c r="C550" s="185" t="s">
        <v>533</v>
      </c>
      <c r="D550" s="171" t="s">
        <v>518</v>
      </c>
      <c r="E550" s="172">
        <v>1</v>
      </c>
      <c r="F550" s="173"/>
      <c r="G550" s="174">
        <f>ROUND(E550*F550,2)</f>
        <v>0</v>
      </c>
      <c r="H550" s="159"/>
      <c r="I550" s="158">
        <f>ROUND(E550*H550,2)</f>
        <v>0</v>
      </c>
      <c r="J550" s="159"/>
      <c r="K550" s="158">
        <f>ROUND(E550*J550,2)</f>
        <v>0</v>
      </c>
      <c r="L550" s="158">
        <v>21</v>
      </c>
      <c r="M550" s="158">
        <f>G550*(1+L550/100)</f>
        <v>0</v>
      </c>
      <c r="N550" s="158">
        <v>0</v>
      </c>
      <c r="O550" s="158">
        <f>ROUND(E550*N550,2)</f>
        <v>0</v>
      </c>
      <c r="P550" s="158">
        <v>0</v>
      </c>
      <c r="Q550" s="158">
        <f>ROUND(E550*P550,2)</f>
        <v>0</v>
      </c>
      <c r="R550" s="158"/>
      <c r="S550" s="158" t="s">
        <v>141</v>
      </c>
      <c r="T550" s="158" t="s">
        <v>197</v>
      </c>
      <c r="U550" s="158">
        <v>0</v>
      </c>
      <c r="V550" s="158">
        <f>ROUND(E550*U550,2)</f>
        <v>0</v>
      </c>
      <c r="W550" s="158"/>
      <c r="X550" s="158" t="s">
        <v>519</v>
      </c>
      <c r="Y550" s="148"/>
      <c r="Z550" s="148"/>
      <c r="AA550" s="148"/>
      <c r="AB550" s="148"/>
      <c r="AC550" s="148"/>
      <c r="AD550" s="148"/>
      <c r="AE550" s="148"/>
      <c r="AF550" s="148"/>
      <c r="AG550" s="148" t="s">
        <v>531</v>
      </c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1" x14ac:dyDescent="0.25">
      <c r="A551" s="155"/>
      <c r="B551" s="156"/>
      <c r="C551" s="249" t="s">
        <v>534</v>
      </c>
      <c r="D551" s="250"/>
      <c r="E551" s="250"/>
      <c r="F551" s="250"/>
      <c r="G551" s="250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48"/>
      <c r="Z551" s="148"/>
      <c r="AA551" s="148"/>
      <c r="AB551" s="148"/>
      <c r="AC551" s="148"/>
      <c r="AD551" s="148"/>
      <c r="AE551" s="148"/>
      <c r="AF551" s="148"/>
      <c r="AG551" s="148" t="s">
        <v>165</v>
      </c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82" t="str">
        <f>C551</f>
        <v>Náklady zhotovitele, které vzniknou v souvislosti s povinnostmi zhotovitele při předání a převzetí díla.</v>
      </c>
      <c r="BB551" s="148"/>
      <c r="BC551" s="148"/>
      <c r="BD551" s="148"/>
      <c r="BE551" s="148"/>
      <c r="BF551" s="148"/>
      <c r="BG551" s="148"/>
      <c r="BH551" s="148"/>
    </row>
    <row r="552" spans="1:60" outlineLevel="1" x14ac:dyDescent="0.25">
      <c r="A552" s="169">
        <v>111</v>
      </c>
      <c r="B552" s="170" t="s">
        <v>535</v>
      </c>
      <c r="C552" s="185" t="s">
        <v>536</v>
      </c>
      <c r="D552" s="171" t="s">
        <v>518</v>
      </c>
      <c r="E552" s="172">
        <v>1</v>
      </c>
      <c r="F552" s="173"/>
      <c r="G552" s="174">
        <f>ROUND(E552*F552,2)</f>
        <v>0</v>
      </c>
      <c r="H552" s="159"/>
      <c r="I552" s="158">
        <f>ROUND(E552*H552,2)</f>
        <v>0</v>
      </c>
      <c r="J552" s="159"/>
      <c r="K552" s="158">
        <f>ROUND(E552*J552,2)</f>
        <v>0</v>
      </c>
      <c r="L552" s="158">
        <v>21</v>
      </c>
      <c r="M552" s="158">
        <f>G552*(1+L552/100)</f>
        <v>0</v>
      </c>
      <c r="N552" s="158">
        <v>0</v>
      </c>
      <c r="O552" s="158">
        <f>ROUND(E552*N552,2)</f>
        <v>0</v>
      </c>
      <c r="P552" s="158">
        <v>0</v>
      </c>
      <c r="Q552" s="158">
        <f>ROUND(E552*P552,2)</f>
        <v>0</v>
      </c>
      <c r="R552" s="158"/>
      <c r="S552" s="158" t="s">
        <v>141</v>
      </c>
      <c r="T552" s="158" t="s">
        <v>197</v>
      </c>
      <c r="U552" s="158">
        <v>0</v>
      </c>
      <c r="V552" s="158">
        <f>ROUND(E552*U552,2)</f>
        <v>0</v>
      </c>
      <c r="W552" s="158"/>
      <c r="X552" s="158" t="s">
        <v>519</v>
      </c>
      <c r="Y552" s="148"/>
      <c r="Z552" s="148"/>
      <c r="AA552" s="148"/>
      <c r="AB552" s="148"/>
      <c r="AC552" s="148"/>
      <c r="AD552" s="148"/>
      <c r="AE552" s="148"/>
      <c r="AF552" s="148"/>
      <c r="AG552" s="148" t="s">
        <v>531</v>
      </c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ht="21" outlineLevel="1" x14ac:dyDescent="0.25">
      <c r="A553" s="155"/>
      <c r="B553" s="156"/>
      <c r="C553" s="249" t="s">
        <v>537</v>
      </c>
      <c r="D553" s="250"/>
      <c r="E553" s="250"/>
      <c r="F553" s="250"/>
      <c r="G553" s="250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48"/>
      <c r="Z553" s="148"/>
      <c r="AA553" s="148"/>
      <c r="AB553" s="148"/>
      <c r="AC553" s="148"/>
      <c r="AD553" s="148"/>
      <c r="AE553" s="148"/>
      <c r="AF553" s="148"/>
      <c r="AG553" s="148" t="s">
        <v>165</v>
      </c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82" t="str">
        <f>C553</f>
        <v>Náklady na vyhotovení dokumentace skutečného provedení stavby a její předání objednateli v požadované formě a požadovaném počtu.</v>
      </c>
      <c r="BB553" s="148"/>
      <c r="BC553" s="148"/>
      <c r="BD553" s="148"/>
      <c r="BE553" s="148"/>
      <c r="BF553" s="148"/>
      <c r="BG553" s="148"/>
      <c r="BH553" s="148"/>
    </row>
    <row r="554" spans="1:60" x14ac:dyDescent="0.25">
      <c r="A554" s="3"/>
      <c r="B554" s="4"/>
      <c r="C554" s="189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AE554">
        <v>15</v>
      </c>
      <c r="AF554">
        <v>21</v>
      </c>
      <c r="AG554" t="s">
        <v>123</v>
      </c>
    </row>
    <row r="555" spans="1:60" x14ac:dyDescent="0.25">
      <c r="A555" s="151"/>
      <c r="B555" s="152" t="s">
        <v>31</v>
      </c>
      <c r="C555" s="190"/>
      <c r="D555" s="153"/>
      <c r="E555" s="154"/>
      <c r="F555" s="154"/>
      <c r="G555" s="183">
        <f>G8+G21+G34+G53+G67+G76+G167+G211+G276+G287+G289+G292+G296+G300+G387+G389+G430+G438+G443+G447+G449+G454+G472+G477+G483+G526+G531+G541+G549</f>
        <v>0</v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AE555">
        <f>SUMIF(L7:L553,AE554,G7:G553)</f>
        <v>0</v>
      </c>
      <c r="AF555">
        <f>SUMIF(L7:L553,AF554,G7:G553)</f>
        <v>0</v>
      </c>
      <c r="AG555" t="s">
        <v>538</v>
      </c>
    </row>
    <row r="556" spans="1:60" x14ac:dyDescent="0.25">
      <c r="A556" s="3"/>
      <c r="B556" s="4"/>
      <c r="C556" s="189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60" x14ac:dyDescent="0.25">
      <c r="A557" s="3"/>
      <c r="B557" s="4"/>
      <c r="C557" s="189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60" x14ac:dyDescent="0.25">
      <c r="A558" s="260" t="s">
        <v>539</v>
      </c>
      <c r="B558" s="260"/>
      <c r="C558" s="261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60" x14ac:dyDescent="0.25">
      <c r="A559" s="262"/>
      <c r="B559" s="263"/>
      <c r="C559" s="264"/>
      <c r="D559" s="263"/>
      <c r="E559" s="263"/>
      <c r="F559" s="263"/>
      <c r="G559" s="265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AG559" t="s">
        <v>540</v>
      </c>
    </row>
    <row r="560" spans="1:60" x14ac:dyDescent="0.25">
      <c r="A560" s="266"/>
      <c r="B560" s="267"/>
      <c r="C560" s="268"/>
      <c r="D560" s="267"/>
      <c r="E560" s="267"/>
      <c r="F560" s="267"/>
      <c r="G560" s="269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33" x14ac:dyDescent="0.25">
      <c r="A561" s="266"/>
      <c r="B561" s="267"/>
      <c r="C561" s="268"/>
      <c r="D561" s="267"/>
      <c r="E561" s="267"/>
      <c r="F561" s="267"/>
      <c r="G561" s="269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33" x14ac:dyDescent="0.25">
      <c r="A562" s="266"/>
      <c r="B562" s="267"/>
      <c r="C562" s="268"/>
      <c r="D562" s="267"/>
      <c r="E562" s="267"/>
      <c r="F562" s="267"/>
      <c r="G562" s="269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33" x14ac:dyDescent="0.25">
      <c r="A563" s="270"/>
      <c r="B563" s="271"/>
      <c r="C563" s="272"/>
      <c r="D563" s="271"/>
      <c r="E563" s="271"/>
      <c r="F563" s="271"/>
      <c r="G563" s="27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33" x14ac:dyDescent="0.25">
      <c r="A564" s="3"/>
      <c r="B564" s="4"/>
      <c r="C564" s="189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33" x14ac:dyDescent="0.25">
      <c r="C565" s="191"/>
      <c r="D565" s="10"/>
      <c r="AG565" t="s">
        <v>552</v>
      </c>
    </row>
    <row r="566" spans="1:33" x14ac:dyDescent="0.25">
      <c r="D566" s="10"/>
    </row>
    <row r="567" spans="1:33" x14ac:dyDescent="0.25">
      <c r="D567" s="10"/>
    </row>
    <row r="568" spans="1:33" x14ac:dyDescent="0.25">
      <c r="D568" s="10"/>
    </row>
    <row r="569" spans="1:33" x14ac:dyDescent="0.25">
      <c r="D569" s="10"/>
    </row>
    <row r="570" spans="1:33" x14ac:dyDescent="0.25">
      <c r="D570" s="10"/>
    </row>
    <row r="571" spans="1:33" x14ac:dyDescent="0.25">
      <c r="D571" s="10"/>
    </row>
    <row r="572" spans="1:33" x14ac:dyDescent="0.25">
      <c r="D572" s="10"/>
    </row>
    <row r="573" spans="1:33" x14ac:dyDescent="0.25">
      <c r="D573" s="10"/>
    </row>
    <row r="574" spans="1:33" x14ac:dyDescent="0.25">
      <c r="D574" s="10"/>
    </row>
    <row r="575" spans="1:33" x14ac:dyDescent="0.25">
      <c r="D575" s="10"/>
    </row>
    <row r="576" spans="1:33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7">
    <mergeCell ref="A559:G563"/>
    <mergeCell ref="C23:G23"/>
    <mergeCell ref="C24:G24"/>
    <mergeCell ref="C25:G25"/>
    <mergeCell ref="C26:G26"/>
    <mergeCell ref="A1:G1"/>
    <mergeCell ref="C2:G2"/>
    <mergeCell ref="C3:G3"/>
    <mergeCell ref="C4:G4"/>
    <mergeCell ref="A558:C558"/>
    <mergeCell ref="C55:G55"/>
    <mergeCell ref="C27:G27"/>
    <mergeCell ref="C28:G28"/>
    <mergeCell ref="C29:G29"/>
    <mergeCell ref="C30:G30"/>
    <mergeCell ref="C31:G31"/>
    <mergeCell ref="C36:G36"/>
    <mergeCell ref="C37:G37"/>
    <mergeCell ref="C42:G42"/>
    <mergeCell ref="C43:G43"/>
    <mergeCell ref="C48:G48"/>
    <mergeCell ref="C49:G49"/>
    <mergeCell ref="C79:G79"/>
    <mergeCell ref="C56:G56"/>
    <mergeCell ref="C57:G57"/>
    <mergeCell ref="C58:G58"/>
    <mergeCell ref="C59:G59"/>
    <mergeCell ref="C60:G60"/>
    <mergeCell ref="C62:G62"/>
    <mergeCell ref="C63:G63"/>
    <mergeCell ref="C64:G64"/>
    <mergeCell ref="C65:G65"/>
    <mergeCell ref="C66:G66"/>
    <mergeCell ref="C78:G78"/>
    <mergeCell ref="C185:G185"/>
    <mergeCell ref="C90:G90"/>
    <mergeCell ref="C91:G91"/>
    <mergeCell ref="C94:G94"/>
    <mergeCell ref="C95:G95"/>
    <mergeCell ref="C117:G117"/>
    <mergeCell ref="C118:G118"/>
    <mergeCell ref="C145:G145"/>
    <mergeCell ref="C146:G146"/>
    <mergeCell ref="C169:G169"/>
    <mergeCell ref="C172:G172"/>
    <mergeCell ref="C175:G175"/>
    <mergeCell ref="C421:G421"/>
    <mergeCell ref="C195:G195"/>
    <mergeCell ref="C196:G196"/>
    <mergeCell ref="C197:G197"/>
    <mergeCell ref="C217:G217"/>
    <mergeCell ref="C231:G231"/>
    <mergeCell ref="C249:G249"/>
    <mergeCell ref="C278:G278"/>
    <mergeCell ref="C281:G281"/>
    <mergeCell ref="C284:G284"/>
    <mergeCell ref="C391:G391"/>
    <mergeCell ref="C392:G392"/>
    <mergeCell ref="C529:G529"/>
    <mergeCell ref="C422:G422"/>
    <mergeCell ref="C424:G424"/>
    <mergeCell ref="C425:G425"/>
    <mergeCell ref="C451:G451"/>
    <mergeCell ref="C452:G452"/>
    <mergeCell ref="C453:G453"/>
    <mergeCell ref="C479:G479"/>
    <mergeCell ref="C480:G480"/>
    <mergeCell ref="C481:G481"/>
    <mergeCell ref="C482:G482"/>
    <mergeCell ref="C528:G528"/>
    <mergeCell ref="C553:G553"/>
    <mergeCell ref="C530:G530"/>
    <mergeCell ref="C535:G535"/>
    <mergeCell ref="C543:G543"/>
    <mergeCell ref="C545:G545"/>
    <mergeCell ref="C547:G547"/>
    <mergeCell ref="C551:G55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Vala</dc:creator>
  <cp:lastModifiedBy>Radek Vala</cp:lastModifiedBy>
  <cp:lastPrinted>2019-03-19T12:27:02Z</cp:lastPrinted>
  <dcterms:created xsi:type="dcterms:W3CDTF">2009-04-08T07:15:50Z</dcterms:created>
  <dcterms:modified xsi:type="dcterms:W3CDTF">2021-05-19T06:55:00Z</dcterms:modified>
</cp:coreProperties>
</file>