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bookViews>
    <workbookView xWindow="0" yWindow="0" windowWidth="28800" windowHeight="11610" tabRatio="757" activeTab="0"/>
  </bookViews>
  <sheets>
    <sheet name="REKAPITULACE ČÁSTÍ" sheetId="1" r:id="rId1"/>
    <sheet name="05_SVĚTLA, OSVĚTLENÍ" sheetId="6" r:id="rId2"/>
    <sheet name="06 AV_TECHNIKA" sheetId="7" r:id="rId3"/>
  </sheets>
  <definedNames>
    <definedName name="_xlnm.Print_Area" localSheetId="0">'REKAPITULACE ČÁSTÍ'!$A$5:$J$9</definedName>
  </definedNames>
  <calcPr calcId="171027"/>
  <extLst/>
</workbook>
</file>

<file path=xl/sharedStrings.xml><?xml version="1.0" encoding="utf-8"?>
<sst xmlns="http://schemas.openxmlformats.org/spreadsheetml/2006/main" count="162" uniqueCount="151">
  <si>
    <t>NÁZEV ODDÍLU</t>
  </si>
  <si>
    <t>05</t>
  </si>
  <si>
    <t>06</t>
  </si>
  <si>
    <t>VÝKAZ PRVKŮ  - REKAPITULACE ČÁSTÍ</t>
  </si>
  <si>
    <t xml:space="preserve">S_SVĚTLA, OSVĚTLENÍ </t>
  </si>
  <si>
    <t>AV_TECHNIKA</t>
  </si>
  <si>
    <t>DPH 21%</t>
  </si>
  <si>
    <t>Cena v Kč včetně DPH</t>
  </si>
  <si>
    <t>Cena v Kč bez DPH</t>
  </si>
  <si>
    <t>cena v Kč za jednotku bez DPH</t>
  </si>
  <si>
    <t>cena v Kč bez DPH celkem</t>
  </si>
  <si>
    <t>cena celkem v Kč bez DPH</t>
  </si>
  <si>
    <t xml:space="preserve"> CENA CELKEM (BEZ DPH)</t>
  </si>
  <si>
    <t>DPH 21% CELKEM</t>
  </si>
  <si>
    <t>CENA CELKEM VČ. DPH</t>
  </si>
  <si>
    <t>počet</t>
  </si>
  <si>
    <t>kontrolní součet</t>
  </si>
  <si>
    <t>ČÍSLO ODDÍLU</t>
  </si>
  <si>
    <t>VÝKAZ PRVKŮ  - Osvětlení, světla a příslušenství</t>
  </si>
  <si>
    <r>
      <t>Celková nabídková cena v Kč včetně DPH 21%</t>
    </r>
    <r>
      <rPr>
        <sz val="11"/>
        <rFont val="Arial"/>
        <family val="2"/>
      </rPr>
      <t xml:space="preserve"> (zaokrouhleno na celé Kč)</t>
    </r>
    <r>
      <rPr>
        <sz val="14"/>
        <rFont val="Arial"/>
        <family val="2"/>
      </rPr>
      <t>:</t>
    </r>
  </si>
  <si>
    <t>AV</t>
  </si>
  <si>
    <t>Název výrobku</t>
  </si>
  <si>
    <t>Materiál</t>
  </si>
  <si>
    <t>VÝKAZ PRVKŮ  - AV Materiál</t>
  </si>
  <si>
    <t>Systém uchycení</t>
  </si>
  <si>
    <t>Rozvaděč elektro</t>
  </si>
  <si>
    <t>Externí zvuková karta</t>
  </si>
  <si>
    <t>Reproduktor</t>
  </si>
  <si>
    <t>Držák reproduktoru</t>
  </si>
  <si>
    <t>Subwoofer</t>
  </si>
  <si>
    <t>Držák subwooferu</t>
  </si>
  <si>
    <t>Zvukový kabel</t>
  </si>
  <si>
    <t>Tento list se nevyplňuje, uchazeč vyplňuje pouze pole označené zelenou barvou na jednotlivých listech</t>
  </si>
  <si>
    <t xml:space="preserve">VÝSTAVA: ADAPTACE VÝSTAVY URBANIA PRO OBJEKT BÝVALÉ KÁZNICE V BRNĚ
</t>
  </si>
  <si>
    <r>
      <t xml:space="preserve">Popis </t>
    </r>
    <r>
      <rPr>
        <b/>
        <i/>
        <sz val="10"/>
        <rFont val="MS Sans Serif"/>
        <family val="2"/>
      </rPr>
      <t>(Technická specifikace svítidel a příslušenství dle projektu audiovizuální techniky)</t>
    </r>
  </si>
  <si>
    <t>DMX driver pro svítidlo S1 a S2 (napájení 230V, ovládací vstup protokol DMX512, výstup schopný ovládat zařízení s napětím 10-54V a odběrem 100-700mA, rozsah stmívání 0-100%, IP20 krytí)</t>
  </si>
  <si>
    <t>DMX stmívač pro světlo S3 a S4 (DMX stmívač pro LED pásky, napětí 24V, odběr na jeden kanál 120W, minimálně 4 kanály, rozsah stmívání 0-100%)</t>
  </si>
  <si>
    <t>DMX stmívač pro světlo S7 (DMX stmívač žárovky, napětí 230V, odběr 40W, rozsah stmívání 0-100%)</t>
  </si>
  <si>
    <t>Instalace DMX kabeláže ke svítidlům S9-S11 a k místům napojení exponátů</t>
  </si>
  <si>
    <t>Instalace 230V kabeláže ke svítidlům S9-S11</t>
  </si>
  <si>
    <t>Nastavení světel ve spolupráci se světelným designérem (focus)</t>
  </si>
  <si>
    <t>Rozvaděč stojanový</t>
  </si>
  <si>
    <t>Rozvaděč systému 19" rack, vnitřní ližiny, minimálně 12U, hloubka minimálně 450mm, uzamykatelný</t>
  </si>
  <si>
    <t>Spojovací materiál, ližiny, 1x police pevná 1U hloubka 400mm</t>
  </si>
  <si>
    <t>Kabel k reproduktorům</t>
  </si>
  <si>
    <t>DMX kabeláž propojující všechna svítidla S9-S11, profesionální digitální 110Ohm kabel pro distribuci DMX512 signálu</t>
  </si>
  <si>
    <t>DMX kabeláž k místům napojení exponátů, profesionální digitální 110Ohm kabel pro distribuci DMX512 signálu</t>
  </si>
  <si>
    <t>Projektor</t>
  </si>
  <si>
    <t>Objektiv</t>
  </si>
  <si>
    <t>Držák projektoru</t>
  </si>
  <si>
    <t>HDMI kabel</t>
  </si>
  <si>
    <t>400V propojovací kabel</t>
  </si>
  <si>
    <t>Přívodní 400V kabel s CEE 32A 5p konektory, 20m</t>
  </si>
  <si>
    <t>LTE Router</t>
  </si>
  <si>
    <t>Switch 24port</t>
  </si>
  <si>
    <t>Gigabitový switch, 24x port s rychlostí min 100/1000Mbps a přepínací kapacitou minimálně 24Gbps, montáž do 19" racku</t>
  </si>
  <si>
    <t>Záložní zdroj</t>
  </si>
  <si>
    <t>UPS záložní zdroj min 1000VA, montáž do racku</t>
  </si>
  <si>
    <t>Rackový distributor</t>
  </si>
  <si>
    <t>Přívod 230V připojený na zálohovaný výstup Záložního zdroje (UPS), minimálně 6 zásuvek CEE 7/5 nebo 7/7, montáž do 19" racku</t>
  </si>
  <si>
    <t>CAT5e LAN kabeláž</t>
  </si>
  <si>
    <t>Kabeláž propojující všechna místa připojení exponátů, projektor centrální projekce a veškeré prvky v hlavním rozvaděči, standard kabelu minimálně CAT5e, barva černá</t>
  </si>
  <si>
    <t>230V kabeláž</t>
  </si>
  <si>
    <t>Kabeláž propojující všechna místa připojení exponátů, projektor centrální projekce a veškeré prvky v hlavním rozvaděči, barva černá, vodiče minimálně 3x1,5mm</t>
  </si>
  <si>
    <t>Počítač sčítání hlasů</t>
  </si>
  <si>
    <t>Tablet ovládání výstavy</t>
  </si>
  <si>
    <t>Dotykový tablet s vlastním operačním systémem v poslední dostupné verzi, úhlopříčka min 8", výdrž na baterii min 6 hodin, možnost instalace aplikací přes obchod výrobce, včetně ochranného obalu a fólie na displej</t>
  </si>
  <si>
    <t>Instalace napájení</t>
  </si>
  <si>
    <t>Instalace přívodního 400V kabelu, rozvaděče a veškerých propojovacích kabelů 230V od hlavního rozvaděče k jednotlivým místum napojení exponátů a k projektoru pro centrální projekci a projektoru pro projekci na exponát M1</t>
  </si>
  <si>
    <t>PRAV01</t>
  </si>
  <si>
    <t>PRAV02</t>
  </si>
  <si>
    <t>PRAV03</t>
  </si>
  <si>
    <t>PRAV04</t>
  </si>
  <si>
    <t>PRAV05</t>
  </si>
  <si>
    <t>Instalace LAN sítě</t>
  </si>
  <si>
    <t>Bezdrátový bod</t>
  </si>
  <si>
    <t>Přístupový Wi-Fi bod standardu minimálně 802.11n, vybavený 2.4GHz i 5GHz rádiem pro souběžný provoz, schopný obsluhovat minimálně 30 současných zařízení</t>
  </si>
  <si>
    <t>Instalace reproduktorů</t>
  </si>
  <si>
    <t>Zavěšení reproduktorů a natažení kabeláže</t>
  </si>
  <si>
    <t>Instalace projektoru</t>
  </si>
  <si>
    <t>Zapojení exponátů</t>
  </si>
  <si>
    <t>Propojení exponátů v místech napojení s nově instalovanou kabeláží 230V, DMX a CAT5e</t>
  </si>
  <si>
    <t>SV</t>
  </si>
  <si>
    <t>PRSV01</t>
  </si>
  <si>
    <t>PRSV02</t>
  </si>
  <si>
    <t>PRSV03</t>
  </si>
  <si>
    <t>PRSV04</t>
  </si>
  <si>
    <t>OSV01</t>
  </si>
  <si>
    <t>OSV02</t>
  </si>
  <si>
    <t>OSV03</t>
  </si>
  <si>
    <t>OSV04</t>
  </si>
  <si>
    <t>OSV05</t>
  </si>
  <si>
    <t>OSV06</t>
  </si>
  <si>
    <t>OSV07</t>
  </si>
  <si>
    <t>OSV08</t>
  </si>
  <si>
    <t>OSV09</t>
  </si>
  <si>
    <t>OSV10</t>
  </si>
  <si>
    <t>DMX splitter (izolované výstupy, min 4x DMX out XLR konektor)</t>
  </si>
  <si>
    <t>Zavěšení světel S9-S11 dle výkresu Scénické osvětlení - strop</t>
  </si>
  <si>
    <t>Držák pro uchycení ke sloupu technické konstrukce</t>
  </si>
  <si>
    <t>Držák pro uchycení k technické konstrukci</t>
  </si>
  <si>
    <t>Přívodní HDMI kabel, min HDMI 1.4a, optický, 20m</t>
  </si>
  <si>
    <t>Rozvaděč 400V, CEE 32A 5p vstup, 230V/16A výstup, jističe typ "C", výstup min 6x zásuvka CEE 7/5 nebo 7/7</t>
  </si>
  <si>
    <t>Rozhraní min 10 linkových výstupů v symetrickém zapojení zvukového signálu, MIDI vstup/výstup, vzorkovací frekvence 192kHz/24bit, podpora aktuálních operačních systémů (zejména Win 10 Pro 64-bti a macOS Big Sur)</t>
  </si>
  <si>
    <t>LTE router funkční v ČR včetně aktivní datové SIM karty po dobu instalace a běhu výstavy, DHCP server schopný obsloužit min 40 zařízení, firewall, NAT, UPnP, QoS</t>
  </si>
  <si>
    <t>AV0.01</t>
  </si>
  <si>
    <t>AV0.02</t>
  </si>
  <si>
    <t>AV1.02</t>
  </si>
  <si>
    <t>AV1.01</t>
  </si>
  <si>
    <t>AV2.02</t>
  </si>
  <si>
    <t>AV2.01</t>
  </si>
  <si>
    <t>AV2.03</t>
  </si>
  <si>
    <t>AV2.04</t>
  </si>
  <si>
    <t>AV2.05</t>
  </si>
  <si>
    <t>AV2.06</t>
  </si>
  <si>
    <t>AV2.07</t>
  </si>
  <si>
    <t>AV2.08</t>
  </si>
  <si>
    <t>AV2.09</t>
  </si>
  <si>
    <t>AV2.10</t>
  </si>
  <si>
    <t>AV3.01</t>
  </si>
  <si>
    <t>AV3.02</t>
  </si>
  <si>
    <t>AV3.03</t>
  </si>
  <si>
    <t>AV3.04</t>
  </si>
  <si>
    <t>AV3.05</t>
  </si>
  <si>
    <t>AV4.01</t>
  </si>
  <si>
    <t>AV4.02</t>
  </si>
  <si>
    <t>AV4.03</t>
  </si>
  <si>
    <t>AV4.04</t>
  </si>
  <si>
    <t>Objektiv kompatibilní s projektorem AV4.01, throw ratio 0.8:1</t>
  </si>
  <si>
    <t>AV5.01</t>
  </si>
  <si>
    <t>AV6.01</t>
  </si>
  <si>
    <t>Instalace kompletní strukturované kabeláže AV6.01, zapojení rozvaděče AV2 a veškerých síťových prvků v něm, instalace 1x CAT5e kabelu ke každému místu napojení exponátu a k projektoru pro centrální projekci</t>
  </si>
  <si>
    <t>Instalace projektoru AV4.01 včetně objektivu a držáku, zavěšení, nastavení, dovedení kabeláže HDMI</t>
  </si>
  <si>
    <t>Aktivní subwoofer s min 1x 8" měničem, minimální frekvenční rozsah definovaný výrobcem v technickém listu 20-180 Hz, minimální výkon peak 120W a RMS 60W, minimální výkon SPL ve vzdálenosti 1m od subwooferu 105 dB, váha max 16 kg, barva černá</t>
  </si>
  <si>
    <t>Projektor s laserovým světelným zdrojem a možností montáže s projekcí svisle dolů, min 7000 ANSI, vyměnitelné objektivy, rozlišení čipu min WUXGA (1920x1200px), konektory min. 1x HDMI, 1x LAN RJ45, možnost ovládání projektoru pomocí TCP nebo UDP paketů po LAN</t>
  </si>
  <si>
    <t>dodání včetně dopravy, instalace a deinstalace výstavy</t>
  </si>
  <si>
    <t>dodání světel a osvětlení včetně dopravy, instalace a deisnatalace výstavy</t>
  </si>
  <si>
    <t>Zesilovač / zvukový procesor pro veškeré repro dle potřeby instalovaných reproduktorů, montáž do 19" racku</t>
  </si>
  <si>
    <t>Zesilovač / zvukový procesor</t>
  </si>
  <si>
    <t>symetrickém zapojení, 1m, profesionální zvukový kabel se dvěma vodiči min o průměru 0,22mm^2 a stíněním</t>
  </si>
  <si>
    <t>Veškerá potřebná kabeláž k propojení repro (kabeláž bude řešena kabelem o průměru vodičů min 2x1.5mm2 (v případě pasivního systému), nebo symetrickým vedením kabelu se signálovými vodiči o průměru min 0,22mm2 s kvalitním stíněním a rozvodu 230V o průměru vodičů min 3x1.5mm2 (v případě aktivního systému))</t>
  </si>
  <si>
    <t>X1</t>
  </si>
  <si>
    <t>Součástí dodávky je i rozebrání AV prvků v exponátech a jejich zabalení dle instrukcí zadavatele a/nebo AV integrátora. Přepravní obaly na zobrazovací zařízení jsou součástí výstavy, po vybalení techniky je nutné je uschovat v suchém a čistém místě tak, aby nedošlo k jejich poškození po dobu trvání výstavy. Po skončení dodavatel zabalí zobrazovací prvky a další AV techniku do původních obalů, nebo zabalí do nových jednorázových obalů, pokud takto AV prvky byly zabaleny (například bublinková fólie na obalení přehrávačů).</t>
  </si>
  <si>
    <t>Zabalení prvků AV techniky (součást výstavy)</t>
  </si>
  <si>
    <t>Držák umožňující montáž projektoru na truss (trubka o průměru 50mm), montáž musí být pomocí úchytů určených pro připevnění na instalovanou konstrukci, aby nedošlo k jejímu poškození. Držák musí umožňovat pevné uchycení projektoru svisle dolů tak, aby objektiv projektoru byl ve výšce minimálně 4m nad úrovní podlahy.</t>
  </si>
  <si>
    <t>DMX přehrávač s podporou vstupních příkazů ve formátu OSC nebo MIDI (vstupní příkazy musí umět spustit i ukončit jednotlivé uložené světelné sekvence), možnost záznamu DMX signálu, 2x DMX výstup, podpora Art-Net, DMX512 a RS232 protokolů, rozhraní pro možnost úpravy světelných sekvencí v grafickém rozhraní na obrazovce o velikosti úhlopříčky obrazové plochy min 15", podpora přehrávání minimálně 16 nezávislých sekvencí zároveň a nastavení jejich vzájemné HTP/LTP priority</t>
  </si>
  <si>
    <t>Světlo S9 - LED technologie, nastavitelná teplota bílého světla v rozmezí minimálně 3500-6000K, úhel vyzařování v rozmezí 30 až 50° kuželovitého tvaru, CRI minimálně 85, výkon LED diod v součtu minimálně 100W, XLR konektory DMX IN a DMX OUT, ovládání protokolem DMX512, včetně klapek před svítidlo, neblikající světelný zdroj (tzv. flicker-free), váha max 15kg, včetně uchycení na 50mm trubku (kompatibilní s dodávanou technickou konstrukcí)</t>
  </si>
  <si>
    <t>Světlo S10 - LED technologie, nastavitelná teplota bílého světla v rozmezí minimálně 3500-6000K, úhel vyzařování v rozmezí 8 až 15° kuželovitého tvaru, CRI minimálně 85, výkon LED diod v součtu minimálně 40W, XLR konektory DMX IN a DMX OUT, ovládání protokolem DMX512, neblikající světelný zdroj (tzv. flicker-free), váha max 15kg, včetně uchycení na 50mm trubku (kompatibilní s dodávanou technickou konstrukcí)</t>
  </si>
  <si>
    <t>Světlo S11 - UV LED reflektor, vlnová délka v rozmezí 380-410nm, plošné svítidlo (úhel vyzařování minimálně 70, výkon LED diod v součtu minimálně 100W, XLR konektory DMX IN a DMX OUT, ovládání protokolem DMX512, neblikající světelný zdroj (tzv. flicker-free), váha max 15kg, včetně uchycení na 50mm trubku (kompatibilní s dodávanou technickou konstrukcí)</t>
  </si>
  <si>
    <t>Reproduktor s možností montáže na stěnu / strop, výškový měnič max 2", středobasový měnič min 5,5", zatížitelnost min 60W, rozměry max 450 x 220 x 220 mm, frekvenční rozsah min 70-20.000 Hz, váha max 5 kg</t>
  </si>
  <si>
    <t>dodá zadavatel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</si>
</sst>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#,##0\ &quot;Kč&quot;;[Red]\-#,##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#,##0\ &quot;Kč&quot;"/>
    <numFmt numFmtId="167" formatCode="#,##0.00&quot;$&quot;"/>
    <numFmt numFmtId="168" formatCode="#,##0[$ Kč]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u val="single"/>
      <sz val="15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0"/>
      <name val="MS Sans Serif"/>
      <family val="2"/>
    </font>
    <font>
      <b/>
      <i/>
      <sz val="10"/>
      <name val="MS Sans Serif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 style="medium"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1" applyNumberFormat="0" applyAlignment="0" applyProtection="0"/>
    <xf numFmtId="0" fontId="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164" fontId="0" fillId="0" borderId="0" xfId="0" applyNumberFormat="1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2" xfId="0" applyBorder="1"/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9" fillId="6" borderId="2" xfId="0" applyFont="1" applyFill="1" applyBorder="1" applyAlignment="1">
      <alignment horizontal="left" vertical="top" wrapText="1"/>
    </xf>
    <xf numFmtId="167" fontId="11" fillId="6" borderId="2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top" wrapText="1"/>
    </xf>
    <xf numFmtId="164" fontId="8" fillId="4" borderId="0" xfId="22" applyNumberFormat="1" applyBorder="1"/>
    <xf numFmtId="0" fontId="8" fillId="4" borderId="0" xfId="22" applyBorder="1"/>
    <xf numFmtId="0" fontId="15" fillId="6" borderId="2" xfId="0" applyFont="1" applyFill="1" applyBorder="1" applyAlignment="1">
      <alignment wrapText="1"/>
    </xf>
    <xf numFmtId="0" fontId="15" fillId="6" borderId="2" xfId="0" applyFont="1" applyFill="1" applyBorder="1"/>
    <xf numFmtId="0" fontId="15" fillId="6" borderId="2" xfId="0" applyFont="1" applyFill="1" applyBorder="1" applyAlignment="1">
      <alignment horizontal="right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42" fontId="0" fillId="0" borderId="2" xfId="0" applyNumberFormat="1" applyBorder="1"/>
    <xf numFmtId="0" fontId="10" fillId="6" borderId="4" xfId="0" applyFont="1" applyFill="1" applyBorder="1" applyAlignment="1">
      <alignment horizontal="right" vertical="center"/>
    </xf>
    <xf numFmtId="0" fontId="10" fillId="7" borderId="0" xfId="0" applyFont="1" applyFill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10" fillId="8" borderId="4" xfId="0" applyFont="1" applyFill="1" applyBorder="1" applyAlignment="1">
      <alignment horizontal="right" vertical="top" wrapText="1"/>
    </xf>
    <xf numFmtId="44" fontId="10" fillId="6" borderId="5" xfId="0" applyNumberFormat="1" applyFont="1" applyFill="1" applyBorder="1" applyAlignment="1">
      <alignment vertical="top" wrapText="1"/>
    </xf>
    <xf numFmtId="0" fontId="0" fillId="6" borderId="5" xfId="0" applyFill="1" applyBorder="1"/>
    <xf numFmtId="44" fontId="10" fillId="6" borderId="6" xfId="0" applyNumberFormat="1" applyFont="1" applyFill="1" applyBorder="1" applyAlignment="1">
      <alignment vertical="top" wrapText="1"/>
    </xf>
    <xf numFmtId="44" fontId="10" fillId="9" borderId="5" xfId="0" applyNumberFormat="1" applyFont="1" applyFill="1" applyBorder="1" applyAlignment="1">
      <alignment vertical="top" wrapText="1"/>
    </xf>
    <xf numFmtId="0" fontId="10" fillId="9" borderId="4" xfId="0" applyFont="1" applyFill="1" applyBorder="1" applyAlignment="1">
      <alignment horizontal="right" vertical="top" wrapText="1"/>
    </xf>
    <xf numFmtId="0" fontId="0" fillId="9" borderId="5" xfId="0" applyFill="1" applyBorder="1"/>
    <xf numFmtId="44" fontId="10" fillId="9" borderId="6" xfId="0" applyNumberFormat="1" applyFont="1" applyFill="1" applyBorder="1" applyAlignment="1">
      <alignment vertical="top" wrapText="1"/>
    </xf>
    <xf numFmtId="42" fontId="10" fillId="8" borderId="5" xfId="0" applyNumberFormat="1" applyFont="1" applyFill="1" applyBorder="1" applyAlignment="1">
      <alignment vertical="top"/>
    </xf>
    <xf numFmtId="0" fontId="0" fillId="8" borderId="5" xfId="0" applyFill="1" applyBorder="1"/>
    <xf numFmtId="42" fontId="10" fillId="8" borderId="6" xfId="0" applyNumberFormat="1" applyFont="1" applyFill="1" applyBorder="1" applyAlignment="1">
      <alignment vertical="top"/>
    </xf>
    <xf numFmtId="42" fontId="7" fillId="3" borderId="2" xfId="21" applyNumberFormat="1" applyBorder="1" applyAlignment="1">
      <alignment vertical="center"/>
    </xf>
    <xf numFmtId="42" fontId="7" fillId="3" borderId="7" xfId="21" applyNumberFormat="1" applyBorder="1" applyAlignment="1">
      <alignment vertical="center"/>
    </xf>
    <xf numFmtId="42" fontId="10" fillId="6" borderId="8" xfId="0" applyNumberFormat="1" applyFont="1" applyFill="1" applyBorder="1" applyAlignment="1">
      <alignment vertical="center"/>
    </xf>
    <xf numFmtId="42" fontId="7" fillId="3" borderId="2" xfId="21" applyNumberFormat="1" applyBorder="1" applyAlignment="1" applyProtection="1">
      <alignment vertical="center"/>
      <protection/>
    </xf>
    <xf numFmtId="42" fontId="7" fillId="3" borderId="7" xfId="21" applyNumberFormat="1" applyBorder="1" applyAlignment="1" applyProtection="1">
      <alignment vertical="center"/>
      <protection/>
    </xf>
    <xf numFmtId="42" fontId="7" fillId="3" borderId="9" xfId="21" applyNumberFormat="1" applyBorder="1" applyAlignment="1" applyProtection="1">
      <alignment horizontal="right" vertical="center"/>
      <protection/>
    </xf>
    <xf numFmtId="0" fontId="1" fillId="0" borderId="7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vertical="top"/>
    </xf>
    <xf numFmtId="0" fontId="9" fillId="6" borderId="2" xfId="0" applyFont="1" applyFill="1" applyBorder="1" applyAlignment="1">
      <alignment vertical="top" wrapText="1"/>
    </xf>
    <xf numFmtId="167" fontId="11" fillId="6" borderId="2" xfId="0" applyNumberFormat="1" applyFont="1" applyFill="1" applyBorder="1" applyAlignment="1">
      <alignment vertical="top" wrapText="1"/>
    </xf>
    <xf numFmtId="168" fontId="10" fillId="8" borderId="6" xfId="0" applyNumberFormat="1" applyFont="1" applyFill="1" applyBorder="1" applyAlignment="1">
      <alignment vertical="top"/>
    </xf>
    <xf numFmtId="0" fontId="17" fillId="0" borderId="11" xfId="0" applyFont="1" applyFill="1" applyBorder="1" applyAlignment="1">
      <alignment horizontal="left" vertical="top"/>
    </xf>
    <xf numFmtId="0" fontId="17" fillId="0" borderId="11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center" vertical="top"/>
    </xf>
    <xf numFmtId="0" fontId="0" fillId="0" borderId="0" xfId="0" applyFill="1"/>
    <xf numFmtId="0" fontId="17" fillId="6" borderId="12" xfId="0" applyFont="1" applyFill="1" applyBorder="1" applyAlignment="1">
      <alignment vertical="top" wrapText="1"/>
    </xf>
    <xf numFmtId="42" fontId="7" fillId="3" borderId="13" xfId="21" applyNumberFormat="1" applyBorder="1" applyAlignment="1" applyProtection="1">
      <alignment horizontal="right" vertical="center"/>
      <protection/>
    </xf>
    <xf numFmtId="44" fontId="18" fillId="0" borderId="11" xfId="0" applyNumberFormat="1" applyFont="1" applyFill="1" applyBorder="1" applyAlignment="1">
      <alignment horizontal="right" vertical="top"/>
    </xf>
    <xf numFmtId="49" fontId="0" fillId="5" borderId="14" xfId="23" applyNumberFormat="1" applyBorder="1" applyAlignment="1">
      <alignment horizontal="left" vertical="center" wrapText="1"/>
    </xf>
    <xf numFmtId="42" fontId="0" fillId="5" borderId="15" xfId="23" applyNumberFormat="1" applyBorder="1" applyAlignment="1">
      <alignment horizontal="right" vertical="center"/>
    </xf>
    <xf numFmtId="42" fontId="0" fillId="5" borderId="16" xfId="23" applyNumberFormat="1" applyBorder="1" applyAlignment="1">
      <alignment vertical="center"/>
    </xf>
    <xf numFmtId="42" fontId="0" fillId="5" borderId="14" xfId="23" applyNumberFormat="1" applyBorder="1" applyAlignment="1">
      <alignment vertical="center"/>
    </xf>
    <xf numFmtId="49" fontId="5" fillId="6" borderId="17" xfId="0" applyNumberFormat="1" applyFont="1" applyFill="1" applyBorder="1" applyAlignment="1">
      <alignment horizontal="left" vertical="top" wrapText="1"/>
    </xf>
    <xf numFmtId="0" fontId="1" fillId="6" borderId="18" xfId="0" applyFont="1" applyFill="1" applyBorder="1" applyAlignment="1">
      <alignment horizontal="left" vertical="top"/>
    </xf>
    <xf numFmtId="164" fontId="5" fillId="6" borderId="18" xfId="0" applyNumberFormat="1" applyFont="1" applyFill="1" applyBorder="1" applyAlignment="1">
      <alignment horizontal="left" vertical="top" wrapText="1"/>
    </xf>
    <xf numFmtId="0" fontId="9" fillId="6" borderId="18" xfId="0" applyFont="1" applyFill="1" applyBorder="1" applyAlignment="1">
      <alignment horizontal="left" vertical="top"/>
    </xf>
    <xf numFmtId="0" fontId="9" fillId="6" borderId="6" xfId="0" applyFont="1" applyFill="1" applyBorder="1" applyAlignment="1">
      <alignment horizontal="left" vertical="top"/>
    </xf>
    <xf numFmtId="8" fontId="6" fillId="2" borderId="11" xfId="20" applyNumberFormat="1" applyBorder="1" applyAlignment="1">
      <alignment horizontal="right" vertical="top"/>
    </xf>
    <xf numFmtId="6" fontId="6" fillId="2" borderId="11" xfId="20" applyNumberFormat="1" applyBorder="1" applyAlignment="1">
      <alignment horizontal="right" vertical="top"/>
    </xf>
    <xf numFmtId="6" fontId="6" fillId="2" borderId="2" xfId="20" applyNumberFormat="1" applyBorder="1"/>
    <xf numFmtId="42" fontId="6" fillId="2" borderId="2" xfId="20" applyNumberFormat="1" applyBorder="1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42" fontId="6" fillId="2" borderId="19" xfId="20" applyNumberFormat="1" applyBorder="1"/>
    <xf numFmtId="0" fontId="17" fillId="0" borderId="20" xfId="0" applyFont="1" applyFill="1" applyBorder="1" applyAlignment="1">
      <alignment horizontal="left" vertical="top" wrapText="1"/>
    </xf>
    <xf numFmtId="0" fontId="18" fillId="0" borderId="20" xfId="0" applyFont="1" applyFill="1" applyBorder="1" applyAlignment="1">
      <alignment horizontal="left" vertical="top" wrapText="1"/>
    </xf>
    <xf numFmtId="0" fontId="18" fillId="0" borderId="20" xfId="0" applyFont="1" applyFill="1" applyBorder="1" applyAlignment="1">
      <alignment horizontal="center" vertical="top"/>
    </xf>
    <xf numFmtId="0" fontId="0" fillId="0" borderId="0" xfId="0" applyAlignment="1">
      <alignment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2" fillId="6" borderId="17" xfId="0" applyFont="1" applyFill="1" applyBorder="1" applyAlignment="1">
      <alignment horizontal="left" vertical="center" wrapText="1"/>
    </xf>
    <xf numFmtId="0" fontId="12" fillId="6" borderId="5" xfId="0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23" fillId="10" borderId="22" xfId="0" applyFont="1" applyFill="1" applyBorder="1" applyAlignment="1">
      <alignment horizontal="right" vertical="top"/>
    </xf>
    <xf numFmtId="0" fontId="23" fillId="10" borderId="23" xfId="0" applyFont="1" applyFill="1" applyBorder="1" applyAlignment="1">
      <alignment horizontal="right" vertical="top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Neutrální" xfId="21"/>
    <cellStyle name="Výpočet" xfId="22"/>
    <cellStyle name="40 % – Zvýraznění 1" xfId="23"/>
    <cellStyle name="Hypertextový odkaz" xfId="24"/>
    <cellStyle name="Použitý hypertextový odkaz" xfId="25"/>
    <cellStyle name="Hypertextový odkaz" xfId="26"/>
    <cellStyle name="Použitý hypertextový odkaz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 topLeftCell="A1">
      <selection activeCell="C15" sqref="C15"/>
    </sheetView>
  </sheetViews>
  <sheetFormatPr defaultColWidth="8.7109375" defaultRowHeight="15"/>
  <cols>
    <col min="1" max="1" width="17.28125" style="0" customWidth="1"/>
    <col min="2" max="2" width="39.140625" style="0" customWidth="1"/>
    <col min="3" max="3" width="25.28125" style="4" customWidth="1"/>
    <col min="4" max="4" width="17.421875" style="0" customWidth="1"/>
    <col min="5" max="5" width="22.00390625" style="0" customWidth="1"/>
  </cols>
  <sheetData>
    <row r="1" spans="1:8" s="5" customFormat="1" ht="15">
      <c r="A1" s="86" t="s">
        <v>33</v>
      </c>
      <c r="B1" s="87"/>
      <c r="C1" s="87"/>
      <c r="D1" s="87"/>
      <c r="E1" s="1"/>
      <c r="F1" s="1"/>
      <c r="G1" s="1"/>
      <c r="H1" s="7"/>
    </row>
    <row r="2" spans="1:8" s="5" customFormat="1" ht="19.5">
      <c r="A2" s="2"/>
      <c r="B2" s="8"/>
      <c r="D2" s="1"/>
      <c r="E2" s="1"/>
      <c r="F2" s="1"/>
      <c r="G2" s="1"/>
      <c r="H2" s="7"/>
    </row>
    <row r="3" spans="1:8" s="5" customFormat="1" ht="19.5">
      <c r="A3" s="3" t="s">
        <v>3</v>
      </c>
      <c r="B3" s="9"/>
      <c r="D3" s="1"/>
      <c r="E3" s="1"/>
      <c r="F3" s="1"/>
      <c r="G3" s="1"/>
      <c r="H3" s="7"/>
    </row>
    <row r="4" spans="1:8" s="5" customFormat="1" ht="20.25" thickBot="1">
      <c r="A4" s="3"/>
      <c r="B4" s="9"/>
      <c r="D4" s="1"/>
      <c r="E4" s="1"/>
      <c r="F4" s="1"/>
      <c r="G4" s="1"/>
      <c r="H4" s="7"/>
    </row>
    <row r="5" spans="1:5" s="6" customFormat="1" ht="15.75" thickBot="1">
      <c r="A5" s="68" t="s">
        <v>17</v>
      </c>
      <c r="B5" s="69" t="s">
        <v>0</v>
      </c>
      <c r="C5" s="70" t="s">
        <v>8</v>
      </c>
      <c r="D5" s="71" t="s">
        <v>6</v>
      </c>
      <c r="E5" s="72" t="s">
        <v>7</v>
      </c>
    </row>
    <row r="6" spans="1:3" ht="15">
      <c r="A6" s="84"/>
      <c r="B6" s="85"/>
      <c r="C6" s="85"/>
    </row>
    <row r="7" spans="1:5" ht="15">
      <c r="A7" s="13" t="s">
        <v>1</v>
      </c>
      <c r="B7" s="46" t="s">
        <v>4</v>
      </c>
      <c r="C7" s="45">
        <f>'05_SVĚTLA, OSVĚTLENÍ'!E20</f>
        <v>0</v>
      </c>
      <c r="D7" s="43">
        <f>'05_SVĚTLA, OSVĚTLENÍ'!F21</f>
        <v>0</v>
      </c>
      <c r="E7" s="44">
        <f>'05_SVĚTLA, OSVĚTLENÍ'!G22</f>
        <v>0</v>
      </c>
    </row>
    <row r="8" spans="1:5" ht="15" customHeight="1">
      <c r="A8" s="13" t="s">
        <v>2</v>
      </c>
      <c r="B8" s="46" t="s">
        <v>5</v>
      </c>
      <c r="C8" s="62">
        <f>'06 AV_TECHNIKA'!G37</f>
        <v>0</v>
      </c>
      <c r="D8" s="40">
        <f>'06 AV_TECHNIKA'!H38</f>
        <v>0</v>
      </c>
      <c r="E8" s="41">
        <f>'06 AV_TECHNIKA'!I39</f>
        <v>0</v>
      </c>
    </row>
    <row r="9" spans="1:5" ht="15.75" thickBot="1">
      <c r="A9" s="47"/>
      <c r="B9" s="64" t="s">
        <v>16</v>
      </c>
      <c r="C9" s="65">
        <f>SUM(C7:C8)</f>
        <v>0</v>
      </c>
      <c r="D9" s="66">
        <f>SUM(D7:D8)</f>
        <v>0</v>
      </c>
      <c r="E9" s="67">
        <f>SUM(E7:E8)</f>
        <v>0</v>
      </c>
    </row>
    <row r="10" spans="2:5" ht="15.75" thickBot="1">
      <c r="B10" s="17"/>
      <c r="C10" s="18"/>
      <c r="D10" s="19"/>
      <c r="E10" s="19"/>
    </row>
    <row r="11" spans="2:5" ht="34.5" customHeight="1" thickBot="1">
      <c r="B11" s="88" t="s">
        <v>19</v>
      </c>
      <c r="C11" s="89"/>
      <c r="D11" s="89"/>
      <c r="E11" s="42">
        <f>E9</f>
        <v>0</v>
      </c>
    </row>
    <row r="13" spans="1:5" ht="14.85" customHeight="1">
      <c r="A13" s="90" t="s">
        <v>32</v>
      </c>
      <c r="B13" s="90"/>
      <c r="C13" s="90"/>
      <c r="D13" s="90"/>
      <c r="E13" s="90"/>
    </row>
  </sheetData>
  <mergeCells count="4">
    <mergeCell ref="A6:C6"/>
    <mergeCell ref="A1:D1"/>
    <mergeCell ref="B11:D11"/>
    <mergeCell ref="A13:E13"/>
  </mergeCells>
  <printOptions/>
  <pageMargins left="0.7" right="0.7" top="0.787401575" bottom="0.7874015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120" zoomScaleNormal="120" zoomScalePageLayoutView="120" workbookViewId="0" topLeftCell="A1">
      <selection activeCell="E6" sqref="E6"/>
    </sheetView>
  </sheetViews>
  <sheetFormatPr defaultColWidth="8.7109375" defaultRowHeight="15"/>
  <cols>
    <col min="1" max="1" width="11.28125" style="0" customWidth="1"/>
    <col min="2" max="2" width="79.421875" style="0" customWidth="1"/>
    <col min="3" max="3" width="14.7109375" style="0" customWidth="1"/>
    <col min="4" max="4" width="13.7109375" style="0" customWidth="1"/>
    <col min="5" max="5" width="21.7109375" style="0" customWidth="1"/>
    <col min="6" max="6" width="19.140625" style="0" customWidth="1"/>
    <col min="7" max="7" width="18.421875" style="0" customWidth="1"/>
  </cols>
  <sheetData>
    <row r="1" spans="1:4" ht="15">
      <c r="A1" s="86" t="str">
        <f>'REKAPITULACE ČÁSTÍ'!A1:D1</f>
        <v xml:space="preserve">VÝSTAVA: ADAPTACE VÝSTAVY URBANIA PRO OBJEKT BÝVALÉ KÁZNICE V BRNĚ
</v>
      </c>
      <c r="B1" s="87"/>
      <c r="C1" s="87"/>
      <c r="D1" s="87"/>
    </row>
    <row r="2" spans="1:4" ht="19.5">
      <c r="A2" s="2"/>
      <c r="B2" s="8"/>
      <c r="C2" s="6"/>
      <c r="D2" s="1"/>
    </row>
    <row r="3" spans="1:4" ht="19.5">
      <c r="A3" s="3" t="s">
        <v>18</v>
      </c>
      <c r="B3" s="9"/>
      <c r="C3" s="6"/>
      <c r="D3" s="1"/>
    </row>
    <row r="4" spans="1:4" ht="15">
      <c r="A4" s="6" t="s">
        <v>136</v>
      </c>
      <c r="B4" s="1"/>
      <c r="C4" s="6"/>
      <c r="D4" s="1"/>
    </row>
    <row r="5" spans="1:7" ht="45">
      <c r="A5" s="20" t="s">
        <v>82</v>
      </c>
      <c r="B5" s="21" t="s">
        <v>34</v>
      </c>
      <c r="C5" s="22" t="s">
        <v>15</v>
      </c>
      <c r="D5" s="15" t="s">
        <v>9</v>
      </c>
      <c r="E5" s="16" t="s">
        <v>10</v>
      </c>
      <c r="F5" s="16" t="s">
        <v>6</v>
      </c>
      <c r="G5" s="16" t="s">
        <v>11</v>
      </c>
    </row>
    <row r="6" spans="1:7" ht="90">
      <c r="A6" s="23" t="s">
        <v>87</v>
      </c>
      <c r="B6" s="24" t="s">
        <v>146</v>
      </c>
      <c r="C6" s="12">
        <v>18</v>
      </c>
      <c r="D6" s="75"/>
      <c r="E6" s="25">
        <f>C6*D6</f>
        <v>0</v>
      </c>
      <c r="F6" s="25">
        <f>C6*D6*0.21</f>
        <v>0</v>
      </c>
      <c r="G6" s="25">
        <f>E6+F6</f>
        <v>0</v>
      </c>
    </row>
    <row r="7" spans="1:7" ht="75">
      <c r="A7" s="23" t="s">
        <v>88</v>
      </c>
      <c r="B7" s="24" t="s">
        <v>147</v>
      </c>
      <c r="C7" s="12">
        <v>16</v>
      </c>
      <c r="D7" s="75"/>
      <c r="E7" s="25">
        <f>C7*D7</f>
        <v>0</v>
      </c>
      <c r="F7" s="25">
        <f>C7*D7*0.21</f>
        <v>0</v>
      </c>
      <c r="G7" s="25">
        <f>E7+F7</f>
        <v>0</v>
      </c>
    </row>
    <row r="8" spans="1:7" ht="75">
      <c r="A8" s="23" t="s">
        <v>89</v>
      </c>
      <c r="B8" s="24" t="s">
        <v>148</v>
      </c>
      <c r="C8" s="12">
        <v>6</v>
      </c>
      <c r="D8" s="76"/>
      <c r="E8" s="25">
        <f aca="true" t="shared" si="0" ref="E8">C8*D8</f>
        <v>0</v>
      </c>
      <c r="F8" s="25">
        <f aca="true" t="shared" si="1" ref="F8">C8*D8*0.21</f>
        <v>0</v>
      </c>
      <c r="G8" s="25">
        <f aca="true" t="shared" si="2" ref="G8">E8+F8</f>
        <v>0</v>
      </c>
    </row>
    <row r="9" spans="1:7" ht="90">
      <c r="A9" s="23" t="s">
        <v>90</v>
      </c>
      <c r="B9" s="24" t="s">
        <v>145</v>
      </c>
      <c r="C9" s="12">
        <v>1</v>
      </c>
      <c r="D9" s="79"/>
      <c r="E9" s="25">
        <f aca="true" t="shared" si="3" ref="E9:E19">C9*D9</f>
        <v>0</v>
      </c>
      <c r="F9" s="25">
        <f aca="true" t="shared" si="4" ref="F9:F19">C9*D9*0.21</f>
        <v>0</v>
      </c>
      <c r="G9" s="25">
        <f aca="true" t="shared" si="5" ref="G9:G19">E9+F9</f>
        <v>0</v>
      </c>
    </row>
    <row r="10" spans="1:7" ht="45">
      <c r="A10" s="23" t="s">
        <v>91</v>
      </c>
      <c r="B10" s="24" t="s">
        <v>35</v>
      </c>
      <c r="C10" s="12">
        <v>11</v>
      </c>
      <c r="D10" s="79"/>
      <c r="E10" s="25">
        <f t="shared" si="3"/>
        <v>0</v>
      </c>
      <c r="F10" s="25">
        <f t="shared" si="4"/>
        <v>0</v>
      </c>
      <c r="G10" s="25">
        <f t="shared" si="5"/>
        <v>0</v>
      </c>
    </row>
    <row r="11" spans="1:7" ht="30">
      <c r="A11" s="23" t="s">
        <v>92</v>
      </c>
      <c r="B11" s="24" t="s">
        <v>36</v>
      </c>
      <c r="C11" s="12">
        <v>3</v>
      </c>
      <c r="D11" s="79"/>
      <c r="E11" s="25">
        <f t="shared" si="3"/>
        <v>0</v>
      </c>
      <c r="F11" s="25">
        <f t="shared" si="4"/>
        <v>0</v>
      </c>
      <c r="G11" s="25">
        <f t="shared" si="5"/>
        <v>0</v>
      </c>
    </row>
    <row r="12" spans="1:7" ht="30">
      <c r="A12" s="23" t="s">
        <v>93</v>
      </c>
      <c r="B12" s="24" t="s">
        <v>37</v>
      </c>
      <c r="C12" s="12">
        <v>2</v>
      </c>
      <c r="D12" s="79"/>
      <c r="E12" s="25">
        <f t="shared" si="3"/>
        <v>0</v>
      </c>
      <c r="F12" s="25">
        <f t="shared" si="4"/>
        <v>0</v>
      </c>
      <c r="G12" s="25">
        <f t="shared" si="5"/>
        <v>0</v>
      </c>
    </row>
    <row r="13" spans="1:7" ht="30">
      <c r="A13" s="23" t="s">
        <v>94</v>
      </c>
      <c r="B13" s="24" t="s">
        <v>45</v>
      </c>
      <c r="C13" s="12">
        <v>1</v>
      </c>
      <c r="D13" s="79"/>
      <c r="E13" s="25">
        <f t="shared" si="3"/>
        <v>0</v>
      </c>
      <c r="F13" s="25">
        <f t="shared" si="4"/>
        <v>0</v>
      </c>
      <c r="G13" s="25">
        <f t="shared" si="5"/>
        <v>0</v>
      </c>
    </row>
    <row r="14" spans="1:7" ht="30">
      <c r="A14" s="23" t="s">
        <v>95</v>
      </c>
      <c r="B14" s="24" t="s">
        <v>46</v>
      </c>
      <c r="C14" s="12">
        <v>1</v>
      </c>
      <c r="D14" s="79"/>
      <c r="E14" s="25">
        <f t="shared" si="3"/>
        <v>0</v>
      </c>
      <c r="F14" s="25">
        <f t="shared" si="4"/>
        <v>0</v>
      </c>
      <c r="G14" s="25">
        <f t="shared" si="5"/>
        <v>0</v>
      </c>
    </row>
    <row r="15" spans="1:7" ht="15">
      <c r="A15" s="23" t="s">
        <v>96</v>
      </c>
      <c r="B15" s="24" t="s">
        <v>97</v>
      </c>
      <c r="C15" s="12">
        <v>1</v>
      </c>
      <c r="D15" s="79"/>
      <c r="E15" s="25">
        <f t="shared" si="3"/>
        <v>0</v>
      </c>
      <c r="F15" s="25">
        <f t="shared" si="4"/>
        <v>0</v>
      </c>
      <c r="G15" s="25">
        <f t="shared" si="5"/>
        <v>0</v>
      </c>
    </row>
    <row r="16" spans="1:7" ht="15">
      <c r="A16" s="23" t="s">
        <v>83</v>
      </c>
      <c r="B16" s="24" t="s">
        <v>98</v>
      </c>
      <c r="C16" s="12">
        <v>1</v>
      </c>
      <c r="D16" s="79"/>
      <c r="E16" s="25">
        <f aca="true" t="shared" si="6" ref="E16">C16*D16</f>
        <v>0</v>
      </c>
      <c r="F16" s="25">
        <f aca="true" t="shared" si="7" ref="F16">C16*D16*0.21</f>
        <v>0</v>
      </c>
      <c r="G16" s="25">
        <f aca="true" t="shared" si="8" ref="G16">E16+F16</f>
        <v>0</v>
      </c>
    </row>
    <row r="17" spans="1:7" ht="15">
      <c r="A17" s="23" t="s">
        <v>84</v>
      </c>
      <c r="B17" s="24" t="s">
        <v>38</v>
      </c>
      <c r="C17" s="12">
        <v>1</v>
      </c>
      <c r="D17" s="79"/>
      <c r="E17" s="25">
        <f t="shared" si="3"/>
        <v>0</v>
      </c>
      <c r="F17" s="25">
        <f t="shared" si="4"/>
        <v>0</v>
      </c>
      <c r="G17" s="25">
        <f t="shared" si="5"/>
        <v>0</v>
      </c>
    </row>
    <row r="18" spans="1:7" ht="15">
      <c r="A18" s="23" t="s">
        <v>85</v>
      </c>
      <c r="B18" s="24" t="s">
        <v>39</v>
      </c>
      <c r="C18" s="12">
        <v>1</v>
      </c>
      <c r="D18" s="79"/>
      <c r="E18" s="25">
        <f aca="true" t="shared" si="9" ref="E18">C18*D18</f>
        <v>0</v>
      </c>
      <c r="F18" s="25">
        <f aca="true" t="shared" si="10" ref="F18">C18*D18*0.21</f>
        <v>0</v>
      </c>
      <c r="G18" s="25">
        <f aca="true" t="shared" si="11" ref="G18">E18+F18</f>
        <v>0</v>
      </c>
    </row>
    <row r="19" spans="1:7" ht="15.75" thickBot="1">
      <c r="A19" s="23" t="s">
        <v>86</v>
      </c>
      <c r="B19" s="24" t="s">
        <v>40</v>
      </c>
      <c r="C19" s="12">
        <v>1</v>
      </c>
      <c r="D19" s="79"/>
      <c r="E19" s="25">
        <f t="shared" si="3"/>
        <v>0</v>
      </c>
      <c r="F19" s="25">
        <f t="shared" si="4"/>
        <v>0</v>
      </c>
      <c r="G19" s="25">
        <f t="shared" si="5"/>
        <v>0</v>
      </c>
    </row>
    <row r="20" spans="2:7" ht="19.5" thickBot="1">
      <c r="B20" s="26" t="s">
        <v>12</v>
      </c>
      <c r="C20" s="31"/>
      <c r="D20" s="30"/>
      <c r="E20" s="32">
        <f>SUM(E6:E19)</f>
        <v>0</v>
      </c>
      <c r="F20" s="27"/>
      <c r="G20" s="28"/>
    </row>
    <row r="21" spans="2:7" ht="19.5" thickBot="1">
      <c r="B21" s="34" t="s">
        <v>13</v>
      </c>
      <c r="C21" s="35"/>
      <c r="D21" s="33"/>
      <c r="E21" s="33"/>
      <c r="F21" s="36">
        <f>SUM(F6:F19)</f>
        <v>0</v>
      </c>
      <c r="G21" s="7"/>
    </row>
    <row r="22" spans="2:7" ht="19.5" thickBot="1">
      <c r="B22" s="29" t="s">
        <v>14</v>
      </c>
      <c r="C22" s="38"/>
      <c r="D22" s="37"/>
      <c r="E22" s="37"/>
      <c r="F22" s="37"/>
      <c r="G22" s="39">
        <f>SUM(G6:G19)</f>
        <v>0</v>
      </c>
    </row>
  </sheetData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="120" zoomScaleNormal="120" zoomScalePageLayoutView="120" workbookViewId="0" topLeftCell="A1">
      <selection activeCell="A3" sqref="A3"/>
    </sheetView>
  </sheetViews>
  <sheetFormatPr defaultColWidth="8.7109375" defaultRowHeight="15"/>
  <cols>
    <col min="2" max="2" width="6.140625" style="0" customWidth="1"/>
    <col min="3" max="3" width="19.421875" style="0" customWidth="1"/>
    <col min="4" max="4" width="70.7109375" style="0" customWidth="1"/>
    <col min="5" max="5" width="8.00390625" style="0" customWidth="1"/>
    <col min="6" max="6" width="16.00390625" style="0" customWidth="1"/>
    <col min="7" max="7" width="20.00390625" style="0" customWidth="1"/>
    <col min="8" max="8" width="18.421875" style="0" customWidth="1"/>
    <col min="9" max="9" width="15.28125" style="0" customWidth="1"/>
  </cols>
  <sheetData>
    <row r="1" spans="1:4" ht="15">
      <c r="A1" s="86" t="str">
        <f>'REKAPITULACE ČÁSTÍ'!A1:D1</f>
        <v xml:space="preserve">VÝSTAVA: ADAPTACE VÝSTAVY URBANIA PRO OBJEKT BÝVALÉ KÁZNICE V BRNĚ
</v>
      </c>
      <c r="B1" s="87"/>
      <c r="C1" s="87"/>
      <c r="D1" s="87"/>
    </row>
    <row r="2" spans="1:4" ht="19.5">
      <c r="A2" s="2"/>
      <c r="B2" s="10"/>
      <c r="C2" s="11"/>
      <c r="D2" s="14"/>
    </row>
    <row r="3" spans="1:4" ht="19.5">
      <c r="A3" s="3" t="s">
        <v>23</v>
      </c>
      <c r="B3" s="9"/>
      <c r="C3" s="11"/>
      <c r="D3" s="14"/>
    </row>
    <row r="4" spans="1:4" ht="15">
      <c r="A4" s="77" t="s">
        <v>135</v>
      </c>
      <c r="B4" s="78"/>
      <c r="C4" s="77"/>
      <c r="D4" s="78"/>
    </row>
    <row r="5" spans="1:9" ht="45.75" thickBot="1">
      <c r="A5" s="61" t="s">
        <v>20</v>
      </c>
      <c r="B5" s="61"/>
      <c r="C5" s="61" t="s">
        <v>21</v>
      </c>
      <c r="D5" s="61" t="s">
        <v>22</v>
      </c>
      <c r="E5" s="48" t="s">
        <v>15</v>
      </c>
      <c r="F5" s="49" t="s">
        <v>9</v>
      </c>
      <c r="G5" s="50" t="s">
        <v>10</v>
      </c>
      <c r="H5" s="50" t="s">
        <v>6</v>
      </c>
      <c r="I5" s="50" t="s">
        <v>11</v>
      </c>
    </row>
    <row r="6" spans="1:9" ht="25.5">
      <c r="A6" s="52" t="s">
        <v>105</v>
      </c>
      <c r="B6" s="53"/>
      <c r="C6" s="54" t="s">
        <v>64</v>
      </c>
      <c r="D6" s="55"/>
      <c r="E6" s="56">
        <v>2</v>
      </c>
      <c r="F6" s="91" t="s">
        <v>150</v>
      </c>
      <c r="G6" s="63"/>
      <c r="H6" s="63"/>
      <c r="I6" s="63"/>
    </row>
    <row r="7" spans="1:9" ht="38.25">
      <c r="A7" s="52" t="s">
        <v>106</v>
      </c>
      <c r="B7" s="53"/>
      <c r="C7" s="54" t="s">
        <v>65</v>
      </c>
      <c r="D7" s="55" t="s">
        <v>66</v>
      </c>
      <c r="E7" s="56">
        <v>1</v>
      </c>
      <c r="F7" s="92" t="s">
        <v>150</v>
      </c>
      <c r="G7" s="63"/>
      <c r="H7" s="63"/>
      <c r="I7" s="63"/>
    </row>
    <row r="8" spans="1:9" ht="25.5">
      <c r="A8" s="52" t="s">
        <v>108</v>
      </c>
      <c r="B8" s="53"/>
      <c r="C8" s="54" t="s">
        <v>25</v>
      </c>
      <c r="D8" s="55" t="s">
        <v>102</v>
      </c>
      <c r="E8" s="56">
        <v>1</v>
      </c>
      <c r="F8" s="73"/>
      <c r="G8" s="63">
        <f aca="true" t="shared" si="0" ref="G6:G30">F8*E8</f>
        <v>0</v>
      </c>
      <c r="H8" s="63">
        <f aca="true" t="shared" si="1" ref="H6:H30">G8*0.21</f>
        <v>0</v>
      </c>
      <c r="I8" s="63">
        <f aca="true" t="shared" si="2" ref="I6:I30">G8+H8</f>
        <v>0</v>
      </c>
    </row>
    <row r="9" spans="1:9" ht="25.5">
      <c r="A9" s="52" t="s">
        <v>107</v>
      </c>
      <c r="B9" s="53"/>
      <c r="C9" s="54" t="s">
        <v>51</v>
      </c>
      <c r="D9" s="55" t="s">
        <v>52</v>
      </c>
      <c r="E9" s="56">
        <v>1</v>
      </c>
      <c r="F9" s="73"/>
      <c r="G9" s="63">
        <f t="shared" si="0"/>
        <v>0</v>
      </c>
      <c r="H9" s="63">
        <f t="shared" si="1"/>
        <v>0</v>
      </c>
      <c r="I9" s="63">
        <f t="shared" si="2"/>
        <v>0</v>
      </c>
    </row>
    <row r="10" spans="1:9" ht="25.5">
      <c r="A10" s="52" t="s">
        <v>110</v>
      </c>
      <c r="B10" s="53"/>
      <c r="C10" s="54" t="s">
        <v>41</v>
      </c>
      <c r="D10" s="55" t="s">
        <v>42</v>
      </c>
      <c r="E10" s="56">
        <v>1</v>
      </c>
      <c r="F10" s="74"/>
      <c r="G10" s="63">
        <f t="shared" si="0"/>
        <v>0</v>
      </c>
      <c r="H10" s="63">
        <f t="shared" si="1"/>
        <v>0</v>
      </c>
      <c r="I10" s="63">
        <f t="shared" si="2"/>
        <v>0</v>
      </c>
    </row>
    <row r="11" spans="1:9" ht="15">
      <c r="A11" s="52" t="s">
        <v>109</v>
      </c>
      <c r="B11" s="53"/>
      <c r="C11" s="54" t="s">
        <v>24</v>
      </c>
      <c r="D11" s="55" t="s">
        <v>43</v>
      </c>
      <c r="E11" s="56">
        <v>1</v>
      </c>
      <c r="F11" s="73"/>
      <c r="G11" s="63">
        <f t="shared" si="0"/>
        <v>0</v>
      </c>
      <c r="H11" s="63">
        <f t="shared" si="1"/>
        <v>0</v>
      </c>
      <c r="I11" s="63">
        <f t="shared" si="2"/>
        <v>0</v>
      </c>
    </row>
    <row r="12" spans="1:9" ht="15">
      <c r="A12" s="52" t="s">
        <v>111</v>
      </c>
      <c r="B12" s="53"/>
      <c r="C12" s="54" t="s">
        <v>56</v>
      </c>
      <c r="D12" s="55" t="s">
        <v>57</v>
      </c>
      <c r="E12" s="56">
        <v>1</v>
      </c>
      <c r="F12" s="74"/>
      <c r="G12" s="63">
        <f t="shared" si="0"/>
        <v>0</v>
      </c>
      <c r="H12" s="63">
        <f t="shared" si="1"/>
        <v>0</v>
      </c>
      <c r="I12" s="63">
        <f t="shared" si="2"/>
        <v>0</v>
      </c>
    </row>
    <row r="13" spans="1:9" ht="25.5">
      <c r="A13" s="52" t="s">
        <v>112</v>
      </c>
      <c r="B13" s="53"/>
      <c r="C13" s="54" t="s">
        <v>58</v>
      </c>
      <c r="D13" s="55" t="s">
        <v>59</v>
      </c>
      <c r="E13" s="56">
        <v>2</v>
      </c>
      <c r="F13" s="74"/>
      <c r="G13" s="63">
        <f t="shared" si="0"/>
        <v>0</v>
      </c>
      <c r="H13" s="63">
        <f t="shared" si="1"/>
        <v>0</v>
      </c>
      <c r="I13" s="63">
        <f t="shared" si="2"/>
        <v>0</v>
      </c>
    </row>
    <row r="14" spans="1:9" ht="38.25">
      <c r="A14" s="52" t="s">
        <v>113</v>
      </c>
      <c r="B14" s="53"/>
      <c r="C14" s="54" t="s">
        <v>53</v>
      </c>
      <c r="D14" s="55" t="s">
        <v>104</v>
      </c>
      <c r="E14" s="56">
        <v>1</v>
      </c>
      <c r="F14" s="92" t="s">
        <v>150</v>
      </c>
      <c r="G14" s="63"/>
      <c r="H14" s="63"/>
      <c r="I14" s="63"/>
    </row>
    <row r="15" spans="1:9" ht="25.5">
      <c r="A15" s="52" t="s">
        <v>114</v>
      </c>
      <c r="B15" s="53"/>
      <c r="C15" s="54" t="s">
        <v>54</v>
      </c>
      <c r="D15" s="55" t="s">
        <v>55</v>
      </c>
      <c r="E15" s="56">
        <v>1</v>
      </c>
      <c r="F15" s="73"/>
      <c r="G15" s="63">
        <f t="shared" si="0"/>
        <v>0</v>
      </c>
      <c r="H15" s="63">
        <f t="shared" si="1"/>
        <v>0</v>
      </c>
      <c r="I15" s="63">
        <f t="shared" si="2"/>
        <v>0</v>
      </c>
    </row>
    <row r="16" spans="1:9" ht="38.25">
      <c r="A16" s="52" t="s">
        <v>115</v>
      </c>
      <c r="B16" s="53"/>
      <c r="C16" s="54" t="s">
        <v>75</v>
      </c>
      <c r="D16" s="55" t="s">
        <v>76</v>
      </c>
      <c r="E16" s="56">
        <v>1</v>
      </c>
      <c r="F16" s="73"/>
      <c r="G16" s="63">
        <f t="shared" si="0"/>
        <v>0</v>
      </c>
      <c r="H16" s="63">
        <f t="shared" si="1"/>
        <v>0</v>
      </c>
      <c r="I16" s="63">
        <f t="shared" si="2"/>
        <v>0</v>
      </c>
    </row>
    <row r="17" spans="1:9" ht="45">
      <c r="A17" s="52" t="s">
        <v>116</v>
      </c>
      <c r="B17" s="53"/>
      <c r="C17" s="54" t="s">
        <v>26</v>
      </c>
      <c r="D17" s="57" t="s">
        <v>103</v>
      </c>
      <c r="E17" s="56">
        <v>1</v>
      </c>
      <c r="F17" s="73"/>
      <c r="G17" s="63">
        <f t="shared" si="0"/>
        <v>0</v>
      </c>
      <c r="H17" s="63">
        <f t="shared" si="1"/>
        <v>0</v>
      </c>
      <c r="I17" s="63">
        <f t="shared" si="2"/>
        <v>0</v>
      </c>
    </row>
    <row r="18" spans="1:9" ht="25.5" customHeight="1">
      <c r="A18" s="52" t="s">
        <v>117</v>
      </c>
      <c r="B18" s="53"/>
      <c r="C18" s="54" t="s">
        <v>138</v>
      </c>
      <c r="D18" s="55" t="s">
        <v>137</v>
      </c>
      <c r="E18" s="56">
        <v>6</v>
      </c>
      <c r="F18" s="73"/>
      <c r="G18" s="63">
        <f t="shared" si="0"/>
        <v>0</v>
      </c>
      <c r="H18" s="63">
        <f t="shared" si="1"/>
        <v>0</v>
      </c>
      <c r="I18" s="63">
        <f t="shared" si="2"/>
        <v>0</v>
      </c>
    </row>
    <row r="19" spans="1:9" ht="28.5" customHeight="1">
      <c r="A19" s="52" t="s">
        <v>118</v>
      </c>
      <c r="B19" s="53"/>
      <c r="C19" s="54" t="s">
        <v>31</v>
      </c>
      <c r="D19" s="55" t="s">
        <v>139</v>
      </c>
      <c r="E19" s="56">
        <v>10</v>
      </c>
      <c r="F19" s="73"/>
      <c r="G19" s="63">
        <f t="shared" si="0"/>
        <v>0</v>
      </c>
      <c r="H19" s="63">
        <f t="shared" si="1"/>
        <v>0</v>
      </c>
      <c r="I19" s="63">
        <f t="shared" si="2"/>
        <v>0</v>
      </c>
    </row>
    <row r="20" spans="1:9" ht="39.75" customHeight="1">
      <c r="A20" s="52" t="s">
        <v>119</v>
      </c>
      <c r="B20" s="53"/>
      <c r="C20" s="54" t="s">
        <v>27</v>
      </c>
      <c r="D20" s="58" t="s">
        <v>149</v>
      </c>
      <c r="E20" s="59">
        <v>11</v>
      </c>
      <c r="F20" s="73"/>
      <c r="G20" s="63">
        <f t="shared" si="0"/>
        <v>0</v>
      </c>
      <c r="H20" s="63">
        <f t="shared" si="1"/>
        <v>0</v>
      </c>
      <c r="I20" s="63">
        <f t="shared" si="2"/>
        <v>0</v>
      </c>
    </row>
    <row r="21" spans="1:9" ht="50.25" customHeight="1">
      <c r="A21" s="52" t="s">
        <v>120</v>
      </c>
      <c r="B21" s="53"/>
      <c r="C21" s="54" t="s">
        <v>29</v>
      </c>
      <c r="D21" s="55" t="s">
        <v>133</v>
      </c>
      <c r="E21" s="56">
        <v>2</v>
      </c>
      <c r="F21" s="73"/>
      <c r="G21" s="63">
        <f t="shared" si="0"/>
        <v>0</v>
      </c>
      <c r="H21" s="63">
        <f t="shared" si="1"/>
        <v>0</v>
      </c>
      <c r="I21" s="63">
        <f t="shared" si="2"/>
        <v>0</v>
      </c>
    </row>
    <row r="22" spans="1:9" ht="15">
      <c r="A22" s="52" t="s">
        <v>121</v>
      </c>
      <c r="B22" s="53"/>
      <c r="C22" s="80" t="s">
        <v>28</v>
      </c>
      <c r="D22" s="81" t="s">
        <v>99</v>
      </c>
      <c r="E22" s="82">
        <v>11</v>
      </c>
      <c r="F22" s="74"/>
      <c r="G22" s="63">
        <f t="shared" si="0"/>
        <v>0</v>
      </c>
      <c r="H22" s="63">
        <f t="shared" si="1"/>
        <v>0</v>
      </c>
      <c r="I22" s="63">
        <f t="shared" si="2"/>
        <v>0</v>
      </c>
    </row>
    <row r="23" spans="1:9" ht="15">
      <c r="A23" s="52" t="s">
        <v>122</v>
      </c>
      <c r="B23" s="53"/>
      <c r="C23" s="54" t="s">
        <v>30</v>
      </c>
      <c r="D23" s="55" t="s">
        <v>100</v>
      </c>
      <c r="E23" s="56">
        <v>1</v>
      </c>
      <c r="F23" s="73"/>
      <c r="G23" s="63">
        <f t="shared" si="0"/>
        <v>0</v>
      </c>
      <c r="H23" s="63">
        <f t="shared" si="1"/>
        <v>0</v>
      </c>
      <c r="I23" s="63">
        <f t="shared" si="2"/>
        <v>0</v>
      </c>
    </row>
    <row r="24" spans="1:9" ht="63.75">
      <c r="A24" s="52" t="s">
        <v>123</v>
      </c>
      <c r="B24" s="53"/>
      <c r="C24" s="54" t="s">
        <v>44</v>
      </c>
      <c r="D24" s="55" t="s">
        <v>140</v>
      </c>
      <c r="E24" s="56">
        <v>200</v>
      </c>
      <c r="F24" s="73"/>
      <c r="G24" s="63">
        <f t="shared" si="0"/>
        <v>0</v>
      </c>
      <c r="H24" s="63">
        <f t="shared" si="1"/>
        <v>0</v>
      </c>
      <c r="I24" s="63">
        <f t="shared" si="2"/>
        <v>0</v>
      </c>
    </row>
    <row r="25" spans="1:9" ht="51">
      <c r="A25" s="52" t="s">
        <v>124</v>
      </c>
      <c r="B25" s="53"/>
      <c r="C25" s="54" t="s">
        <v>47</v>
      </c>
      <c r="D25" s="55" t="s">
        <v>134</v>
      </c>
      <c r="E25" s="56">
        <v>1</v>
      </c>
      <c r="F25" s="73"/>
      <c r="G25" s="63">
        <f t="shared" si="0"/>
        <v>0</v>
      </c>
      <c r="H25" s="63">
        <f t="shared" si="1"/>
        <v>0</v>
      </c>
      <c r="I25" s="63">
        <f t="shared" si="2"/>
        <v>0</v>
      </c>
    </row>
    <row r="26" spans="1:9" ht="15">
      <c r="A26" s="52" t="s">
        <v>125</v>
      </c>
      <c r="B26" s="53"/>
      <c r="C26" s="54" t="s">
        <v>48</v>
      </c>
      <c r="D26" s="55" t="s">
        <v>128</v>
      </c>
      <c r="E26" s="56">
        <v>1</v>
      </c>
      <c r="F26" s="73"/>
      <c r="G26" s="63">
        <f t="shared" si="0"/>
        <v>0</v>
      </c>
      <c r="H26" s="63">
        <f t="shared" si="1"/>
        <v>0</v>
      </c>
      <c r="I26" s="63">
        <f t="shared" si="2"/>
        <v>0</v>
      </c>
    </row>
    <row r="27" spans="1:9" ht="55.5" customHeight="1">
      <c r="A27" s="52" t="s">
        <v>126</v>
      </c>
      <c r="B27" s="53"/>
      <c r="C27" s="54" t="s">
        <v>49</v>
      </c>
      <c r="D27" s="55" t="s">
        <v>144</v>
      </c>
      <c r="E27" s="56">
        <v>1</v>
      </c>
      <c r="F27" s="73"/>
      <c r="G27" s="63">
        <f t="shared" si="0"/>
        <v>0</v>
      </c>
      <c r="H27" s="63">
        <f t="shared" si="1"/>
        <v>0</v>
      </c>
      <c r="I27" s="63">
        <f t="shared" si="2"/>
        <v>0</v>
      </c>
    </row>
    <row r="28" spans="1:9" ht="15">
      <c r="A28" s="52" t="s">
        <v>127</v>
      </c>
      <c r="B28" s="53"/>
      <c r="C28" s="54" t="s">
        <v>50</v>
      </c>
      <c r="D28" s="55" t="s">
        <v>101</v>
      </c>
      <c r="E28" s="56">
        <v>1</v>
      </c>
      <c r="F28" s="73"/>
      <c r="G28" s="63">
        <f t="shared" si="0"/>
        <v>0</v>
      </c>
      <c r="H28" s="63">
        <f t="shared" si="1"/>
        <v>0</v>
      </c>
      <c r="I28" s="63">
        <f t="shared" si="2"/>
        <v>0</v>
      </c>
    </row>
    <row r="29" spans="1:9" ht="25.5">
      <c r="A29" s="52" t="s">
        <v>129</v>
      </c>
      <c r="B29" s="53"/>
      <c r="C29" s="54" t="s">
        <v>62</v>
      </c>
      <c r="D29" s="55" t="s">
        <v>63</v>
      </c>
      <c r="E29" s="56">
        <v>1</v>
      </c>
      <c r="F29" s="73"/>
      <c r="G29" s="63">
        <f t="shared" si="0"/>
        <v>0</v>
      </c>
      <c r="H29" s="63">
        <f t="shared" si="1"/>
        <v>0</v>
      </c>
      <c r="I29" s="63">
        <f t="shared" si="2"/>
        <v>0</v>
      </c>
    </row>
    <row r="30" spans="1:9" ht="38.25">
      <c r="A30" s="52" t="s">
        <v>130</v>
      </c>
      <c r="B30" s="53"/>
      <c r="C30" s="54" t="s">
        <v>60</v>
      </c>
      <c r="D30" s="55" t="s">
        <v>61</v>
      </c>
      <c r="E30" s="56">
        <v>1</v>
      </c>
      <c r="F30" s="73"/>
      <c r="G30" s="63">
        <f t="shared" si="0"/>
        <v>0</v>
      </c>
      <c r="H30" s="63">
        <f t="shared" si="1"/>
        <v>0</v>
      </c>
      <c r="I30" s="63">
        <f t="shared" si="2"/>
        <v>0</v>
      </c>
    </row>
    <row r="31" spans="1:9" ht="38.25">
      <c r="A31" s="52" t="s">
        <v>69</v>
      </c>
      <c r="B31" s="53"/>
      <c r="C31" s="54" t="s">
        <v>67</v>
      </c>
      <c r="D31" s="55" t="s">
        <v>68</v>
      </c>
      <c r="E31" s="56">
        <v>1</v>
      </c>
      <c r="F31" s="73"/>
      <c r="G31" s="63">
        <f aca="true" t="shared" si="3" ref="G31:G35">F31*E31</f>
        <v>0</v>
      </c>
      <c r="H31" s="63">
        <f aca="true" t="shared" si="4" ref="H31:H35">G31*0.21</f>
        <v>0</v>
      </c>
      <c r="I31" s="63">
        <f aca="true" t="shared" si="5" ref="I31:I35">G31+H31</f>
        <v>0</v>
      </c>
    </row>
    <row r="32" spans="1:9" ht="38.25">
      <c r="A32" s="52" t="s">
        <v>70</v>
      </c>
      <c r="B32" s="53"/>
      <c r="C32" s="54" t="s">
        <v>74</v>
      </c>
      <c r="D32" s="55" t="s">
        <v>131</v>
      </c>
      <c r="E32" s="56">
        <v>1</v>
      </c>
      <c r="F32" s="73"/>
      <c r="G32" s="63">
        <f t="shared" si="3"/>
        <v>0</v>
      </c>
      <c r="H32" s="63">
        <f t="shared" si="4"/>
        <v>0</v>
      </c>
      <c r="I32" s="63">
        <f t="shared" si="5"/>
        <v>0</v>
      </c>
    </row>
    <row r="33" spans="1:9" ht="25.5">
      <c r="A33" s="52" t="s">
        <v>71</v>
      </c>
      <c r="B33" s="53"/>
      <c r="C33" s="54" t="s">
        <v>77</v>
      </c>
      <c r="D33" s="55" t="s">
        <v>78</v>
      </c>
      <c r="E33" s="56">
        <v>1</v>
      </c>
      <c r="F33" s="73"/>
      <c r="G33" s="63">
        <f t="shared" si="3"/>
        <v>0</v>
      </c>
      <c r="H33" s="63">
        <f t="shared" si="4"/>
        <v>0</v>
      </c>
      <c r="I33" s="63">
        <f t="shared" si="5"/>
        <v>0</v>
      </c>
    </row>
    <row r="34" spans="1:9" ht="25.5">
      <c r="A34" s="52" t="s">
        <v>72</v>
      </c>
      <c r="B34" s="53"/>
      <c r="C34" s="54" t="s">
        <v>79</v>
      </c>
      <c r="D34" s="55" t="s">
        <v>132</v>
      </c>
      <c r="E34" s="56">
        <v>1</v>
      </c>
      <c r="F34" s="73"/>
      <c r="G34" s="63">
        <f t="shared" si="3"/>
        <v>0</v>
      </c>
      <c r="H34" s="63">
        <f t="shared" si="4"/>
        <v>0</v>
      </c>
      <c r="I34" s="63">
        <f t="shared" si="5"/>
        <v>0</v>
      </c>
    </row>
    <row r="35" spans="1:9" ht="25.5">
      <c r="A35" s="52" t="s">
        <v>73</v>
      </c>
      <c r="B35" s="53"/>
      <c r="C35" s="54" t="s">
        <v>80</v>
      </c>
      <c r="D35" s="55" t="s">
        <v>81</v>
      </c>
      <c r="E35" s="56">
        <v>1</v>
      </c>
      <c r="F35" s="73"/>
      <c r="G35" s="63">
        <f t="shared" si="3"/>
        <v>0</v>
      </c>
      <c r="H35" s="63">
        <f t="shared" si="4"/>
        <v>0</v>
      </c>
      <c r="I35" s="63">
        <f t="shared" si="5"/>
        <v>0</v>
      </c>
    </row>
    <row r="36" spans="1:9" ht="120.75" thickBot="1">
      <c r="A36" s="52" t="s">
        <v>141</v>
      </c>
      <c r="B36" s="53"/>
      <c r="C36" s="54" t="s">
        <v>143</v>
      </c>
      <c r="D36" s="83" t="s">
        <v>142</v>
      </c>
      <c r="E36" s="56">
        <v>1</v>
      </c>
      <c r="F36" s="73"/>
      <c r="G36" s="63">
        <f aca="true" t="shared" si="6" ref="G36">F36*E36</f>
        <v>0</v>
      </c>
      <c r="H36" s="63">
        <f aca="true" t="shared" si="7" ref="H36">G36*0.21</f>
        <v>0</v>
      </c>
      <c r="I36" s="63">
        <f aca="true" t="shared" si="8" ref="I36">G36+H36</f>
        <v>0</v>
      </c>
    </row>
    <row r="37" spans="1:9" ht="19.5" thickBot="1">
      <c r="A37" s="60"/>
      <c r="B37" s="60"/>
      <c r="C37" s="60"/>
      <c r="D37" s="26" t="s">
        <v>12</v>
      </c>
      <c r="E37" s="31"/>
      <c r="F37" s="30"/>
      <c r="G37" s="32">
        <f>SUM(G6:G36)</f>
        <v>0</v>
      </c>
      <c r="H37" s="27"/>
      <c r="I37" s="28"/>
    </row>
    <row r="38" spans="4:9" ht="19.5" thickBot="1">
      <c r="D38" s="34" t="s">
        <v>13</v>
      </c>
      <c r="E38" s="35"/>
      <c r="F38" s="33"/>
      <c r="G38" s="33"/>
      <c r="H38" s="36">
        <f>SUM(H6:H36)</f>
        <v>0</v>
      </c>
      <c r="I38" s="7"/>
    </row>
    <row r="39" spans="4:9" ht="19.5" thickBot="1">
      <c r="D39" s="29" t="s">
        <v>14</v>
      </c>
      <c r="E39" s="38"/>
      <c r="F39" s="37"/>
      <c r="G39" s="37"/>
      <c r="H39" s="37"/>
      <c r="I39" s="51">
        <f>SUM(I6:I36)</f>
        <v>0</v>
      </c>
    </row>
  </sheetData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</dc:creator>
  <cp:keywords/>
  <dc:description/>
  <cp:lastModifiedBy>Holeček Jan</cp:lastModifiedBy>
  <cp:lastPrinted>2017-06-07T09:52:04Z</cp:lastPrinted>
  <dcterms:created xsi:type="dcterms:W3CDTF">2017-06-02T08:23:59Z</dcterms:created>
  <dcterms:modified xsi:type="dcterms:W3CDTF">2021-07-13T13:40:56Z</dcterms:modified>
  <cp:category/>
  <cp:version/>
  <cp:contentType/>
  <cp:contentStatus/>
</cp:coreProperties>
</file>